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4.xml" ContentType="application/vnd.openxmlformats-officedocument.spreadsheetml.worksheet+xml"/>
  <Override PartName="/xl/vbaProject.bin" ContentType="application/vnd.ms-office.vbaProject"/>
  <Override PartName="/xl/charts/colors2.xml" ContentType="application/vnd.ms-office.chartcolorstyle+xml"/>
  <Override PartName="/xl/charts/style2.xml" ContentType="application/vnd.ms-office.chartstyle+xml"/>
  <Override PartName="/xl/charts/chart2.xml" ContentType="application/vnd.openxmlformats-officedocument.drawingml.chart+xml"/>
  <Override PartName="/xl/charts/colors1.xml" ContentType="application/vnd.ms-office.chartcolorstyle+xml"/>
  <Override PartName="/xl/charts/style1.xml" ContentType="application/vnd.ms-office.chartstyle+xml"/>
  <Override PartName="/xl/charts/chart1.xml" ContentType="application/vnd.openxmlformats-officedocument.drawingml.chart+xml"/>
  <Override PartName="/xl/worksheets/sheet3.xml" ContentType="application/vnd.openxmlformats-officedocument.spreadsheetml.worksheet+xml"/>
  <Override PartName="/xl/worksheets/sheet2.xml" ContentType="application/vnd.openxmlformats-officedocument.spreadsheetml.worksheet+xml"/>
  <Override PartName="/xl/drawings/drawing6.xml" ContentType="application/vnd.openxmlformats-officedocument.drawing+xml"/>
  <Override PartName="/xl/worksheets/sheet1.xml" ContentType="application/vnd.openxmlformats-officedocument.spreadsheetml.worksheet+xml"/>
  <Override PartName="/xl/drawings/drawing5.xml" ContentType="application/vnd.openxmlformats-officedocument.drawing+xml"/>
  <Override PartName="/xl/drawings/drawing4.xml" ContentType="application/vnd.openxmlformats-officedocument.drawing+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3.xml" ContentType="application/vnd.openxmlformats-officedocument.drawing+xml"/>
  <Override PartName="/xl/ctrlProps/ctrlProp4.xml" ContentType="application/vnd.ms-excel.controlproperties+xml"/>
  <Override PartName="/docProps/custom.xml" ContentType="application/vnd.openxmlformats-officedocument.custom-properties+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xl/tables/table1.xml" ContentType="application/vnd.openxmlformats-officedocument.spreadsheetml.table+xml"/>
  <Override PartName="/xl/ctrlProps/ctrlProp7.xml" ContentType="application/vnd.ms-excel.controlproperties+xml"/>
  <Override PartName="/xl/ctrlProps/ctrlProp6.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trlProps/ctrlProp2.xml" ContentType="application/vnd.ms-excel.controlproperties+xml"/>
  <Override PartName="/xl/ctrlProps/ctrlProp3.xml" ContentType="application/vnd.ms-excel.controlproperties+xml"/>
  <Override PartName="/xl/tables/table5.xml" ContentType="application/vnd.openxmlformats-officedocument.spreadsheetml.table+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127" codeName="{1563B04E-AB91-75FE-B8BC-B18F01832D57}"/>
  <workbookPr codeName="ThisWorkbook"/>
  <mc:AlternateContent xmlns:mc="http://schemas.openxmlformats.org/markup-compatibility/2006">
    <mc:Choice Requires="x15">
      <x15ac:absPath xmlns:x15ac="http://schemas.microsoft.com/office/spreadsheetml/2010/11/ac" url="C:\Users\Matt\Dropbox (BCG)\BCG Active Projects\National Transit Database\FTA-NTD-CLIN0008-Annual Data Products\2015 Annual Data Products\Data Tables - Final\"/>
    </mc:Choice>
  </mc:AlternateContent>
  <bookViews>
    <workbookView xWindow="0" yWindow="470" windowWidth="19200" windowHeight="5330" tabRatio="746"/>
  </bookViews>
  <sheets>
    <sheet name="Read Me" sheetId="4" r:id="rId1"/>
    <sheet name="Data Dictionary" sheetId="7" r:id="rId2"/>
    <sheet name="All Employees by Mode" sheetId="1" r:id="rId3"/>
    <sheet name="Full Time Employees by Mode" sheetId="5" r:id="rId4"/>
    <sheet name="Part Time Employees by Mode" sheetId="6" r:id="rId5"/>
    <sheet name="Agency Totals" sheetId="3" r:id="rId6"/>
    <sheet name="Summary Tables" sheetId="2" r:id="rId7"/>
  </sheets>
  <definedNames>
    <definedName name="_xlnm._FilterDatabase" localSheetId="5" hidden="1">'Agency Totals'!$A$1:$DC$531</definedName>
    <definedName name="_xlnm._FilterDatabase" localSheetId="2" hidden="1">'All Employees by Mode'!$A$1:$BE$705</definedName>
    <definedName name="_xlnm._FilterDatabase" localSheetId="3" hidden="1">'Full Time Employees by Mode'!$A$1:$AK$702</definedName>
    <definedName name="_xlnm._FilterDatabase" localSheetId="4" hidden="1">'Part Time Employees by Mode'!$A$1:$AK$702</definedName>
    <definedName name="FM_UZA" localSheetId="6">OFFSET('Summary Tables'!$AK$9,0,0,COUNT('Summary Tables'!$AK:$AK))</definedName>
    <definedName name="FM_Vehicles" localSheetId="6">OFFSET('Summary Tables'!$AQ$43,0,0,COUNT('Summary Tables'!$AQ:$AQ))</definedName>
    <definedName name="GA_UZA" localSheetId="6">OFFSET('Summary Tables'!$AL$9,0,0,COUNT('Summary Tables'!$AL:$AL))</definedName>
    <definedName name="GA_Vehicles" localSheetId="6">OFFSET('Summary Tables'!$AR$43,0,0,COUNT('Summary Tables'!$AR:$AR))</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1.f3.ab4.7">Table2[[#Headers],[
VOMS]]</definedName>
    <definedName name="TitleRegion2.e8.ab17.7">Table3[[#Headers],[Column1]]</definedName>
    <definedName name="TitleRegion3.b23.ab38.7">Table4[[#Headers],[Description]]</definedName>
    <definedName name="TitleRegion4.e42.ab51.7">Table5[[#Headers],[Column1]]</definedName>
    <definedName name="TitleRegion5.d57.ab113.7">Table6[[#Headers],[State]]</definedName>
    <definedName name="Total_UZA" localSheetId="6">OFFSET('Summary Tables'!$AM$9,0,0,COUNT('Summary Tables'!$AM:$AM))</definedName>
    <definedName name="Total_Vehicles" localSheetId="6">OFFSET('Summary Tables'!$AS$43,0,0,COUNT('Summary Tables'!$AS:$AS))</definedName>
    <definedName name="VM_UZA" localSheetId="6">OFFSET('Summary Tables'!$AJ$9,0,0,COUNT('Summary Tables'!$AJ:$AJ))</definedName>
    <definedName name="VM_Vehicles" localSheetId="6">OFFSET('Summary Tables'!$AP$43,0,0,COUNT('Summary Tables'!$AP:$AP))</definedName>
    <definedName name="VO_UZA" localSheetId="6">OFFSET('Summary Tables'!$AI$9,0,0,COUNT('Summary Tables'!$AI:$AI))</definedName>
    <definedName name="VO_Vehicles" localSheetId="6">OFFSET('Summary Tables'!$AO$43,0,0,COUNT('Summary Tables'!$AO:$AO))</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E45" i="2" l="1"/>
  <c r="E46" i="2"/>
  <c r="E47" i="2"/>
  <c r="E48" i="2"/>
  <c r="E49" i="2"/>
  <c r="E50" i="2"/>
  <c r="E51" i="2"/>
  <c r="E44" i="2"/>
  <c r="E43" i="2"/>
  <c r="E11" i="2"/>
  <c r="E12" i="2"/>
  <c r="E13" i="2"/>
  <c r="E14" i="2"/>
  <c r="E15" i="2"/>
  <c r="E16" i="2"/>
  <c r="E17" i="2"/>
  <c r="E10" i="2"/>
  <c r="E9" i="2"/>
  <c r="DC332" i="3"/>
  <c r="DC202" i="3"/>
  <c r="DC271" i="3"/>
  <c r="DC155" i="3"/>
  <c r="DC63" i="3"/>
  <c r="DC121" i="3"/>
  <c r="DC212" i="3"/>
  <c r="DC379" i="3"/>
  <c r="DC151" i="3"/>
  <c r="DC219" i="3"/>
  <c r="DC189" i="3"/>
  <c r="DC308" i="3"/>
  <c r="DC267" i="3"/>
  <c r="DC31" i="3"/>
  <c r="DC78" i="3"/>
  <c r="DC262" i="3"/>
  <c r="DC116" i="3"/>
  <c r="DC306" i="3"/>
  <c r="DC167" i="3"/>
  <c r="DC305" i="3"/>
  <c r="DC148" i="3"/>
  <c r="DC72" i="3"/>
  <c r="DC257" i="3"/>
  <c r="DC365" i="3"/>
  <c r="DC94" i="3"/>
  <c r="DC236" i="3"/>
  <c r="DC224" i="3"/>
  <c r="DC158" i="3"/>
  <c r="DC60" i="3"/>
  <c r="DC23" i="3"/>
  <c r="DC62" i="3"/>
  <c r="DC340" i="3"/>
  <c r="DC46" i="3"/>
  <c r="DC227" i="3"/>
  <c r="DC123" i="3"/>
  <c r="DC105" i="3"/>
  <c r="DC278" i="3"/>
  <c r="DC191" i="3"/>
  <c r="DC38" i="3"/>
  <c r="DC294" i="3"/>
  <c r="DC279" i="3"/>
  <c r="DC68" i="3"/>
  <c r="DC14" i="3"/>
  <c r="DC275" i="3"/>
  <c r="DC205" i="3"/>
  <c r="DC186" i="3"/>
  <c r="DC52" i="3"/>
  <c r="DC159" i="3"/>
  <c r="DC180" i="3"/>
  <c r="DC321" i="3"/>
  <c r="DC179" i="3"/>
  <c r="DC283" i="3"/>
  <c r="DC7" i="3"/>
  <c r="DC30" i="3"/>
  <c r="DC245" i="3"/>
  <c r="DC220" i="3"/>
  <c r="DC213" i="3"/>
  <c r="DC111" i="3"/>
  <c r="DC292" i="3"/>
  <c r="DC290" i="3"/>
  <c r="DC16" i="3"/>
  <c r="DC265" i="3"/>
  <c r="DC28" i="3"/>
  <c r="DC252" i="3"/>
  <c r="DC336" i="3"/>
  <c r="DC22" i="3"/>
  <c r="DC243" i="3"/>
  <c r="DC315" i="3"/>
  <c r="DC345" i="3"/>
  <c r="DC55" i="3"/>
  <c r="DC164" i="3"/>
  <c r="DC58" i="3"/>
  <c r="DC375" i="3"/>
  <c r="DC40" i="3"/>
  <c r="DC363" i="3"/>
  <c r="DC274" i="3"/>
  <c r="DC188" i="3"/>
  <c r="DC314" i="3"/>
  <c r="DC174" i="3"/>
  <c r="DC359" i="3"/>
  <c r="DC178" i="3"/>
  <c r="DC138" i="3"/>
  <c r="DC250" i="3"/>
  <c r="DC287" i="3"/>
  <c r="DC383" i="3"/>
  <c r="DC117" i="3"/>
  <c r="DC259" i="3"/>
  <c r="DC185" i="3"/>
  <c r="DC214" i="3"/>
  <c r="DC119" i="3"/>
  <c r="DC302" i="3"/>
  <c r="DC234" i="3"/>
  <c r="DC172" i="3"/>
  <c r="DC115" i="3"/>
  <c r="DC298" i="3"/>
  <c r="DC34" i="3"/>
  <c r="DC88" i="3"/>
  <c r="DC237" i="3"/>
  <c r="DC331" i="3"/>
  <c r="DC196" i="3"/>
  <c r="DC86" i="3"/>
  <c r="DC79" i="3"/>
  <c r="DC130" i="3"/>
  <c r="DC112" i="3"/>
  <c r="DC238" i="3"/>
  <c r="DC293" i="3"/>
  <c r="DC25" i="3"/>
  <c r="DC249" i="3"/>
  <c r="DC17" i="3"/>
  <c r="DC360" i="3"/>
  <c r="DC276" i="3"/>
  <c r="DC153" i="3"/>
  <c r="DC338" i="3"/>
  <c r="DC312" i="3"/>
  <c r="DC108" i="3"/>
  <c r="DC377" i="3"/>
  <c r="DC118" i="3"/>
  <c r="DC244" i="3"/>
  <c r="DC281" i="3"/>
  <c r="DC57" i="3"/>
  <c r="DC156" i="3"/>
  <c r="DC369" i="3"/>
  <c r="DC247" i="3"/>
  <c r="DC211" i="3"/>
  <c r="DC43" i="3"/>
  <c r="DC141" i="3"/>
  <c r="DC301" i="3"/>
  <c r="DC313" i="3"/>
  <c r="DC241" i="3"/>
  <c r="DC18" i="3"/>
  <c r="DC139" i="3"/>
  <c r="DC124" i="3"/>
  <c r="DC90" i="3"/>
  <c r="DC50" i="3"/>
  <c r="DC203" i="3"/>
  <c r="DC358" i="3"/>
  <c r="DC166" i="3"/>
  <c r="DC144" i="3"/>
  <c r="DC61" i="3"/>
  <c r="DC344" i="3"/>
  <c r="DC353" i="3"/>
  <c r="DC288" i="3"/>
  <c r="DC258" i="3"/>
  <c r="DC367" i="3"/>
  <c r="DC263" i="3"/>
  <c r="DC327" i="3"/>
  <c r="DC147" i="3"/>
  <c r="DC222" i="3"/>
  <c r="DC335" i="3"/>
  <c r="DC9" i="3"/>
  <c r="DC5" i="3"/>
  <c r="DC82" i="3"/>
  <c r="DC182" i="3"/>
  <c r="DC221" i="3"/>
  <c r="DC67" i="3"/>
  <c r="DC181" i="3"/>
  <c r="DC73" i="3"/>
  <c r="DC65" i="3"/>
  <c r="DC225" i="3"/>
  <c r="DC146" i="3"/>
  <c r="DC326" i="3"/>
  <c r="DC195" i="3"/>
  <c r="DC99" i="3"/>
  <c r="DC311" i="3"/>
  <c r="DC133" i="3"/>
  <c r="DC286" i="3"/>
  <c r="DC260" i="3"/>
  <c r="DC137" i="3"/>
  <c r="DC349" i="3"/>
  <c r="DC134" i="3"/>
  <c r="DC107" i="3"/>
  <c r="DC381" i="3"/>
  <c r="DC42" i="3"/>
  <c r="DC255" i="3"/>
  <c r="DC92" i="3"/>
  <c r="DC277" i="3"/>
  <c r="DC341" i="3"/>
  <c r="DC150" i="3"/>
  <c r="DC320" i="3"/>
  <c r="DC242" i="3"/>
  <c r="DC104" i="3"/>
  <c r="DC187" i="3"/>
  <c r="DC143" i="3"/>
  <c r="DC216" i="3"/>
  <c r="DC322" i="3"/>
  <c r="DC27" i="3"/>
  <c r="DC87" i="3"/>
  <c r="DC317" i="3"/>
  <c r="DC378" i="3"/>
  <c r="DC140" i="3"/>
  <c r="DC122" i="3"/>
  <c r="DC165" i="3"/>
  <c r="DC98" i="3"/>
  <c r="DC103" i="3"/>
  <c r="DC226" i="3"/>
  <c r="DC297" i="3"/>
  <c r="DC120" i="3"/>
  <c r="DC100" i="3"/>
  <c r="DC101" i="3"/>
  <c r="DC269" i="3"/>
  <c r="DC142" i="3"/>
  <c r="DC370" i="3"/>
  <c r="DC169" i="3"/>
  <c r="DC135" i="3"/>
  <c r="DC106" i="3"/>
  <c r="DC190" i="3"/>
  <c r="DC206" i="3"/>
  <c r="DC131" i="3"/>
  <c r="DC233" i="3"/>
  <c r="DC15" i="3"/>
  <c r="DC71" i="3"/>
  <c r="DC201" i="3"/>
  <c r="DC75" i="3"/>
  <c r="DC357" i="3"/>
  <c r="DC154" i="3"/>
  <c r="DC6" i="3"/>
  <c r="DC355" i="3"/>
  <c r="DC37" i="3"/>
  <c r="DC354" i="3"/>
  <c r="DC95" i="3"/>
  <c r="DC325" i="3"/>
  <c r="DC109" i="3"/>
  <c r="DC193" i="3"/>
  <c r="DC280" i="3"/>
  <c r="DC59" i="3"/>
  <c r="DC74" i="3"/>
  <c r="DC342" i="3"/>
  <c r="DC161" i="3"/>
  <c r="DC350" i="3"/>
  <c r="DC199" i="3"/>
  <c r="DC173" i="3"/>
  <c r="DC89" i="3"/>
  <c r="DC198" i="3"/>
  <c r="DC24" i="3"/>
  <c r="DC232" i="3"/>
  <c r="DC69" i="3"/>
  <c r="DC270" i="3"/>
  <c r="DC209" i="3"/>
  <c r="DC307" i="3"/>
  <c r="DC171" i="3"/>
  <c r="DC266" i="3"/>
  <c r="DC20" i="3"/>
  <c r="DC316" i="3"/>
  <c r="DC91" i="3"/>
  <c r="DC208" i="3"/>
  <c r="DC96" i="3"/>
  <c r="DC47" i="3"/>
  <c r="DC145" i="3"/>
  <c r="DC149" i="3"/>
  <c r="DC284" i="3"/>
  <c r="DC346" i="3"/>
  <c r="DC291" i="3"/>
  <c r="DC343" i="3"/>
  <c r="DC376" i="3"/>
  <c r="DC113" i="3"/>
  <c r="DC83" i="3"/>
  <c r="DC310" i="3"/>
  <c r="DC239" i="3"/>
  <c r="DC299" i="3"/>
  <c r="DC235" i="3"/>
  <c r="DC192" i="3"/>
  <c r="DC53" i="3"/>
  <c r="DC3" i="3"/>
  <c r="DC33" i="3"/>
  <c r="DC372" i="3"/>
  <c r="DC19" i="3"/>
  <c r="DC64" i="3"/>
  <c r="DC240" i="3"/>
  <c r="DC223" i="3"/>
  <c r="DC374" i="3"/>
  <c r="DC128" i="3"/>
  <c r="DC126" i="3"/>
  <c r="DC44" i="3"/>
  <c r="DC348" i="3"/>
  <c r="DC366" i="3"/>
  <c r="DC8" i="3"/>
  <c r="DC268" i="3"/>
  <c r="DC248" i="3"/>
  <c r="DC41" i="3"/>
  <c r="DC177" i="3"/>
  <c r="DC136" i="3"/>
  <c r="DC272" i="3"/>
  <c r="DC2" i="3"/>
  <c r="DC373" i="3"/>
  <c r="DC210" i="3"/>
  <c r="DC264" i="3"/>
  <c r="DC84" i="3"/>
  <c r="DC13" i="3"/>
  <c r="DC127" i="3"/>
  <c r="DC39" i="3"/>
  <c r="DC253" i="3"/>
  <c r="DC304" i="3"/>
  <c r="DC300" i="3"/>
  <c r="DC328" i="3"/>
  <c r="DC110" i="3"/>
  <c r="DC319" i="3"/>
  <c r="DC329" i="3"/>
  <c r="DC215" i="3"/>
  <c r="DC32" i="3"/>
  <c r="DC36" i="3"/>
  <c r="DC132" i="3"/>
  <c r="DC217" i="3"/>
  <c r="DC56" i="3"/>
  <c r="DC85" i="3"/>
  <c r="DC12" i="3"/>
  <c r="DC362" i="3"/>
  <c r="DC163" i="3"/>
  <c r="DC204" i="3"/>
  <c r="DC207" i="3"/>
  <c r="DC125" i="3"/>
  <c r="DC254" i="3"/>
  <c r="DC361" i="3"/>
  <c r="DC35" i="3"/>
  <c r="DC45" i="3"/>
  <c r="DC229" i="3"/>
  <c r="DC11" i="3"/>
  <c r="DC289" i="3"/>
  <c r="DC168" i="3"/>
  <c r="DC261" i="3"/>
  <c r="DC368" i="3"/>
  <c r="DC339" i="3"/>
  <c r="DC26" i="3"/>
  <c r="DC295" i="3"/>
  <c r="DC364" i="3"/>
  <c r="DC129" i="3"/>
  <c r="DC114" i="3"/>
  <c r="DC76" i="3"/>
  <c r="DC282" i="3"/>
  <c r="DC273" i="3"/>
  <c r="DC80" i="3"/>
  <c r="DC51" i="3"/>
  <c r="DC371" i="3"/>
  <c r="DC152" i="3"/>
  <c r="DC256" i="3"/>
  <c r="DC218" i="3"/>
  <c r="DC157" i="3"/>
  <c r="DC324" i="3"/>
  <c r="DC200" i="3"/>
  <c r="DC303" i="3"/>
  <c r="DC97" i="3"/>
  <c r="DC351" i="3"/>
  <c r="DC347" i="3"/>
  <c r="DC175" i="3"/>
  <c r="DC48" i="3"/>
  <c r="DC285" i="3"/>
  <c r="DC54" i="3"/>
  <c r="DC356" i="3"/>
  <c r="DC380" i="3"/>
  <c r="DC183" i="3"/>
  <c r="DC102" i="3"/>
  <c r="DC194" i="3"/>
  <c r="DC93" i="3"/>
  <c r="DC81" i="3"/>
  <c r="DC251" i="3"/>
  <c r="DC352" i="3"/>
  <c r="DC49" i="3"/>
  <c r="DC77" i="3"/>
  <c r="DC170" i="3"/>
  <c r="DC309" i="3"/>
  <c r="DC228" i="3"/>
  <c r="DC176" i="3"/>
  <c r="DC333" i="3"/>
  <c r="DC162" i="3"/>
  <c r="DC246" i="3"/>
  <c r="DC318" i="3"/>
  <c r="DC10" i="3"/>
  <c r="DC4" i="3"/>
  <c r="DC337" i="3"/>
  <c r="DC66" i="3"/>
  <c r="DC296" i="3"/>
  <c r="DC231" i="3"/>
  <c r="DC21" i="3"/>
  <c r="DC230" i="3"/>
  <c r="DC160" i="3"/>
  <c r="DC29" i="3"/>
  <c r="DC334" i="3"/>
  <c r="DC323" i="3"/>
  <c r="DC70" i="3"/>
  <c r="DC330" i="3"/>
  <c r="DC197" i="3"/>
  <c r="DC382" i="3"/>
  <c r="DC184" i="3"/>
  <c r="AF1" i="2"/>
  <c r="L93" i="2" s="1"/>
  <c r="A44" i="2"/>
  <c r="A45" i="2"/>
  <c r="B44" i="2"/>
  <c r="B45" i="2"/>
  <c r="B46" i="2"/>
  <c r="B47" i="2"/>
  <c r="B48" i="2"/>
  <c r="B49" i="2"/>
  <c r="AT44" i="2"/>
  <c r="B43" i="2"/>
  <c r="AT43" i="2"/>
  <c r="A10" i="2"/>
  <c r="B10" i="2"/>
  <c r="B9" i="2"/>
  <c r="AN9" i="2"/>
  <c r="B50" i="2"/>
  <c r="B51" i="2"/>
  <c r="B11" i="2"/>
  <c r="C45" i="2"/>
  <c r="C46" i="2"/>
  <c r="C47" i="2"/>
  <c r="C48" i="2"/>
  <c r="C49" i="2"/>
  <c r="C50" i="2"/>
  <c r="C44" i="2"/>
  <c r="B12" i="2"/>
  <c r="B13" i="2"/>
  <c r="B14" i="2"/>
  <c r="B15" i="2"/>
  <c r="B16" i="2"/>
  <c r="B17" i="2"/>
  <c r="C11" i="2"/>
  <c r="C12" i="2"/>
  <c r="C13" i="2"/>
  <c r="C14" i="2"/>
  <c r="C15" i="2"/>
  <c r="C16" i="2"/>
  <c r="C17" i="2"/>
  <c r="C10" i="2"/>
  <c r="AP1" i="6"/>
  <c r="AK65" i="6"/>
  <c r="AK640" i="6"/>
  <c r="AK306" i="6"/>
  <c r="AK453" i="6"/>
  <c r="AK448" i="6"/>
  <c r="AK266" i="6"/>
  <c r="AK158" i="6"/>
  <c r="AK358" i="6"/>
  <c r="AK236" i="6"/>
  <c r="AK385" i="6"/>
  <c r="AK116" i="6"/>
  <c r="AK325" i="6"/>
  <c r="AK648" i="6"/>
  <c r="AK214" i="6"/>
  <c r="AK241" i="6"/>
  <c r="AK624" i="6"/>
  <c r="AK265" i="6"/>
  <c r="AK82" i="6"/>
  <c r="AK111" i="6"/>
  <c r="AK86" i="6"/>
  <c r="AK287" i="6"/>
  <c r="AK684" i="6"/>
  <c r="AK563" i="6"/>
  <c r="AK471" i="6"/>
  <c r="AK51" i="6"/>
  <c r="AK106" i="6"/>
  <c r="AK428" i="6"/>
  <c r="AK200" i="6"/>
  <c r="AK399" i="6"/>
  <c r="AK600" i="6"/>
  <c r="AK198" i="6"/>
  <c r="AK324" i="6"/>
  <c r="AK656" i="6"/>
  <c r="AK673" i="6"/>
  <c r="AK305" i="6"/>
  <c r="AK92" i="6"/>
  <c r="AK549" i="6"/>
  <c r="AK139" i="6"/>
  <c r="AK383" i="6"/>
  <c r="AK234" i="6"/>
  <c r="AK633" i="6"/>
  <c r="AK644" i="6"/>
  <c r="AK309" i="6"/>
  <c r="AK189" i="6"/>
  <c r="AK475" i="6"/>
  <c r="AK649" i="6"/>
  <c r="AK532" i="6"/>
  <c r="AK148" i="6"/>
  <c r="AK283" i="6"/>
  <c r="AK249" i="6"/>
  <c r="AK607" i="6"/>
  <c r="AK328" i="6"/>
  <c r="AK655" i="6"/>
  <c r="AK491" i="6"/>
  <c r="AK403" i="6"/>
  <c r="AK476" i="6"/>
  <c r="AK499" i="6"/>
  <c r="AK530" i="6"/>
  <c r="AK651" i="6"/>
  <c r="AK186" i="6"/>
  <c r="AK378" i="6"/>
  <c r="AK133" i="6"/>
  <c r="AK562" i="6"/>
  <c r="AK645" i="6"/>
  <c r="AK45" i="6"/>
  <c r="AK661" i="6"/>
  <c r="AK408" i="6"/>
  <c r="AK580" i="6"/>
  <c r="AK63" i="6"/>
  <c r="AK572" i="6"/>
  <c r="AK466" i="6"/>
  <c r="AK464" i="6"/>
  <c r="AK294" i="6"/>
  <c r="AK355" i="6"/>
  <c r="AK123" i="6"/>
  <c r="AK445" i="6"/>
  <c r="AK567" i="6"/>
  <c r="AK286" i="6"/>
  <c r="AK141" i="6"/>
  <c r="AK243" i="6"/>
  <c r="AK38" i="6"/>
  <c r="AK570" i="6"/>
  <c r="AK316" i="6"/>
  <c r="AK205" i="6"/>
  <c r="AK636" i="6"/>
  <c r="AK199" i="6"/>
  <c r="AK37" i="6"/>
  <c r="AK522" i="6"/>
  <c r="AK387" i="6"/>
  <c r="AK490" i="6"/>
  <c r="AK590" i="6"/>
  <c r="AK444" i="6"/>
  <c r="AK247" i="6"/>
  <c r="AK687" i="6"/>
  <c r="AK193" i="6"/>
  <c r="AK374" i="6"/>
  <c r="AK105" i="6"/>
  <c r="AK216" i="6"/>
  <c r="AK10" i="6"/>
  <c r="AK178" i="6"/>
  <c r="AK388" i="6"/>
  <c r="AK664" i="6"/>
  <c r="AK40" i="6"/>
  <c r="AK147" i="6"/>
  <c r="AK646" i="6"/>
  <c r="AK346" i="6"/>
  <c r="AK195" i="6"/>
  <c r="AK57" i="6"/>
  <c r="AK192" i="6"/>
  <c r="AK608" i="6"/>
  <c r="AK458" i="6"/>
  <c r="AK356" i="6"/>
  <c r="AK571" i="6"/>
  <c r="AK553" i="6"/>
  <c r="AK203" i="6"/>
  <c r="AK410" i="6"/>
  <c r="AK440" i="6"/>
  <c r="AK606" i="6"/>
  <c r="AK163" i="6"/>
  <c r="AK323" i="6"/>
  <c r="AK512" i="6"/>
  <c r="AK618" i="6"/>
  <c r="AK546" i="6"/>
  <c r="AK647" i="6"/>
  <c r="AK330" i="6"/>
  <c r="AK527" i="6"/>
  <c r="AK250" i="6"/>
  <c r="AK134" i="6"/>
  <c r="AK59" i="6"/>
  <c r="AK628" i="6"/>
  <c r="AK217" i="6"/>
  <c r="AK68" i="6"/>
  <c r="AK352" i="6"/>
  <c r="AK407" i="6"/>
  <c r="AK39" i="6"/>
  <c r="AK698" i="6"/>
  <c r="AK573" i="6"/>
  <c r="AK298" i="6"/>
  <c r="AK653" i="6"/>
  <c r="AK596" i="6"/>
  <c r="AK534" i="6"/>
  <c r="AK654" i="6"/>
  <c r="AK220" i="6"/>
  <c r="AK674" i="6"/>
  <c r="AK377" i="6"/>
  <c r="AK162" i="6"/>
  <c r="AK592" i="6"/>
  <c r="AK32" i="6"/>
  <c r="AK14" i="6"/>
  <c r="AK213" i="6"/>
  <c r="AK421" i="6"/>
  <c r="AK614" i="6"/>
  <c r="AK21" i="6"/>
  <c r="AK638" i="6"/>
  <c r="AK367" i="6"/>
  <c r="AK481" i="6"/>
  <c r="AK93" i="6"/>
  <c r="AK227" i="6"/>
  <c r="AK379" i="6"/>
  <c r="AK129" i="6"/>
  <c r="AK42" i="6"/>
  <c r="AK285" i="6"/>
  <c r="AK73" i="6"/>
  <c r="AK301" i="6"/>
  <c r="AK315" i="6"/>
  <c r="AK67" i="6"/>
  <c r="AK319" i="6"/>
  <c r="AK7" i="6"/>
  <c r="AK242" i="6"/>
  <c r="AK26" i="6"/>
  <c r="AK692" i="6"/>
  <c r="AK341" i="6"/>
  <c r="AK98" i="6"/>
  <c r="AK386" i="6"/>
  <c r="AK460" i="6"/>
  <c r="AK515" i="6"/>
  <c r="AK414" i="6"/>
  <c r="AK210" i="6"/>
  <c r="AK413" i="6"/>
  <c r="AK548" i="6"/>
  <c r="AK411" i="6"/>
  <c r="AK225" i="6"/>
  <c r="AK657" i="6"/>
  <c r="AK482" i="6"/>
  <c r="AK381" i="6"/>
  <c r="AK269" i="6"/>
  <c r="AK206" i="6"/>
  <c r="AK436" i="6"/>
  <c r="AK432" i="6"/>
  <c r="AK665" i="6"/>
  <c r="AK110" i="6"/>
  <c r="AK690" i="6"/>
  <c r="AK502" i="6"/>
  <c r="AK503" i="6"/>
  <c r="AK322" i="6"/>
  <c r="AK694" i="6"/>
  <c r="AK380" i="6"/>
  <c r="AK19" i="6"/>
  <c r="AK317" i="6"/>
  <c r="AK500" i="6"/>
  <c r="AK291" i="6"/>
  <c r="AK72" i="6"/>
  <c r="AK510" i="6"/>
  <c r="AK415" i="6"/>
  <c r="AK345" i="6"/>
  <c r="AK473" i="6"/>
  <c r="AK149" i="6"/>
  <c r="AK256" i="6"/>
  <c r="AK659" i="6"/>
  <c r="AK262" i="6"/>
  <c r="AK251" i="6"/>
  <c r="AK296" i="6"/>
  <c r="AK593" i="6"/>
  <c r="AK577" i="6"/>
  <c r="AK77" i="6"/>
  <c r="AK64" i="6"/>
  <c r="AK151" i="6"/>
  <c r="AK542" i="6"/>
  <c r="AK56" i="6"/>
  <c r="AK409" i="6"/>
  <c r="AK58" i="6"/>
  <c r="AK365" i="6"/>
  <c r="AK138" i="6"/>
  <c r="AK652" i="6"/>
  <c r="AK84" i="6"/>
  <c r="AK402" i="6"/>
  <c r="AK207" i="6"/>
  <c r="AK22" i="6"/>
  <c r="AK564" i="6"/>
  <c r="AK83" i="6"/>
  <c r="AK400" i="6"/>
  <c r="AK17" i="6"/>
  <c r="AK238" i="6"/>
  <c r="AK18" i="6"/>
  <c r="AK2" i="6"/>
  <c r="AK278" i="6"/>
  <c r="AK244" i="6"/>
  <c r="AK131" i="6"/>
  <c r="AK299" i="6"/>
  <c r="AK76" i="6"/>
  <c r="AK457" i="6"/>
  <c r="AK621" i="6"/>
  <c r="AK506" i="6"/>
  <c r="AK434" i="6"/>
  <c r="AK611" i="6"/>
  <c r="AK168" i="6"/>
  <c r="AK239" i="6"/>
  <c r="AK282" i="6"/>
  <c r="AK539" i="6"/>
  <c r="AK321" i="6"/>
  <c r="AK623" i="6"/>
  <c r="AK523" i="6"/>
  <c r="AK125" i="6"/>
  <c r="AK359" i="6"/>
  <c r="AK161" i="6"/>
  <c r="AK97" i="6"/>
  <c r="AK557" i="6"/>
  <c r="AK443" i="6"/>
  <c r="AK489" i="6"/>
  <c r="AK392" i="6"/>
  <c r="AK47" i="6"/>
  <c r="AK671" i="6"/>
  <c r="AK349" i="6"/>
  <c r="AK695" i="6"/>
  <c r="AK126" i="6"/>
  <c r="AK417" i="6"/>
  <c r="AK55" i="6"/>
  <c r="AK176" i="6"/>
  <c r="AK487" i="6"/>
  <c r="AK504" i="6"/>
  <c r="AK416" i="6"/>
  <c r="AK474" i="6"/>
  <c r="AK311" i="6"/>
  <c r="AK290" i="6"/>
  <c r="AK660" i="6"/>
  <c r="AK511" i="6"/>
  <c r="AK685" i="6"/>
  <c r="AK586" i="6"/>
  <c r="AK183" i="6"/>
  <c r="AK639" i="6"/>
  <c r="AK441" i="6"/>
  <c r="AK12" i="6"/>
  <c r="AK437" i="6"/>
  <c r="AK201" i="6"/>
  <c r="AK233" i="6"/>
  <c r="AK429" i="6"/>
  <c r="AK431" i="6"/>
  <c r="AK689" i="6"/>
  <c r="AK66" i="6"/>
  <c r="AK184" i="6"/>
  <c r="AK363" i="6"/>
  <c r="AK112" i="6"/>
  <c r="AK221" i="6"/>
  <c r="AK565" i="6"/>
  <c r="AK395" i="6"/>
  <c r="AK597" i="6"/>
  <c r="AK620" i="6"/>
  <c r="AK339" i="6"/>
  <c r="AK430" i="6"/>
  <c r="AK320" i="6"/>
  <c r="AK215" i="6"/>
  <c r="AK433" i="6"/>
  <c r="AK389" i="6"/>
  <c r="AK121" i="6"/>
  <c r="AK54" i="6"/>
  <c r="AK581" i="6"/>
  <c r="AK36" i="6"/>
  <c r="AK468" i="6"/>
  <c r="AK167" i="6"/>
  <c r="AK13" i="6"/>
  <c r="AK529" i="6"/>
  <c r="AK307" i="6"/>
  <c r="AK253" i="6"/>
  <c r="AK375" i="6"/>
  <c r="AK680" i="6"/>
  <c r="AK550" i="6"/>
  <c r="AK53" i="6"/>
  <c r="AK108" i="6"/>
  <c r="AK130" i="6"/>
  <c r="AK456" i="6"/>
  <c r="AK24" i="6"/>
  <c r="AK109" i="6"/>
  <c r="AK536" i="6"/>
  <c r="AK166" i="6"/>
  <c r="AK538" i="6"/>
  <c r="AK625" i="6"/>
  <c r="AK23" i="6"/>
  <c r="AK229" i="6"/>
  <c r="AK96" i="6"/>
  <c r="AK678" i="6"/>
  <c r="AK495" i="6"/>
  <c r="AK304" i="6"/>
  <c r="AK691" i="6"/>
  <c r="AK398" i="6"/>
  <c r="AK376" i="6"/>
  <c r="AK424" i="6"/>
  <c r="AK701" i="6"/>
  <c r="AK79" i="6"/>
  <c r="AK569" i="6"/>
  <c r="AK171" i="6"/>
  <c r="AK313" i="6"/>
  <c r="AK27" i="6"/>
  <c r="AK173" i="6"/>
  <c r="AK465" i="6"/>
  <c r="AK273" i="6"/>
  <c r="AK547" i="6"/>
  <c r="AK617" i="6"/>
  <c r="AK179" i="6"/>
  <c r="AK88" i="6"/>
  <c r="AK364" i="6"/>
  <c r="AK144" i="6"/>
  <c r="AK180" i="6"/>
  <c r="AK552" i="6"/>
  <c r="AK49" i="6"/>
  <c r="AK391" i="6"/>
  <c r="AK682" i="6"/>
  <c r="AK338" i="6"/>
  <c r="AK60" i="6"/>
  <c r="AK260" i="6"/>
  <c r="AK62" i="6"/>
  <c r="AK627" i="6"/>
  <c r="AK693" i="6"/>
  <c r="AK451" i="6"/>
  <c r="AK61" i="6"/>
  <c r="AK185" i="6"/>
  <c r="AK297" i="6"/>
  <c r="AK264" i="6"/>
  <c r="AK670" i="6"/>
  <c r="AK117" i="6"/>
  <c r="AK544" i="6"/>
  <c r="AK94" i="6"/>
  <c r="AK531" i="6"/>
  <c r="AK204" i="6"/>
  <c r="AK371" i="6"/>
  <c r="AK508" i="6"/>
  <c r="AK634" i="6"/>
  <c r="AK102" i="6"/>
  <c r="AK329" i="6"/>
  <c r="AK6" i="6"/>
  <c r="AK447" i="6"/>
  <c r="AK289" i="6"/>
  <c r="AK488" i="6"/>
  <c r="AK585" i="6"/>
  <c r="AK293" i="6"/>
  <c r="AK85" i="6"/>
  <c r="AK601" i="6"/>
  <c r="AK44" i="6"/>
  <c r="AK150" i="6"/>
  <c r="AK248" i="6"/>
  <c r="AK587" i="6"/>
  <c r="AK351" i="6"/>
  <c r="AK369" i="6"/>
  <c r="AK556" i="6"/>
  <c r="AK326" i="6"/>
  <c r="AK340" i="6"/>
  <c r="AK99" i="6"/>
  <c r="AK312" i="6"/>
  <c r="AK498" i="6"/>
  <c r="AK272" i="6"/>
  <c r="AK240" i="6"/>
  <c r="AK145" i="6"/>
  <c r="AK615" i="6"/>
  <c r="AK284" i="6"/>
  <c r="AK679" i="6"/>
  <c r="AK643" i="6"/>
  <c r="AK602" i="6"/>
  <c r="AK603" i="6"/>
  <c r="AK412" i="6"/>
  <c r="AK348" i="6"/>
  <c r="AK164" i="6"/>
  <c r="AK336" i="6"/>
  <c r="AK478" i="6"/>
  <c r="AK669" i="6"/>
  <c r="AK69" i="6"/>
  <c r="AK153" i="6"/>
  <c r="AK616" i="6"/>
  <c r="AK46" i="6"/>
  <c r="AK575" i="6"/>
  <c r="AK492" i="6"/>
  <c r="AK360" i="6"/>
  <c r="AK558" i="6"/>
  <c r="AK52" i="6"/>
  <c r="AK688" i="6"/>
  <c r="AK191" i="6"/>
  <c r="AK169" i="6"/>
  <c r="AK318" i="6"/>
  <c r="AK455" i="6"/>
  <c r="AK258" i="6"/>
  <c r="AK228" i="6"/>
  <c r="AK135" i="6"/>
  <c r="AK181" i="6"/>
  <c r="AK438" i="6"/>
  <c r="AK15" i="6"/>
  <c r="AK485" i="6"/>
  <c r="AK327" i="6"/>
  <c r="AK650" i="6"/>
  <c r="AK219" i="6"/>
  <c r="AK295" i="6"/>
  <c r="AK91" i="6"/>
  <c r="AK202" i="6"/>
  <c r="AK672" i="6"/>
  <c r="AK543" i="6"/>
  <c r="AK642" i="6"/>
  <c r="AK115" i="6"/>
  <c r="AK449" i="6"/>
  <c r="AK361" i="6"/>
  <c r="AK232" i="6"/>
  <c r="AK427" i="6"/>
  <c r="AK335" i="6"/>
  <c r="AK41" i="6"/>
  <c r="AK95" i="6"/>
  <c r="AK50" i="6"/>
  <c r="AK122" i="6"/>
  <c r="AK574" i="6"/>
  <c r="AK119" i="6"/>
  <c r="AK303" i="6"/>
  <c r="AK288" i="6"/>
  <c r="AK446" i="6"/>
  <c r="AK271" i="6"/>
  <c r="AK74" i="6"/>
  <c r="AK537" i="6"/>
  <c r="AK174" i="6"/>
  <c r="AK439" i="6"/>
  <c r="AK337" i="6"/>
  <c r="AK261" i="6"/>
  <c r="AK237" i="6"/>
  <c r="AK281" i="6"/>
  <c r="AK370" i="6"/>
  <c r="AK420" i="6"/>
  <c r="AK610" i="6"/>
  <c r="AK175" i="6"/>
  <c r="AK496" i="6"/>
  <c r="AK308" i="6"/>
  <c r="AK582" i="6"/>
  <c r="AK551" i="6"/>
  <c r="AK426" i="6"/>
  <c r="AK170" i="6"/>
  <c r="AK127" i="6"/>
  <c r="AK128" i="6"/>
  <c r="AK231" i="6"/>
  <c r="AK224" i="6"/>
  <c r="AK90" i="6"/>
  <c r="AK418" i="6"/>
  <c r="AK372" i="6"/>
  <c r="AK292" i="6"/>
  <c r="AK187" i="6"/>
  <c r="AK390" i="6"/>
  <c r="AK30" i="6"/>
  <c r="AK507" i="6"/>
  <c r="AK461" i="6"/>
  <c r="AK629" i="6"/>
  <c r="AK702" i="6"/>
  <c r="AK422" i="6"/>
  <c r="AK274" i="6"/>
  <c r="AK513" i="6"/>
  <c r="AK302" i="6"/>
  <c r="AK622" i="6"/>
  <c r="AK132" i="6"/>
  <c r="AK154" i="6"/>
  <c r="AK343" i="6"/>
  <c r="AK362" i="6"/>
  <c r="AK589" i="6"/>
  <c r="AK71" i="6"/>
  <c r="AK182" i="6"/>
  <c r="AK33" i="6"/>
  <c r="AK11" i="6"/>
  <c r="AK484" i="6"/>
  <c r="AK89" i="6"/>
  <c r="AK332" i="6"/>
  <c r="AK595" i="6"/>
  <c r="AK156" i="6"/>
  <c r="AK459" i="6"/>
  <c r="AK34" i="6"/>
  <c r="AK263" i="6"/>
  <c r="AK342" i="6"/>
  <c r="AK454" i="6"/>
  <c r="AK452" i="6"/>
  <c r="AK245" i="6"/>
  <c r="AK637" i="6"/>
  <c r="AK28" i="6"/>
  <c r="AK279" i="6"/>
  <c r="AK254" i="6"/>
  <c r="AK155" i="6"/>
  <c r="AK583" i="6"/>
  <c r="AK87" i="6"/>
  <c r="AK518" i="6"/>
  <c r="AK509" i="6"/>
  <c r="AK462" i="6"/>
  <c r="AK333" i="6"/>
  <c r="AK142" i="6"/>
  <c r="AK107" i="6"/>
  <c r="AK469" i="6"/>
  <c r="AK177" i="6"/>
  <c r="AK350" i="6"/>
  <c r="AK677" i="6"/>
  <c r="AK268" i="6"/>
  <c r="AK212" i="6"/>
  <c r="AK559" i="6"/>
  <c r="AK124" i="6"/>
  <c r="AK505" i="6"/>
  <c r="AK658" i="6"/>
  <c r="AK668" i="6"/>
  <c r="AK137" i="6"/>
  <c r="AK667" i="6"/>
  <c r="AK357" i="6"/>
  <c r="AK353" i="6"/>
  <c r="AK681" i="6"/>
  <c r="AK259" i="6"/>
  <c r="AK470" i="6"/>
  <c r="AK384" i="6"/>
  <c r="AK599" i="6"/>
  <c r="AK579" i="6"/>
  <c r="AK566" i="6"/>
  <c r="AK114" i="6"/>
  <c r="AK472" i="6"/>
  <c r="AK197" i="6"/>
  <c r="AK172" i="6"/>
  <c r="AK594" i="6"/>
  <c r="AK666" i="6"/>
  <c r="AK561" i="6"/>
  <c r="AK226" i="6"/>
  <c r="AK143" i="6"/>
  <c r="AK591" i="6"/>
  <c r="AK675" i="6"/>
  <c r="AK118" i="6"/>
  <c r="AK442" i="6"/>
  <c r="AK25" i="6"/>
  <c r="AK159" i="6"/>
  <c r="AK246" i="6"/>
  <c r="AK140" i="6"/>
  <c r="AK48" i="6"/>
  <c r="AK270" i="6"/>
  <c r="AK397" i="6"/>
  <c r="AK533" i="6"/>
  <c r="AK29" i="6"/>
  <c r="AK20" i="6"/>
  <c r="AK578" i="6"/>
  <c r="AK43" i="6"/>
  <c r="AK568" i="6"/>
  <c r="AK435" i="6"/>
  <c r="AK696" i="6"/>
  <c r="AK310" i="6"/>
  <c r="AK619" i="6"/>
  <c r="AK676" i="6"/>
  <c r="AK31" i="6"/>
  <c r="AK631" i="6"/>
  <c r="AK235" i="6"/>
  <c r="AK9" i="6"/>
  <c r="AK165" i="6"/>
  <c r="AK78" i="6"/>
  <c r="AK267" i="6"/>
  <c r="AK419" i="6"/>
  <c r="AK613" i="6"/>
  <c r="AK35" i="6"/>
  <c r="AK366" i="6"/>
  <c r="AK480" i="6"/>
  <c r="AK276" i="6"/>
  <c r="AK100" i="6"/>
  <c r="AK401" i="6"/>
  <c r="AK483" i="6"/>
  <c r="AK157" i="6"/>
  <c r="AK514" i="6"/>
  <c r="AK525" i="6"/>
  <c r="AK501" i="6"/>
  <c r="AK528" i="6"/>
  <c r="AK477" i="6"/>
  <c r="AK344" i="6"/>
  <c r="AK211" i="6"/>
  <c r="AK209" i="6"/>
  <c r="AK152" i="6"/>
  <c r="AK196" i="6"/>
  <c r="AK683" i="6"/>
  <c r="AK103" i="6"/>
  <c r="AK630" i="6"/>
  <c r="AK632" i="6"/>
  <c r="AK493" i="6"/>
  <c r="AK70" i="6"/>
  <c r="AK494" i="6"/>
  <c r="AK334" i="6"/>
  <c r="AK406" i="6"/>
  <c r="AK394" i="6"/>
  <c r="AK373" i="6"/>
  <c r="AK3" i="6"/>
  <c r="AK425" i="6"/>
  <c r="AK275" i="6"/>
  <c r="AK524" i="6"/>
  <c r="AK280" i="6"/>
  <c r="AK277" i="6"/>
  <c r="AK222" i="6"/>
  <c r="AK598" i="6"/>
  <c r="AK516" i="6"/>
  <c r="AK8" i="6"/>
  <c r="AK190" i="6"/>
  <c r="AK101" i="6"/>
  <c r="AK75" i="6"/>
  <c r="AK641" i="6"/>
  <c r="AK223" i="6"/>
  <c r="AK300" i="6"/>
  <c r="AK545" i="6"/>
  <c r="AK208" i="6"/>
  <c r="AK160" i="6"/>
  <c r="AK604" i="6"/>
  <c r="AK635" i="6"/>
  <c r="AK146" i="6"/>
  <c r="AK520" i="6"/>
  <c r="AK120" i="6"/>
  <c r="AK540" i="6"/>
  <c r="AK331" i="6"/>
  <c r="AK4" i="6"/>
  <c r="AK81" i="6"/>
  <c r="AK517" i="6"/>
  <c r="AK16" i="6"/>
  <c r="AK80" i="6"/>
  <c r="AK194" i="6"/>
  <c r="AK662" i="6"/>
  <c r="AK486" i="6"/>
  <c r="AK467" i="6"/>
  <c r="AK686" i="6"/>
  <c r="AK554" i="6"/>
  <c r="AK576" i="6"/>
  <c r="AK526" i="6"/>
  <c r="AK560" i="6"/>
  <c r="AK104" i="6"/>
  <c r="AK405" i="6"/>
  <c r="AK368" i="6"/>
  <c r="AK136" i="6"/>
  <c r="AK252" i="6"/>
  <c r="AK535" i="6"/>
  <c r="AK393" i="6"/>
  <c r="AK450" i="6"/>
  <c r="AK188" i="6"/>
  <c r="AK423" i="6"/>
  <c r="AK5" i="6"/>
  <c r="AK700" i="6"/>
  <c r="AK605" i="6"/>
  <c r="AK497" i="6"/>
  <c r="AK479" i="6"/>
  <c r="AK626" i="6"/>
  <c r="AK697" i="6"/>
  <c r="AK347" i="6"/>
  <c r="AK555" i="6"/>
  <c r="AK382" i="6"/>
  <c r="AK218" i="6"/>
  <c r="AK396" i="6"/>
  <c r="AK521" i="6"/>
  <c r="AK230" i="6"/>
  <c r="AK519" i="6"/>
  <c r="AK404" i="6"/>
  <c r="AK612" i="6"/>
  <c r="AK663" i="6"/>
  <c r="AK255" i="6"/>
  <c r="AK541" i="6"/>
  <c r="AK113" i="6"/>
  <c r="AK588" i="6"/>
  <c r="AK584" i="6"/>
  <c r="AK699" i="6"/>
  <c r="AK354" i="6"/>
  <c r="AK463" i="6"/>
  <c r="AK257" i="6"/>
  <c r="AK314" i="6"/>
  <c r="AK609" i="6"/>
  <c r="BJ1" i="1"/>
  <c r="BE700" i="1"/>
  <c r="BE496" i="1"/>
  <c r="BE415" i="1"/>
  <c r="BE589" i="1"/>
  <c r="BE407" i="1"/>
  <c r="BE352" i="1"/>
  <c r="BE616" i="1"/>
  <c r="BE180" i="1"/>
  <c r="BE427" i="1"/>
  <c r="BE512" i="1"/>
  <c r="BE484" i="1"/>
  <c r="BE331" i="1"/>
  <c r="BE194" i="1"/>
  <c r="BE61" i="1"/>
  <c r="BE260" i="1"/>
  <c r="BE237" i="1"/>
  <c r="BE384" i="1"/>
  <c r="BE690" i="1"/>
  <c r="BE395" i="1"/>
  <c r="BE636" i="1"/>
  <c r="BE62" i="1"/>
  <c r="BE389" i="1"/>
  <c r="BE131" i="1"/>
  <c r="BE187" i="1"/>
  <c r="BE9" i="1"/>
  <c r="BE10" i="1"/>
  <c r="BE236" i="1"/>
  <c r="BE259" i="1"/>
  <c r="BE303" i="1"/>
  <c r="BE421" i="1"/>
  <c r="BE33" i="1"/>
  <c r="BE175" i="1"/>
  <c r="BE464" i="1"/>
  <c r="BE358" i="1"/>
  <c r="BE518" i="1"/>
  <c r="BE573" i="1"/>
  <c r="BE604" i="1"/>
  <c r="BE114" i="1"/>
  <c r="BE599" i="1"/>
  <c r="BE669" i="1"/>
  <c r="BE211" i="1"/>
  <c r="BE637" i="1"/>
  <c r="BE141" i="1"/>
  <c r="BE106" i="1"/>
  <c r="BE537" i="1"/>
  <c r="BE647" i="1"/>
  <c r="BE213" i="1"/>
  <c r="BE359" i="1"/>
  <c r="BE613" i="1"/>
  <c r="BE23" i="1"/>
  <c r="BE662" i="1"/>
  <c r="BE100" i="1"/>
  <c r="BE263" i="1"/>
  <c r="BE628" i="1"/>
  <c r="BE134" i="1"/>
  <c r="BE49" i="1"/>
  <c r="BE653" i="1"/>
  <c r="BE457" i="1"/>
  <c r="BE661" i="1"/>
  <c r="BE107" i="1"/>
  <c r="BE225" i="1"/>
  <c r="BE433" i="1"/>
  <c r="BE521" i="1"/>
  <c r="BE571" i="1"/>
  <c r="BE357" i="1"/>
  <c r="BE618" i="1"/>
  <c r="BE182" i="1"/>
  <c r="BE146" i="1"/>
  <c r="BE250" i="1"/>
  <c r="BE436" i="1"/>
  <c r="BE291" i="1"/>
  <c r="BE246" i="1"/>
  <c r="BE151" i="1"/>
  <c r="BE660" i="1"/>
  <c r="BE125" i="1"/>
  <c r="BE546" i="1"/>
  <c r="BE65" i="1"/>
  <c r="BE43" i="1"/>
  <c r="BE304" i="1"/>
  <c r="BE305" i="1"/>
  <c r="BE541" i="1"/>
  <c r="BE626" i="1"/>
  <c r="BE105" i="1"/>
  <c r="BE292" i="1"/>
  <c r="BE682" i="1"/>
  <c r="BE133" i="1"/>
  <c r="BE318" i="1"/>
  <c r="BE241" i="1"/>
  <c r="BE326" i="1"/>
  <c r="BE7" i="1"/>
  <c r="BE157" i="1"/>
  <c r="BE222" i="1"/>
  <c r="BE60" i="1"/>
  <c r="BE429" i="1"/>
  <c r="BE144" i="1"/>
  <c r="BE238" i="1"/>
  <c r="BE270" i="1"/>
  <c r="BE91" i="1"/>
  <c r="BE316" i="1"/>
  <c r="BE285" i="1"/>
  <c r="BE158" i="1"/>
  <c r="BE383" i="1"/>
  <c r="BE452" i="1"/>
  <c r="BE265" i="1"/>
  <c r="BE563" i="1"/>
  <c r="BE206" i="1"/>
  <c r="BE156" i="1"/>
  <c r="BE121" i="1"/>
  <c r="BE212" i="1"/>
  <c r="BE68" i="1"/>
  <c r="BE481" i="1"/>
  <c r="BE665" i="1"/>
  <c r="BE424" i="1"/>
  <c r="BE272" i="1"/>
  <c r="BE147" i="1"/>
  <c r="BE446" i="1"/>
  <c r="BE18" i="1"/>
  <c r="BE453" i="1"/>
  <c r="BE55" i="1"/>
  <c r="BE450" i="1"/>
  <c r="BE515" i="1"/>
  <c r="BE630" i="1"/>
  <c r="BE394" i="1"/>
  <c r="BE544" i="1"/>
  <c r="BE525" i="1"/>
  <c r="BE349" i="1"/>
  <c r="BE293" i="1"/>
  <c r="BE327" i="1"/>
  <c r="BE41" i="1"/>
  <c r="BE380" i="1"/>
  <c r="BE266" i="1"/>
  <c r="BE674" i="1"/>
  <c r="BE71" i="1"/>
  <c r="BE477" i="1"/>
  <c r="BE167" i="1"/>
  <c r="BE310" i="1"/>
  <c r="BE138" i="1"/>
  <c r="BE168" i="1"/>
  <c r="BE479" i="1"/>
  <c r="BE329" i="1"/>
  <c r="BE401" i="1"/>
  <c r="BE564" i="1"/>
  <c r="BE45" i="1"/>
  <c r="BE365" i="1"/>
  <c r="BE487" i="1"/>
  <c r="BE140" i="1"/>
  <c r="BE492" i="1"/>
  <c r="BE148" i="1"/>
  <c r="BE351" i="1"/>
  <c r="BE431" i="1"/>
  <c r="BE390" i="1"/>
  <c r="BE40" i="1"/>
  <c r="BE231" i="1"/>
  <c r="BE621" i="1"/>
  <c r="BE341" i="1"/>
  <c r="BE200" i="1"/>
  <c r="BE242" i="1"/>
  <c r="BE465" i="1"/>
  <c r="BE460" i="1"/>
  <c r="BE122" i="1"/>
  <c r="BE87" i="1"/>
  <c r="BE602" i="1"/>
  <c r="BE191" i="1"/>
  <c r="BE80" i="1"/>
  <c r="BE92" i="1"/>
  <c r="BE280" i="1"/>
  <c r="BE673" i="1"/>
  <c r="BE699" i="1"/>
  <c r="BE644" i="1"/>
  <c r="BE643" i="1"/>
  <c r="BE190" i="1"/>
  <c r="BE629" i="1"/>
  <c r="BE271" i="1"/>
  <c r="BE284" i="1"/>
  <c r="BE398" i="1"/>
  <c r="BE417" i="1"/>
  <c r="BE420" i="1"/>
  <c r="BE97" i="1"/>
  <c r="BE256" i="1"/>
  <c r="BE608" i="1"/>
  <c r="BE30" i="1"/>
  <c r="BE440" i="1"/>
  <c r="BE606" i="1"/>
  <c r="BE74" i="1"/>
  <c r="BE353" i="1"/>
  <c r="BE381" i="1"/>
  <c r="BE309" i="1"/>
  <c r="BE5" i="1"/>
  <c r="BE701" i="1"/>
  <c r="BE203" i="1"/>
  <c r="BE590" i="1"/>
  <c r="BE111" i="1"/>
  <c r="BE164" i="1"/>
  <c r="BE549" i="1"/>
  <c r="BE497" i="1"/>
  <c r="BE251" i="1"/>
  <c r="BE42" i="1"/>
  <c r="BE295" i="1"/>
  <c r="BE201" i="1"/>
  <c r="BE406" i="1"/>
  <c r="BE230" i="1"/>
  <c r="BE335" i="1"/>
  <c r="BE54" i="1"/>
  <c r="BE337" i="1"/>
  <c r="BE382" i="1"/>
  <c r="BE48" i="1"/>
  <c r="BE531" i="1"/>
  <c r="BE52" i="1"/>
  <c r="BE360" i="1"/>
  <c r="BE307" i="1"/>
  <c r="BE193" i="1"/>
  <c r="BE88" i="1"/>
  <c r="BE26" i="1"/>
  <c r="BE697" i="1"/>
  <c r="BE696" i="1"/>
  <c r="BE633" i="1"/>
  <c r="BE90" i="1"/>
  <c r="BE625" i="1"/>
  <c r="BE399" i="1"/>
  <c r="BE22" i="1"/>
  <c r="BE128" i="1"/>
  <c r="BE529" i="1"/>
  <c r="BE474" i="1"/>
  <c r="BE565" i="1"/>
  <c r="BE467" i="1"/>
  <c r="BE432" i="1"/>
  <c r="BE507" i="1"/>
  <c r="BE34" i="1"/>
  <c r="BE375" i="1"/>
  <c r="BE601" i="1"/>
  <c r="BE31" i="1"/>
  <c r="BE348" i="1"/>
  <c r="BE435" i="1"/>
  <c r="BE588" i="1"/>
  <c r="BE361" i="1"/>
  <c r="BE308" i="1"/>
  <c r="BE234" i="1"/>
  <c r="BE577" i="1"/>
  <c r="BE3" i="1"/>
  <c r="BE655" i="1"/>
  <c r="BE130" i="1"/>
  <c r="BE530" i="1"/>
  <c r="BE513" i="1"/>
  <c r="BE152" i="1"/>
  <c r="BE215" i="1"/>
  <c r="BE332" i="1"/>
  <c r="BE8" i="1"/>
  <c r="BE313" i="1"/>
  <c r="BE78" i="1"/>
  <c r="BE4" i="1"/>
  <c r="BE555" i="1"/>
  <c r="BE296" i="1"/>
  <c r="BE298" i="1"/>
  <c r="BE443" i="1"/>
  <c r="BE493" i="1"/>
  <c r="BE631" i="1"/>
  <c r="BE609" i="1"/>
  <c r="BE650" i="1"/>
  <c r="BE330" i="1"/>
  <c r="BE248" i="1"/>
  <c r="BE404" i="1"/>
  <c r="BE197" i="1"/>
  <c r="BE221" i="1"/>
  <c r="BE680" i="1"/>
  <c r="BE118" i="1"/>
  <c r="BE124" i="1"/>
  <c r="BE371" i="1"/>
  <c r="BE411" i="1"/>
  <c r="BE261" i="1"/>
  <c r="BE442" i="1"/>
  <c r="BE569" i="1"/>
  <c r="BE505" i="1"/>
  <c r="BE29" i="1"/>
  <c r="BE551" i="1"/>
  <c r="BE35" i="1"/>
  <c r="BE44" i="1"/>
  <c r="BE693" i="1"/>
  <c r="BE509" i="1"/>
  <c r="BE482" i="1"/>
  <c r="BE94" i="1"/>
  <c r="BE228" i="1"/>
  <c r="BE620" i="1"/>
  <c r="BE408" i="1"/>
  <c r="BE346" i="1"/>
  <c r="BE607" i="1"/>
  <c r="BE323" i="1"/>
  <c r="BE324" i="1"/>
  <c r="BE473" i="1"/>
  <c r="BE600" i="1"/>
  <c r="BE567" i="1"/>
  <c r="BE173" i="1"/>
  <c r="BE315" i="1"/>
  <c r="BE675" i="1"/>
  <c r="BE670" i="1"/>
  <c r="BE396" i="1"/>
  <c r="BE508" i="1"/>
  <c r="BE345" i="1"/>
  <c r="BE451" i="1"/>
  <c r="BE666" i="1"/>
  <c r="BE11" i="1"/>
  <c r="BE683" i="1"/>
  <c r="BE202" i="1"/>
  <c r="BE145" i="1"/>
  <c r="BE659" i="1"/>
  <c r="BE363" i="1"/>
  <c r="BE171" i="1"/>
  <c r="BE426" i="1"/>
  <c r="BE648" i="1"/>
  <c r="BE480" i="1"/>
  <c r="BE553" i="1"/>
  <c r="BE535" i="1"/>
  <c r="BE498" i="1"/>
  <c r="BE244" i="1"/>
  <c r="BE485" i="1"/>
  <c r="BE196" i="1"/>
  <c r="BE597" i="1"/>
  <c r="BE441" i="1"/>
  <c r="BE24" i="1"/>
  <c r="BE21" i="1"/>
  <c r="BE593" i="1"/>
  <c r="BE483" i="1"/>
  <c r="BE414" i="1"/>
  <c r="BE120" i="1"/>
  <c r="BE38" i="1"/>
  <c r="BE101" i="1"/>
  <c r="BE527" i="1"/>
  <c r="BE377" i="1"/>
  <c r="BE178" i="1"/>
  <c r="BE188" i="1"/>
  <c r="BE430" i="1"/>
  <c r="BE199" i="1"/>
  <c r="BE79" i="1"/>
  <c r="BE412" i="1"/>
  <c r="BE240" i="1"/>
  <c r="BE286" i="1"/>
  <c r="BE174" i="1"/>
  <c r="BE413" i="1"/>
  <c r="BE581" i="1"/>
  <c r="BE369" i="1"/>
  <c r="BE510" i="1"/>
  <c r="BE642" i="1"/>
  <c r="BE224" i="1"/>
  <c r="BE638" i="1"/>
  <c r="BE476" i="1"/>
  <c r="BE217" i="1"/>
  <c r="BE561" i="1"/>
  <c r="BE117" i="1"/>
  <c r="BE366" i="1"/>
  <c r="BE219" i="1"/>
  <c r="BE198" i="1"/>
  <c r="BE319" i="1"/>
  <c r="BE340" i="1"/>
  <c r="BE539" i="1"/>
  <c r="BE299" i="1"/>
  <c r="BE466" i="1"/>
  <c r="BE672" i="1"/>
  <c r="BE542" i="1"/>
  <c r="BE418" i="1"/>
  <c r="BE639" i="1"/>
  <c r="BE402" i="1"/>
  <c r="BE499" i="1"/>
  <c r="BE592" i="1"/>
  <c r="BE172" i="1"/>
  <c r="BE20" i="1"/>
  <c r="BE159" i="1"/>
  <c r="BE155" i="1"/>
  <c r="BE632" i="1"/>
  <c r="BE289" i="1"/>
  <c r="BE192" i="1"/>
  <c r="BE320" i="1"/>
  <c r="BE75" i="1"/>
  <c r="BE471" i="1"/>
  <c r="BE254" i="1"/>
  <c r="BE491" i="1"/>
  <c r="BE336" i="1"/>
  <c r="BE594" i="1"/>
  <c r="BE378" i="1"/>
  <c r="BE95" i="1"/>
  <c r="BE522" i="1"/>
  <c r="BE104" i="1"/>
  <c r="BE181" i="1"/>
  <c r="BE32" i="1"/>
  <c r="BE72" i="1"/>
  <c r="BE177" i="1"/>
  <c r="BE58" i="1"/>
  <c r="BE445" i="1"/>
  <c r="BE247" i="1"/>
  <c r="BE490" i="1"/>
  <c r="BE587" i="1"/>
  <c r="BE634" i="1"/>
  <c r="BE627" i="1"/>
  <c r="BE321" i="1"/>
  <c r="BE425" i="1"/>
  <c r="BE14" i="1"/>
  <c r="BE523" i="1"/>
  <c r="BE472" i="1"/>
  <c r="BE664" i="1"/>
  <c r="BE681" i="1"/>
  <c r="BE400" i="1"/>
  <c r="BE85" i="1"/>
  <c r="BE538" i="1"/>
  <c r="BE46" i="1"/>
  <c r="BE694" i="1"/>
  <c r="BE150" i="1"/>
  <c r="BE469" i="1"/>
  <c r="BE86" i="1"/>
  <c r="BE547" i="1"/>
  <c r="BE136" i="1"/>
  <c r="BE70" i="1"/>
  <c r="BE243" i="1"/>
  <c r="BE560" i="1"/>
  <c r="BE77" i="1"/>
  <c r="BE454" i="1"/>
  <c r="BE269" i="1"/>
  <c r="BE410" i="1"/>
  <c r="BE679" i="1"/>
  <c r="BE422" i="1"/>
  <c r="BE276" i="1"/>
  <c r="BE64" i="1"/>
  <c r="BE685" i="1"/>
  <c r="BE314" i="1"/>
  <c r="BE488" i="1"/>
  <c r="BE572" i="1"/>
  <c r="BE282" i="1"/>
  <c r="BE489" i="1"/>
  <c r="BE137" i="1"/>
  <c r="BE368" i="1"/>
  <c r="BE283" i="1"/>
  <c r="BE458" i="1"/>
  <c r="BE83" i="1"/>
  <c r="BE692" i="1"/>
  <c r="BE676" i="1"/>
  <c r="BE232" i="1"/>
  <c r="BE184" i="1"/>
  <c r="BE500" i="1"/>
  <c r="BE651" i="1"/>
  <c r="BE127" i="1"/>
  <c r="BE540" i="1"/>
  <c r="BE646" i="1"/>
  <c r="BE503" i="1"/>
  <c r="BE486" i="1"/>
  <c r="BE376" i="1"/>
  <c r="BE208" i="1"/>
  <c r="BE624" i="1"/>
  <c r="BE468" i="1"/>
  <c r="BE568" i="1"/>
  <c r="BE494" i="1"/>
  <c r="BE372" i="1"/>
  <c r="BE387" i="1"/>
  <c r="BE166" i="1"/>
  <c r="BE176" i="1"/>
  <c r="BE688" i="1"/>
  <c r="BE667" i="1"/>
  <c r="BE428" i="1"/>
  <c r="BE249" i="1"/>
  <c r="BE385" i="1"/>
  <c r="BE554" i="1"/>
  <c r="BE204" i="1"/>
  <c r="BE76" i="1"/>
  <c r="BE110" i="1"/>
  <c r="BE333" i="1"/>
  <c r="BE463" i="1"/>
  <c r="BE135" i="1"/>
  <c r="BE504" i="1"/>
  <c r="BE301" i="1"/>
  <c r="BE185" i="1"/>
  <c r="BE116" i="1"/>
  <c r="BE684" i="1"/>
  <c r="BE328" i="1"/>
  <c r="BE506" i="1"/>
  <c r="BE59" i="1"/>
  <c r="BE391" i="1"/>
  <c r="BE397" i="1"/>
  <c r="BE658" i="1"/>
  <c r="BE66" i="1"/>
  <c r="BE17" i="1"/>
  <c r="BE227" i="1"/>
  <c r="BE652" i="1"/>
  <c r="BE511" i="1"/>
  <c r="BE615" i="1"/>
  <c r="BE12" i="1"/>
  <c r="BE698" i="1"/>
  <c r="BE691" i="1"/>
  <c r="BE342" i="1"/>
  <c r="BE596" i="1"/>
  <c r="BE255" i="1"/>
  <c r="BE207" i="1"/>
  <c r="BE275" i="1"/>
  <c r="BE654" i="1"/>
  <c r="BE580" i="1"/>
  <c r="BE533" i="1"/>
  <c r="BE392" i="1"/>
  <c r="BE439" i="1"/>
  <c r="BE423" i="1"/>
  <c r="BE273" i="1"/>
  <c r="BE143" i="1"/>
  <c r="BE154" i="1"/>
  <c r="BE142" i="1"/>
  <c r="BE455" i="1"/>
  <c r="BE586" i="1"/>
  <c r="BE281" i="1"/>
  <c r="BE612" i="1"/>
  <c r="BE63" i="1"/>
  <c r="BE288" i="1"/>
  <c r="BE216" i="1"/>
  <c r="BE635" i="1"/>
  <c r="BE129" i="1"/>
  <c r="BE520" i="1"/>
  <c r="BE73" i="1"/>
  <c r="BE235" i="1"/>
  <c r="BE403" i="1"/>
  <c r="BE102" i="1"/>
  <c r="BE220" i="1"/>
  <c r="BE557" i="1"/>
  <c r="BE343" i="1"/>
  <c r="BE689" i="1"/>
  <c r="BE641" i="1"/>
  <c r="BE115" i="1"/>
  <c r="BE98" i="1"/>
  <c r="BE119" i="1"/>
  <c r="BE239" i="1"/>
  <c r="BE562" i="1"/>
  <c r="BE416" i="1"/>
  <c r="BE170" i="1"/>
  <c r="BE306" i="1"/>
  <c r="BE258" i="1"/>
  <c r="BE47" i="1"/>
  <c r="BE579" i="1"/>
  <c r="BE362" i="1"/>
  <c r="BE528" i="1"/>
  <c r="BE550" i="1"/>
  <c r="BE449" i="1"/>
  <c r="BE253" i="1"/>
  <c r="BE317" i="1"/>
  <c r="BE205" i="1"/>
  <c r="BE678" i="1"/>
  <c r="BE419" i="1"/>
  <c r="BE552" i="1"/>
  <c r="BE347" i="1"/>
  <c r="BE622" i="1"/>
  <c r="BE374" i="1"/>
  <c r="BE96" i="1"/>
  <c r="BE656" i="1"/>
  <c r="BE657" i="1"/>
  <c r="BE252" i="1"/>
  <c r="BE189" i="1"/>
  <c r="BE543" i="1"/>
  <c r="BE583" i="1"/>
  <c r="BE578" i="1"/>
  <c r="BE165" i="1"/>
  <c r="BE153" i="1"/>
  <c r="BE99" i="1"/>
  <c r="BE610" i="1"/>
  <c r="BE585" i="1"/>
  <c r="BE214" i="1"/>
  <c r="BE27" i="1"/>
  <c r="BE109" i="1"/>
  <c r="BE162" i="1"/>
  <c r="BE56" i="1"/>
  <c r="BE290" i="1"/>
  <c r="BE25" i="1"/>
  <c r="BE218" i="1"/>
  <c r="BE519" i="1"/>
  <c r="BE103" i="1"/>
  <c r="BE686" i="1"/>
  <c r="BE570" i="1"/>
  <c r="BE584" i="1"/>
  <c r="BE434" i="1"/>
  <c r="BE2" i="1"/>
  <c r="BE470" i="1"/>
  <c r="BE132" i="1"/>
  <c r="BE364" i="1"/>
  <c r="BE183" i="1"/>
  <c r="BE478" i="1"/>
  <c r="BE57" i="1"/>
  <c r="BE186" i="1"/>
  <c r="BE325" i="1"/>
  <c r="BE139" i="1"/>
  <c r="BE356" i="1"/>
  <c r="BE617" i="1"/>
  <c r="BE233" i="1"/>
  <c r="BE339" i="1"/>
  <c r="BE595" i="1"/>
  <c r="BE311" i="1"/>
  <c r="BE334" i="1"/>
  <c r="BE575" i="1"/>
  <c r="BE294" i="1"/>
  <c r="BE149" i="1"/>
  <c r="BE226" i="1"/>
  <c r="BE582" i="1"/>
  <c r="BE444" i="1"/>
  <c r="BE526" i="1"/>
  <c r="BE354" i="1"/>
  <c r="BE495" i="1"/>
  <c r="BE69" i="1"/>
  <c r="BE312" i="1"/>
  <c r="BE53" i="1"/>
  <c r="BE267" i="1"/>
  <c r="BE245" i="1"/>
  <c r="BE268" i="1"/>
  <c r="BE405" i="1"/>
  <c r="BE558" i="1"/>
  <c r="BE322" i="1"/>
  <c r="BE388" i="1"/>
  <c r="BE373" i="1"/>
  <c r="BE386" i="1"/>
  <c r="BE262" i="1"/>
  <c r="BE112" i="1"/>
  <c r="BE545" i="1"/>
  <c r="BE534" i="1"/>
  <c r="BE559" i="1"/>
  <c r="BE438" i="1"/>
  <c r="BE274" i="1"/>
  <c r="BE264" i="1"/>
  <c r="BE51" i="1"/>
  <c r="BE548" i="1"/>
  <c r="BE195" i="1"/>
  <c r="BE668" i="1"/>
  <c r="BE350" i="1"/>
  <c r="BE437" i="1"/>
  <c r="BE355" i="1"/>
  <c r="BE502" i="1"/>
  <c r="BE524" i="1"/>
  <c r="BE277" i="1"/>
  <c r="BE687" i="1"/>
  <c r="BE278" i="1"/>
  <c r="BE605" i="1"/>
  <c r="BE459" i="1"/>
  <c r="BE113" i="1"/>
  <c r="BE82" i="1"/>
  <c r="BE536" i="1"/>
  <c r="BE257" i="1"/>
  <c r="BE223" i="1"/>
  <c r="BE574" i="1"/>
  <c r="BE393" i="1"/>
  <c r="BE649" i="1"/>
  <c r="BE611" i="1"/>
  <c r="BE514" i="1"/>
  <c r="BE462" i="1"/>
  <c r="BE81" i="1"/>
  <c r="BE516" i="1"/>
  <c r="BE179" i="1"/>
  <c r="BE13" i="1"/>
  <c r="BE302" i="1"/>
  <c r="BE576" i="1"/>
  <c r="BE89" i="1"/>
  <c r="BE37" i="1"/>
  <c r="BE623" i="1"/>
  <c r="BE36" i="1"/>
  <c r="BE619" i="1"/>
  <c r="BE614" i="1"/>
  <c r="BE461" i="1"/>
  <c r="BE163" i="1"/>
  <c r="BE447" i="1"/>
  <c r="BE532" i="1"/>
  <c r="BE279" i="1"/>
  <c r="BE379" i="1"/>
  <c r="BE16" i="1"/>
  <c r="BE93" i="1"/>
  <c r="BE300" i="1"/>
  <c r="BE367" i="1"/>
  <c r="BE169" i="1"/>
  <c r="BE640" i="1"/>
  <c r="BE645" i="1"/>
  <c r="BE517" i="1"/>
  <c r="BE287" i="1"/>
  <c r="BE344" i="1"/>
  <c r="BE475" i="1"/>
  <c r="BE84" i="1"/>
  <c r="BE39" i="1"/>
  <c r="BE50" i="1"/>
  <c r="BE123" i="1"/>
  <c r="BE677" i="1"/>
  <c r="BE28" i="1"/>
  <c r="BE160" i="1"/>
  <c r="BE370" i="1"/>
  <c r="BE297" i="1"/>
  <c r="BE229" i="1"/>
  <c r="BE556" i="1"/>
  <c r="BE603" i="1"/>
  <c r="BE598" i="1"/>
  <c r="BE663" i="1"/>
  <c r="BE19" i="1"/>
  <c r="BE448" i="1"/>
  <c r="BE161" i="1"/>
  <c r="BE591" i="1"/>
  <c r="BE209" i="1"/>
  <c r="BE210" i="1"/>
  <c r="BE126" i="1"/>
  <c r="BE409" i="1"/>
  <c r="BE15" i="1"/>
  <c r="BE6" i="1"/>
  <c r="BE108" i="1"/>
  <c r="BE671" i="1"/>
  <c r="BE67" i="1"/>
  <c r="BE695" i="1"/>
  <c r="BE456" i="1"/>
  <c r="BE566" i="1"/>
  <c r="BE338" i="1"/>
  <c r="BE501" i="1"/>
  <c r="AP1" i="5"/>
  <c r="AK194" i="5"/>
  <c r="AK334" i="5"/>
  <c r="AK332" i="5"/>
  <c r="AK448" i="5"/>
  <c r="AK171" i="5"/>
  <c r="AK265" i="5"/>
  <c r="AK266" i="5"/>
  <c r="AK362" i="5"/>
  <c r="AK233" i="5"/>
  <c r="AK169" i="5"/>
  <c r="AK14" i="5"/>
  <c r="AK71" i="5"/>
  <c r="AK525" i="5"/>
  <c r="AK237" i="5"/>
  <c r="AK162" i="5"/>
  <c r="AK245" i="5"/>
  <c r="AK262" i="5"/>
  <c r="AK149" i="5"/>
  <c r="AK182" i="5"/>
  <c r="AK85" i="5"/>
  <c r="AK524" i="5"/>
  <c r="AK294" i="5"/>
  <c r="AK357" i="5"/>
  <c r="AK574" i="5"/>
  <c r="AK111" i="5"/>
  <c r="AK106" i="5"/>
  <c r="AK699" i="5"/>
  <c r="AK673" i="5"/>
  <c r="AK500" i="5"/>
  <c r="AK320" i="5"/>
  <c r="AK47" i="5"/>
  <c r="AK166" i="5"/>
  <c r="AK679" i="5"/>
  <c r="AK560" i="5"/>
  <c r="AK191" i="5"/>
  <c r="AK213" i="5"/>
  <c r="AK454" i="5"/>
  <c r="AK535" i="5"/>
  <c r="AK147" i="5"/>
  <c r="AK702" i="5"/>
  <c r="AK235" i="5"/>
  <c r="AK309" i="5"/>
  <c r="AK308" i="5"/>
  <c r="AK52" i="5"/>
  <c r="AK4" i="5"/>
  <c r="AK694" i="5"/>
  <c r="AK428" i="5"/>
  <c r="AK512" i="5"/>
  <c r="AK490" i="5"/>
  <c r="AK546" i="5"/>
  <c r="AK674" i="5"/>
  <c r="AK198" i="5"/>
  <c r="AK26" i="5"/>
  <c r="AK251" i="5"/>
  <c r="AK327" i="5"/>
  <c r="AK475" i="5"/>
  <c r="AK215" i="5"/>
  <c r="AK488" i="5"/>
  <c r="AK493" i="5"/>
  <c r="AK231" i="5"/>
  <c r="AK185" i="5"/>
  <c r="AK396" i="5"/>
  <c r="AK276" i="5"/>
  <c r="AK644" i="5"/>
  <c r="AK179" i="5"/>
  <c r="AK426" i="5"/>
  <c r="AK318" i="5"/>
  <c r="AK677" i="5"/>
  <c r="AK260" i="5"/>
  <c r="AK447" i="5"/>
  <c r="AK119" i="5"/>
  <c r="AK333" i="5"/>
  <c r="AK259" i="5"/>
  <c r="AK634" i="5"/>
  <c r="AK615" i="5"/>
  <c r="AK125" i="5"/>
  <c r="AK224" i="5"/>
  <c r="AK682" i="5"/>
  <c r="AK551" i="5"/>
  <c r="AK180" i="5"/>
  <c r="AK372" i="5"/>
  <c r="AK676" i="5"/>
  <c r="AK86" i="5"/>
  <c r="AK341" i="5"/>
  <c r="AK370" i="5"/>
  <c r="AK204" i="5"/>
  <c r="AK118" i="5"/>
  <c r="AK74" i="5"/>
  <c r="AK520" i="5"/>
  <c r="AK468" i="5"/>
  <c r="AK351" i="5"/>
  <c r="AK441" i="5"/>
  <c r="AK248" i="5"/>
  <c r="AK576" i="5"/>
  <c r="AK330" i="5"/>
  <c r="AK429" i="5"/>
  <c r="AK420" i="5"/>
  <c r="AK65" i="5"/>
  <c r="AK113" i="5"/>
  <c r="AK378" i="5"/>
  <c r="AK380" i="5"/>
  <c r="AK173" i="5"/>
  <c r="AK44" i="5"/>
  <c r="AK116" i="5"/>
  <c r="AK56" i="5"/>
  <c r="AK379" i="5"/>
  <c r="AK306" i="5"/>
  <c r="AK481" i="5"/>
  <c r="AK700" i="5"/>
  <c r="AK42" i="5"/>
  <c r="AK416" i="5"/>
  <c r="AK571" i="5"/>
  <c r="AK317" i="5"/>
  <c r="AK51" i="5"/>
  <c r="AK102" i="5"/>
  <c r="AK442" i="5"/>
  <c r="AK607" i="5"/>
  <c r="AK234" i="5"/>
  <c r="AK153" i="5"/>
  <c r="AK32" i="5"/>
  <c r="AK419" i="5"/>
  <c r="AK669" i="5"/>
  <c r="AK411" i="5"/>
  <c r="AK456" i="5"/>
  <c r="AK371" i="5"/>
  <c r="AK609" i="5"/>
  <c r="AK63" i="5"/>
  <c r="AK542" i="5"/>
  <c r="AK145" i="5"/>
  <c r="AK295" i="5"/>
  <c r="AK431" i="5"/>
  <c r="AK6" i="5"/>
  <c r="AK427" i="5"/>
  <c r="AK46" i="5"/>
  <c r="AK388" i="5"/>
  <c r="AK514" i="5"/>
  <c r="AK360" i="5"/>
  <c r="AK670" i="5"/>
  <c r="AK474" i="5"/>
  <c r="AK425" i="5"/>
  <c r="AK494" i="5"/>
  <c r="AK284" i="5"/>
  <c r="AK109" i="5"/>
  <c r="AK157" i="5"/>
  <c r="AK519" i="5"/>
  <c r="AK344" i="5"/>
  <c r="AK466" i="5"/>
  <c r="AK430" i="5"/>
  <c r="AK572" i="5"/>
  <c r="AK596" i="5"/>
  <c r="AK311" i="5"/>
  <c r="AK53" i="5"/>
  <c r="AK563" i="5"/>
  <c r="AK539" i="5"/>
  <c r="AK648" i="5"/>
  <c r="AK335" i="5"/>
  <c r="AK226" i="5"/>
  <c r="AK323" i="5"/>
  <c r="AK389" i="5"/>
  <c r="AK603" i="5"/>
  <c r="AK683" i="5"/>
  <c r="AK78" i="5"/>
  <c r="AK608" i="5"/>
  <c r="AK346" i="5"/>
  <c r="AK50" i="5"/>
  <c r="AK665" i="5"/>
  <c r="AK158" i="5"/>
  <c r="AK242" i="5"/>
  <c r="AK161" i="5"/>
  <c r="AK631" i="5"/>
  <c r="AK292" i="5"/>
  <c r="AK650" i="5"/>
  <c r="AK646" i="5"/>
  <c r="AK604" i="5"/>
  <c r="AK223" i="5"/>
  <c r="AK97" i="5"/>
  <c r="AK698" i="5"/>
  <c r="AK298" i="5"/>
  <c r="AK28" i="5"/>
  <c r="AK410" i="5"/>
  <c r="AK350" i="5"/>
  <c r="AK225" i="5"/>
  <c r="AK645" i="5"/>
  <c r="AK424" i="5"/>
  <c r="AK268" i="5"/>
  <c r="AK497" i="5"/>
  <c r="AK296" i="5"/>
  <c r="AK678" i="5"/>
  <c r="AK462" i="5"/>
  <c r="AK183" i="5"/>
  <c r="AK249" i="5"/>
  <c r="AK30" i="5"/>
  <c r="AK562" i="5"/>
  <c r="AK509" i="5"/>
  <c r="AK100" i="5"/>
  <c r="AK94" i="5"/>
  <c r="AK701" i="5"/>
  <c r="AK314" i="5"/>
  <c r="AK331" i="5"/>
  <c r="AK132" i="5"/>
  <c r="AK409" i="5"/>
  <c r="AK626" i="5"/>
  <c r="AK570" i="5"/>
  <c r="AK337" i="5"/>
  <c r="AK413" i="5"/>
  <c r="AK460" i="5"/>
  <c r="AK523" i="5"/>
  <c r="AK402" i="5"/>
  <c r="AK444" i="5"/>
  <c r="AK556" i="5"/>
  <c r="AK21" i="5"/>
  <c r="AK340" i="5"/>
  <c r="AK326" i="5"/>
  <c r="AK647" i="5"/>
  <c r="AK17" i="5"/>
  <c r="AK625" i="5"/>
  <c r="AK619" i="5"/>
  <c r="AK121" i="5"/>
  <c r="AK286" i="5"/>
  <c r="AK638" i="5"/>
  <c r="AK364" i="5"/>
  <c r="AK502" i="5"/>
  <c r="AK587" i="5"/>
  <c r="AK649" i="5"/>
  <c r="AK614" i="5"/>
  <c r="AK108" i="5"/>
  <c r="AK22" i="5"/>
  <c r="AK503" i="5"/>
  <c r="AK685" i="5"/>
  <c r="AK400" i="5"/>
  <c r="AK324" i="5"/>
  <c r="AK240" i="5"/>
  <c r="AK339" i="5"/>
  <c r="AK5" i="5"/>
  <c r="AK531" i="5"/>
  <c r="AK325" i="5"/>
  <c r="AK348" i="5"/>
  <c r="AK181" i="5"/>
  <c r="AK697" i="5"/>
  <c r="AK681" i="5"/>
  <c r="AK469" i="5"/>
  <c r="AK495" i="5"/>
  <c r="AK422" i="5"/>
  <c r="AK188" i="5"/>
  <c r="AK238" i="5"/>
  <c r="AK452" i="5"/>
  <c r="AK207" i="5"/>
  <c r="AK264" i="5"/>
  <c r="AK288" i="5"/>
  <c r="AK414" i="5"/>
  <c r="AK165" i="5"/>
  <c r="AK622" i="5"/>
  <c r="AK415" i="5"/>
  <c r="AK515" i="5"/>
  <c r="AK142" i="5"/>
  <c r="AK297" i="5"/>
  <c r="AK658" i="5"/>
  <c r="AK220" i="5"/>
  <c r="AK450" i="5"/>
  <c r="AK16" i="5"/>
  <c r="AK465" i="5"/>
  <c r="AK684" i="5"/>
  <c r="AK103" i="5"/>
  <c r="AK195" i="5"/>
  <c r="AK696" i="5"/>
  <c r="AK486" i="5"/>
  <c r="AK438" i="5"/>
  <c r="AK487" i="5"/>
  <c r="AK504" i="5"/>
  <c r="AK689" i="5"/>
  <c r="AK629" i="5"/>
  <c r="AK617" i="5"/>
  <c r="AK526" i="5"/>
  <c r="AK581" i="5"/>
  <c r="AK610" i="5"/>
  <c r="AK443" i="5"/>
  <c r="AK439" i="5"/>
  <c r="AK55" i="5"/>
  <c r="AK672" i="5"/>
  <c r="AK613" i="5"/>
  <c r="AK666" i="5"/>
  <c r="AK105" i="5"/>
  <c r="AK671" i="5"/>
  <c r="AK597" i="5"/>
  <c r="AK472" i="5"/>
  <c r="AK470" i="5"/>
  <c r="AK189" i="5"/>
  <c r="AK48" i="5"/>
  <c r="AK54" i="5"/>
  <c r="AK695" i="5"/>
  <c r="AK13" i="5"/>
  <c r="AK453" i="5"/>
  <c r="AK652" i="5"/>
  <c r="AK159" i="5"/>
  <c r="AK60" i="5"/>
  <c r="AK167" i="5"/>
  <c r="AK247" i="5"/>
  <c r="AK163" i="5"/>
  <c r="AK193" i="5"/>
  <c r="AK386" i="5"/>
  <c r="AK598" i="5"/>
  <c r="AK616" i="5"/>
  <c r="AK464" i="5"/>
  <c r="AK155" i="5"/>
  <c r="AK508" i="5"/>
  <c r="AK473" i="5"/>
  <c r="AK467" i="5"/>
  <c r="AK478" i="5"/>
  <c r="AK209" i="5"/>
  <c r="AK154" i="5"/>
  <c r="AK536" i="5"/>
  <c r="AK35" i="5"/>
  <c r="AK435" i="5"/>
  <c r="AK548" i="5"/>
  <c r="AK582" i="5"/>
  <c r="AK67" i="5"/>
  <c r="AK299" i="5"/>
  <c r="AK291" i="5"/>
  <c r="AK394" i="5"/>
  <c r="AK521" i="5"/>
  <c r="AK573" i="5"/>
  <c r="AK206" i="5"/>
  <c r="AK200" i="5"/>
  <c r="AK91" i="5"/>
  <c r="AK623" i="5"/>
  <c r="AK25" i="5"/>
  <c r="AK214" i="5"/>
  <c r="AK244" i="5"/>
  <c r="AK601" i="5"/>
  <c r="AK279" i="5"/>
  <c r="AK93" i="5"/>
  <c r="AK363" i="5"/>
  <c r="AK398" i="5"/>
  <c r="AK59" i="5"/>
  <c r="AK423" i="5"/>
  <c r="AK216" i="5"/>
  <c r="AK407" i="5"/>
  <c r="AK657" i="5"/>
  <c r="AK170" i="5"/>
  <c r="AK256" i="5"/>
  <c r="AK29" i="5"/>
  <c r="AK136" i="5"/>
  <c r="AK655" i="5"/>
  <c r="AK641" i="5"/>
  <c r="AK377" i="5"/>
  <c r="AK366" i="5"/>
  <c r="AK545" i="5"/>
  <c r="AK83" i="5"/>
  <c r="AK278" i="5"/>
  <c r="AK11" i="5"/>
  <c r="AK552" i="5"/>
  <c r="AK583" i="5"/>
  <c r="AK199" i="5"/>
  <c r="AK354" i="5"/>
  <c r="AK651" i="5"/>
  <c r="AK151" i="5"/>
  <c r="AK19" i="5"/>
  <c r="AK381" i="5"/>
  <c r="AK45" i="5"/>
  <c r="AK654" i="5"/>
  <c r="AK693" i="5"/>
  <c r="AK620" i="5"/>
  <c r="AK437" i="5"/>
  <c r="AK253" i="5"/>
  <c r="AK433" i="5"/>
  <c r="AK273" i="5"/>
  <c r="AK164" i="5"/>
  <c r="AK507" i="5"/>
  <c r="AK397" i="5"/>
  <c r="AK361" i="5"/>
  <c r="AK211" i="5"/>
  <c r="AK70" i="5"/>
  <c r="AK310" i="5"/>
  <c r="AK304" i="5"/>
  <c r="AK81" i="5"/>
  <c r="AK272" i="5"/>
  <c r="AK146" i="5"/>
  <c r="AK289" i="5"/>
  <c r="AK228" i="5"/>
  <c r="AK533" i="5"/>
  <c r="AK208" i="5"/>
  <c r="AK627" i="5"/>
  <c r="AK210" i="5"/>
  <c r="AK84" i="5"/>
  <c r="AK376" i="5"/>
  <c r="AK594" i="5"/>
  <c r="AK387" i="5"/>
  <c r="AK659" i="5"/>
  <c r="AK553" i="5"/>
  <c r="AK87" i="5"/>
  <c r="AK522" i="5"/>
  <c r="AK680" i="5"/>
  <c r="AK3" i="5"/>
  <c r="AK138" i="5"/>
  <c r="AK122" i="5"/>
  <c r="AK369" i="5"/>
  <c r="AK27" i="5"/>
  <c r="AK482" i="5"/>
  <c r="AK440" i="5"/>
  <c r="AK315" i="5"/>
  <c r="AK43" i="5"/>
  <c r="AK399" i="5"/>
  <c r="AK184" i="5"/>
  <c r="AK517" i="5"/>
  <c r="AK227" i="5"/>
  <c r="AK373" i="5"/>
  <c r="AK405" i="5"/>
  <c r="AK461" i="5"/>
  <c r="AK412" i="5"/>
  <c r="AK690" i="5"/>
  <c r="AK33" i="5"/>
  <c r="AK201" i="5"/>
  <c r="AK588" i="5"/>
  <c r="AK243" i="5"/>
  <c r="AK252" i="5"/>
  <c r="AK559" i="5"/>
  <c r="AK589" i="5"/>
  <c r="AK280" i="5"/>
  <c r="AK271" i="5"/>
  <c r="AK558" i="5"/>
  <c r="AK283" i="5"/>
  <c r="AK217" i="5"/>
  <c r="AK476" i="5"/>
  <c r="AK505" i="5"/>
  <c r="AK98" i="5"/>
  <c r="AK137" i="5"/>
  <c r="AK561" i="5"/>
  <c r="AK150" i="5"/>
  <c r="AK64" i="5"/>
  <c r="AK281" i="5"/>
  <c r="AK393" i="5"/>
  <c r="AK621" i="5"/>
  <c r="AK275" i="5"/>
  <c r="AK498" i="5"/>
  <c r="AK667" i="5"/>
  <c r="AK230" i="5"/>
  <c r="AK541" i="5"/>
  <c r="AK92" i="5"/>
  <c r="AK580" i="5"/>
  <c r="AK37" i="5"/>
  <c r="AK186" i="5"/>
  <c r="AK611" i="5"/>
  <c r="AK115" i="5"/>
  <c r="AK356" i="5"/>
  <c r="AK590" i="5"/>
  <c r="AK126" i="5"/>
  <c r="AK40" i="5"/>
  <c r="AK432" i="5"/>
  <c r="AK566" i="5"/>
  <c r="AK139" i="5"/>
  <c r="AK633" i="5"/>
  <c r="AK285" i="5"/>
  <c r="AK528" i="5"/>
  <c r="AK355" i="5"/>
  <c r="AK257" i="5"/>
  <c r="AK606" i="5"/>
  <c r="AK642" i="5"/>
  <c r="AK95" i="5"/>
  <c r="AK79" i="5"/>
  <c r="AK600" i="5"/>
  <c r="AK178" i="5"/>
  <c r="AK129" i="5"/>
  <c r="AK336" i="5"/>
  <c r="AK328" i="5"/>
  <c r="AK236" i="5"/>
  <c r="AK547" i="5"/>
  <c r="AK540" i="5"/>
  <c r="AK254" i="5"/>
  <c r="AK69" i="5"/>
  <c r="AK219" i="5"/>
  <c r="AK662" i="5"/>
  <c r="AK131" i="5"/>
  <c r="AK656" i="5"/>
  <c r="AK90" i="5"/>
  <c r="AK312" i="5"/>
  <c r="AK564" i="5"/>
  <c r="AK160" i="5"/>
  <c r="AK477" i="5"/>
  <c r="AK222" i="5"/>
  <c r="AK152" i="5"/>
  <c r="AK544" i="5"/>
  <c r="AK345" i="5"/>
  <c r="AK390" i="5"/>
  <c r="AK395" i="5"/>
  <c r="AK692" i="5"/>
  <c r="AK392" i="5"/>
  <c r="AK88" i="5"/>
  <c r="AK290" i="5"/>
  <c r="AK554" i="5"/>
  <c r="AK550" i="5"/>
  <c r="AK624" i="5"/>
  <c r="AK511" i="5"/>
  <c r="AK385" i="5"/>
  <c r="AK89" i="5"/>
  <c r="AK567" i="5"/>
  <c r="AK518" i="5"/>
  <c r="AK592" i="5"/>
  <c r="AK401" i="5"/>
  <c r="AK513" i="5"/>
  <c r="AK636" i="5"/>
  <c r="AK459" i="5"/>
  <c r="AK532" i="5"/>
  <c r="AK112" i="5"/>
  <c r="AK12" i="5"/>
  <c r="AK575" i="5"/>
  <c r="AK300" i="5"/>
  <c r="AK261" i="5"/>
  <c r="AK591" i="5"/>
  <c r="AK403" i="5"/>
  <c r="AK455" i="5"/>
  <c r="AK585" i="5"/>
  <c r="AK168" i="5"/>
  <c r="AK383" i="5"/>
  <c r="AK663" i="5"/>
  <c r="AK134" i="5"/>
  <c r="AK305" i="5"/>
  <c r="AK322" i="5"/>
  <c r="AK534" i="5"/>
  <c r="AK75" i="5"/>
  <c r="AK270" i="5"/>
  <c r="AK691" i="5"/>
  <c r="AK287" i="5"/>
  <c r="AK595" i="5"/>
  <c r="AK329" i="5"/>
  <c r="AK58" i="5"/>
  <c r="AK628" i="5"/>
  <c r="AK569" i="5"/>
  <c r="AK107" i="5"/>
  <c r="AK269" i="5"/>
  <c r="AK133" i="5"/>
  <c r="AK353" i="5"/>
  <c r="AK8" i="5"/>
  <c r="AK124" i="5"/>
  <c r="AK175" i="5"/>
  <c r="AK358" i="5"/>
  <c r="AK632" i="5"/>
  <c r="AK578" i="5"/>
  <c r="AK143" i="5"/>
  <c r="AK480" i="5"/>
  <c r="AK463" i="5"/>
  <c r="AK555" i="5"/>
  <c r="AK529" i="5"/>
  <c r="AK24" i="5"/>
  <c r="AK349" i="5"/>
  <c r="AK293" i="5"/>
  <c r="AK20" i="5"/>
  <c r="AK375" i="5"/>
  <c r="AK141" i="5"/>
  <c r="AK367" i="5"/>
  <c r="AK584" i="5"/>
  <c r="AK593" i="5"/>
  <c r="AK114" i="5"/>
  <c r="AK255" i="5"/>
  <c r="AK7" i="5"/>
  <c r="AK250" i="5"/>
  <c r="AK80" i="5"/>
  <c r="AK436" i="5"/>
  <c r="AK660" i="5"/>
  <c r="AK359" i="5"/>
  <c r="AK653" i="5"/>
  <c r="AK316" i="5"/>
  <c r="AK496" i="5"/>
  <c r="AK82" i="5"/>
  <c r="AK365" i="5"/>
  <c r="AK203" i="5"/>
  <c r="AK128" i="5"/>
  <c r="AK117" i="5"/>
  <c r="AK343" i="5"/>
  <c r="AK187" i="5"/>
  <c r="AK338" i="5"/>
  <c r="AK110" i="5"/>
  <c r="AK417" i="5"/>
  <c r="AK36" i="5"/>
  <c r="AK77" i="5"/>
  <c r="AK565" i="5"/>
  <c r="AK406" i="5"/>
  <c r="AK221" i="5"/>
  <c r="AK229" i="5"/>
  <c r="AK190" i="5"/>
  <c r="AK49" i="5"/>
  <c r="AK196" i="5"/>
  <c r="AK643" i="5"/>
  <c r="AK205" i="5"/>
  <c r="AK104" i="5"/>
  <c r="AK127" i="5"/>
  <c r="AK202" i="5"/>
  <c r="AK313" i="5"/>
  <c r="AK404" i="5"/>
  <c r="AK267" i="5"/>
  <c r="AK34" i="5"/>
  <c r="AK321" i="5"/>
  <c r="AK282" i="5"/>
  <c r="AK277" i="5"/>
  <c r="AK31" i="5"/>
  <c r="AK382" i="5"/>
  <c r="AK174" i="5"/>
  <c r="AK263" i="5"/>
  <c r="AK274" i="5"/>
  <c r="AK232" i="5"/>
  <c r="AK510" i="5"/>
  <c r="AK492" i="5"/>
  <c r="AK499" i="5"/>
  <c r="AK18" i="5"/>
  <c r="AK586" i="5"/>
  <c r="AK61" i="5"/>
  <c r="AK342" i="5"/>
  <c r="AK637" i="5"/>
  <c r="AK192" i="5"/>
  <c r="AK319" i="5"/>
  <c r="AK101" i="5"/>
  <c r="AK10" i="5"/>
  <c r="AK197" i="5"/>
  <c r="AK639" i="5"/>
  <c r="AK135" i="5"/>
  <c r="AK68" i="5"/>
  <c r="AK484" i="5"/>
  <c r="AK23" i="5"/>
  <c r="AK686" i="5"/>
  <c r="AK391" i="5"/>
  <c r="AK579" i="5"/>
  <c r="AK668" i="5"/>
  <c r="AK491" i="5"/>
  <c r="AK471" i="5"/>
  <c r="AK408" i="5"/>
  <c r="AK449" i="5"/>
  <c r="AK418" i="5"/>
  <c r="AK458" i="5"/>
  <c r="AK148" i="5"/>
  <c r="AK675" i="5"/>
  <c r="AK527" i="5"/>
  <c r="AK258" i="5"/>
  <c r="AK457" i="5"/>
  <c r="AK176" i="5"/>
  <c r="AK640" i="5"/>
  <c r="AK549" i="5"/>
  <c r="AK352" i="5"/>
  <c r="AK303" i="5"/>
  <c r="AK41" i="5"/>
  <c r="AK39" i="5"/>
  <c r="AK96" i="5"/>
  <c r="AK635" i="5"/>
  <c r="AK144" i="5"/>
  <c r="AK485" i="5"/>
  <c r="AK483" i="5"/>
  <c r="AK664" i="5"/>
  <c r="AK9" i="5"/>
  <c r="AK630" i="5"/>
  <c r="AK602" i="5"/>
  <c r="AK537" i="5"/>
  <c r="AK2" i="5"/>
  <c r="AK72" i="5"/>
  <c r="AK421" i="5"/>
  <c r="AK301" i="5"/>
  <c r="AK434" i="5"/>
  <c r="AK76" i="5"/>
  <c r="AK479" i="5"/>
  <c r="AK605" i="5"/>
  <c r="AK177" i="5"/>
  <c r="AK120" i="5"/>
  <c r="AK172" i="5"/>
  <c r="AK557" i="5"/>
  <c r="AK246" i="5"/>
  <c r="AK374" i="5"/>
  <c r="AK302" i="5"/>
  <c r="AK384" i="5"/>
  <c r="AK307" i="5"/>
  <c r="AK73" i="5"/>
  <c r="AK347" i="5"/>
  <c r="AK239" i="5"/>
  <c r="AK130" i="5"/>
  <c r="AK618" i="5"/>
  <c r="AK501" i="5"/>
  <c r="AK538" i="5"/>
  <c r="AK661" i="5"/>
  <c r="AK156" i="5"/>
  <c r="AK612" i="5"/>
  <c r="AK212" i="5"/>
  <c r="AK530" i="5"/>
  <c r="AK140" i="5"/>
  <c r="AK368" i="5"/>
  <c r="AK38" i="5"/>
  <c r="AK599" i="5"/>
  <c r="AK489" i="5"/>
  <c r="AK66" i="5"/>
  <c r="AK446" i="5"/>
  <c r="AK687" i="5"/>
  <c r="AK568" i="5"/>
  <c r="AK506" i="5"/>
  <c r="AK99" i="5"/>
  <c r="AK688" i="5"/>
  <c r="AK218" i="5"/>
  <c r="AK15" i="5"/>
  <c r="AK577" i="5"/>
  <c r="AK451" i="5"/>
  <c r="AK123" i="5"/>
  <c r="AK543" i="5"/>
  <c r="AK57" i="5"/>
  <c r="AK516" i="5"/>
  <c r="AK445" i="5"/>
  <c r="AK62" i="5"/>
  <c r="DG1" i="3"/>
  <c r="AN10" i="2"/>
  <c r="A11" i="2"/>
  <c r="AN11" i="2"/>
  <c r="A46" i="2"/>
  <c r="L46" i="2"/>
  <c r="AT45" i="2"/>
  <c r="L72" i="2"/>
  <c r="Q98" i="2"/>
  <c r="N61" i="2"/>
  <c r="R87" i="2"/>
  <c r="M64" i="2"/>
  <c r="N106" i="2"/>
  <c r="R84" i="2"/>
  <c r="H90" i="2"/>
  <c r="J75" i="2"/>
  <c r="H96" i="2"/>
  <c r="K111" i="2"/>
  <c r="F100" i="2"/>
  <c r="K77" i="2"/>
  <c r="W86" i="2"/>
  <c r="V107" i="2"/>
  <c r="V112" i="2"/>
  <c r="W81" i="2"/>
  <c r="O110" i="2"/>
  <c r="T109" i="2"/>
  <c r="F64" i="2"/>
  <c r="L66" i="2"/>
  <c r="W11" i="2"/>
  <c r="G11" i="2"/>
  <c r="R11" i="2"/>
  <c r="N11" i="2"/>
  <c r="F11" i="2"/>
  <c r="U11" i="2"/>
  <c r="M11" i="2"/>
  <c r="I11" i="2"/>
  <c r="T11" i="2"/>
  <c r="P11" i="2"/>
  <c r="L11" i="2"/>
  <c r="H11" i="2"/>
  <c r="M4" i="2"/>
  <c r="N96" i="2"/>
  <c r="S33" i="2"/>
  <c r="Q93" i="2"/>
  <c r="M103" i="2"/>
  <c r="I113" i="2"/>
  <c r="L64" i="2"/>
  <c r="J67" i="2"/>
  <c r="L70" i="2"/>
  <c r="T72" i="2"/>
  <c r="P60" i="2"/>
  <c r="P105" i="2"/>
  <c r="J102" i="2"/>
  <c r="H99" i="2"/>
  <c r="P95" i="2"/>
  <c r="R92" i="2"/>
  <c r="H89" i="2"/>
  <c r="L83" i="2"/>
  <c r="K62" i="2"/>
  <c r="I108" i="2"/>
  <c r="U94" i="2"/>
  <c r="F62" i="2"/>
  <c r="P104" i="2"/>
  <c r="J93" i="2"/>
  <c r="H84" i="2"/>
  <c r="U83" i="2"/>
  <c r="H87" i="2"/>
  <c r="G67" i="2"/>
  <c r="V58" i="2"/>
  <c r="T43" i="2"/>
  <c r="U43" i="2"/>
  <c r="V43" i="2"/>
  <c r="W43" i="2"/>
  <c r="T45" i="2"/>
  <c r="U45" i="2"/>
  <c r="V45" i="2"/>
  <c r="W45" i="2"/>
  <c r="S44" i="2"/>
  <c r="M84" i="2"/>
  <c r="S90" i="2"/>
  <c r="K94" i="2"/>
  <c r="U97" i="2"/>
  <c r="M101" i="2"/>
  <c r="W104" i="2"/>
  <c r="O108" i="2"/>
  <c r="G112" i="2"/>
  <c r="Q60" i="2"/>
  <c r="I63" i="2"/>
  <c r="S64" i="2"/>
  <c r="M65" i="2"/>
  <c r="G66" i="2"/>
  <c r="Q67" i="2"/>
  <c r="O68" i="2"/>
  <c r="M69" i="2"/>
  <c r="G70" i="2"/>
  <c r="Q71" i="2"/>
  <c r="K72" i="2"/>
  <c r="W72" i="2"/>
  <c r="U73" i="2"/>
  <c r="O74" i="2"/>
  <c r="I75" i="2"/>
  <c r="G76" i="2"/>
  <c r="W76" i="2"/>
  <c r="U58" i="2"/>
  <c r="K58" i="2"/>
  <c r="Q45" i="2"/>
  <c r="L44" i="2"/>
  <c r="P44" i="2"/>
  <c r="K43" i="2"/>
  <c r="O43" i="2"/>
  <c r="H25" i="2"/>
  <c r="L25" i="2"/>
  <c r="P25" i="2"/>
  <c r="G26" i="2"/>
  <c r="H43" i="2"/>
  <c r="I43" i="2"/>
  <c r="J43" i="2"/>
  <c r="G43" i="2"/>
  <c r="H45" i="2"/>
  <c r="I45" i="2"/>
  <c r="J45" i="2"/>
  <c r="G45" i="2"/>
  <c r="S9" i="2"/>
  <c r="G79" i="2"/>
  <c r="I86" i="2"/>
  <c r="Q91" i="2"/>
  <c r="I95" i="2"/>
  <c r="S98" i="2"/>
  <c r="K102" i="2"/>
  <c r="U105" i="2"/>
  <c r="M109" i="2"/>
  <c r="W112" i="2"/>
  <c r="O61" i="2"/>
  <c r="M63" i="2"/>
  <c r="G64" i="2"/>
  <c r="X64" i="2" s="1"/>
  <c r="Q65" i="2"/>
  <c r="K66" i="2"/>
  <c r="W66" i="2"/>
  <c r="U67" i="2"/>
  <c r="S68" i="2"/>
  <c r="Q69" i="2"/>
  <c r="K70" i="2"/>
  <c r="W70" i="2"/>
  <c r="U71" i="2"/>
  <c r="O72" i="2"/>
  <c r="I73" i="2"/>
  <c r="Z73" i="2" s="1"/>
  <c r="S74" i="2"/>
  <c r="M75" i="2"/>
  <c r="K76" i="2"/>
  <c r="M77" i="2"/>
  <c r="N58" i="2"/>
  <c r="Q44" i="2"/>
  <c r="M44" i="2"/>
  <c r="F44" i="2"/>
  <c r="L43" i="2"/>
  <c r="P43" i="2"/>
  <c r="I25" i="2"/>
  <c r="M25" i="2"/>
  <c r="Q25" i="2"/>
  <c r="T25" i="2"/>
  <c r="V25" i="2"/>
  <c r="H26" i="2"/>
  <c r="L26" i="2"/>
  <c r="T44" i="2"/>
  <c r="U44" i="2"/>
  <c r="V44" i="2"/>
  <c r="W44" i="2"/>
  <c r="T46" i="2"/>
  <c r="U46" i="2"/>
  <c r="V46" i="2"/>
  <c r="W46" i="2"/>
  <c r="S46" i="2"/>
  <c r="S43" i="2"/>
  <c r="T9" i="2"/>
  <c r="U9" i="2"/>
  <c r="V9" i="2"/>
  <c r="W9" i="2"/>
  <c r="T10" i="2"/>
  <c r="U10" i="2"/>
  <c r="V10" i="2"/>
  <c r="W10" i="2"/>
  <c r="S10" i="2"/>
  <c r="S29" i="2"/>
  <c r="U80" i="2"/>
  <c r="W87" i="2"/>
  <c r="O92" i="2"/>
  <c r="G96" i="2"/>
  <c r="Q99" i="2"/>
  <c r="I103" i="2"/>
  <c r="S106" i="2"/>
  <c r="K110" i="2"/>
  <c r="U113" i="2"/>
  <c r="M62" i="2"/>
  <c r="Q63" i="2"/>
  <c r="K64" i="2"/>
  <c r="W64" i="2"/>
  <c r="U65" i="2"/>
  <c r="O66" i="2"/>
  <c r="I67" i="2"/>
  <c r="Z67" i="2" s="1"/>
  <c r="G68" i="2"/>
  <c r="W68" i="2"/>
  <c r="U69" i="2"/>
  <c r="O70" i="2"/>
  <c r="I71" i="2"/>
  <c r="Z71" i="2" s="1"/>
  <c r="S72" i="2"/>
  <c r="M73" i="2"/>
  <c r="G74" i="2"/>
  <c r="X74" i="2" s="1"/>
  <c r="Q75" i="2"/>
  <c r="O76" i="2"/>
  <c r="H58" i="2"/>
  <c r="T58" i="2"/>
  <c r="O58" i="2"/>
  <c r="R44" i="2"/>
  <c r="N44" i="2"/>
  <c r="Q43" i="2"/>
  <c r="M43" i="2"/>
  <c r="F43" i="2"/>
  <c r="J25" i="2"/>
  <c r="AA25" i="2" s="1"/>
  <c r="N25" i="2"/>
  <c r="R25" i="2"/>
  <c r="J44" i="2"/>
  <c r="J46" i="2"/>
  <c r="S45" i="2"/>
  <c r="J9" i="2"/>
  <c r="J10" i="2"/>
  <c r="P89" i="2"/>
  <c r="G104" i="2"/>
  <c r="W62" i="2"/>
  <c r="I69" i="2"/>
  <c r="G72" i="2"/>
  <c r="X72" i="2" s="1"/>
  <c r="W74" i="2"/>
  <c r="R58" i="2"/>
  <c r="R43" i="2"/>
  <c r="O25" i="2"/>
  <c r="I26" i="2"/>
  <c r="N26" i="2"/>
  <c r="R26" i="2"/>
  <c r="H27" i="2"/>
  <c r="L27" i="2"/>
  <c r="P27" i="2"/>
  <c r="G28" i="2"/>
  <c r="K28" i="2"/>
  <c r="O28" i="2"/>
  <c r="S28" i="2"/>
  <c r="U28" i="2"/>
  <c r="W28" i="2"/>
  <c r="K29" i="2"/>
  <c r="O29" i="2"/>
  <c r="T29" i="2"/>
  <c r="V29" i="2"/>
  <c r="H30" i="2"/>
  <c r="L30" i="2"/>
  <c r="P30" i="2"/>
  <c r="J31" i="2"/>
  <c r="N31" i="2"/>
  <c r="R31" i="2"/>
  <c r="I32" i="2"/>
  <c r="M32" i="2"/>
  <c r="Q32" i="2"/>
  <c r="T32" i="2"/>
  <c r="V32" i="2"/>
  <c r="H33" i="2"/>
  <c r="L33" i="2"/>
  <c r="P33" i="2"/>
  <c r="G34" i="2"/>
  <c r="K34" i="2"/>
  <c r="O34" i="2"/>
  <c r="S34" i="2"/>
  <c r="U34" i="2"/>
  <c r="W34" i="2"/>
  <c r="I35" i="2"/>
  <c r="M35" i="2"/>
  <c r="Q35" i="2"/>
  <c r="T35" i="2"/>
  <c r="V35" i="2"/>
  <c r="H36" i="2"/>
  <c r="L36" i="2"/>
  <c r="P36" i="2"/>
  <c r="G37" i="2"/>
  <c r="K37" i="2"/>
  <c r="O37" i="2"/>
  <c r="S37" i="2"/>
  <c r="U37" i="2"/>
  <c r="W37" i="2"/>
  <c r="J38" i="2"/>
  <c r="G44" i="2"/>
  <c r="G46" i="2"/>
  <c r="G9" i="2"/>
  <c r="G10" i="2"/>
  <c r="M93" i="2"/>
  <c r="Q107" i="2"/>
  <c r="U63" i="2"/>
  <c r="Z63" i="2" s="1"/>
  <c r="S66" i="2"/>
  <c r="U75" i="2"/>
  <c r="Z75" i="2" s="1"/>
  <c r="M45" i="2"/>
  <c r="N43" i="2"/>
  <c r="S25" i="2"/>
  <c r="J26" i="2"/>
  <c r="O26" i="2"/>
  <c r="S26" i="2"/>
  <c r="U26" i="2"/>
  <c r="W26" i="2"/>
  <c r="I27" i="2"/>
  <c r="M27" i="2"/>
  <c r="Q27" i="2"/>
  <c r="T27" i="2"/>
  <c r="V27" i="2"/>
  <c r="H28" i="2"/>
  <c r="L28" i="2"/>
  <c r="P28" i="2"/>
  <c r="H29" i="2"/>
  <c r="Y29" i="2" s="1"/>
  <c r="L29" i="2"/>
  <c r="P29" i="2"/>
  <c r="I30" i="2"/>
  <c r="M30" i="2"/>
  <c r="Q30" i="2"/>
  <c r="T30" i="2"/>
  <c r="V30" i="2"/>
  <c r="G31" i="2"/>
  <c r="K31" i="2"/>
  <c r="O31" i="2"/>
  <c r="S31" i="2"/>
  <c r="U31" i="2"/>
  <c r="W31" i="2"/>
  <c r="J32" i="2"/>
  <c r="N32" i="2"/>
  <c r="R32" i="2"/>
  <c r="I33" i="2"/>
  <c r="M33" i="2"/>
  <c r="Q33" i="2"/>
  <c r="T33" i="2"/>
  <c r="V33" i="2"/>
  <c r="H34" i="2"/>
  <c r="L34" i="2"/>
  <c r="P34" i="2"/>
  <c r="J35" i="2"/>
  <c r="N35" i="2"/>
  <c r="R35" i="2"/>
  <c r="I36" i="2"/>
  <c r="M36" i="2"/>
  <c r="Q36" i="2"/>
  <c r="T36" i="2"/>
  <c r="V36" i="2"/>
  <c r="H37" i="2"/>
  <c r="L37" i="2"/>
  <c r="P37" i="2"/>
  <c r="G38" i="2"/>
  <c r="K38" i="2"/>
  <c r="H44" i="2"/>
  <c r="H46" i="2"/>
  <c r="Y46" i="2" s="1"/>
  <c r="AP46" i="2" s="1"/>
  <c r="H9" i="2"/>
  <c r="H10" i="2"/>
  <c r="G29" i="2"/>
  <c r="W96" i="2"/>
  <c r="I111" i="2"/>
  <c r="O64" i="2"/>
  <c r="M67" i="2"/>
  <c r="S70" i="2"/>
  <c r="Q73" i="2"/>
  <c r="S76" i="2"/>
  <c r="K44" i="2"/>
  <c r="G25" i="2"/>
  <c r="U25" i="2"/>
  <c r="K26" i="2"/>
  <c r="P26" i="2"/>
  <c r="J27" i="2"/>
  <c r="AA27" i="2" s="1"/>
  <c r="N27" i="2"/>
  <c r="R27" i="2"/>
  <c r="I28" i="2"/>
  <c r="M28" i="2"/>
  <c r="Q28" i="2"/>
  <c r="T28" i="2"/>
  <c r="Y28" i="2" s="1"/>
  <c r="V28" i="2"/>
  <c r="I29" i="2"/>
  <c r="M29" i="2"/>
  <c r="Q29" i="2"/>
  <c r="U29" i="2"/>
  <c r="W29" i="2"/>
  <c r="J30" i="2"/>
  <c r="N30" i="2"/>
  <c r="R30" i="2"/>
  <c r="H31" i="2"/>
  <c r="L31" i="2"/>
  <c r="P31" i="2"/>
  <c r="G32" i="2"/>
  <c r="K32" i="2"/>
  <c r="O32" i="2"/>
  <c r="S32" i="2"/>
  <c r="U32" i="2"/>
  <c r="W32" i="2"/>
  <c r="J33" i="2"/>
  <c r="N33" i="2"/>
  <c r="R33" i="2"/>
  <c r="I34" i="2"/>
  <c r="Z34" i="2" s="1"/>
  <c r="M34" i="2"/>
  <c r="Q34" i="2"/>
  <c r="T34" i="2"/>
  <c r="V34" i="2"/>
  <c r="G35" i="2"/>
  <c r="K35" i="2"/>
  <c r="O35" i="2"/>
  <c r="S35" i="2"/>
  <c r="U35" i="2"/>
  <c r="W35" i="2"/>
  <c r="J36" i="2"/>
  <c r="N36" i="2"/>
  <c r="R36" i="2"/>
  <c r="I37" i="2"/>
  <c r="M37" i="2"/>
  <c r="Q37" i="2"/>
  <c r="T37" i="2"/>
  <c r="V37" i="2"/>
  <c r="H38" i="2"/>
  <c r="S59" i="2"/>
  <c r="K74" i="2"/>
  <c r="W25" i="2"/>
  <c r="V26" i="2"/>
  <c r="S27" i="2"/>
  <c r="N28" i="2"/>
  <c r="J29" i="2"/>
  <c r="G30" i="2"/>
  <c r="U30" i="2"/>
  <c r="Z30" i="2" s="1"/>
  <c r="Q31" i="2"/>
  <c r="L32" i="2"/>
  <c r="G33" i="2"/>
  <c r="U33" i="2"/>
  <c r="R34" i="2"/>
  <c r="L35" i="2"/>
  <c r="G36" i="2"/>
  <c r="U36" i="2"/>
  <c r="Z36" i="2" s="1"/>
  <c r="R37" i="2"/>
  <c r="L38" i="2"/>
  <c r="P38" i="2"/>
  <c r="I24" i="2"/>
  <c r="T24" i="2"/>
  <c r="Q24" i="2"/>
  <c r="M24" i="2"/>
  <c r="F25" i="2"/>
  <c r="F29" i="2"/>
  <c r="F33" i="2"/>
  <c r="F37" i="2"/>
  <c r="L10" i="2"/>
  <c r="R9" i="2"/>
  <c r="N9" i="2"/>
  <c r="W4" i="2"/>
  <c r="J4" i="2"/>
  <c r="U4" i="2"/>
  <c r="S4" i="2"/>
  <c r="R4" i="2"/>
  <c r="N4" i="2"/>
  <c r="F58" i="2"/>
  <c r="G58" i="2"/>
  <c r="J76" i="2"/>
  <c r="J74" i="2"/>
  <c r="F74" i="2"/>
  <c r="H73" i="2"/>
  <c r="J72" i="2"/>
  <c r="L71" i="2"/>
  <c r="N70" i="2"/>
  <c r="P69" i="2"/>
  <c r="R68" i="2"/>
  <c r="T67" i="2"/>
  <c r="L67" i="2"/>
  <c r="R66" i="2"/>
  <c r="P65" i="2"/>
  <c r="R64" i="2"/>
  <c r="T63" i="2"/>
  <c r="V62" i="2"/>
  <c r="O59" i="2"/>
  <c r="U111" i="2"/>
  <c r="Z111" i="2" s="1"/>
  <c r="I109" i="2"/>
  <c r="Q105" i="2"/>
  <c r="K100" i="2"/>
  <c r="S96" i="2"/>
  <c r="X96" i="2" s="1"/>
  <c r="W94" i="2"/>
  <c r="M91" i="2"/>
  <c r="S85" i="2"/>
  <c r="K78" i="2"/>
  <c r="F45" i="2"/>
  <c r="L58" i="2"/>
  <c r="W58" i="2"/>
  <c r="I76" i="2"/>
  <c r="I74" i="2"/>
  <c r="W73" i="2"/>
  <c r="G73" i="2"/>
  <c r="I46" i="2"/>
  <c r="Z46" i="2" s="1"/>
  <c r="AQ46" i="2" s="1"/>
  <c r="I9" i="2"/>
  <c r="I65" i="2"/>
  <c r="I58" i="2"/>
  <c r="M26" i="2"/>
  <c r="G27" i="2"/>
  <c r="U27" i="2"/>
  <c r="R28" i="2"/>
  <c r="N29" i="2"/>
  <c r="K30" i="2"/>
  <c r="W30" i="2"/>
  <c r="T31" i="2"/>
  <c r="P32" i="2"/>
  <c r="K33" i="2"/>
  <c r="W33" i="2"/>
  <c r="P35" i="2"/>
  <c r="K36" i="2"/>
  <c r="W36" i="2"/>
  <c r="M38" i="2"/>
  <c r="Q38" i="2"/>
  <c r="T38" i="2"/>
  <c r="Y38" i="2" s="1"/>
  <c r="V38" i="2"/>
  <c r="W24" i="2"/>
  <c r="J24" i="2"/>
  <c r="R24" i="2"/>
  <c r="N24" i="2"/>
  <c r="F26" i="2"/>
  <c r="F30" i="2"/>
  <c r="F34" i="2"/>
  <c r="F38" i="2"/>
  <c r="N10" i="2"/>
  <c r="K9" i="2"/>
  <c r="O9" i="2"/>
  <c r="G4" i="2"/>
  <c r="X4" i="2" s="1"/>
  <c r="K4" i="2"/>
  <c r="O4" i="2"/>
  <c r="P10" i="2"/>
  <c r="M58" i="2"/>
  <c r="V76" i="2"/>
  <c r="AA76" i="2" s="1"/>
  <c r="F76" i="2"/>
  <c r="P75" i="2"/>
  <c r="T73" i="2"/>
  <c r="Y73" i="2" s="1"/>
  <c r="V72" i="2"/>
  <c r="F72" i="2"/>
  <c r="H71" i="2"/>
  <c r="J70" i="2"/>
  <c r="L69" i="2"/>
  <c r="N68" i="2"/>
  <c r="H67" i="2"/>
  <c r="V66" i="2"/>
  <c r="N66" i="2"/>
  <c r="L65" i="2"/>
  <c r="N64" i="2"/>
  <c r="P63" i="2"/>
  <c r="I62" i="2"/>
  <c r="Q113" i="2"/>
  <c r="K108" i="2"/>
  <c r="S104" i="2"/>
  <c r="X104" i="2" s="1"/>
  <c r="W102" i="2"/>
  <c r="M99" i="2"/>
  <c r="G94" i="2"/>
  <c r="N90" i="2"/>
  <c r="W83" i="2"/>
  <c r="F10" i="2"/>
  <c r="O45" i="2"/>
  <c r="S58" i="2"/>
  <c r="U76" i="2"/>
  <c r="W75" i="2"/>
  <c r="O75" i="2"/>
  <c r="S73" i="2"/>
  <c r="U72" i="2"/>
  <c r="I10" i="2"/>
  <c r="Q82" i="2"/>
  <c r="K68" i="2"/>
  <c r="O44" i="2"/>
  <c r="Q26" i="2"/>
  <c r="K27" i="2"/>
  <c r="W27" i="2"/>
  <c r="R29" i="2"/>
  <c r="O30" i="2"/>
  <c r="I31" i="2"/>
  <c r="Z31" i="2" s="1"/>
  <c r="V31" i="2"/>
  <c r="O33" i="2"/>
  <c r="J34" i="2"/>
  <c r="O36" i="2"/>
  <c r="J37" i="2"/>
  <c r="N38" i="2"/>
  <c r="R38" i="2"/>
  <c r="G24" i="2"/>
  <c r="X24" i="2" s="1"/>
  <c r="V24" i="2"/>
  <c r="AA24" i="2" s="1"/>
  <c r="S24" i="2"/>
  <c r="K24" i="2"/>
  <c r="O24" i="2"/>
  <c r="F27" i="2"/>
  <c r="F31" i="2"/>
  <c r="F35" i="2"/>
  <c r="F24" i="2"/>
  <c r="O10" i="2"/>
  <c r="L9" i="2"/>
  <c r="P9" i="2"/>
  <c r="H4" i="2"/>
  <c r="T4" i="2"/>
  <c r="V4" i="2"/>
  <c r="L4" i="2"/>
  <c r="P4" i="2"/>
  <c r="K10" i="2"/>
  <c r="P45" i="2"/>
  <c r="Q58" i="2"/>
  <c r="R76" i="2"/>
  <c r="T75" i="2"/>
  <c r="L75" i="2"/>
  <c r="R74" i="2"/>
  <c r="P73" i="2"/>
  <c r="R72" i="2"/>
  <c r="T71" i="2"/>
  <c r="V70" i="2"/>
  <c r="F70" i="2"/>
  <c r="H69" i="2"/>
  <c r="J68" i="2"/>
  <c r="J66" i="2"/>
  <c r="F66" i="2"/>
  <c r="H65" i="2"/>
  <c r="J64" i="2"/>
  <c r="L63" i="2"/>
  <c r="K61" i="2"/>
  <c r="S112" i="2"/>
  <c r="W110" i="2"/>
  <c r="M107" i="2"/>
  <c r="G102" i="2"/>
  <c r="O98" i="2"/>
  <c r="U95" i="2"/>
  <c r="I93" i="2"/>
  <c r="K89" i="2"/>
  <c r="I82" i="2"/>
  <c r="M10" i="2"/>
  <c r="K45" i="2"/>
  <c r="Q76" i="2"/>
  <c r="S75" i="2"/>
  <c r="M71" i="2"/>
  <c r="J28" i="2"/>
  <c r="M31" i="2"/>
  <c r="N34" i="2"/>
  <c r="N37" i="2"/>
  <c r="U38" i="2"/>
  <c r="F32" i="2"/>
  <c r="M9" i="2"/>
  <c r="F4" i="2"/>
  <c r="N76" i="2"/>
  <c r="L73" i="2"/>
  <c r="T69" i="2"/>
  <c r="Y69" i="2" s="1"/>
  <c r="H63" i="2"/>
  <c r="Y63" i="2" s="1"/>
  <c r="O106" i="2"/>
  <c r="Q10" i="2"/>
  <c r="M76" i="2"/>
  <c r="Q74" i="2"/>
  <c r="Q72" i="2"/>
  <c r="S71" i="2"/>
  <c r="U70" i="2"/>
  <c r="W69" i="2"/>
  <c r="G69" i="2"/>
  <c r="I68" i="2"/>
  <c r="I66" i="2"/>
  <c r="W65" i="2"/>
  <c r="G65" i="2"/>
  <c r="I64" i="2"/>
  <c r="K63" i="2"/>
  <c r="W61" i="2"/>
  <c r="M113" i="2"/>
  <c r="G108" i="2"/>
  <c r="O104" i="2"/>
  <c r="U101" i="2"/>
  <c r="I99" i="2"/>
  <c r="Q95" i="2"/>
  <c r="I90" i="2"/>
  <c r="I87" i="2"/>
  <c r="O83" i="2"/>
  <c r="N45" i="2"/>
  <c r="O77" i="2"/>
  <c r="I78" i="2"/>
  <c r="T77" i="2"/>
  <c r="N78" i="2"/>
  <c r="Q77" i="2"/>
  <c r="I79" i="2"/>
  <c r="G80" i="2"/>
  <c r="W80" i="2"/>
  <c r="U81" i="2"/>
  <c r="O82" i="2"/>
  <c r="I83" i="2"/>
  <c r="S84" i="2"/>
  <c r="M85" i="2"/>
  <c r="K86" i="2"/>
  <c r="M87" i="2"/>
  <c r="K88" i="2"/>
  <c r="I89" i="2"/>
  <c r="O90" i="2"/>
  <c r="P78" i="2"/>
  <c r="R79" i="2"/>
  <c r="P80" i="2"/>
  <c r="N81" i="2"/>
  <c r="H82" i="2"/>
  <c r="R83" i="2"/>
  <c r="L84" i="2"/>
  <c r="F85" i="2"/>
  <c r="V85" i="2"/>
  <c r="T86" i="2"/>
  <c r="V87" i="2"/>
  <c r="T88" i="2"/>
  <c r="L78" i="2"/>
  <c r="N80" i="2"/>
  <c r="J82" i="2"/>
  <c r="F84" i="2"/>
  <c r="T85" i="2"/>
  <c r="F88" i="2"/>
  <c r="R89" i="2"/>
  <c r="T90" i="2"/>
  <c r="R91" i="2"/>
  <c r="P92" i="2"/>
  <c r="N93" i="2"/>
  <c r="H94" i="2"/>
  <c r="R95" i="2"/>
  <c r="I96" i="2"/>
  <c r="P96" i="2"/>
  <c r="J97" i="2"/>
  <c r="H98" i="2"/>
  <c r="F99" i="2"/>
  <c r="V99" i="2"/>
  <c r="T100" i="2"/>
  <c r="R101" i="2"/>
  <c r="L102" i="2"/>
  <c r="F103" i="2"/>
  <c r="V103" i="2"/>
  <c r="J104" i="2"/>
  <c r="T104" i="2"/>
  <c r="N105" i="2"/>
  <c r="L106" i="2"/>
  <c r="J107" i="2"/>
  <c r="H108" i="2"/>
  <c r="F109" i="2"/>
  <c r="V109" i="2"/>
  <c r="P110" i="2"/>
  <c r="J111" i="2"/>
  <c r="R113" i="2"/>
  <c r="P59" i="2"/>
  <c r="N60" i="2"/>
  <c r="L61" i="2"/>
  <c r="J62" i="2"/>
  <c r="S79" i="2"/>
  <c r="X79" i="2" s="1"/>
  <c r="Q80" i="2"/>
  <c r="M82" i="2"/>
  <c r="S83" i="2"/>
  <c r="O85" i="2"/>
  <c r="I88" i="2"/>
  <c r="S89" i="2"/>
  <c r="Q90" i="2"/>
  <c r="K91" i="2"/>
  <c r="W91" i="2"/>
  <c r="U92" i="2"/>
  <c r="O93" i="2"/>
  <c r="I94" i="2"/>
  <c r="G95" i="2"/>
  <c r="W95" i="2"/>
  <c r="G97" i="2"/>
  <c r="W97" i="2"/>
  <c r="U98" i="2"/>
  <c r="O99" i="2"/>
  <c r="I100" i="2"/>
  <c r="S101" i="2"/>
  <c r="M102" i="2"/>
  <c r="K103" i="2"/>
  <c r="M104" i="2"/>
  <c r="K105" i="2"/>
  <c r="I106" i="2"/>
  <c r="S107" i="2"/>
  <c r="M108" i="2"/>
  <c r="G109" i="2"/>
  <c r="Q110" i="2"/>
  <c r="O111" i="2"/>
  <c r="Q112" i="2"/>
  <c r="O113" i="2"/>
  <c r="M59" i="2"/>
  <c r="G60" i="2"/>
  <c r="Q61" i="2"/>
  <c r="H62" i="2"/>
  <c r="S62" i="2"/>
  <c r="K25" i="2"/>
  <c r="H32" i="2"/>
  <c r="H35" i="2"/>
  <c r="I38" i="2"/>
  <c r="W38" i="2"/>
  <c r="L24" i="2"/>
  <c r="F36" i="2"/>
  <c r="F9" i="2"/>
  <c r="H75" i="2"/>
  <c r="Y75" i="2" s="1"/>
  <c r="N72" i="2"/>
  <c r="V68" i="2"/>
  <c r="AA68" i="2" s="1"/>
  <c r="T65" i="2"/>
  <c r="M60" i="2"/>
  <c r="U103" i="2"/>
  <c r="Z103" i="2" s="1"/>
  <c r="K92" i="2"/>
  <c r="G75" i="2"/>
  <c r="M74" i="2"/>
  <c r="M72" i="2"/>
  <c r="O71" i="2"/>
  <c r="Q70" i="2"/>
  <c r="S69" i="2"/>
  <c r="X69" i="2" s="1"/>
  <c r="U68" i="2"/>
  <c r="W67" i="2"/>
  <c r="O67" i="2"/>
  <c r="S65" i="2"/>
  <c r="U64" i="2"/>
  <c r="W63" i="2"/>
  <c r="G63" i="2"/>
  <c r="G61" i="2"/>
  <c r="O112" i="2"/>
  <c r="U109" i="2"/>
  <c r="I107" i="2"/>
  <c r="Q103" i="2"/>
  <c r="K98" i="2"/>
  <c r="S94" i="2"/>
  <c r="W92" i="2"/>
  <c r="U88" i="2"/>
  <c r="J87" i="2"/>
  <c r="AA87" i="2" s="1"/>
  <c r="S81" i="2"/>
  <c r="S77" i="2"/>
  <c r="M78" i="2"/>
  <c r="H77" i="2"/>
  <c r="R78" i="2"/>
  <c r="G78" i="2"/>
  <c r="M79" i="2"/>
  <c r="K80" i="2"/>
  <c r="I81" i="2"/>
  <c r="S82" i="2"/>
  <c r="M83" i="2"/>
  <c r="G84" i="2"/>
  <c r="Q85" i="2"/>
  <c r="O86" i="2"/>
  <c r="Q87" i="2"/>
  <c r="O88" i="2"/>
  <c r="M89" i="2"/>
  <c r="G90" i="2"/>
  <c r="J77" i="2"/>
  <c r="F79" i="2"/>
  <c r="V79" i="2"/>
  <c r="T80" i="2"/>
  <c r="R81" i="2"/>
  <c r="L82" i="2"/>
  <c r="F83" i="2"/>
  <c r="V83" i="2"/>
  <c r="P84" i="2"/>
  <c r="J85" i="2"/>
  <c r="H86" i="2"/>
  <c r="F87" i="2"/>
  <c r="H88" i="2"/>
  <c r="F89" i="2"/>
  <c r="H79" i="2"/>
  <c r="V80" i="2"/>
  <c r="R82" i="2"/>
  <c r="N84" i="2"/>
  <c r="J86" i="2"/>
  <c r="N88" i="2"/>
  <c r="W89" i="2"/>
  <c r="F91" i="2"/>
  <c r="V91" i="2"/>
  <c r="T92" i="2"/>
  <c r="R93" i="2"/>
  <c r="L94" i="2"/>
  <c r="F95" i="2"/>
  <c r="V95" i="2"/>
  <c r="J96" i="2"/>
  <c r="T96" i="2"/>
  <c r="Y96" i="2" s="1"/>
  <c r="N97" i="2"/>
  <c r="L98" i="2"/>
  <c r="J99" i="2"/>
  <c r="H100" i="2"/>
  <c r="F101" i="2"/>
  <c r="V101" i="2"/>
  <c r="P102" i="2"/>
  <c r="J103" i="2"/>
  <c r="R105" i="2"/>
  <c r="P106" i="2"/>
  <c r="N107" i="2"/>
  <c r="L108" i="2"/>
  <c r="J109" i="2"/>
  <c r="T110" i="2"/>
  <c r="N111" i="2"/>
  <c r="H112" i="2"/>
  <c r="L112" i="2"/>
  <c r="F113" i="2"/>
  <c r="V113" i="2"/>
  <c r="T59" i="2"/>
  <c r="R60" i="2"/>
  <c r="P61" i="2"/>
  <c r="N62" i="2"/>
  <c r="S78" i="2"/>
  <c r="G81" i="2"/>
  <c r="U82" i="2"/>
  <c r="I84" i="2"/>
  <c r="W85" i="2"/>
  <c r="K87" i="2"/>
  <c r="Q88" i="2"/>
  <c r="U90" i="2"/>
  <c r="Z90" i="2" s="1"/>
  <c r="O91" i="2"/>
  <c r="I92" i="2"/>
  <c r="S93" i="2"/>
  <c r="M94" i="2"/>
  <c r="K95" i="2"/>
  <c r="M96" i="2"/>
  <c r="K97" i="2"/>
  <c r="I98" i="2"/>
  <c r="Z98" i="2" s="1"/>
  <c r="S99" i="2"/>
  <c r="M100" i="2"/>
  <c r="G101" i="2"/>
  <c r="Q102" i="2"/>
  <c r="O103" i="2"/>
  <c r="Q104" i="2"/>
  <c r="O105" i="2"/>
  <c r="M106" i="2"/>
  <c r="G107" i="2"/>
  <c r="Q108" i="2"/>
  <c r="K109" i="2"/>
  <c r="W109" i="2"/>
  <c r="U110" i="2"/>
  <c r="S111" i="2"/>
  <c r="U112" i="2"/>
  <c r="S113" i="2"/>
  <c r="Q59" i="2"/>
  <c r="K60" i="2"/>
  <c r="W60" i="2"/>
  <c r="U61" i="2"/>
  <c r="T78" i="2"/>
  <c r="I44" i="2"/>
  <c r="Z44" i="2" s="1"/>
  <c r="AQ44" i="2" s="1"/>
  <c r="T26" i="2"/>
  <c r="O38" i="2"/>
  <c r="H24" i="2"/>
  <c r="Y24" i="2" s="1"/>
  <c r="P24" i="2"/>
  <c r="R10" i="2"/>
  <c r="I4" i="2"/>
  <c r="Q4" i="2"/>
  <c r="L45" i="2"/>
  <c r="V74" i="2"/>
  <c r="P71" i="2"/>
  <c r="F68" i="2"/>
  <c r="V64" i="2"/>
  <c r="AA64" i="2" s="1"/>
  <c r="I101" i="2"/>
  <c r="O87" i="2"/>
  <c r="P58" i="2"/>
  <c r="K75" i="2"/>
  <c r="O73" i="2"/>
  <c r="I72" i="2"/>
  <c r="K71" i="2"/>
  <c r="M70" i="2"/>
  <c r="O69" i="2"/>
  <c r="Q68" i="2"/>
  <c r="S67" i="2"/>
  <c r="K67" i="2"/>
  <c r="Q66" i="2"/>
  <c r="O65" i="2"/>
  <c r="Q64" i="2"/>
  <c r="S63" i="2"/>
  <c r="U62" i="2"/>
  <c r="I60" i="2"/>
  <c r="Q111" i="2"/>
  <c r="K106" i="2"/>
  <c r="S102" i="2"/>
  <c r="W100" i="2"/>
  <c r="M97" i="2"/>
  <c r="G92" i="2"/>
  <c r="G87" i="2"/>
  <c r="W79" i="2"/>
  <c r="G77" i="2"/>
  <c r="Q78" i="2"/>
  <c r="L77" i="2"/>
  <c r="F78" i="2"/>
  <c r="V78" i="2"/>
  <c r="O78" i="2"/>
  <c r="Q79" i="2"/>
  <c r="O80" i="2"/>
  <c r="M81" i="2"/>
  <c r="G82" i="2"/>
  <c r="Q83" i="2"/>
  <c r="K84" i="2"/>
  <c r="W84" i="2"/>
  <c r="U85" i="2"/>
  <c r="S86" i="2"/>
  <c r="U87" i="2"/>
  <c r="S88" i="2"/>
  <c r="Q89" i="2"/>
  <c r="R77" i="2"/>
  <c r="J79" i="2"/>
  <c r="H80" i="2"/>
  <c r="Y80" i="2" s="1"/>
  <c r="F81" i="2"/>
  <c r="V81" i="2"/>
  <c r="P82" i="2"/>
  <c r="J83" i="2"/>
  <c r="T84" i="2"/>
  <c r="Y84" i="2" s="1"/>
  <c r="N85" i="2"/>
  <c r="L86" i="2"/>
  <c r="N87" i="2"/>
  <c r="L88" i="2"/>
  <c r="J89" i="2"/>
  <c r="P79" i="2"/>
  <c r="L81" i="2"/>
  <c r="H83" i="2"/>
  <c r="V84" i="2"/>
  <c r="R86" i="2"/>
  <c r="V88" i="2"/>
  <c r="J90" i="2"/>
  <c r="J91" i="2"/>
  <c r="AA91" i="2" s="1"/>
  <c r="H92" i="2"/>
  <c r="F93" i="2"/>
  <c r="V93" i="2"/>
  <c r="AA93" i="2" s="1"/>
  <c r="P94" i="2"/>
  <c r="J95" i="2"/>
  <c r="AA95" i="2" s="1"/>
  <c r="R97" i="2"/>
  <c r="P98" i="2"/>
  <c r="N99" i="2"/>
  <c r="L100" i="2"/>
  <c r="J101" i="2"/>
  <c r="T102" i="2"/>
  <c r="N103" i="2"/>
  <c r="H104" i="2"/>
  <c r="L104" i="2"/>
  <c r="F105" i="2"/>
  <c r="V105" i="2"/>
  <c r="T106" i="2"/>
  <c r="R107" i="2"/>
  <c r="P108" i="2"/>
  <c r="N109" i="2"/>
  <c r="H110" i="2"/>
  <c r="Y110" i="2" s="1"/>
  <c r="R111" i="2"/>
  <c r="I112" i="2"/>
  <c r="P112" i="2"/>
  <c r="J113" i="2"/>
  <c r="H59" i="2"/>
  <c r="Y59" i="2" s="1"/>
  <c r="F60" i="2"/>
  <c r="V60" i="2"/>
  <c r="T61" i="2"/>
  <c r="R62" i="2"/>
  <c r="I80" i="2"/>
  <c r="O81" i="2"/>
  <c r="Q84" i="2"/>
  <c r="M86" i="2"/>
  <c r="S87" i="2"/>
  <c r="G89" i="2"/>
  <c r="F90" i="2"/>
  <c r="S91" i="2"/>
  <c r="M92" i="2"/>
  <c r="G93" i="2"/>
  <c r="Q94" i="2"/>
  <c r="O95" i="2"/>
  <c r="Q96" i="2"/>
  <c r="O97" i="2"/>
  <c r="M98" i="2"/>
  <c r="G99" i="2"/>
  <c r="Q100" i="2"/>
  <c r="K101" i="2"/>
  <c r="W101" i="2"/>
  <c r="U102" i="2"/>
  <c r="S103" i="2"/>
  <c r="U104" i="2"/>
  <c r="S105" i="2"/>
  <c r="Q106" i="2"/>
  <c r="K107" i="2"/>
  <c r="W107" i="2"/>
  <c r="U108" i="2"/>
  <c r="O109" i="2"/>
  <c r="I110" i="2"/>
  <c r="Z110" i="2" s="1"/>
  <c r="G111" i="2"/>
  <c r="W111" i="2"/>
  <c r="G113" i="2"/>
  <c r="W113" i="2"/>
  <c r="O100" i="2"/>
  <c r="S36" i="2"/>
  <c r="X36" i="2" s="1"/>
  <c r="Q9" i="2"/>
  <c r="N74" i="2"/>
  <c r="G110" i="2"/>
  <c r="U74" i="2"/>
  <c r="I70" i="2"/>
  <c r="Z70" i="2" s="1"/>
  <c r="U66" i="2"/>
  <c r="O63" i="2"/>
  <c r="W108" i="2"/>
  <c r="O96" i="2"/>
  <c r="K85" i="2"/>
  <c r="W77" i="2"/>
  <c r="I77" i="2"/>
  <c r="Q81" i="2"/>
  <c r="O84" i="2"/>
  <c r="G88" i="2"/>
  <c r="H78" i="2"/>
  <c r="Y78" i="2" s="1"/>
  <c r="P88" i="2"/>
  <c r="P83" i="2"/>
  <c r="P90" i="2"/>
  <c r="L96" i="2"/>
  <c r="R99" i="2"/>
  <c r="J105" i="2"/>
  <c r="T108" i="2"/>
  <c r="V111" i="2"/>
  <c r="L59" i="2"/>
  <c r="U77" i="2"/>
  <c r="K83" i="2"/>
  <c r="N89" i="2"/>
  <c r="Q92" i="2"/>
  <c r="S95" i="2"/>
  <c r="K99" i="2"/>
  <c r="I102" i="2"/>
  <c r="W105" i="2"/>
  <c r="M112" i="2"/>
  <c r="M61" i="2"/>
  <c r="O62" i="2"/>
  <c r="L79" i="2"/>
  <c r="R80" i="2"/>
  <c r="N82" i="2"/>
  <c r="T83" i="2"/>
  <c r="H85" i="2"/>
  <c r="V86" i="2"/>
  <c r="O89" i="2"/>
  <c r="M90" i="2"/>
  <c r="H91" i="2"/>
  <c r="F92" i="2"/>
  <c r="V92" i="2"/>
  <c r="P93" i="2"/>
  <c r="J94" i="2"/>
  <c r="T95" i="2"/>
  <c r="R96" i="2"/>
  <c r="P97" i="2"/>
  <c r="N98" i="2"/>
  <c r="L99" i="2"/>
  <c r="J100" i="2"/>
  <c r="T101" i="2"/>
  <c r="N102" i="2"/>
  <c r="H103" i="2"/>
  <c r="V104" i="2"/>
  <c r="AA104" i="2" s="1"/>
  <c r="T105" i="2"/>
  <c r="R106" i="2"/>
  <c r="P107" i="2"/>
  <c r="N108" i="2"/>
  <c r="H109" i="2"/>
  <c r="Y109" i="2" s="1"/>
  <c r="R110" i="2"/>
  <c r="L111" i="2"/>
  <c r="F112" i="2"/>
  <c r="H113" i="2"/>
  <c r="F59" i="2"/>
  <c r="V59" i="2"/>
  <c r="T60" i="2"/>
  <c r="R61" i="2"/>
  <c r="P62" i="2"/>
  <c r="P76" i="2"/>
  <c r="V75" i="2"/>
  <c r="AA75" i="2" s="1"/>
  <c r="F75" i="2"/>
  <c r="H74" i="2"/>
  <c r="N73" i="2"/>
  <c r="H72" i="2"/>
  <c r="R71" i="2"/>
  <c r="H70" i="2"/>
  <c r="R69" i="2"/>
  <c r="P68" i="2"/>
  <c r="V67" i="2"/>
  <c r="AA67" i="2" s="1"/>
  <c r="F67" i="2"/>
  <c r="H66" i="2"/>
  <c r="N65" i="2"/>
  <c r="H64" i="2"/>
  <c r="R63" i="2"/>
  <c r="S61" i="2"/>
  <c r="W59" i="2"/>
  <c r="Q109" i="2"/>
  <c r="I105" i="2"/>
  <c r="O102" i="2"/>
  <c r="U99" i="2"/>
  <c r="Z99" i="2" s="1"/>
  <c r="K96" i="2"/>
  <c r="S92" i="2"/>
  <c r="W90" i="2"/>
  <c r="Q86" i="2"/>
  <c r="K81" i="2"/>
  <c r="P46" i="2"/>
  <c r="N46" i="2"/>
  <c r="O27" i="2"/>
  <c r="S38" i="2"/>
  <c r="X38" i="2" s="1"/>
  <c r="R70" i="2"/>
  <c r="Q97" i="2"/>
  <c r="K73" i="2"/>
  <c r="K69" i="2"/>
  <c r="M66" i="2"/>
  <c r="M105" i="2"/>
  <c r="U93" i="2"/>
  <c r="Z93" i="2" s="1"/>
  <c r="U78" i="2"/>
  <c r="W78" i="2"/>
  <c r="K82" i="2"/>
  <c r="I85" i="2"/>
  <c r="W88" i="2"/>
  <c r="N79" i="2"/>
  <c r="T82" i="2"/>
  <c r="Y82" i="2" s="1"/>
  <c r="R85" i="2"/>
  <c r="N77" i="2"/>
  <c r="L85" i="2"/>
  <c r="N91" i="2"/>
  <c r="T94" i="2"/>
  <c r="F97" i="2"/>
  <c r="P100" i="2"/>
  <c r="R103" i="2"/>
  <c r="H106" i="2"/>
  <c r="R109" i="2"/>
  <c r="J112" i="2"/>
  <c r="J60" i="2"/>
  <c r="K79" i="2"/>
  <c r="G85" i="2"/>
  <c r="X85" i="2" s="1"/>
  <c r="L90" i="2"/>
  <c r="K93" i="2"/>
  <c r="U96" i="2"/>
  <c r="W99" i="2"/>
  <c r="G103" i="2"/>
  <c r="U106" i="2"/>
  <c r="S109" i="2"/>
  <c r="K113" i="2"/>
  <c r="O60" i="2"/>
  <c r="F77" i="2"/>
  <c r="T79" i="2"/>
  <c r="H81" i="2"/>
  <c r="V82" i="2"/>
  <c r="P85" i="2"/>
  <c r="J88" i="2"/>
  <c r="T89" i="2"/>
  <c r="Y89" i="2" s="1"/>
  <c r="R90" i="2"/>
  <c r="L91" i="2"/>
  <c r="J92" i="2"/>
  <c r="T93" i="2"/>
  <c r="N94" i="2"/>
  <c r="H95" i="2"/>
  <c r="V96" i="2"/>
  <c r="T97" i="2"/>
  <c r="R98" i="2"/>
  <c r="P99" i="2"/>
  <c r="N100" i="2"/>
  <c r="H101" i="2"/>
  <c r="R102" i="2"/>
  <c r="L103" i="2"/>
  <c r="F104" i="2"/>
  <c r="H105" i="2"/>
  <c r="Y105" i="2" s="1"/>
  <c r="F106" i="2"/>
  <c r="V106" i="2"/>
  <c r="T107" i="2"/>
  <c r="R108" i="2"/>
  <c r="L109" i="2"/>
  <c r="F110" i="2"/>
  <c r="V110" i="2"/>
  <c r="P111" i="2"/>
  <c r="N112" i="2"/>
  <c r="L113" i="2"/>
  <c r="J59" i="2"/>
  <c r="H60" i="2"/>
  <c r="F61" i="2"/>
  <c r="V61" i="2"/>
  <c r="T62" i="2"/>
  <c r="Y62" i="2" s="1"/>
  <c r="L76" i="2"/>
  <c r="R75" i="2"/>
  <c r="T74" i="2"/>
  <c r="J73" i="2"/>
  <c r="V71" i="2"/>
  <c r="N71" i="2"/>
  <c r="V69" i="2"/>
  <c r="N69" i="2"/>
  <c r="L68" i="2"/>
  <c r="R67" i="2"/>
  <c r="T66" i="2"/>
  <c r="Y66" i="2" s="1"/>
  <c r="J65" i="2"/>
  <c r="V63" i="2"/>
  <c r="N63" i="2"/>
  <c r="G59" i="2"/>
  <c r="K112" i="2"/>
  <c r="S108" i="2"/>
  <c r="X108" i="2" s="1"/>
  <c r="W106" i="2"/>
  <c r="Q101" i="2"/>
  <c r="M95" i="2"/>
  <c r="V89" i="2"/>
  <c r="U84" i="2"/>
  <c r="O79" i="2"/>
  <c r="S30" i="2"/>
  <c r="X30" i="2" s="1"/>
  <c r="U24" i="2"/>
  <c r="Z24" i="2" s="1"/>
  <c r="P67" i="2"/>
  <c r="M80" i="2"/>
  <c r="W71" i="2"/>
  <c r="M68" i="2"/>
  <c r="K65" i="2"/>
  <c r="K59" i="2"/>
  <c r="I91" i="2"/>
  <c r="R45" i="2"/>
  <c r="P77" i="2"/>
  <c r="U79" i="2"/>
  <c r="W82" i="2"/>
  <c r="G86" i="2"/>
  <c r="U89" i="2"/>
  <c r="L80" i="2"/>
  <c r="N83" i="2"/>
  <c r="P86" i="2"/>
  <c r="F80" i="2"/>
  <c r="P87" i="2"/>
  <c r="L92" i="2"/>
  <c r="N95" i="2"/>
  <c r="V97" i="2"/>
  <c r="N101" i="2"/>
  <c r="I104" i="2"/>
  <c r="Z104" i="2" s="1"/>
  <c r="F107" i="2"/>
  <c r="L110" i="2"/>
  <c r="T112" i="2"/>
  <c r="H61" i="2"/>
  <c r="U86" i="2"/>
  <c r="Z86" i="2" s="1"/>
  <c r="G91" i="2"/>
  <c r="W93" i="2"/>
  <c r="S97" i="2"/>
  <c r="X97" i="2" s="1"/>
  <c r="U100" i="2"/>
  <c r="W103" i="2"/>
  <c r="O107" i="2"/>
  <c r="M110" i="2"/>
  <c r="I59" i="2"/>
  <c r="S60" i="2"/>
  <c r="G62" i="2"/>
  <c r="AB62" i="2" s="1"/>
  <c r="V77" i="2"/>
  <c r="P81" i="2"/>
  <c r="J84" i="2"/>
  <c r="F86" i="2"/>
  <c r="L87" i="2"/>
  <c r="R88" i="2"/>
  <c r="V90" i="2"/>
  <c r="P91" i="2"/>
  <c r="N92" i="2"/>
  <c r="H93" i="2"/>
  <c r="R94" i="2"/>
  <c r="L95" i="2"/>
  <c r="F96" i="2"/>
  <c r="H97" i="2"/>
  <c r="F98" i="2"/>
  <c r="V98" i="2"/>
  <c r="T99" i="2"/>
  <c r="R100" i="2"/>
  <c r="L101" i="2"/>
  <c r="F102" i="2"/>
  <c r="V102" i="2"/>
  <c r="AA102" i="2" s="1"/>
  <c r="P103" i="2"/>
  <c r="N104" i="2"/>
  <c r="L105" i="2"/>
  <c r="J106" i="2"/>
  <c r="H107" i="2"/>
  <c r="F108" i="2"/>
  <c r="V108" i="2"/>
  <c r="P109" i="2"/>
  <c r="J110" i="2"/>
  <c r="T111" i="2"/>
  <c r="R112" i="2"/>
  <c r="P113" i="2"/>
  <c r="N59" i="2"/>
  <c r="L60" i="2"/>
  <c r="J61" i="2"/>
  <c r="H76" i="2"/>
  <c r="N75" i="2"/>
  <c r="P74" i="2"/>
  <c r="V73" i="2"/>
  <c r="F73" i="2"/>
  <c r="P72" i="2"/>
  <c r="J71" i="2"/>
  <c r="F71" i="2"/>
  <c r="P70" i="2"/>
  <c r="J69" i="2"/>
  <c r="F69" i="2"/>
  <c r="H68" i="2"/>
  <c r="N67" i="2"/>
  <c r="P66" i="2"/>
  <c r="V65" i="2"/>
  <c r="F65" i="2"/>
  <c r="P64" i="2"/>
  <c r="J63" i="2"/>
  <c r="F63" i="2"/>
  <c r="U60" i="2"/>
  <c r="M111" i="2"/>
  <c r="G106" i="2"/>
  <c r="X106" i="2" s="1"/>
  <c r="K104" i="2"/>
  <c r="S100" i="2"/>
  <c r="W98" i="2"/>
  <c r="I97" i="2"/>
  <c r="Z97" i="2" s="1"/>
  <c r="O94" i="2"/>
  <c r="U91" i="2"/>
  <c r="O46" i="2"/>
  <c r="Q46" i="2"/>
  <c r="R46" i="2"/>
  <c r="K46" i="2"/>
  <c r="G83" i="2"/>
  <c r="T64" i="2"/>
  <c r="T70" i="2"/>
  <c r="R73" i="2"/>
  <c r="T76" i="2"/>
  <c r="R59" i="2"/>
  <c r="H111" i="2"/>
  <c r="J108" i="2"/>
  <c r="R104" i="2"/>
  <c r="P101" i="2"/>
  <c r="J98" i="2"/>
  <c r="V94" i="2"/>
  <c r="T91" i="2"/>
  <c r="T87" i="2"/>
  <c r="Y87" i="2" s="1"/>
  <c r="F82" i="2"/>
  <c r="I61" i="2"/>
  <c r="G105" i="2"/>
  <c r="N113" i="2"/>
  <c r="H102" i="2"/>
  <c r="L89" i="2"/>
  <c r="J81" i="2"/>
  <c r="S80" i="2"/>
  <c r="X80" i="2" s="1"/>
  <c r="G100" i="2"/>
  <c r="G71" i="2"/>
  <c r="F46" i="2"/>
  <c r="M88" i="2"/>
  <c r="G98" i="2"/>
  <c r="X98" i="2" s="1"/>
  <c r="U107" i="2"/>
  <c r="Z107" i="2" s="1"/>
  <c r="Q62" i="2"/>
  <c r="R65" i="2"/>
  <c r="T68" i="2"/>
  <c r="L74" i="2"/>
  <c r="L62" i="2"/>
  <c r="T113" i="2"/>
  <c r="N110" i="2"/>
  <c r="L107" i="2"/>
  <c r="T103" i="2"/>
  <c r="V100" i="2"/>
  <c r="L97" i="2"/>
  <c r="F94" i="2"/>
  <c r="N86" i="2"/>
  <c r="J80" i="2"/>
  <c r="U59" i="2"/>
  <c r="O101" i="2"/>
  <c r="F111" i="2"/>
  <c r="T98" i="2"/>
  <c r="Y98" i="2" s="1"/>
  <c r="T81" i="2"/>
  <c r="K90" i="2"/>
  <c r="J78" i="2"/>
  <c r="S110" i="2"/>
  <c r="J58" i="2"/>
  <c r="F28" i="2"/>
  <c r="Y37" i="2"/>
  <c r="X63" i="2"/>
  <c r="M46" i="2"/>
  <c r="A12" i="2"/>
  <c r="M12" i="2"/>
  <c r="Q11" i="2"/>
  <c r="V11" i="2"/>
  <c r="O11" i="2"/>
  <c r="J11" i="2"/>
  <c r="G12" i="2"/>
  <c r="S11" i="2"/>
  <c r="N12" i="2"/>
  <c r="K11" i="2"/>
  <c r="V12" i="2"/>
  <c r="F12" i="2"/>
  <c r="X66" i="2"/>
  <c r="A13" i="2"/>
  <c r="V13" i="2"/>
  <c r="AT46" i="2"/>
  <c r="A47" i="2"/>
  <c r="Z25" i="2"/>
  <c r="Y11" i="2"/>
  <c r="AJ11" i="2" s="1"/>
  <c r="AA32" i="2"/>
  <c r="X73" i="2"/>
  <c r="Z28" i="2"/>
  <c r="AA72" i="2"/>
  <c r="X32" i="2"/>
  <c r="Y30" i="2"/>
  <c r="Z26" i="2"/>
  <c r="AA105" i="2"/>
  <c r="Z33" i="2"/>
  <c r="X28" i="2"/>
  <c r="Z65" i="2"/>
  <c r="AB10" i="2"/>
  <c r="AM10" i="2" s="1"/>
  <c r="Z45" i="2"/>
  <c r="AQ45" i="2" s="1"/>
  <c r="Z112" i="2"/>
  <c r="X93" i="2"/>
  <c r="AA101" i="2"/>
  <c r="AA83" i="2"/>
  <c r="AA85" i="2"/>
  <c r="Z38" i="2"/>
  <c r="AA70" i="2"/>
  <c r="Y34" i="2"/>
  <c r="Z32" i="2"/>
  <c r="AA28" i="2"/>
  <c r="Z37" i="2"/>
  <c r="AA35" i="2"/>
  <c r="Z80" i="2"/>
  <c r="AA9" i="2"/>
  <c r="AL9" i="2" s="1"/>
  <c r="Z94" i="2"/>
  <c r="X81" i="2"/>
  <c r="X101" i="2"/>
  <c r="Y100" i="2"/>
  <c r="Z10" i="2"/>
  <c r="AK10" i="2" s="1"/>
  <c r="X9" i="2"/>
  <c r="AI9" i="2" s="1"/>
  <c r="Z58" i="2"/>
  <c r="X90" i="2"/>
  <c r="X33" i="2"/>
  <c r="AA45" i="2"/>
  <c r="AR45" i="2" s="1"/>
  <c r="AA43" i="2"/>
  <c r="AR43" i="2" s="1"/>
  <c r="R12" i="2"/>
  <c r="H12" i="2"/>
  <c r="O12" i="2"/>
  <c r="W12" i="2"/>
  <c r="K12" i="2"/>
  <c r="P12" i="2"/>
  <c r="S12" i="2"/>
  <c r="X12" i="2"/>
  <c r="AI12" i="2" s="1"/>
  <c r="AN12" i="2"/>
  <c r="L12" i="2"/>
  <c r="T12" i="2"/>
  <c r="Y12" i="2"/>
  <c r="AJ12" i="2" s="1"/>
  <c r="I12" i="2"/>
  <c r="AB12" i="2"/>
  <c r="AM12" i="2" s="1"/>
  <c r="U12" i="2"/>
  <c r="J12" i="2"/>
  <c r="AA12" i="2"/>
  <c r="AL12" i="2" s="1"/>
  <c r="Q12" i="2"/>
  <c r="M13" i="2"/>
  <c r="I13" i="2"/>
  <c r="W13" i="2"/>
  <c r="A14" i="2"/>
  <c r="A15" i="2"/>
  <c r="O13" i="2"/>
  <c r="X13" i="2"/>
  <c r="AI13" i="2" s="1"/>
  <c r="Q13" i="2"/>
  <c r="S13" i="2"/>
  <c r="AN13" i="2"/>
  <c r="K13" i="2"/>
  <c r="L13" i="2"/>
  <c r="AB13" i="2"/>
  <c r="AM13" i="2" s="1"/>
  <c r="AA13" i="2"/>
  <c r="AL13" i="2" s="1"/>
  <c r="J13" i="2"/>
  <c r="P13" i="2"/>
  <c r="H13" i="2"/>
  <c r="G13" i="2"/>
  <c r="T13" i="2"/>
  <c r="N13" i="2"/>
  <c r="Z13" i="2"/>
  <c r="AK13" i="2" s="1"/>
  <c r="Y13" i="2"/>
  <c r="AJ13" i="2" s="1"/>
  <c r="F13" i="2"/>
  <c r="R13" i="2"/>
  <c r="U13" i="2"/>
  <c r="A48" i="2"/>
  <c r="AT47" i="2"/>
  <c r="K47" i="2"/>
  <c r="U47" i="2"/>
  <c r="G47" i="2"/>
  <c r="R47" i="2"/>
  <c r="F47" i="2"/>
  <c r="M47" i="2"/>
  <c r="J47" i="2"/>
  <c r="V47" i="2"/>
  <c r="H47" i="2"/>
  <c r="S47" i="2"/>
  <c r="P47" i="2"/>
  <c r="O47" i="2"/>
  <c r="W47" i="2"/>
  <c r="I47" i="2"/>
  <c r="Q47" i="2"/>
  <c r="N47" i="2"/>
  <c r="T47" i="2"/>
  <c r="L47" i="2"/>
  <c r="Z14" i="2"/>
  <c r="AK14" i="2" s="1"/>
  <c r="Y14" i="2"/>
  <c r="AJ14" i="2" s="1"/>
  <c r="N14" i="2"/>
  <c r="O14" i="2"/>
  <c r="F14" i="2"/>
  <c r="V14" i="2"/>
  <c r="M14" i="2"/>
  <c r="S14" i="2"/>
  <c r="K14" i="2"/>
  <c r="AB14" i="2"/>
  <c r="AM14" i="2" s="1"/>
  <c r="H14" i="2"/>
  <c r="R14" i="2"/>
  <c r="J14" i="2"/>
  <c r="Z12" i="2"/>
  <c r="AK12" i="2" s="1"/>
  <c r="W14" i="2"/>
  <c r="I14" i="2"/>
  <c r="U14" i="2"/>
  <c r="Q14" i="2"/>
  <c r="AA14" i="2"/>
  <c r="AL14" i="2" s="1"/>
  <c r="AN14" i="2"/>
  <c r="G14" i="2"/>
  <c r="T14" i="2"/>
  <c r="P14" i="2"/>
  <c r="L14" i="2"/>
  <c r="X14" i="2"/>
  <c r="AI14" i="2" s="1"/>
  <c r="AT48" i="2"/>
  <c r="A49" i="2"/>
  <c r="S48" i="2"/>
  <c r="U48" i="2"/>
  <c r="G48" i="2"/>
  <c r="H48" i="2"/>
  <c r="L48" i="2"/>
  <c r="R48" i="2"/>
  <c r="N48" i="2"/>
  <c r="O48" i="2"/>
  <c r="P48" i="2"/>
  <c r="V48" i="2"/>
  <c r="I48" i="2"/>
  <c r="T48" i="2"/>
  <c r="M48" i="2"/>
  <c r="W48" i="2"/>
  <c r="J48" i="2"/>
  <c r="Q48" i="2"/>
  <c r="F48" i="2"/>
  <c r="K48" i="2"/>
  <c r="AA15" i="2"/>
  <c r="AL15" i="2" s="1"/>
  <c r="Z15" i="2"/>
  <c r="AK15" i="2" s="1"/>
  <c r="AB15" i="2"/>
  <c r="AM15" i="2" s="1"/>
  <c r="AN15" i="2"/>
  <c r="X15" i="2"/>
  <c r="AI15" i="2" s="1"/>
  <c r="A16" i="2"/>
  <c r="Y15" i="2"/>
  <c r="AJ15" i="2" s="1"/>
  <c r="H15" i="2"/>
  <c r="I15" i="2"/>
  <c r="J15" i="2"/>
  <c r="O15" i="2"/>
  <c r="L15" i="2"/>
  <c r="M15" i="2"/>
  <c r="N15" i="2"/>
  <c r="S15" i="2"/>
  <c r="P15" i="2"/>
  <c r="Q15" i="2"/>
  <c r="R15" i="2"/>
  <c r="G15" i="2"/>
  <c r="W15" i="2"/>
  <c r="T15" i="2"/>
  <c r="U15" i="2"/>
  <c r="F15" i="2"/>
  <c r="V15" i="2"/>
  <c r="K15" i="2"/>
  <c r="AT49" i="2"/>
  <c r="A50" i="2"/>
  <c r="Q49" i="2"/>
  <c r="U49" i="2"/>
  <c r="G49" i="2"/>
  <c r="M49" i="2"/>
  <c r="F49" i="2"/>
  <c r="J49" i="2"/>
  <c r="S49" i="2"/>
  <c r="O49" i="2"/>
  <c r="N49" i="2"/>
  <c r="V49" i="2"/>
  <c r="H49" i="2"/>
  <c r="R49" i="2"/>
  <c r="L49" i="2"/>
  <c r="K49" i="2"/>
  <c r="W49" i="2"/>
  <c r="I49" i="2"/>
  <c r="P49" i="2"/>
  <c r="T49" i="2"/>
  <c r="Y16" i="2"/>
  <c r="AJ16" i="2" s="1"/>
  <c r="AN16" i="2"/>
  <c r="AA16" i="2"/>
  <c r="AL16" i="2" s="1"/>
  <c r="Z16" i="2"/>
  <c r="AK16" i="2" s="1"/>
  <c r="X16" i="2"/>
  <c r="AI16" i="2" s="1"/>
  <c r="A17" i="2"/>
  <c r="AB16" i="2"/>
  <c r="AM16" i="2" s="1"/>
  <c r="F16" i="2"/>
  <c r="V16" i="2"/>
  <c r="G16" i="2"/>
  <c r="W16" i="2"/>
  <c r="H16" i="2"/>
  <c r="M16" i="2"/>
  <c r="J16" i="2"/>
  <c r="K16" i="2"/>
  <c r="L16" i="2"/>
  <c r="Q16" i="2"/>
  <c r="N16" i="2"/>
  <c r="O16" i="2"/>
  <c r="P16" i="2"/>
  <c r="U16" i="2"/>
  <c r="R16" i="2"/>
  <c r="S16" i="2"/>
  <c r="T16" i="2"/>
  <c r="I16" i="2"/>
  <c r="A51" i="2"/>
  <c r="AT50" i="2"/>
  <c r="W50" i="2"/>
  <c r="P50" i="2"/>
  <c r="N50" i="2"/>
  <c r="J50" i="2"/>
  <c r="R50" i="2"/>
  <c r="O50" i="2"/>
  <c r="U50" i="2"/>
  <c r="T50" i="2"/>
  <c r="L50" i="2"/>
  <c r="V50" i="2"/>
  <c r="H50" i="2"/>
  <c r="M50" i="2"/>
  <c r="G50" i="2"/>
  <c r="F50" i="2"/>
  <c r="K50" i="2"/>
  <c r="I50" i="2"/>
  <c r="Q50" i="2"/>
  <c r="S50" i="2"/>
  <c r="Y17" i="2"/>
  <c r="AJ17" i="2" s="1"/>
  <c r="AB17" i="2"/>
  <c r="AM17" i="2" s="1"/>
  <c r="X17" i="2"/>
  <c r="AI17" i="2" s="1"/>
  <c r="AA17" i="2"/>
  <c r="AL17" i="2" s="1"/>
  <c r="Z17" i="2"/>
  <c r="AK17" i="2" s="1"/>
  <c r="AN17" i="2"/>
  <c r="T17" i="2"/>
  <c r="U17" i="2"/>
  <c r="F17" i="2"/>
  <c r="V17" i="2"/>
  <c r="K17" i="2"/>
  <c r="H17" i="2"/>
  <c r="I17" i="2"/>
  <c r="J17" i="2"/>
  <c r="O17" i="2"/>
  <c r="L17" i="2"/>
  <c r="M17" i="2"/>
  <c r="N17" i="2"/>
  <c r="S17" i="2"/>
  <c r="P17" i="2"/>
  <c r="Q17" i="2"/>
  <c r="R17" i="2"/>
  <c r="G17" i="2"/>
  <c r="W17" i="2"/>
  <c r="AT51" i="2"/>
  <c r="M51" i="2"/>
  <c r="N51" i="2"/>
  <c r="S51" i="2"/>
  <c r="F51" i="2"/>
  <c r="P51" i="2"/>
  <c r="H51" i="2"/>
  <c r="K51" i="2"/>
  <c r="O51" i="2"/>
  <c r="G51" i="2"/>
  <c r="L51" i="2"/>
  <c r="Q51" i="2"/>
  <c r="J51" i="2"/>
  <c r="I51" i="2"/>
  <c r="R51" i="2"/>
  <c r="V51" i="2"/>
  <c r="U51" i="2"/>
  <c r="T51" i="2"/>
  <c r="W51" i="2"/>
  <c r="Y111" i="2" l="1"/>
  <c r="X78" i="2"/>
  <c r="AA89" i="2"/>
  <c r="Y92" i="2"/>
  <c r="Z81" i="2"/>
  <c r="Z66" i="2"/>
  <c r="X75" i="2"/>
  <c r="Y65" i="2"/>
  <c r="AA66" i="2"/>
  <c r="Z109" i="2"/>
  <c r="AB35" i="2"/>
  <c r="AA36" i="2"/>
  <c r="Z35" i="2"/>
  <c r="X29" i="2"/>
  <c r="Z95" i="2"/>
  <c r="AB45" i="2"/>
  <c r="AS45" i="2" s="1"/>
  <c r="Y25" i="2"/>
  <c r="Z88" i="2"/>
  <c r="AB38" i="2"/>
  <c r="Z29" i="2"/>
  <c r="Z9" i="2"/>
  <c r="AK9" i="2" s="1"/>
  <c r="X87" i="2"/>
  <c r="X82" i="2"/>
  <c r="AB9" i="2"/>
  <c r="AM9" i="2" s="1"/>
  <c r="X70" i="2"/>
  <c r="AB26" i="2"/>
  <c r="Y91" i="2"/>
  <c r="Y90" i="2"/>
  <c r="Z27" i="2"/>
  <c r="Z43" i="2"/>
  <c r="AQ43" i="2" s="1"/>
  <c r="X91" i="2"/>
  <c r="Z89" i="2"/>
  <c r="AA82" i="2"/>
  <c r="AA112" i="2"/>
  <c r="Z4" i="2"/>
  <c r="AA99" i="2"/>
  <c r="X37" i="2"/>
  <c r="AA78" i="2"/>
  <c r="AB65" i="2"/>
  <c r="Y112" i="2"/>
  <c r="Y43" i="2"/>
  <c r="AP43" i="2" s="1"/>
  <c r="X34" i="2"/>
  <c r="X11" i="2"/>
  <c r="AI11" i="2" s="1"/>
  <c r="AA103" i="2"/>
  <c r="X58" i="2"/>
  <c r="AA37" i="2"/>
  <c r="AA10" i="2"/>
  <c r="AL10" i="2" s="1"/>
  <c r="AA111" i="2"/>
  <c r="AA109" i="2"/>
  <c r="AA33" i="2"/>
  <c r="AB37" i="2"/>
  <c r="AB36" i="2"/>
  <c r="X46" i="2"/>
  <c r="AO46" i="2" s="1"/>
  <c r="Y44" i="2"/>
  <c r="AP44" i="2" s="1"/>
  <c r="X68" i="2"/>
  <c r="Y27" i="2"/>
  <c r="AA79" i="2"/>
  <c r="Z72" i="2"/>
  <c r="X107" i="2"/>
  <c r="Z92" i="2"/>
  <c r="Z68" i="2"/>
  <c r="X102" i="2"/>
  <c r="AB67" i="2"/>
  <c r="AB74" i="2"/>
  <c r="AA4" i="2"/>
  <c r="AA34" i="2"/>
  <c r="AB32" i="2"/>
  <c r="Y31" i="2"/>
  <c r="Y36" i="2"/>
  <c r="AA30" i="2"/>
  <c r="AB44" i="2"/>
  <c r="AS44" i="2" s="1"/>
  <c r="AB34" i="2"/>
  <c r="AB33" i="2"/>
  <c r="AA31" i="2"/>
  <c r="AB28" i="2"/>
  <c r="AB27" i="2"/>
  <c r="X10" i="2"/>
  <c r="AI10" i="2" s="1"/>
  <c r="Y9" i="2"/>
  <c r="AJ9" i="2" s="1"/>
  <c r="AA44" i="2"/>
  <c r="AR44" i="2" s="1"/>
  <c r="X43" i="2"/>
  <c r="AO43" i="2" s="1"/>
  <c r="X76" i="2"/>
  <c r="X112" i="2"/>
  <c r="X44" i="2"/>
  <c r="AO44" i="2" s="1"/>
  <c r="Z113" i="2"/>
  <c r="AA107" i="2"/>
  <c r="Y76" i="2"/>
  <c r="X111" i="2"/>
  <c r="AA97" i="2"/>
  <c r="X103" i="2"/>
  <c r="X67" i="2"/>
  <c r="Y32" i="2"/>
  <c r="AB63" i="2"/>
  <c r="AB69" i="2"/>
  <c r="AB64" i="2"/>
  <c r="Z108" i="2"/>
  <c r="AB109" i="2"/>
  <c r="Y86" i="2"/>
  <c r="X84" i="2"/>
  <c r="Z64" i="2"/>
  <c r="X94" i="2"/>
  <c r="Y71" i="2"/>
  <c r="Z76" i="2"/>
  <c r="X27" i="2"/>
  <c r="X35" i="2"/>
  <c r="AB25" i="2"/>
  <c r="X31" i="2"/>
  <c r="AB30" i="2"/>
  <c r="AA26" i="2"/>
  <c r="Y35" i="2"/>
  <c r="AA29" i="2"/>
  <c r="Y58" i="2"/>
  <c r="Z69" i="2"/>
  <c r="Y10" i="2"/>
  <c r="AJ10" i="2" s="1"/>
  <c r="Y26" i="2"/>
  <c r="AB66" i="2"/>
  <c r="Z105" i="2"/>
  <c r="X45" i="2"/>
  <c r="AO45" i="2" s="1"/>
  <c r="X26" i="2"/>
  <c r="AB72" i="2"/>
  <c r="Y45" i="2"/>
  <c r="AP45" i="2" s="1"/>
  <c r="Z83" i="2"/>
  <c r="Z11" i="2"/>
  <c r="AK11" i="2" s="1"/>
  <c r="Z79" i="2"/>
  <c r="AB29" i="2"/>
  <c r="AA46" i="2"/>
  <c r="AR46" i="2" s="1"/>
  <c r="AA113" i="2"/>
  <c r="Y104" i="2"/>
  <c r="AB4" i="2"/>
  <c r="Y48" i="2"/>
  <c r="AP48" i="2" s="1"/>
  <c r="Y33" i="2"/>
  <c r="AB11" i="2"/>
  <c r="AM11" i="2" s="1"/>
  <c r="Z106" i="2"/>
  <c r="AB90" i="2"/>
  <c r="X61" i="2"/>
  <c r="X95" i="2"/>
  <c r="Y67" i="2"/>
  <c r="AB96" i="2"/>
  <c r="X25" i="2"/>
  <c r="AB24" i="2"/>
  <c r="AB75" i="2"/>
  <c r="X77" i="2"/>
  <c r="AB43" i="2"/>
  <c r="AS43" i="2" s="1"/>
  <c r="AB46" i="2"/>
  <c r="AS46" i="2" s="1"/>
  <c r="AB31" i="2"/>
  <c r="Y4" i="2"/>
  <c r="AB81" i="2"/>
  <c r="X105" i="2"/>
  <c r="AB76" i="2"/>
  <c r="Y99" i="2"/>
  <c r="AA77" i="2"/>
  <c r="Y61" i="2"/>
  <c r="AB73" i="2"/>
  <c r="AA96" i="2"/>
  <c r="Z96" i="2"/>
  <c r="Y106" i="2"/>
  <c r="Y72" i="2"/>
  <c r="Y108" i="2"/>
  <c r="X89" i="2"/>
  <c r="AA74" i="2"/>
  <c r="AB92" i="2"/>
  <c r="X71" i="2"/>
  <c r="Z61" i="2"/>
  <c r="AB108" i="2"/>
  <c r="Z60" i="2"/>
  <c r="AB68" i="2"/>
  <c r="X59" i="2"/>
  <c r="AB95" i="2"/>
  <c r="AB58" i="2"/>
  <c r="Y81" i="2"/>
  <c r="X60" i="2"/>
  <c r="Z84" i="2"/>
  <c r="AB94" i="2"/>
  <c r="Y74" i="2"/>
  <c r="AB113" i="2"/>
  <c r="Z102" i="2"/>
  <c r="X88" i="2"/>
  <c r="AB80" i="2"/>
  <c r="Z100" i="2"/>
  <c r="AB85" i="2"/>
  <c r="AA58" i="2"/>
  <c r="AA94" i="2"/>
  <c r="AB112" i="2"/>
  <c r="X110" i="2"/>
  <c r="AB91" i="2"/>
  <c r="AA73" i="2"/>
  <c r="AA98" i="2"/>
  <c r="AA61" i="2"/>
  <c r="Y102" i="2"/>
  <c r="AB83" i="2"/>
  <c r="X49" i="2"/>
  <c r="AO49" i="2" s="1"/>
  <c r="Y103" i="2"/>
  <c r="AB104" i="2"/>
  <c r="AB70" i="2"/>
  <c r="AA38" i="2"/>
  <c r="AA110" i="2"/>
  <c r="Y97" i="2"/>
  <c r="AA71" i="2"/>
  <c r="X50" i="2"/>
  <c r="AO50" i="2" s="1"/>
  <c r="Y49" i="2"/>
  <c r="AP49" i="2" s="1"/>
  <c r="AA106" i="2"/>
  <c r="AB60" i="2"/>
  <c r="AA59" i="2"/>
  <c r="AB103" i="2"/>
  <c r="Y88" i="2"/>
  <c r="Z50" i="2"/>
  <c r="AQ50" i="2" s="1"/>
  <c r="Y68" i="2"/>
  <c r="X113" i="2"/>
  <c r="AA48" i="2"/>
  <c r="AR48" i="2" s="1"/>
  <c r="AB110" i="2"/>
  <c r="AB111" i="2"/>
  <c r="AB107" i="2"/>
  <c r="AA81" i="2"/>
  <c r="Z101" i="2"/>
  <c r="AB47" i="2"/>
  <c r="AS47" i="2" s="1"/>
  <c r="Z91" i="2"/>
  <c r="AB93" i="2"/>
  <c r="Y93" i="2"/>
  <c r="X92" i="2"/>
  <c r="Y85" i="2"/>
  <c r="Y77" i="2"/>
  <c r="AH14" i="2"/>
  <c r="AA47" i="2"/>
  <c r="AR47" i="2" s="1"/>
  <c r="AA80" i="2"/>
  <c r="Y107" i="2"/>
  <c r="AA92" i="2"/>
  <c r="AB88" i="2"/>
  <c r="X62" i="2"/>
  <c r="AB101" i="2"/>
  <c r="AA62" i="2"/>
  <c r="AA49" i="2"/>
  <c r="AR49" i="2" s="1"/>
  <c r="Y51" i="2"/>
  <c r="AP51" i="2" s="1"/>
  <c r="X51" i="2"/>
  <c r="AO51" i="2" s="1"/>
  <c r="AH17" i="2"/>
  <c r="X47" i="2"/>
  <c r="AO47" i="2" s="1"/>
  <c r="Y113" i="2"/>
  <c r="Y64" i="2"/>
  <c r="AA69" i="2"/>
  <c r="AB86" i="2"/>
  <c r="AA88" i="2"/>
  <c r="Y79" i="2"/>
  <c r="X109" i="2"/>
  <c r="Y94" i="2"/>
  <c r="Z85" i="2"/>
  <c r="Y60" i="2"/>
  <c r="AA60" i="2"/>
  <c r="Z87" i="2"/>
  <c r="AB79" i="2"/>
  <c r="AB98" i="2"/>
  <c r="AB106" i="2"/>
  <c r="AB82" i="2"/>
  <c r="Y95" i="2"/>
  <c r="AA86" i="2"/>
  <c r="AB87" i="2"/>
  <c r="Z62" i="2"/>
  <c r="AB51" i="2"/>
  <c r="AS51" i="2" s="1"/>
  <c r="X100" i="2"/>
  <c r="AA108" i="2"/>
  <c r="AB105" i="2"/>
  <c r="AB97" i="2"/>
  <c r="X83" i="2"/>
  <c r="Z51" i="2"/>
  <c r="AQ51" i="2" s="1"/>
  <c r="Z48" i="2"/>
  <c r="AQ48" i="2" s="1"/>
  <c r="AB78" i="2"/>
  <c r="AB48" i="2"/>
  <c r="AS48" i="2" s="1"/>
  <c r="X48" i="2"/>
  <c r="AO48" i="2" s="1"/>
  <c r="AA11" i="2"/>
  <c r="AL11" i="2" s="1"/>
  <c r="AA100" i="2"/>
  <c r="Y70" i="2"/>
  <c r="AA65" i="2"/>
  <c r="AB71" i="2"/>
  <c r="AA90" i="2"/>
  <c r="AA84" i="2"/>
  <c r="Z78" i="2"/>
  <c r="Y101" i="2"/>
  <c r="Y83" i="2"/>
  <c r="AB77" i="2"/>
  <c r="Z74" i="2"/>
  <c r="AB99" i="2"/>
  <c r="AB89" i="2"/>
  <c r="X65" i="2"/>
  <c r="Z49" i="2"/>
  <c r="AQ49" i="2" s="1"/>
  <c r="Z47" i="2"/>
  <c r="AQ47" i="2" s="1"/>
  <c r="AB61" i="2"/>
  <c r="Z59" i="2"/>
  <c r="AA63" i="2"/>
  <c r="AB59" i="2"/>
  <c r="Z82" i="2"/>
  <c r="Y47" i="2"/>
  <c r="AP47" i="2" s="1"/>
  <c r="AB100" i="2"/>
  <c r="AH16" i="2"/>
  <c r="AH15" i="2"/>
  <c r="AA50" i="2"/>
  <c r="AR50" i="2" s="1"/>
  <c r="AB50" i="2"/>
  <c r="AS50" i="2" s="1"/>
  <c r="Y50" i="2"/>
  <c r="AP50" i="2" s="1"/>
  <c r="AB49" i="2"/>
  <c r="AS49" i="2" s="1"/>
  <c r="AH13" i="2"/>
  <c r="AH12" i="2"/>
  <c r="AA51" i="2"/>
  <c r="AR51" i="2" s="1"/>
  <c r="AB84" i="2"/>
  <c r="X99" i="2"/>
  <c r="AB102" i="2"/>
  <c r="Z77" i="2"/>
  <c r="X86" i="2"/>
  <c r="AH9" i="2" l="1"/>
  <c r="AH43" i="2"/>
  <c r="AH44" i="2"/>
  <c r="AH46" i="2"/>
  <c r="AH10" i="2"/>
  <c r="AH45" i="2"/>
  <c r="AH11" i="2"/>
  <c r="AH48" i="2"/>
  <c r="AH47" i="2"/>
  <c r="AH51" i="2"/>
  <c r="AH49" i="2"/>
  <c r="AH50" i="2"/>
  <c r="AH19" i="2" l="1"/>
  <c r="AH53" i="2"/>
</calcChain>
</file>

<file path=xl/sharedStrings.xml><?xml version="1.0" encoding="utf-8"?>
<sst xmlns="http://schemas.openxmlformats.org/spreadsheetml/2006/main" count="67525" uniqueCount="1151">
  <si>
    <t>State</t>
  </si>
  <si>
    <t>Name</t>
  </si>
  <si>
    <t>ID</t>
  </si>
  <si>
    <t>Mode</t>
  </si>
  <si>
    <t>Vehicle Operations</t>
  </si>
  <si>
    <t>AK</t>
  </si>
  <si>
    <t>AR</t>
  </si>
  <si>
    <t>MB</t>
  </si>
  <si>
    <t>VP</t>
  </si>
  <si>
    <t>AL</t>
  </si>
  <si>
    <t>DR</t>
  </si>
  <si>
    <t>City of Huntsville, Alabama - Public Transportation Division</t>
  </si>
  <si>
    <t>SR</t>
  </si>
  <si>
    <t>AZ</t>
  </si>
  <si>
    <t>City of Glendale Transit</t>
  </si>
  <si>
    <t>Peoria Transit</t>
  </si>
  <si>
    <t>vRide, Inc. - Valley Metro</t>
  </si>
  <si>
    <t>CA</t>
  </si>
  <si>
    <t>CB</t>
  </si>
  <si>
    <t>FB</t>
  </si>
  <si>
    <t>HR</t>
  </si>
  <si>
    <t>LR</t>
  </si>
  <si>
    <t>RB</t>
  </si>
  <si>
    <t>Paratransit, Inc.</t>
  </si>
  <si>
    <t>CC</t>
  </si>
  <si>
    <t>TB</t>
  </si>
  <si>
    <t>CO</t>
  </si>
  <si>
    <t>vRide, Inc. - Denver</t>
  </si>
  <si>
    <t>CT</t>
  </si>
  <si>
    <t>Norwalk Transit District</t>
  </si>
  <si>
    <t>DC</t>
  </si>
  <si>
    <t>DE</t>
  </si>
  <si>
    <t>FL</t>
  </si>
  <si>
    <t>Charlotte County Transit Division</t>
  </si>
  <si>
    <t>MG</t>
  </si>
  <si>
    <t>Miami Lakes - vRide, Inc.</t>
  </si>
  <si>
    <t>GA</t>
  </si>
  <si>
    <t>vRide, Inc. - Atlanta</t>
  </si>
  <si>
    <t>IA</t>
  </si>
  <si>
    <t>Ames Transit Agency dba CyRide</t>
  </si>
  <si>
    <t>IL</t>
  </si>
  <si>
    <t>CR</t>
  </si>
  <si>
    <t>IN</t>
  </si>
  <si>
    <t>North Township of Lake County Dial-A-Ride</t>
  </si>
  <si>
    <t>KS</t>
  </si>
  <si>
    <t>KY</t>
  </si>
  <si>
    <t>LA</t>
  </si>
  <si>
    <t>MA</t>
  </si>
  <si>
    <t>MD</t>
  </si>
  <si>
    <t>Ride-On Montgomery County Transit</t>
  </si>
  <si>
    <t>Transit Services of Frederick County</t>
  </si>
  <si>
    <t>ME</t>
  </si>
  <si>
    <t>MI</t>
  </si>
  <si>
    <t>VRide, Inc. - Michigan</t>
  </si>
  <si>
    <t>MN</t>
  </si>
  <si>
    <t>MO</t>
  </si>
  <si>
    <t>MS</t>
  </si>
  <si>
    <t>MT</t>
  </si>
  <si>
    <t>NC</t>
  </si>
  <si>
    <t>ND</t>
  </si>
  <si>
    <t>NE</t>
  </si>
  <si>
    <t>StarTran</t>
  </si>
  <si>
    <t>NH</t>
  </si>
  <si>
    <t>NJ</t>
  </si>
  <si>
    <t>Academy Lines, Inc.</t>
  </si>
  <si>
    <t>DeCamp Bus Lines</t>
  </si>
  <si>
    <t>Lakeland Bus Lines, Inc.</t>
  </si>
  <si>
    <t>Port Imperial Ferry Corporation dba NY Waterway</t>
  </si>
  <si>
    <t>Rockland Coaches, Inc.</t>
  </si>
  <si>
    <t>NM</t>
  </si>
  <si>
    <t>NY</t>
  </si>
  <si>
    <t>Monroe Bus Corporation</t>
  </si>
  <si>
    <t>Monsey New Square Trails Corporation</t>
  </si>
  <si>
    <t>OH</t>
  </si>
  <si>
    <t>Laketran</t>
  </si>
  <si>
    <t>OK</t>
  </si>
  <si>
    <t>OR</t>
  </si>
  <si>
    <t>PA</t>
  </si>
  <si>
    <t>IP</t>
  </si>
  <si>
    <t>PR</t>
  </si>
  <si>
    <t>RI</t>
  </si>
  <si>
    <t>SC</t>
  </si>
  <si>
    <t>SD</t>
  </si>
  <si>
    <t>TN</t>
  </si>
  <si>
    <t>TX</t>
  </si>
  <si>
    <t>UT</t>
  </si>
  <si>
    <t>VA</t>
  </si>
  <si>
    <t>JAUNT, Inc.</t>
  </si>
  <si>
    <t>VT</t>
  </si>
  <si>
    <t>WA</t>
  </si>
  <si>
    <t>Kitsap Transit</t>
  </si>
  <si>
    <t>Link Transit</t>
  </si>
  <si>
    <t>Skagit Transit</t>
  </si>
  <si>
    <t>WI</t>
  </si>
  <si>
    <t>GO Transit</t>
  </si>
  <si>
    <t>Shoreline Metro</t>
  </si>
  <si>
    <t>WV</t>
  </si>
  <si>
    <t>National Totals</t>
  </si>
  <si>
    <t>Alaska Railroad</t>
  </si>
  <si>
    <t>Commuter Bus</t>
  </si>
  <si>
    <t>Cable Car</t>
  </si>
  <si>
    <t>Commuter Rail</t>
  </si>
  <si>
    <t>Demand Response</t>
  </si>
  <si>
    <t>Ferryboat</t>
  </si>
  <si>
    <t>Heavy Rail</t>
  </si>
  <si>
    <t>Inclined Plane</t>
  </si>
  <si>
    <t>Light Rail</t>
  </si>
  <si>
    <t>Bus</t>
  </si>
  <si>
    <t>Monorail/Automated Guideway</t>
  </si>
  <si>
    <t>Bus Rapid Transit</t>
  </si>
  <si>
    <t>Street Car Rail</t>
  </si>
  <si>
    <t>Trolleybus</t>
  </si>
  <si>
    <t>Vanpool</t>
  </si>
  <si>
    <t>City</t>
  </si>
  <si>
    <t>University</t>
  </si>
  <si>
    <t>vRide, Inc. - Anchorage</t>
  </si>
  <si>
    <t>vRide, Inc. - Tucson</t>
  </si>
  <si>
    <t>Enterprise Rideshare</t>
  </si>
  <si>
    <t>Total Hours</t>
  </si>
  <si>
    <t>Total Employee Count</t>
  </si>
  <si>
    <t>Reporter Type</t>
  </si>
  <si>
    <t>W</t>
  </si>
  <si>
    <t>Research Triangle Regional Public Transportation Authority</t>
  </si>
  <si>
    <t>Q</t>
  </si>
  <si>
    <t>Hampton Jitney, Inc.</t>
  </si>
  <si>
    <t>Altoona Metro Transit</t>
  </si>
  <si>
    <t>BillyBey Ferry Company, LLC</t>
  </si>
  <si>
    <t>City of Appleton - Valley Transit</t>
  </si>
  <si>
    <t>West Virginia University - Morgantown Personal Rapid Transit</t>
  </si>
  <si>
    <t>Primary UZA Population</t>
  </si>
  <si>
    <t>Salary Expenses</t>
  </si>
  <si>
    <t>Vehicle Maintenance</t>
  </si>
  <si>
    <t>Facility Maintenance</t>
  </si>
  <si>
    <t>General Administration</t>
  </si>
  <si>
    <t>Agency VOMS</t>
  </si>
  <si>
    <t>Mode VOMS</t>
  </si>
  <si>
    <t>Vehicle Operations Hours</t>
  </si>
  <si>
    <t>Vehicle Maintenance Hours</t>
  </si>
  <si>
    <t>Facility Maintenance Hours</t>
  </si>
  <si>
    <t>General Administration Hours</t>
  </si>
  <si>
    <t>Capital Labor Hours</t>
  </si>
  <si>
    <t>Vehicle Operations Count</t>
  </si>
  <si>
    <t>Vehicle Maintenance Count</t>
  </si>
  <si>
    <t>Facility Maintenance Count</t>
  </si>
  <si>
    <t>General Administration Count</t>
  </si>
  <si>
    <t>Capital Labor Count</t>
  </si>
  <si>
    <t>Vehicle Operations Salary Expenses</t>
  </si>
  <si>
    <t>Vehicle Maintenance Salary Expenses</t>
  </si>
  <si>
    <t>Facility Maintenance Salary Expenses</t>
  </si>
  <si>
    <t>General Administration Salary Expenses</t>
  </si>
  <si>
    <t>Total Operating Salary Expenses</t>
  </si>
  <si>
    <t>Vehicle Operations Average Hourly Wage</t>
  </si>
  <si>
    <t>Vehicle Maintenance Average Hourly Wage</t>
  </si>
  <si>
    <t>Facility Maintenance Average Hourly Wage</t>
  </si>
  <si>
    <t>General Administration Average Hourly Wage</t>
  </si>
  <si>
    <t>Total Operating Average Hourly Wage</t>
  </si>
  <si>
    <t>TOS</t>
  </si>
  <si>
    <t>Alaska Railroad Corporation</t>
  </si>
  <si>
    <t>Anchorage</t>
  </si>
  <si>
    <t>State Government Unit or Department of Transportation</t>
  </si>
  <si>
    <t>Full Reporter</t>
  </si>
  <si>
    <t>DO</t>
  </si>
  <si>
    <t>Laguna Beach Municipal Transit</t>
  </si>
  <si>
    <t>Laguna Beach</t>
  </si>
  <si>
    <t>City, County or Local Government Unit or Department of Transportation</t>
  </si>
  <si>
    <t>Southeast Area Transit</t>
  </si>
  <si>
    <t>Preston</t>
  </si>
  <si>
    <t>Independent Public Agency or Authority of Transit Service</t>
  </si>
  <si>
    <t>Santa Monica's Big Blue Bus</t>
  </si>
  <si>
    <t>Santa Monica</t>
  </si>
  <si>
    <t>Hill Country Transit District</t>
  </si>
  <si>
    <t>San Saba</t>
  </si>
  <si>
    <t>Butler County Regional Transit Authority</t>
  </si>
  <si>
    <t>Hamilton</t>
  </si>
  <si>
    <t>Westwood</t>
  </si>
  <si>
    <t>Private-For-Profit Corporation</t>
  </si>
  <si>
    <t>Prince George's County Transit</t>
  </si>
  <si>
    <t>Largo</t>
  </si>
  <si>
    <t>Ames</t>
  </si>
  <si>
    <t>Clermont Transportation Connection</t>
  </si>
  <si>
    <t>Batavia</t>
  </si>
  <si>
    <t>Wenatchee</t>
  </si>
  <si>
    <t>Burlington</t>
  </si>
  <si>
    <t>Adirondack Transit Lines, Inc,</t>
  </si>
  <si>
    <t>Hurley</t>
  </si>
  <si>
    <t>Ulster County Area Transit</t>
  </si>
  <si>
    <t>Kingston</t>
  </si>
  <si>
    <t>South Lake County Community Services, Inc.</t>
  </si>
  <si>
    <t>Crown Point</t>
  </si>
  <si>
    <t>Private-Non-Profit Corporation</t>
  </si>
  <si>
    <t>Fayette Area Coordinated Transportation</t>
  </si>
  <si>
    <t>Lemont Furnace</t>
  </si>
  <si>
    <t>Brooklyn</t>
  </si>
  <si>
    <t>City of Loveland Transit</t>
  </si>
  <si>
    <t>Loveland</t>
  </si>
  <si>
    <t>Blacksburg Transit</t>
  </si>
  <si>
    <t>Blacksburg</t>
  </si>
  <si>
    <t>MPO, COG or Other Planning Agency</t>
  </si>
  <si>
    <t>Hoboken</t>
  </si>
  <si>
    <t>Oakland</t>
  </si>
  <si>
    <t>Albany Transit System</t>
  </si>
  <si>
    <t>Albany</t>
  </si>
  <si>
    <t>Altoona</t>
  </si>
  <si>
    <t>Ann Arbor Area Transportation Authority</t>
  </si>
  <si>
    <t>Ann Arbor</t>
  </si>
  <si>
    <t>ART (Asheville Redefines Transit)</t>
  </si>
  <si>
    <t>Asheville</t>
  </si>
  <si>
    <t>Athens Transit System</t>
  </si>
  <si>
    <t>Athens</t>
  </si>
  <si>
    <t>Bay Metropolitan Transit Authority</t>
  </si>
  <si>
    <t>Bay City</t>
  </si>
  <si>
    <t>Beaver County Transit Authority</t>
  </si>
  <si>
    <t>Rochester</t>
  </si>
  <si>
    <t>Belle Urban System - Racine</t>
  </si>
  <si>
    <t>Racine</t>
  </si>
  <si>
    <t>Ben Franklin Transit</t>
  </si>
  <si>
    <t>Richland</t>
  </si>
  <si>
    <t>Berks Area Regional Transportation Authority</t>
  </si>
  <si>
    <t>Reading</t>
  </si>
  <si>
    <t>Bi-State Development Agency of the Missouri-Illinois Metropolitan District, d.b.a.(St. Louis) Metro</t>
  </si>
  <si>
    <t>St. Louis</t>
  </si>
  <si>
    <t>Billings Metropolitan Transit</t>
  </si>
  <si>
    <t>Billings</t>
  </si>
  <si>
    <t>Birmingham-Jefferson County Transit Authority</t>
  </si>
  <si>
    <t>Birmingham</t>
  </si>
  <si>
    <t>Bloomington Public Transportation Corporation</t>
  </si>
  <si>
    <t>Bloomington</t>
  </si>
  <si>
    <t>Bloomington-Normal Public Transit System</t>
  </si>
  <si>
    <t>Normal</t>
  </si>
  <si>
    <t>Blue Water Area Transportation Commission</t>
  </si>
  <si>
    <t>Port Huron</t>
  </si>
  <si>
    <t>Valley Regional Transit</t>
  </si>
  <si>
    <t>Meridian</t>
  </si>
  <si>
    <t>Brazos Transit District</t>
  </si>
  <si>
    <t>Bryan</t>
  </si>
  <si>
    <t>Broome County Department of Public Transportation</t>
  </si>
  <si>
    <t>Vestal</t>
  </si>
  <si>
    <t>Broward County Transit Division</t>
  </si>
  <si>
    <t>Plantation</t>
  </si>
  <si>
    <t>Brunswick Transit Alternative</t>
  </si>
  <si>
    <t>Brunswick</t>
  </si>
  <si>
    <t xml:space="preserve">CNY Centro, Inc. </t>
  </si>
  <si>
    <t>Syracuse</t>
  </si>
  <si>
    <t>Subsidiary Unit of a Transit Agency, Reporting Separately</t>
  </si>
  <si>
    <t>Council on Aging of St. Lucie, Inc.</t>
  </si>
  <si>
    <t>Fort Pierce</t>
  </si>
  <si>
    <t>Private Provider Reporting on Behalf of a Public Entity</t>
  </si>
  <si>
    <t>Cambria County Transit Authority</t>
  </si>
  <si>
    <t>Johnstown</t>
  </si>
  <si>
    <t>Capital Area Transit</t>
  </si>
  <si>
    <t>Raleigh</t>
  </si>
  <si>
    <t>Capital Area Transportation Authority</t>
  </si>
  <si>
    <t>Lansing</t>
  </si>
  <si>
    <t>Capital District Transportation Authority</t>
  </si>
  <si>
    <t>Capital Area Transit System</t>
  </si>
  <si>
    <t>Baton Rouge</t>
  </si>
  <si>
    <t>Casco Bay Island Transit District</t>
  </si>
  <si>
    <t>Portland</t>
  </si>
  <si>
    <t>Central Arkansas Transit Authority</t>
  </si>
  <si>
    <t>North Little Rock</t>
  </si>
  <si>
    <t>Central Contra Costa Transit Authority</t>
  </si>
  <si>
    <t>Concord</t>
  </si>
  <si>
    <t>Central Florida Regional Transportation Authority</t>
  </si>
  <si>
    <t>Orlando</t>
  </si>
  <si>
    <t>Central Ohio Transit Authority</t>
  </si>
  <si>
    <t>Columbus</t>
  </si>
  <si>
    <t>Central Oklahoma Transportation and Parking Authority</t>
  </si>
  <si>
    <t>Oklahoma City</t>
  </si>
  <si>
    <t>Central Puget Sound Regional Transit Authority</t>
  </si>
  <si>
    <t>Seattle</t>
  </si>
  <si>
    <t>Centre Area Transportation Authority</t>
  </si>
  <si>
    <t>State College</t>
  </si>
  <si>
    <t>Centro of Cayuga, Inc.</t>
  </si>
  <si>
    <t>Centro of Oswego, Inc.</t>
  </si>
  <si>
    <t>Champaign-Urbana Mass Transit District</t>
  </si>
  <si>
    <t>Urbana</t>
  </si>
  <si>
    <t>Chapel Hill Transit</t>
  </si>
  <si>
    <t>Chapel Hill</t>
  </si>
  <si>
    <t>Charlotte Area Transit System</t>
  </si>
  <si>
    <t>Charlotte</t>
  </si>
  <si>
    <t>Chatham Area Transit Authority</t>
  </si>
  <si>
    <t>Savannah</t>
  </si>
  <si>
    <t>Chattanooga Area Regional Transportation Authority</t>
  </si>
  <si>
    <t>Chattanooga</t>
  </si>
  <si>
    <t>Chicago Transit Authority</t>
  </si>
  <si>
    <t>Chicago</t>
  </si>
  <si>
    <t>Chittenden County Transportation Authority</t>
  </si>
  <si>
    <t>City Transit Management Company, Inc.</t>
  </si>
  <si>
    <t>Lubbock</t>
  </si>
  <si>
    <t xml:space="preserve">City Utilities of Springfield </t>
  </si>
  <si>
    <t>Springfield</t>
  </si>
  <si>
    <t xml:space="preserve">City of Alexandria </t>
  </si>
  <si>
    <t>Alexandria</t>
  </si>
  <si>
    <t>Appleton</t>
  </si>
  <si>
    <t>City of Brownsville - Brownsville Metro</t>
  </si>
  <si>
    <t>Brownsville</t>
  </si>
  <si>
    <t>City of Commerce Municipal Buslines</t>
  </si>
  <si>
    <t>Commerce</t>
  </si>
  <si>
    <t>City of Detroit Department of Transportation</t>
  </si>
  <si>
    <t>Detroit</t>
  </si>
  <si>
    <t>City of Fairfax CUE Bus</t>
  </si>
  <si>
    <t>Fairfax</t>
  </si>
  <si>
    <t>City of Gardena Transportation Department</t>
  </si>
  <si>
    <t>Gardena</t>
  </si>
  <si>
    <t>Glendale</t>
  </si>
  <si>
    <t>Huntsville</t>
  </si>
  <si>
    <t>Jackson</t>
  </si>
  <si>
    <t>City of Jackson Transportation Authority</t>
  </si>
  <si>
    <t>City of Kokomo</t>
  </si>
  <si>
    <t>Kokomo</t>
  </si>
  <si>
    <t>Lafayette Transit System</t>
  </si>
  <si>
    <t>Lafayette</t>
  </si>
  <si>
    <t>City of Long Beach</t>
  </si>
  <si>
    <t>Long Beach</t>
  </si>
  <si>
    <t>City of Riverside Special Transportation</t>
  </si>
  <si>
    <t>Riverside</t>
  </si>
  <si>
    <t>City of Rome Transit Department</t>
  </si>
  <si>
    <t>Rome</t>
  </si>
  <si>
    <t>City of Santa Rosa</t>
  </si>
  <si>
    <t>Santa Rosa</t>
  </si>
  <si>
    <t>City of Tallahassee</t>
  </si>
  <si>
    <t>Tallahassee</t>
  </si>
  <si>
    <t>Torrance Transit System</t>
  </si>
  <si>
    <t>Torrance</t>
  </si>
  <si>
    <t>City of Tucson</t>
  </si>
  <si>
    <t xml:space="preserve">Tucson   </t>
  </si>
  <si>
    <t>Clark County Public Transportation Benefit Area Authority</t>
  </si>
  <si>
    <t>Vancouver</t>
  </si>
  <si>
    <t>Waccamaw Regional Transportation Authority</t>
  </si>
  <si>
    <t>Conway</t>
  </si>
  <si>
    <t>Mountain Metropolitan Transit</t>
  </si>
  <si>
    <t>Colorado Springs</t>
  </si>
  <si>
    <t>City of Columbia</t>
  </si>
  <si>
    <t>Columbia</t>
  </si>
  <si>
    <t>Ozark Regional Transit</t>
  </si>
  <si>
    <t>Springdale</t>
  </si>
  <si>
    <t>RiverCities Transit</t>
  </si>
  <si>
    <t>Longview</t>
  </si>
  <si>
    <t>Connecticut Department of Transportation - CTTRANSIT - Hartford Division</t>
  </si>
  <si>
    <t>Hartford</t>
  </si>
  <si>
    <t>Connecticut Department of Transportation - CTTRANSIT New Haven Division</t>
  </si>
  <si>
    <t>Connecticut Department of Transportation - CTTRANSIT Stamford Division</t>
  </si>
  <si>
    <t>Coralville Transit System</t>
  </si>
  <si>
    <t>Coralville</t>
  </si>
  <si>
    <t>Corpus Christi Regional Transportation Authority</t>
  </si>
  <si>
    <t>Corpus Christi</t>
  </si>
  <si>
    <t>County of Lackawanna Transit System</t>
  </si>
  <si>
    <t>Scranton</t>
  </si>
  <si>
    <t>County of Volusia, dba: VOTRAN</t>
  </si>
  <si>
    <t>South Daytona</t>
  </si>
  <si>
    <t>Culver City Municipal Bus Lines</t>
  </si>
  <si>
    <t>Culver City</t>
  </si>
  <si>
    <t>Cumberland Dauphin-Harrisburg Transit Authority</t>
  </si>
  <si>
    <t>Harrisburg</t>
  </si>
  <si>
    <t>Dallas Area Rapid Transit</t>
  </si>
  <si>
    <t>Dallas</t>
  </si>
  <si>
    <t>Montclair</t>
  </si>
  <si>
    <t>Decatur Public Transit System</t>
  </si>
  <si>
    <t>Decatur</t>
  </si>
  <si>
    <t>Delaware Transit Corporation</t>
  </si>
  <si>
    <t>Dover</t>
  </si>
  <si>
    <t>Des Moines Area Regional Transit Authority</t>
  </si>
  <si>
    <t>Des Moines</t>
  </si>
  <si>
    <t>Detroit Transportation Corporation</t>
  </si>
  <si>
    <t>Douglas County Rideshare</t>
  </si>
  <si>
    <t>Douglasville</t>
  </si>
  <si>
    <t>Duluth Transit Authority</t>
  </si>
  <si>
    <t>Duluth</t>
  </si>
  <si>
    <t>Dutchess County Division of Mass Transportation</t>
  </si>
  <si>
    <t>Poughkeepsie</t>
  </si>
  <si>
    <t>East Chicago Transit</t>
  </si>
  <si>
    <t>East Chicago</t>
  </si>
  <si>
    <t>Eau Claire Transit</t>
  </si>
  <si>
    <t>Eau Claire</t>
  </si>
  <si>
    <t>Erie Metropolitan Transit Authority</t>
  </si>
  <si>
    <t>Erie</t>
  </si>
  <si>
    <t>Everett Transit</t>
  </si>
  <si>
    <t>Everett</t>
  </si>
  <si>
    <t>Fayetteville Area System of Transit</t>
  </si>
  <si>
    <t>Fayetteville</t>
  </si>
  <si>
    <t>Cedar Rapids Transit</t>
  </si>
  <si>
    <t>Cedar Rapids</t>
  </si>
  <si>
    <t>Fort Wayne Public Transportation Corporation</t>
  </si>
  <si>
    <t>Fort Wayne</t>
  </si>
  <si>
    <t>Fort Worth Transportation Authority</t>
  </si>
  <si>
    <t>Fort Worth</t>
  </si>
  <si>
    <t>Frederick</t>
  </si>
  <si>
    <t>Fresno Area Express</t>
  </si>
  <si>
    <t>Fresno</t>
  </si>
  <si>
    <t>Gainesville Regional Transit System</t>
  </si>
  <si>
    <t>Gainesville</t>
  </si>
  <si>
    <t>Gary Public Transportation Corporation</t>
  </si>
  <si>
    <t>Gary</t>
  </si>
  <si>
    <t>Golden Empire Transit District</t>
  </si>
  <si>
    <t>Bakersfield</t>
  </si>
  <si>
    <t>Golden Gate Bridge, Highway and Transportation District</t>
  </si>
  <si>
    <t>San Francisco</t>
  </si>
  <si>
    <t>Cities Area Transit</t>
  </si>
  <si>
    <t>Grand Forks</t>
  </si>
  <si>
    <t>Interurban Transit Partnership</t>
  </si>
  <si>
    <t>Grand Rapids</t>
  </si>
  <si>
    <t>Greater Bridgeport Transit Authority</t>
  </si>
  <si>
    <t>Bridgeport</t>
  </si>
  <si>
    <t>Greater Hartford Ridesharing Corporation - The Rideshare Company</t>
  </si>
  <si>
    <t>Bloomfield</t>
  </si>
  <si>
    <t>Greater Lafayette Public Transportation Corporation</t>
  </si>
  <si>
    <t>Greater Lynchburg Transit Company</t>
  </si>
  <si>
    <t>Lynchburg</t>
  </si>
  <si>
    <t>Greater Peoria Mass Transit District</t>
  </si>
  <si>
    <t>Peoria</t>
  </si>
  <si>
    <t>Greater Portland Transit District</t>
  </si>
  <si>
    <t>Greater Richmond Transit Company</t>
  </si>
  <si>
    <t>Richmond</t>
  </si>
  <si>
    <t>Other Publicly-Owned or Privately Chartered Corporation</t>
  </si>
  <si>
    <t>Greater Roanoke Transit Company</t>
  </si>
  <si>
    <t>Roanoke</t>
  </si>
  <si>
    <t>Green Bay Metro</t>
  </si>
  <si>
    <t>Green Bay</t>
  </si>
  <si>
    <t>Greenville Transit Authority</t>
  </si>
  <si>
    <t>Greenville</t>
  </si>
  <si>
    <t>Handitran Special Transit Division - City of Arlington</t>
  </si>
  <si>
    <t>Arlington</t>
  </si>
  <si>
    <t>Hillsborough Area Regional Transit Authority</t>
  </si>
  <si>
    <t>Tampa</t>
  </si>
  <si>
    <t xml:space="preserve">Housatonic Area Regional Transit </t>
  </si>
  <si>
    <t>Danbury</t>
  </si>
  <si>
    <t>Hudson Transit Lines, Inc.</t>
  </si>
  <si>
    <t>Mahwah</t>
  </si>
  <si>
    <t>Huntington Area Rapid Transit</t>
  </si>
  <si>
    <t>Huntington Station</t>
  </si>
  <si>
    <t>Indianapolis and Marion County Public Transportation</t>
  </si>
  <si>
    <t>Indianapolis</t>
  </si>
  <si>
    <t>Intercity Transit</t>
  </si>
  <si>
    <t>Olympia</t>
  </si>
  <si>
    <t>Iowa City Transit</t>
  </si>
  <si>
    <t>Iowa City</t>
  </si>
  <si>
    <t>Jackson Transit Authority</t>
  </si>
  <si>
    <t>Jacksonville Transportation Authority</t>
  </si>
  <si>
    <t>Jacksonville</t>
  </si>
  <si>
    <t>Williamsburg Area Transit Authority</t>
  </si>
  <si>
    <t>Williamsburg</t>
  </si>
  <si>
    <t>Kalamazoo Metro Transit System</t>
  </si>
  <si>
    <t>Kalamazoo</t>
  </si>
  <si>
    <t>Kanawha Valley Regional Transportation Authority</t>
  </si>
  <si>
    <t>Charleston</t>
  </si>
  <si>
    <t>Kansas City Area Transportation Authority</t>
  </si>
  <si>
    <t>Kansas City</t>
  </si>
  <si>
    <t>Kenosha Transit</t>
  </si>
  <si>
    <t>Kenosha</t>
  </si>
  <si>
    <t>King County Department of Transportation - Metro Transit Division</t>
  </si>
  <si>
    <t>Bremerton</t>
  </si>
  <si>
    <t>Knoxville Area Transit</t>
  </si>
  <si>
    <t>Knoxville</t>
  </si>
  <si>
    <t>Grand River</t>
  </si>
  <si>
    <t>LaCrosse Municipal Transit Utility</t>
  </si>
  <si>
    <t>La Crosse</t>
  </si>
  <si>
    <t xml:space="preserve">Lakeland Area Mass Transit District </t>
  </si>
  <si>
    <t>Lakeland</t>
  </si>
  <si>
    <t>Lane Transit District</t>
  </si>
  <si>
    <t>Eugene</t>
  </si>
  <si>
    <t>Laredo Transit Management, Inc.</t>
  </si>
  <si>
    <t>Laredo</t>
  </si>
  <si>
    <t>Lee County Transit</t>
  </si>
  <si>
    <t>Fort Myers</t>
  </si>
  <si>
    <t>Lehigh and Northampton Transportation Authority</t>
  </si>
  <si>
    <t>Allentown</t>
  </si>
  <si>
    <t>Long Beach Transit</t>
  </si>
  <si>
    <t>MTA Long Island Rail Road</t>
  </si>
  <si>
    <t>Jamaica</t>
  </si>
  <si>
    <t>Los Angeles County Metropolitan Transportation Authority dba: Metro</t>
  </si>
  <si>
    <t>Los Angeles</t>
  </si>
  <si>
    <t>Lowell Regional Transit Authority</t>
  </si>
  <si>
    <t>Lowell</t>
  </si>
  <si>
    <t>Luzerne County Transportation Authority</t>
  </si>
  <si>
    <t>Madison County Transit District</t>
  </si>
  <si>
    <t>Granite City</t>
  </si>
  <si>
    <t>Metro Transit System</t>
  </si>
  <si>
    <t>Madison</t>
  </si>
  <si>
    <t>Manatee County Area Transit</t>
  </si>
  <si>
    <t>Bradenton</t>
  </si>
  <si>
    <t>Maryland Transit Administration</t>
  </si>
  <si>
    <t>Baltimore</t>
  </si>
  <si>
    <t>Mass Transit Department - City of El Paso</t>
  </si>
  <si>
    <t>El Paso</t>
  </si>
  <si>
    <t xml:space="preserve">Mass Transportation Authority </t>
  </si>
  <si>
    <t>Flint</t>
  </si>
  <si>
    <t>Massachusetts Bay Transportation Authority</t>
  </si>
  <si>
    <t>Boston</t>
  </si>
  <si>
    <t>Memphis Area Transit Authority</t>
  </si>
  <si>
    <t>Memphis</t>
  </si>
  <si>
    <t xml:space="preserve">METRO Regional Transit Authority </t>
  </si>
  <si>
    <t>Akron</t>
  </si>
  <si>
    <t>The Wave Transit System</t>
  </si>
  <si>
    <t>Mobile</t>
  </si>
  <si>
    <t xml:space="preserve">Metro Transit </t>
  </si>
  <si>
    <t>Minneapolis</t>
  </si>
  <si>
    <t>Metro-North Commuter Railroad Company, dba: MTA Metro-North Railroad</t>
  </si>
  <si>
    <t>New York</t>
  </si>
  <si>
    <t>Metropolitan Atlanta Rapid Transit Authority</t>
  </si>
  <si>
    <t>Atlanta</t>
  </si>
  <si>
    <t>Metropolitan Bus Authority</t>
  </si>
  <si>
    <t>San Juan</t>
  </si>
  <si>
    <t>Metropolitan Evansville Transit System</t>
  </si>
  <si>
    <t>Evansville</t>
  </si>
  <si>
    <t>Metropolitan Transit Authority</t>
  </si>
  <si>
    <t>Nashville</t>
  </si>
  <si>
    <t xml:space="preserve">Metropolitan Transit Authority of Harris County, Texas </t>
  </si>
  <si>
    <t>Houston</t>
  </si>
  <si>
    <t>Metropolitan Tulsa Transit Authority</t>
  </si>
  <si>
    <t>Tulsa</t>
  </si>
  <si>
    <t>Greater Dayton Regional Transit Authority</t>
  </si>
  <si>
    <t>Dayton</t>
  </si>
  <si>
    <t>Miami-Dade Transit</t>
  </si>
  <si>
    <t>Miami</t>
  </si>
  <si>
    <t>Middletown Transit District</t>
  </si>
  <si>
    <t>Middletown</t>
  </si>
  <si>
    <t>Milford Transit District</t>
  </si>
  <si>
    <t>Milford</t>
  </si>
  <si>
    <t>Milwaukee County Transit System</t>
  </si>
  <si>
    <t>Milwaukee</t>
  </si>
  <si>
    <t>Ms Coast Transportation Authority</t>
  </si>
  <si>
    <t>Gulfport</t>
  </si>
  <si>
    <t>Missoula Urban Transportation District</t>
  </si>
  <si>
    <t>Missoula</t>
  </si>
  <si>
    <t>Spring Valley</t>
  </si>
  <si>
    <t>Montebello Bus Lines</t>
  </si>
  <si>
    <t>Montebello</t>
  </si>
  <si>
    <t>Monterey-Salinas Transit</t>
  </si>
  <si>
    <t>Monterey</t>
  </si>
  <si>
    <t>City of Montgomery-Montgomery Area Transit System</t>
  </si>
  <si>
    <t>Montgomery</t>
  </si>
  <si>
    <t>Muncie Indiana Transit System</t>
  </si>
  <si>
    <t>Muncie</t>
  </si>
  <si>
    <t>Municipality of Anchorage - Public Transportation Department</t>
  </si>
  <si>
    <t>Newark</t>
  </si>
  <si>
    <t>New Jersey Transit Corporation</t>
  </si>
  <si>
    <t>New York City Department of Transportation</t>
  </si>
  <si>
    <t>MTA New York City Transit</t>
  </si>
  <si>
    <t>Niagara Frontier Transportation Authority</t>
  </si>
  <si>
    <t>Buffalo</t>
  </si>
  <si>
    <t>Hammond</t>
  </si>
  <si>
    <t>Northeast Illinois Regional Commuter Railroad Corporation dba: Metra Rail</t>
  </si>
  <si>
    <t>Northern Indiana Commuter Transportation District</t>
  </si>
  <si>
    <t>Chesterton</t>
  </si>
  <si>
    <t>Northwest Alabama Council of Local Governments</t>
  </si>
  <si>
    <t>Muscle Shoals</t>
  </si>
  <si>
    <t>Norwalk</t>
  </si>
  <si>
    <t>Norwalk Transit System</t>
  </si>
  <si>
    <t>Omnitrans</t>
  </si>
  <si>
    <t>San Bernardino</t>
  </si>
  <si>
    <t>Ohio Valley Regional Transportation Authority</t>
  </si>
  <si>
    <t>Wheeling</t>
  </si>
  <si>
    <t>Elizabeth</t>
  </si>
  <si>
    <t>Opportunity Enterprises, Inc.</t>
  </si>
  <si>
    <t>Valparaiso</t>
  </si>
  <si>
    <t>Orange County Transportation Authority</t>
  </si>
  <si>
    <t>Orange</t>
  </si>
  <si>
    <t>Orange-Newark-Elizabeth, Inc.</t>
  </si>
  <si>
    <t>Oshkosh</t>
  </si>
  <si>
    <t>Pace - Suburban Bus Division</t>
  </si>
  <si>
    <t>Arlington Heights</t>
  </si>
  <si>
    <t>Board of County Commissioners, Palm Beach County, PalmTran, Inc.</t>
  </si>
  <si>
    <t>West Palm Beach</t>
  </si>
  <si>
    <t>Pasco County Public Transportation</t>
  </si>
  <si>
    <t>Port Richey</t>
  </si>
  <si>
    <t>Pierce County Transportation Benefit Area Authority</t>
  </si>
  <si>
    <t>Tacoma</t>
  </si>
  <si>
    <t>Pinellas Suncoast Transit Authority</t>
  </si>
  <si>
    <t>St. Petersburg</t>
  </si>
  <si>
    <t>Port Authority Trans-Hudson Corporation</t>
  </si>
  <si>
    <t>Jersey City</t>
  </si>
  <si>
    <t>Port Authority Transit Corporation</t>
  </si>
  <si>
    <t>Lindenwold</t>
  </si>
  <si>
    <t>Port Authority of Allegheny County</t>
  </si>
  <si>
    <t>Pittsburgh</t>
  </si>
  <si>
    <t>Portage Area Regional Transportation Authority</t>
  </si>
  <si>
    <t>Kent</t>
  </si>
  <si>
    <t>Pueblo Transit System</t>
  </si>
  <si>
    <t>Pueblo</t>
  </si>
  <si>
    <t>Red Rose Transit Authority</t>
  </si>
  <si>
    <t>Lancaster</t>
  </si>
  <si>
    <t>Regional Transit Service, Inc. and Lift Line, Inc.</t>
  </si>
  <si>
    <t>Denver Regional Transportation District</t>
  </si>
  <si>
    <t>Denver</t>
  </si>
  <si>
    <t>Research Triangle Park</t>
  </si>
  <si>
    <t>Rhode Island Public Transit Authority</t>
  </si>
  <si>
    <t>Providence</t>
  </si>
  <si>
    <t>Rockville</t>
  </si>
  <si>
    <t>Riverside Transit Agency</t>
  </si>
  <si>
    <t>Rock Island County Metropolitan Mass Transit District</t>
  </si>
  <si>
    <t xml:space="preserve">Moline </t>
  </si>
  <si>
    <t>Rockford Mass Transit District</t>
  </si>
  <si>
    <t>Rockford</t>
  </si>
  <si>
    <t>Rogue Valley Transportation District</t>
  </si>
  <si>
    <t>Medford</t>
  </si>
  <si>
    <t>San Mateo County Transit District</t>
  </si>
  <si>
    <t>San Carlos</t>
  </si>
  <si>
    <t>Sacramento Regional Transit District</t>
  </si>
  <si>
    <t>Sacramento</t>
  </si>
  <si>
    <t>Saginaw Transit Authority Regional Service</t>
  </si>
  <si>
    <t>Saginaw</t>
  </si>
  <si>
    <t>Salem Area Mass Transit District</t>
  </si>
  <si>
    <t>Salem</t>
  </si>
  <si>
    <t>San Diego Metropolitan Transit System</t>
  </si>
  <si>
    <t>San Diego</t>
  </si>
  <si>
    <t>San Francisco Bay Area Rapid Transit District</t>
  </si>
  <si>
    <t>San Francisco Municipal Railway</t>
  </si>
  <si>
    <t>San Joaquin Regional Transit District</t>
  </si>
  <si>
    <t>Stockton</t>
  </si>
  <si>
    <t>Santa Barbara Metropolitan Transit District</t>
  </si>
  <si>
    <t>Santa Barbara</t>
  </si>
  <si>
    <t>Santa Clara Valley Transportation Authority</t>
  </si>
  <si>
    <t>San Jose</t>
  </si>
  <si>
    <t>Santa Cruz Metropolitan Transit District</t>
  </si>
  <si>
    <t>Santa Cruz</t>
  </si>
  <si>
    <t>Santee Wateree Regional Transportation Authority</t>
  </si>
  <si>
    <t>Sumter</t>
  </si>
  <si>
    <t>Sarasota County Area Transit</t>
  </si>
  <si>
    <t>Sarasota</t>
  </si>
  <si>
    <t>Sheboygan</t>
  </si>
  <si>
    <t>Shenango Valley Shuttle Service</t>
  </si>
  <si>
    <t>Hermitage</t>
  </si>
  <si>
    <t>Shreveport Area Transit System</t>
  </si>
  <si>
    <t>Shreveport</t>
  </si>
  <si>
    <t>Sioux City Transit System</t>
  </si>
  <si>
    <t>Sioux City</t>
  </si>
  <si>
    <t>Su Tran LLC dba: Sioux Area Metro</t>
  </si>
  <si>
    <t>Sioux Falls</t>
  </si>
  <si>
    <t>Snohomish County Public Transportation Benefit Area Corporation</t>
  </si>
  <si>
    <t>Sonoma County Transit</t>
  </si>
  <si>
    <t>South Bend Public Transportation Corporation</t>
  </si>
  <si>
    <t>South Bend</t>
  </si>
  <si>
    <t>Gold Coast Transit</t>
  </si>
  <si>
    <t>Oxnard</t>
  </si>
  <si>
    <t>Southeastern Pennsylvania Transportation Authority</t>
  </si>
  <si>
    <t>Philadelphia</t>
  </si>
  <si>
    <t>Southwest Ohio Regional Transit Authority</t>
  </si>
  <si>
    <t>Cincinnati</t>
  </si>
  <si>
    <t>Space Coast Area Transit</t>
  </si>
  <si>
    <t>Cocoa</t>
  </si>
  <si>
    <t>Spokane Transit Authority</t>
  </si>
  <si>
    <t>Spokane</t>
  </si>
  <si>
    <t>Springfield Mass Transit District</t>
  </si>
  <si>
    <t>St. Cloud Metropolitan Transit Commission</t>
  </si>
  <si>
    <t>St. Cloud</t>
  </si>
  <si>
    <t>Lincoln</t>
  </si>
  <si>
    <t>Stark Area Regional Transit Authority</t>
  </si>
  <si>
    <t>Canton</t>
  </si>
  <si>
    <t>Staten Island Rapid Transit Operating Authority, dba: MTA Staten Island Railway</t>
  </si>
  <si>
    <t>Staten Island</t>
  </si>
  <si>
    <t>Suburban Mobility Authority for Regional Transportation</t>
  </si>
  <si>
    <t>Suburban Transit Corporation</t>
  </si>
  <si>
    <t>New Brunswick</t>
  </si>
  <si>
    <t>City of Albuquerque Transit Department</t>
  </si>
  <si>
    <t>Albuquerque</t>
  </si>
  <si>
    <t>SunLine Transit Agency</t>
  </si>
  <si>
    <t>Thousand Palms</t>
  </si>
  <si>
    <t>Terre Haute Transit Utility</t>
  </si>
  <si>
    <t>Terre Haute</t>
  </si>
  <si>
    <t>The Greater Cleveland Regional Transit Authority</t>
  </si>
  <si>
    <t>Cleveland</t>
  </si>
  <si>
    <t>The Greater New Haven Transit District</t>
  </si>
  <si>
    <t>Hamden</t>
  </si>
  <si>
    <t>The Gulf Coast Center</t>
  </si>
  <si>
    <t>Texas City</t>
  </si>
  <si>
    <t>The Tri-State Transit Authority</t>
  </si>
  <si>
    <t>Huntington</t>
  </si>
  <si>
    <t>Toledo Area Regional Transit Authority</t>
  </si>
  <si>
    <t>Toledo</t>
  </si>
  <si>
    <t>Tompkins Consolidated Area Transit</t>
  </si>
  <si>
    <t>Ithaca</t>
  </si>
  <si>
    <t>Topeka Metropolitan Transit Authority</t>
  </si>
  <si>
    <t>Topeka</t>
  </si>
  <si>
    <t xml:space="preserve">Trans-Bridge Lines, Inc. </t>
  </si>
  <si>
    <t>Bethlehem</t>
  </si>
  <si>
    <t xml:space="preserve">Transfort </t>
  </si>
  <si>
    <t>Fort Collins</t>
  </si>
  <si>
    <t>Lexington Transit Authority</t>
  </si>
  <si>
    <t>Lexington</t>
  </si>
  <si>
    <t>Transit Authority of Northern Kentucky</t>
  </si>
  <si>
    <t>Fort Wright</t>
  </si>
  <si>
    <t>Transit Authority of Omaha</t>
  </si>
  <si>
    <t>Omaha</t>
  </si>
  <si>
    <t>Transit Authority of River City</t>
  </si>
  <si>
    <t>Louisville</t>
  </si>
  <si>
    <t>Santa Fe Trails - City of Santa Fe</t>
  </si>
  <si>
    <t>Santa Fe</t>
  </si>
  <si>
    <t>Transport of Rockland</t>
  </si>
  <si>
    <t>Pomona</t>
  </si>
  <si>
    <t>Tri-County Metropolitan Transportation District of Oregon</t>
  </si>
  <si>
    <t>Unitrans - City of Davis/ASUCD</t>
  </si>
  <si>
    <t>Davis</t>
  </si>
  <si>
    <t>University of Iowa</t>
  </si>
  <si>
    <t>Utah Transit Authority</t>
  </si>
  <si>
    <t>Salt Lake City</t>
  </si>
  <si>
    <t>VIA Metropolitan Transit</t>
  </si>
  <si>
    <t>San Antonio</t>
  </si>
  <si>
    <t>Phoenix</t>
  </si>
  <si>
    <t>Valley Transit District</t>
  </si>
  <si>
    <t>Derby</t>
  </si>
  <si>
    <t>Waco Transit System, Inc.</t>
  </si>
  <si>
    <t>Waco</t>
  </si>
  <si>
    <t>Washington Metropolitan Area Transit Authority</t>
  </si>
  <si>
    <t>Washington</t>
  </si>
  <si>
    <t>Washington State Ferries</t>
  </si>
  <si>
    <t>City of Waukesha Transit Commission</t>
  </si>
  <si>
    <t>Waukesha</t>
  </si>
  <si>
    <t>Western Reserve Transit Authority</t>
  </si>
  <si>
    <t>Youngstown</t>
  </si>
  <si>
    <t>Whatcom Transportation Authority</t>
  </si>
  <si>
    <t>Bellingham</t>
  </si>
  <si>
    <t>Wichita Transit</t>
  </si>
  <si>
    <t>Wichita</t>
  </si>
  <si>
    <t>Williamsport Bureau of Transportation</t>
  </si>
  <si>
    <t>Williamsport</t>
  </si>
  <si>
    <t>Cape Fear Public Transportation Authority</t>
  </si>
  <si>
    <t>Wilmington</t>
  </si>
  <si>
    <t>Winston-Salem Transit Authority - Trans-Aid of Forsyth County</t>
  </si>
  <si>
    <t>Winston-Salem</t>
  </si>
  <si>
    <t>Wiregrass Transit Authority</t>
  </si>
  <si>
    <t>Dothan</t>
  </si>
  <si>
    <t>Worcester Regional Transit Authority</t>
  </si>
  <si>
    <t>Worcester</t>
  </si>
  <si>
    <t>Yakima Transit</t>
  </si>
  <si>
    <t>Yakima</t>
  </si>
  <si>
    <t>York County Transportation Authority</t>
  </si>
  <si>
    <t>York</t>
  </si>
  <si>
    <t>Great Falls Transit District</t>
  </si>
  <si>
    <t>Great Falls</t>
  </si>
  <si>
    <t>Polk County Transit Services Division - Polk County Board of County Commissioners</t>
  </si>
  <si>
    <t>Bartow</t>
  </si>
  <si>
    <t>Punta Gorda</t>
  </si>
  <si>
    <t>University of Michigan Parking and Transportation Services</t>
  </si>
  <si>
    <t>Ozaukee County Transit Services</t>
  </si>
  <si>
    <t>Port Washington</t>
  </si>
  <si>
    <t>Transportation District Commission of Hampton Roads</t>
  </si>
  <si>
    <t>Hampton</t>
  </si>
  <si>
    <t>City of Harrisonburg Department of Public Transportation</t>
  </si>
  <si>
    <t>Harrisonburg</t>
  </si>
  <si>
    <t>County of Lebanon Transit Authority</t>
  </si>
  <si>
    <t>Lebanon</t>
  </si>
  <si>
    <t>Auburn</t>
  </si>
  <si>
    <t>The Tri-County Council for the Lower Eastern Shore of Maryland</t>
  </si>
  <si>
    <t>Salisbury</t>
  </si>
  <si>
    <t>Miami Lakes</t>
  </si>
  <si>
    <t>Centro of Oneida, Inc.</t>
  </si>
  <si>
    <t>San Luis Obispo Regional Transit Authority</t>
  </si>
  <si>
    <t>San Luis Obispo</t>
  </si>
  <si>
    <t>MTA Bus Company</t>
  </si>
  <si>
    <t>Porter County Aging and Community Services, Inc.</t>
  </si>
  <si>
    <t>Denton County Transportation Authority</t>
  </si>
  <si>
    <t>Lewisville</t>
  </si>
  <si>
    <t>Concho Valley Transit District</t>
  </si>
  <si>
    <t>San Angelo</t>
  </si>
  <si>
    <t>Cache Valley Transit District</t>
  </si>
  <si>
    <t>Logan</t>
  </si>
  <si>
    <t>Weehawken</t>
  </si>
  <si>
    <t>Plymouth &amp; Brockton Street Railway Company</t>
  </si>
  <si>
    <t>Plymouth</t>
  </si>
  <si>
    <t>Knoxville-Knox County Community Action Committee</t>
  </si>
  <si>
    <t>Macatawa Area Express Transportation Authority</t>
  </si>
  <si>
    <t>Holland</t>
  </si>
  <si>
    <t>Conover</t>
  </si>
  <si>
    <t>Charlottesville</t>
  </si>
  <si>
    <t>Johnson County SEATS</t>
  </si>
  <si>
    <t>Northern Arizona Intergovernmental Public Transportation Authority</t>
  </si>
  <si>
    <t>Flagstaff</t>
  </si>
  <si>
    <t>Piedmont Authority for Regional Transportation</t>
  </si>
  <si>
    <t>Greensboro</t>
  </si>
  <si>
    <t>The Transportation Management Association Group</t>
  </si>
  <si>
    <t>Franklin</t>
  </si>
  <si>
    <t xml:space="preserve">Puerto Rico Maritime Transport Authority </t>
  </si>
  <si>
    <t>Puerto Real</t>
  </si>
  <si>
    <t>University Of New Hampshire - University Transportation Services</t>
  </si>
  <si>
    <t>Durham</t>
  </si>
  <si>
    <t>North Front Range Metropolitan Planning Organization</t>
  </si>
  <si>
    <t>University of Georgia Transit System</t>
  </si>
  <si>
    <t>The University of Montana - ASUM Transportation</t>
  </si>
  <si>
    <t>King County Ferry District</t>
  </si>
  <si>
    <t>Rio Metro Regional Transit District</t>
  </si>
  <si>
    <t>STAR Transit</t>
  </si>
  <si>
    <t>Terrell</t>
  </si>
  <si>
    <t>Kentuckiana Regional Planning and Development Agency</t>
  </si>
  <si>
    <t>Transit Authority of Central Kentucky</t>
  </si>
  <si>
    <t>Elizabethtown</t>
  </si>
  <si>
    <t>Bergen County Community Transportation</t>
  </si>
  <si>
    <t>Lodi</t>
  </si>
  <si>
    <t>Cumberland Area Transit System</t>
  </si>
  <si>
    <t>Bridgeton</t>
  </si>
  <si>
    <t>Middlesex County Area Transit</t>
  </si>
  <si>
    <t>Senior Citizens United Community Services of Camden County, Inc.</t>
  </si>
  <si>
    <t>Audubon</t>
  </si>
  <si>
    <t>County of Atlantic</t>
  </si>
  <si>
    <t>Northfield</t>
  </si>
  <si>
    <t>River Bend Transit</t>
  </si>
  <si>
    <t>Davenport</t>
  </si>
  <si>
    <t>Farmington Hills</t>
  </si>
  <si>
    <t>Tucson</t>
  </si>
  <si>
    <t>California Vanpool Authority</t>
  </si>
  <si>
    <t>Hanford</t>
  </si>
  <si>
    <t>Central Oregon Intergovernmental Council</t>
  </si>
  <si>
    <t>Bend</t>
  </si>
  <si>
    <t>Morgantown</t>
  </si>
  <si>
    <t>Medina County Public Transit</t>
  </si>
  <si>
    <t>Medina</t>
  </si>
  <si>
    <t>Plaquemines Parish Government</t>
  </si>
  <si>
    <t>Belle Chasse</t>
  </si>
  <si>
    <t>Delaware County Transit Board</t>
  </si>
  <si>
    <t>Delaware</t>
  </si>
  <si>
    <t>Rides Mass Transit District</t>
  </si>
  <si>
    <t>McKinney Avenue Transit Authority</t>
  </si>
  <si>
    <t>Southampton</t>
  </si>
  <si>
    <t>Monroe County Transportation  Authority</t>
  </si>
  <si>
    <t>Scotrun</t>
  </si>
  <si>
    <t>3R04-012</t>
  </si>
  <si>
    <t>Alamo Area Council of Governments</t>
  </si>
  <si>
    <t xml:space="preserve">San Antonio </t>
  </si>
  <si>
    <t>All Employee Types:</t>
  </si>
  <si>
    <t>Full Time Employees:</t>
  </si>
  <si>
    <t>Part Time Employees:</t>
  </si>
  <si>
    <t>Salary Expenses:</t>
  </si>
  <si>
    <t>Average Hourly Wage:</t>
  </si>
  <si>
    <t>Las Vegas</t>
  </si>
  <si>
    <t>NV</t>
  </si>
  <si>
    <t>HI</t>
  </si>
  <si>
    <t>Spartanburg</t>
  </si>
  <si>
    <t>Las Vegas Monorail Company</t>
  </si>
  <si>
    <t>General Admin Hours</t>
  </si>
  <si>
    <t>Vehicle Operations Employee Count</t>
  </si>
  <si>
    <t>Vehicle Maintenance Employee Count</t>
  </si>
  <si>
    <t>Facility Maintenance Employee Count</t>
  </si>
  <si>
    <t>General Admin Employee Count</t>
  </si>
  <si>
    <t>Capital Labor Employee Count</t>
  </si>
  <si>
    <t>Vehicle Operations Salaries</t>
  </si>
  <si>
    <t>Vehicle Maintenance Salaries</t>
  </si>
  <si>
    <t>Facility Maintenance Salaries</t>
  </si>
  <si>
    <t>General Admin Salaries</t>
  </si>
  <si>
    <t>Total Operating Salaries</t>
  </si>
  <si>
    <t>Vehicle Operations Wage</t>
  </si>
  <si>
    <t>Vehicle Maintenance Wage</t>
  </si>
  <si>
    <t>Facility Maintenance Wage</t>
  </si>
  <si>
    <t>General Admin Wage</t>
  </si>
  <si>
    <t>Total Operating Wage</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</si>
  <si>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</si>
  <si>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</si>
  <si>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</si>
  <si>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</si>
  <si>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</si>
  <si>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</si>
  <si>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</si>
  <si>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</si>
  <si>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</si>
  <si>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</si>
  <si>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</si>
  <si>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</si>
  <si>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</si>
  <si>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</si>
  <si>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</si>
  <si>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</si>
  <si>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</si>
  <si>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</si>
  <si>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</si>
  <si>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</si>
  <si>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</si>
  <si>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</si>
  <si>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</si>
  <si>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</si>
  <si>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</si>
  <si>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</si>
  <si>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Building Reporter</t>
  </si>
  <si>
    <t>Reporter type for agencies that are building a new transit service but not yet operating it.</t>
  </si>
  <si>
    <t>Planning Reporter</t>
  </si>
  <si>
    <t>Reporter type for entities that expend funds in planning transit but do not operate service.</t>
  </si>
  <si>
    <t>Separate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</si>
  <si>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</si>
  <si>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</si>
  <si>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</si>
  <si>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</si>
  <si>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</si>
  <si>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Reporter type for agencies that operate urban service but complete a simplified NTD report. Urban agencies that operate 30 or fewer vehicles and do not operate Fixed Guideway service are eligible to complete Reduced Reports. This is sometimes called a Small Systems Report.</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</si>
  <si>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</si>
  <si>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</si>
  <si>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</si>
  <si>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</si>
  <si>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</si>
  <si>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</si>
  <si>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</si>
  <si>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</si>
  <si>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</si>
  <si>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</si>
  <si>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</si>
  <si>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</si>
  <si>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</si>
  <si>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</si>
  <si>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</si>
  <si>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</si>
  <si>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</si>
  <si>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</si>
  <si>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</si>
  <si>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</si>
  <si>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</si>
  <si>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</si>
  <si>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</si>
  <si>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</si>
  <si>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</si>
  <si>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</si>
  <si>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</si>
  <si>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</si>
  <si>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</si>
  <si>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</si>
  <si>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</si>
  <si>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</si>
  <si>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</si>
  <si>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</si>
  <si>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</si>
  <si>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</si>
  <si>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</si>
  <si>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</si>
  <si>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</si>
  <si>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</si>
  <si>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</si>
  <si>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</si>
  <si>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</si>
  <si>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</si>
  <si>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</si>
  <si>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Capital Labor</t>
  </si>
  <si>
    <t>Employee Work Hours</t>
  </si>
  <si>
    <t>Employee Count</t>
  </si>
  <si>
    <t>The Vehicle Operations function includes wages, salaries and expenses related to all activities associated with dispatching and running vehicles to carry passengers, including management, administrative and clerical support.</t>
  </si>
  <si>
    <t>ONLY APPLIES TO: Full Reporters, Separate Service Reporters</t>
  </si>
  <si>
    <t>The Vehicle Maintenance function includes wages, salaries and expenses incurred during all activities related to keeping vehicles operational and in good repair, including administrative and clerical support.</t>
  </si>
  <si>
    <t>The Facility Maintenance function includes all activities related to keeping buildings, structures, roadways, track, and other non-vehicle assets operational and in good repair, including administrative and clerical support.</t>
  </si>
  <si>
    <t>The General Administration function includes wages, salaries, and expenses incurred to perform support and administrative activities.</t>
  </si>
  <si>
    <t>ONLY APPLIES TO: Full Reporters</t>
  </si>
  <si>
    <t>Labor performed by transit agency employees on capital projects.</t>
  </si>
  <si>
    <t>Labor hours that include all work performed during the report year, excluding fringe benefit hours such as: 
• Sick leave 
• Holidays 
• Vacations 
Work hours include: 
• Only labor hours for employees of the transit agency 
• Both full time and part time 
• Permanent and temporary employees</t>
  </si>
  <si>
    <t>The number of people employed by the transit agency at the end of the fiscal year.</t>
  </si>
  <si>
    <t>Salaries include the cost of labor, excluding paid absences and fringe benefits, for the transit agency's employees.</t>
  </si>
  <si>
    <t>Vehicle Operations Hours Questionable</t>
  </si>
  <si>
    <t>Vehicle Maintenance Hours Questionable</t>
  </si>
  <si>
    <t>Facility Maintenance Hours Questionable</t>
  </si>
  <si>
    <t>General Admin Hours Questionable</t>
  </si>
  <si>
    <t>Capital Labor Hours Questionable</t>
  </si>
  <si>
    <t>Total Hours Questionable</t>
  </si>
  <si>
    <t>Vehicle Operations Employee Count Questionable</t>
  </si>
  <si>
    <t>Vehicle Maintenance Employee Count Questionable</t>
  </si>
  <si>
    <t>Facility Maintenance Employee Count Questionable</t>
  </si>
  <si>
    <t>General Admin Employee Count Questionable</t>
  </si>
  <si>
    <t>Capital Labor Employee Count Questionable</t>
  </si>
  <si>
    <t>Total Employee Count Questionable</t>
  </si>
  <si>
    <t>Vehicle Operations Salaries Questionable</t>
  </si>
  <si>
    <t>Vehicle Maintenance Salaries Questionable</t>
  </si>
  <si>
    <t>Facility Maintenance Salaries Questionable</t>
  </si>
  <si>
    <t>General Admin Salaries Questionable</t>
  </si>
  <si>
    <t>Total Operating Salaries Questionable</t>
  </si>
  <si>
    <t>Vehicle Operations Wage Questionable</t>
  </si>
  <si>
    <t>Vehicle Maintenance Wage Questionable</t>
  </si>
  <si>
    <t>Facility Maintenance Wage Questionable</t>
  </si>
  <si>
    <t>General Admin Wage Questionable</t>
  </si>
  <si>
    <t>Total Operating Wage Questionable</t>
  </si>
  <si>
    <t>Any data questionable?</t>
  </si>
  <si>
    <t>General Administration Hours Questionable</t>
  </si>
  <si>
    <t>Vehicle Operations Count Questionable</t>
  </si>
  <si>
    <t>Vehicle Maintenance Count Questionable</t>
  </si>
  <si>
    <t>Facility Maintenance Count Questionable</t>
  </si>
  <si>
    <t>General Administration Count Questionable</t>
  </si>
  <si>
    <t>Capital Labor Count Questionable</t>
  </si>
  <si>
    <t>Any questionable data?</t>
  </si>
  <si>
    <t>Vehicle Operations Salary Expenses Questionable</t>
  </si>
  <si>
    <t>Vehicle Maintenance Salary Expenses Questionable</t>
  </si>
  <si>
    <t>Facility Maintenance Salary Expenses Questionable</t>
  </si>
  <si>
    <t>General Administration Salary Expenses Questionable</t>
  </si>
  <si>
    <t>Total Operating Salary Expenses Questionable</t>
  </si>
  <si>
    <t>Vehicle Operations Average Hourly Wage Questionable</t>
  </si>
  <si>
    <t>Vehicle Maintenance Average Hourly Wage Questionable</t>
  </si>
  <si>
    <t>Facility Maintenance Average Hourly Wage Questionable</t>
  </si>
  <si>
    <t>General Administration Average Hourly Wage Questionable</t>
  </si>
  <si>
    <t>Total Operating Average Hourly Wage Questionable</t>
  </si>
  <si>
    <t>Include questionable data</t>
  </si>
  <si>
    <t>Exclude questionable data</t>
  </si>
  <si>
    <t>under</t>
  </si>
  <si>
    <t>By Mode</t>
  </si>
  <si>
    <t>By Agency Size (Vehicles)</t>
  </si>
  <si>
    <t>By State</t>
  </si>
  <si>
    <t>Abbreviation</t>
  </si>
  <si>
    <t>Alaska</t>
  </si>
  <si>
    <t>Alabama</t>
  </si>
  <si>
    <t>Arkansas</t>
  </si>
  <si>
    <t>AS</t>
  </si>
  <si>
    <t>American Samoa</t>
  </si>
  <si>
    <t>Arizona</t>
  </si>
  <si>
    <t>California</t>
  </si>
  <si>
    <t>Colorado</t>
  </si>
  <si>
    <t>Connecticut</t>
  </si>
  <si>
    <t>District of Columbia</t>
  </si>
  <si>
    <t>Florida</t>
  </si>
  <si>
    <t>Georgia</t>
  </si>
  <si>
    <t>GU</t>
  </si>
  <si>
    <t>Guam</t>
  </si>
  <si>
    <t>Hawaii</t>
  </si>
  <si>
    <t>Iowa</t>
  </si>
  <si>
    <t>Idaho</t>
  </si>
  <si>
    <t>Illinois</t>
  </si>
  <si>
    <t>Indiana</t>
  </si>
  <si>
    <t>Kansas</t>
  </si>
  <si>
    <t>Kentucky</t>
  </si>
  <si>
    <t>Lousiana</t>
  </si>
  <si>
    <t>Massachusetts</t>
  </si>
  <si>
    <t>Maryland</t>
  </si>
  <si>
    <t>Maine</t>
  </si>
  <si>
    <t>Michigan</t>
  </si>
  <si>
    <t>Minnesota</t>
  </si>
  <si>
    <t>Missouri</t>
  </si>
  <si>
    <t>MP</t>
  </si>
  <si>
    <t>Northern Marianas</t>
  </si>
  <si>
    <t>Mississippi</t>
  </si>
  <si>
    <t>Montana</t>
  </si>
  <si>
    <t>North Carolina</t>
  </si>
  <si>
    <t>North Dakota</t>
  </si>
  <si>
    <t>Nebraska</t>
  </si>
  <si>
    <t>New Hampshire</t>
  </si>
  <si>
    <t>New Jersey</t>
  </si>
  <si>
    <t>New Mexico</t>
  </si>
  <si>
    <t>Nevada</t>
  </si>
  <si>
    <t>Ohio</t>
  </si>
  <si>
    <t>Oklahoma</t>
  </si>
  <si>
    <t>Oregon</t>
  </si>
  <si>
    <t>Pennsylvania</t>
  </si>
  <si>
    <t>Puerto Rico</t>
  </si>
  <si>
    <t>Rhode Island</t>
  </si>
  <si>
    <t>South Carolina</t>
  </si>
  <si>
    <t>South Dakota</t>
  </si>
  <si>
    <t>Tennessee</t>
  </si>
  <si>
    <t>Texas</t>
  </si>
  <si>
    <t>Utah</t>
  </si>
  <si>
    <t>Virginia</t>
  </si>
  <si>
    <t>VI</t>
  </si>
  <si>
    <t>Virgin Islands</t>
  </si>
  <si>
    <t>Vermont</t>
  </si>
  <si>
    <t>Wisconsin</t>
  </si>
  <si>
    <t>West Virginia</t>
  </si>
  <si>
    <t>WY</t>
  </si>
  <si>
    <t>Wyoming</t>
  </si>
  <si>
    <t>Hide questionable data tags</t>
  </si>
  <si>
    <t>Show questionable data tags</t>
  </si>
  <si>
    <t>By Urbanized Area Size</t>
  </si>
  <si>
    <t>edit bins below</t>
  </si>
  <si>
    <t>Description</t>
  </si>
  <si>
    <t>General Administration 
Hours</t>
  </si>
  <si>
    <t>FT Vehicle Operations Hours</t>
  </si>
  <si>
    <t>FT Vehicle Operations Hours Questionable</t>
  </si>
  <si>
    <t>FT Vehicle Maintenance Hours</t>
  </si>
  <si>
    <t>FT Vehicle Maintenance Hours Questionable</t>
  </si>
  <si>
    <t>FT Facility Maintenance Hours</t>
  </si>
  <si>
    <t>FT Facility Maintenance Hours Questionable</t>
  </si>
  <si>
    <t>FT General Admin Hours</t>
  </si>
  <si>
    <t>FT General Admin Hours Questionable</t>
  </si>
  <si>
    <t>FT Capital Labor Hours</t>
  </si>
  <si>
    <t>FT Capital Labor Hours Questionable</t>
  </si>
  <si>
    <t>FT Total Hours</t>
  </si>
  <si>
    <t>FT Total Hours Questionable</t>
  </si>
  <si>
    <t>FT Vehicle Operations Employee Count</t>
  </si>
  <si>
    <t>FT Vehicle Operations Employee Count Questionable</t>
  </si>
  <si>
    <t>FT Vehicle Maintenance Employee Count</t>
  </si>
  <si>
    <t>FT Vehicle Maintenance Employee Count Questionable</t>
  </si>
  <si>
    <t>FT Facility Maintenance Employee Count</t>
  </si>
  <si>
    <t>FT Facility Maintenance Employee Count Questionable</t>
  </si>
  <si>
    <t>FT General Admin Employee Count</t>
  </si>
  <si>
    <t>FT General Admin Employee Count Questionable</t>
  </si>
  <si>
    <t>FT Capital Labor Employee Count</t>
  </si>
  <si>
    <t>FT Capital Labor Employee Count Questionable</t>
  </si>
  <si>
    <t>FT Total Employee Count</t>
  </si>
  <si>
    <t>FT Total Employee Count Questionable</t>
  </si>
  <si>
    <t>PT Vehicle Operations Hours</t>
  </si>
  <si>
    <t>PT Vehicle Operations Hours Questionable</t>
  </si>
  <si>
    <t>PT Vehicle Maintenance Hours</t>
  </si>
  <si>
    <t>PT Vehicle Maintenance Hours Questionable</t>
  </si>
  <si>
    <t>PT Facility Maintenance Hours</t>
  </si>
  <si>
    <t>PT Facility Maintenance Hours Questionable</t>
  </si>
  <si>
    <t>PT General Admin Hours</t>
  </si>
  <si>
    <t>PT General Admin Hours Questionable</t>
  </si>
  <si>
    <t>PT Capital Labor Hours</t>
  </si>
  <si>
    <t>PT Capital Labor Hours Questionable</t>
  </si>
  <si>
    <t>PT Total Hours</t>
  </si>
  <si>
    <t>PT Total Hours Questionable</t>
  </si>
  <si>
    <t>PT Vehicle Operations Employee Count</t>
  </si>
  <si>
    <t>PT Vehicle Operations Employee Count Questionable</t>
  </si>
  <si>
    <t>PT Vehicle Maintenance Employee Count</t>
  </si>
  <si>
    <t>PT Vehicle Maintenance Employee Count Questionable</t>
  </si>
  <si>
    <t>PT Facility Maintenance Employee Count</t>
  </si>
  <si>
    <t>PT Facility Maintenance Employee Count Questionable</t>
  </si>
  <si>
    <t>PT General Admin Employee Count</t>
  </si>
  <si>
    <t>PT General Admin Employee Count Questionable</t>
  </si>
  <si>
    <t>PT Capital Labor Employee Count</t>
  </si>
  <si>
    <t>PT Capital Labor Employee Count Questionable</t>
  </si>
  <si>
    <t>PT Total Employee Count</t>
  </si>
  <si>
    <t>PT Total Employee Count Questionable</t>
  </si>
  <si>
    <t xml:space="preserve">Employee Work Hours               </t>
  </si>
  <si>
    <t xml:space="preserve">Employee Count                        </t>
  </si>
  <si>
    <t xml:space="preserve">Salary Expenses                                </t>
  </si>
  <si>
    <t xml:space="preserve">Average Hourly Wage                             </t>
  </si>
  <si>
    <t>Column1</t>
  </si>
  <si>
    <t>Column2</t>
  </si>
  <si>
    <t>Column3</t>
  </si>
  <si>
    <t>Vehicle Operations
Employee Work Hours</t>
  </si>
  <si>
    <t>Vehicle Maintenance
Employee Work Hours</t>
  </si>
  <si>
    <t>Facility Maintenance
Employee Work Hours</t>
  </si>
  <si>
    <t>General Administration
Employee Work Hours</t>
  </si>
  <si>
    <t>Capital
Employee Work Hours</t>
  </si>
  <si>
    <t>Vehicle Operations
Employee Count</t>
  </si>
  <si>
    <t>Vehicle Maintenance
Employee Count</t>
  </si>
  <si>
    <t>Facility Maintenance
Employee Count</t>
  </si>
  <si>
    <t>General Administration
Employee Count</t>
  </si>
  <si>
    <t>Capital
Employee Count</t>
  </si>
  <si>
    <t>Vehicle Operations
Salary Expenses</t>
  </si>
  <si>
    <t>Vehicle Maintenance
Salary Expenses</t>
  </si>
  <si>
    <t>Facility Maintenance
Salary Expenses</t>
  </si>
  <si>
    <t>General Administration
Salary Expenses</t>
  </si>
  <si>
    <t>Vehicle Operations
Average Hourly Wage</t>
  </si>
  <si>
    <t>Vehicle Maintenance
Average Hourly Wage</t>
  </si>
  <si>
    <t>Facility Maintenance
Average Hourly Wage</t>
  </si>
  <si>
    <t>General Administration
Average Hourly Wage</t>
  </si>
  <si>
    <t>Total Operating
Average Hourly Wage</t>
  </si>
  <si>
    <t xml:space="preserve">
Total Hours</t>
  </si>
  <si>
    <t xml:space="preserve">
VOMS</t>
  </si>
  <si>
    <t xml:space="preserve">
Total Count</t>
  </si>
  <si>
    <t xml:space="preserve">
Total Operating
Salary Expenses</t>
  </si>
  <si>
    <t>To bring up the accessible control panel, press ctrl + a.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</si>
  <si>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</si>
  <si>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Cooperative Alliance for Seacoast Transportation</t>
  </si>
  <si>
    <t>Woods Hole, Martha's Vineyard and Nantucket Steamship Authority</t>
  </si>
  <si>
    <t>Woods Hole</t>
  </si>
  <si>
    <t>Somerset County Transportation</t>
  </si>
  <si>
    <t>Somerville</t>
  </si>
  <si>
    <t xml:space="preserve">Western Piedmont Regional Transit Authority </t>
  </si>
  <si>
    <t>City of Atlanta - Department of Public Works - Transit Division</t>
  </si>
  <si>
    <t>Spartanburg Regional Health Services, Inc.</t>
  </si>
  <si>
    <t>Clay County Council on Aging, Inc., dba Clay Transit</t>
  </si>
  <si>
    <t>Green Cove Springs</t>
  </si>
  <si>
    <t>Flagler Co. Public Transportation</t>
  </si>
  <si>
    <t>Bunnell</t>
  </si>
  <si>
    <t>4R02-028</t>
  </si>
  <si>
    <t>University of Minnesota Transit</t>
  </si>
  <si>
    <t>Ft.Worth - vRide, Inc.</t>
  </si>
  <si>
    <t>Lower Rio Grande Valley Development Council</t>
  </si>
  <si>
    <t>Weslaco</t>
  </si>
  <si>
    <t>Alameda-Contra Costa Transit District</t>
  </si>
  <si>
    <t>Placer County Department of Public Works and Facilities</t>
  </si>
  <si>
    <t/>
  </si>
  <si>
    <t>Legacy NTD ID</t>
  </si>
  <si>
    <t>NTD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</si>
</sst>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3" formatCode="_(* #,##0.00_);_(* \(#,##0.00\);_(* &quot;-&quot;??_);_(@_)"/>
    <numFmt numFmtId="164" formatCode="#,##0.0"/>
    <numFmt numFmtId="165" formatCode="0000"/>
    <numFmt numFmtId="166" formatCode="00000"/>
    <numFmt numFmtId="167" formatCode="&quot;$&quot;#,##0"/>
    <numFmt numFmtId="168" formatCode="&quot;$&quot;#,##0.00"/>
    <numFmt numFmtId="169" formatCode="0000#"/>
    <numFmt numFmtId="170" formatCode="000#"/>
  </numFmts>
  <fonts count="15">
    <font>
      <sz val="10"/>
      <name val="Arial"/>
      <family val="2"/>
    </font>
    <font>
      <sz val="10"/>
      <name val="Arial"/>
      <family val="2"/>
    </font>
    <font>
      <b/>
      <sz val="9"/>
      <name val="Arial"/>
      <family val="2"/>
    </font>
    <font>
      <sz val="9"/>
      <name val="Arial"/>
      <family val="2"/>
    </font>
    <font>
      <sz val="8"/>
      <name val="Arial"/>
      <family val="2"/>
    </font>
    <font>
      <b/>
      <sz val="8"/>
      <name val="Arial"/>
      <family val="2"/>
    </font>
    <font>
      <sz val="8"/>
      <name val="sansserif"/>
    </font>
    <font>
      <b/>
      <u/>
      <sz val="8"/>
      <name val="Arial"/>
      <family val="2"/>
    </font>
    <font>
      <b/>
      <sz val="9"/>
      <name val="Arial"/>
      <family val="2"/>
    </font>
    <font>
      <sz val="8"/>
      <color theme="1"/>
      <name val="Arial"/>
      <family val="2"/>
    </font>
    <font>
      <b/>
      <i/>
      <sz val="9"/>
      <color rgb="FF000000"/>
      <name val="Arial"/>
      <family val="2"/>
    </font>
    <font>
      <b/>
      <sz val="8"/>
      <color theme="0"/>
      <name val="Arial"/>
      <family val="2"/>
    </font>
    <font>
      <sz val="10"/>
      <color theme="0"/>
      <name val="Arial"/>
      <family val="2"/>
    </font>
    <font>
      <b/>
      <sz val="8"/>
      <color theme="1"/>
      <name val="Arial"/>
      <family val="2"/>
    </font>
    <font>
      <sz val="8"/>
      <color theme="0"/>
      <name val="Arial"/>
      <family val="2"/>
    </font>
  </fonts>
  <fills count="9">
    <fill>
      <patternFill patternType="none"/>
    </fill>
    <fill>
      <patternFill patternType="gray125"/>
    </fill>
    <fill>
      <patternFill patternType="solid">
        <fgColor theme="0"/>
        <bgColor indexed="64"/>
      </patternFill>
    </fill>
    <fill>
      <patternFill patternType="solid">
        <fgColor rgb="FFBBBBBB"/>
        <bgColor indexed="64"/>
      </patternFill>
    </fill>
    <fill>
      <patternFill patternType="solid">
        <fgColor theme="7" tint="-0.249977111117893"/>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7" tint="-0.499984740745262"/>
        <bgColor indexed="64"/>
      </patternFill>
    </fill>
    <fill>
      <patternFill patternType="solid">
        <fgColor theme="0" tint="-0.34998626667073579"/>
        <bgColor indexed="64"/>
      </patternFill>
    </fill>
  </fills>
  <borders count="82">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right/>
      <top/>
      <bottom style="thin">
        <color auto="1"/>
      </bottom>
      <diagonal/>
    </border>
    <border>
      <left style="thin">
        <color auto="1"/>
      </left>
      <right style="thin">
        <color auto="1"/>
      </right>
      <top style="thin">
        <color auto="1"/>
      </top>
      <bottom/>
      <diagonal/>
    </border>
    <border>
      <left/>
      <right style="thin">
        <color auto="1"/>
      </right>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top style="thin">
        <color auto="1"/>
      </top>
      <bottom style="thin">
        <color auto="1"/>
      </bottom>
      <diagonal/>
    </border>
    <border>
      <left/>
      <right style="thin">
        <color auto="1"/>
      </right>
      <top style="medium">
        <color auto="1"/>
      </top>
      <bottom/>
      <diagonal/>
    </border>
    <border>
      <left/>
      <right/>
      <top style="medium">
        <color auto="1"/>
      </top>
      <bottom/>
      <diagonal/>
    </border>
    <border>
      <left style="medium">
        <color auto="1"/>
      </left>
      <right/>
      <top/>
      <bottom style="thin">
        <color auto="1"/>
      </bottom>
      <diagonal/>
    </border>
    <border>
      <left/>
      <right style="medium">
        <color auto="1"/>
      </right>
      <top/>
      <bottom/>
      <diagonal/>
    </border>
    <border>
      <left/>
      <right style="medium">
        <color auto="1"/>
      </right>
      <top/>
      <bottom style="medium">
        <color auto="1"/>
      </bottom>
      <diagonal/>
    </border>
    <border>
      <left style="thin">
        <color auto="1"/>
      </left>
      <right/>
      <top/>
      <bottom/>
      <diagonal/>
    </border>
    <border>
      <left style="thin">
        <color auto="1"/>
      </left>
      <right/>
      <top/>
      <bottom style="thin">
        <color auto="1"/>
      </bottom>
      <diagonal/>
    </border>
    <border>
      <left/>
      <right style="thin">
        <color auto="1"/>
      </right>
      <top style="thin">
        <color auto="1"/>
      </top>
      <bottom/>
      <diagonal/>
    </border>
    <border>
      <left/>
      <right/>
      <top style="thin">
        <color auto="1"/>
      </top>
      <bottom/>
      <diagonal/>
    </border>
    <border>
      <left/>
      <right/>
      <top/>
      <bottom style="thick">
        <color auto="1"/>
      </bottom>
      <diagonal/>
    </border>
    <border>
      <left/>
      <right/>
      <top style="thin">
        <color auto="1"/>
      </top>
      <bottom style="thick">
        <color auto="1"/>
      </bottom>
      <diagonal/>
    </border>
    <border>
      <left style="thick">
        <color auto="1"/>
      </left>
      <right/>
      <top/>
      <bottom/>
      <diagonal/>
    </border>
    <border>
      <left/>
      <right style="thick">
        <color auto="1"/>
      </right>
      <top style="thick">
        <color auto="1"/>
      </top>
      <bottom style="thick">
        <color auto="1"/>
      </bottom>
      <diagonal/>
    </border>
    <border>
      <left/>
      <right/>
      <top style="thick">
        <color auto="1"/>
      </top>
      <bottom style="thick">
        <color auto="1"/>
      </bottom>
      <diagonal/>
    </border>
    <border>
      <left style="medium">
        <color auto="1"/>
      </left>
      <right/>
      <top/>
      <bottom style="thin">
        <color theme="0" tint="-0.24994659260841701"/>
      </bottom>
      <diagonal/>
    </border>
    <border>
      <left/>
      <right/>
      <top/>
      <bottom style="thin">
        <color theme="0" tint="-0.24994659260841701"/>
      </bottom>
      <diagonal/>
    </border>
    <border>
      <left style="medium">
        <color auto="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auto="1"/>
      </left>
      <right/>
      <top style="thin">
        <color theme="0" tint="-0.24994659260841701"/>
      </top>
      <bottom style="thin">
        <color auto="1"/>
      </bottom>
      <diagonal/>
    </border>
    <border>
      <left/>
      <right/>
      <top style="thin">
        <color theme="0" tint="-0.24994659260841701"/>
      </top>
      <bottom style="thin">
        <color auto="1"/>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right/>
      <top style="thick">
        <color auto="1"/>
      </top>
      <bottom/>
      <diagonal/>
    </border>
    <border>
      <left/>
      <right style="thick">
        <color auto="1"/>
      </right>
      <top style="thick">
        <color auto="1"/>
      </top>
      <bottom style="medium">
        <color auto="1"/>
      </bottom>
      <diagonal/>
    </border>
    <border>
      <left/>
      <right/>
      <top style="thick">
        <color auto="1"/>
      </top>
      <bottom style="medium">
        <color auto="1"/>
      </bottom>
      <diagonal/>
    </border>
    <border>
      <left/>
      <right style="thin">
        <color theme="0" tint="-0.24994659260841701"/>
      </right>
      <top style="thin">
        <color auto="1"/>
      </top>
      <bottom style="thin">
        <color theme="0" tint="-0.24994659260841701"/>
      </bottom>
      <diagonal/>
    </border>
    <border>
      <left style="thin">
        <color theme="0" tint="-0.24994659260841701"/>
      </left>
      <right style="thin">
        <color theme="0" tint="-0.24994659260841701"/>
      </right>
      <top style="thin">
        <color auto="1"/>
      </top>
      <bottom style="thin">
        <color theme="0" tint="-0.24994659260841701"/>
      </bottom>
      <diagonal/>
    </border>
    <border>
      <left/>
      <right/>
      <top style="thin">
        <color auto="1"/>
      </top>
      <bottom style="thin">
        <color theme="0" tint="-0.24994659260841701"/>
      </bottom>
      <diagonal/>
    </border>
    <border>
      <left/>
      <right/>
      <top style="thin">
        <color theme="0" tint="-0.24994659260841701"/>
      </top>
      <bottom/>
      <diagonal/>
    </border>
    <border>
      <left style="medium">
        <color auto="1"/>
      </left>
      <right style="thin">
        <color auto="1"/>
      </right>
      <top/>
      <bottom style="thin">
        <color auto="1"/>
      </bottom>
      <diagonal/>
    </border>
    <border>
      <left style="medium">
        <color auto="1"/>
      </left>
      <right/>
      <top style="thin">
        <color theme="0" tint="-0.24994659260841701"/>
      </top>
      <bottom/>
      <diagonal/>
    </border>
    <border>
      <left/>
      <right style="thick">
        <color auto="1"/>
      </right>
      <top/>
      <bottom style="thin">
        <color auto="1"/>
      </bottom>
      <diagonal/>
    </border>
    <border>
      <left style="thin">
        <color auto="1"/>
      </left>
      <right/>
      <top style="thick">
        <color auto="1"/>
      </top>
      <bottom/>
      <diagonal/>
    </border>
    <border>
      <left style="medium">
        <color auto="1"/>
      </left>
      <right/>
      <top style="thick">
        <color auto="1"/>
      </top>
      <bottom/>
      <diagonal/>
    </border>
    <border>
      <left style="medium">
        <color auto="1"/>
      </left>
      <right/>
      <top style="thin">
        <color auto="1"/>
      </top>
      <bottom style="thin">
        <color theme="0" tint="-0.24994659260841701"/>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diagonal/>
    </border>
    <border>
      <left style="thin">
        <color auto="1"/>
      </left>
      <right/>
      <top style="thin">
        <color auto="1"/>
      </top>
      <bottom/>
      <diagonal/>
    </border>
    <border>
      <left/>
      <right style="thin">
        <color auto="1"/>
      </right>
      <top style="thick">
        <color auto="1"/>
      </top>
      <bottom style="thin">
        <color auto="1"/>
      </bottom>
      <diagonal/>
    </border>
    <border>
      <left style="thin">
        <color auto="1"/>
      </left>
      <right/>
      <top style="thick">
        <color auto="1"/>
      </top>
      <bottom style="thin">
        <color auto="1"/>
      </bottom>
      <diagonal/>
    </border>
    <border>
      <left/>
      <right/>
      <top style="thick">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right style="thick">
        <color auto="1"/>
      </right>
      <top style="thick">
        <color auto="1"/>
      </top>
      <bottom style="thin">
        <color auto="1"/>
      </bottom>
      <diagonal/>
    </border>
    <border>
      <left/>
      <right style="thick">
        <color auto="1"/>
      </right>
      <top style="medium">
        <color auto="1"/>
      </top>
      <bottom style="thin">
        <color auto="1"/>
      </bottom>
      <diagonal/>
    </border>
    <border>
      <left/>
      <right style="thick">
        <color auto="1"/>
      </right>
      <top/>
      <bottom/>
      <diagonal/>
    </border>
    <border>
      <left/>
      <right style="thin">
        <color theme="0" tint="-0.24994659260841701"/>
      </right>
      <top style="thin">
        <color auto="1"/>
      </top>
      <bottom/>
      <diagonal/>
    </border>
    <border>
      <left style="thin">
        <color theme="0" tint="-0.24994659260841701"/>
      </left>
      <right style="thin">
        <color theme="0" tint="-0.24994659260841701"/>
      </right>
      <top style="thin">
        <color auto="1"/>
      </top>
      <bottom/>
      <diagonal/>
    </border>
    <border>
      <left/>
      <right style="thick">
        <color auto="1"/>
      </right>
      <top/>
      <bottom style="thick">
        <color auto="1"/>
      </bottom>
      <diagonal/>
    </border>
    <border>
      <left style="thick">
        <color auto="1"/>
      </left>
      <right style="thin">
        <color auto="1"/>
      </right>
      <top style="thick">
        <color auto="1"/>
      </top>
      <bottom/>
      <diagonal/>
    </border>
    <border>
      <left style="thick">
        <color auto="1"/>
      </left>
      <right style="thin">
        <color auto="1"/>
      </right>
      <top/>
      <bottom style="thin">
        <color auto="1"/>
      </bottom>
      <diagonal/>
    </border>
    <border>
      <left style="thin">
        <color auto="1"/>
      </left>
      <right style="thin">
        <color auto="1"/>
      </right>
      <top style="thick">
        <color auto="1"/>
      </top>
      <bottom/>
      <diagonal/>
    </border>
    <border>
      <left style="thin">
        <color auto="1"/>
      </left>
      <right style="thin">
        <color auto="1"/>
      </right>
      <top style="medium">
        <color auto="1"/>
      </top>
      <bottom/>
      <diagonal/>
    </border>
    <border>
      <left/>
      <right/>
      <top style="thin">
        <color theme="4" tint="0.39997558519241921"/>
      </top>
      <bottom style="thin">
        <color theme="4" tint="0.39997558519241921"/>
      </bottom>
      <diagonal/>
    </border>
    <border>
      <left/>
      <right style="thin">
        <color auto="1"/>
      </right>
      <top style="thin">
        <color theme="4" tint="0.39997558519241921"/>
      </top>
      <bottom style="thin">
        <color auto="1"/>
      </bottom>
      <diagonal/>
    </border>
    <border>
      <left style="thin">
        <color auto="1"/>
      </left>
      <right style="thin">
        <color auto="1"/>
      </right>
      <top style="thin">
        <color auto="1"/>
      </top>
      <bottom style="thin">
        <color theme="4" tint="0.39997558519241921"/>
      </bottom>
      <diagonal/>
    </border>
    <border>
      <left/>
      <right style="thin">
        <color auto="1"/>
      </right>
      <top style="thin">
        <color auto="1"/>
      </top>
      <bottom style="thin">
        <color theme="4" tint="0.39997558519241921"/>
      </bottom>
      <diagonal/>
    </border>
    <border>
      <left style="thin">
        <color auto="1"/>
      </left>
      <right/>
      <top style="thin">
        <color auto="1"/>
      </top>
      <bottom style="thin">
        <color auto="1"/>
      </bottom>
      <diagonal/>
    </border>
    <border>
      <left style="thin">
        <color theme="0" tint="-0.24994659260841701"/>
      </left>
      <right/>
      <top style="thin">
        <color auto="1"/>
      </top>
      <bottom/>
      <diagonal/>
    </border>
    <border>
      <left style="thin">
        <color auto="1"/>
      </left>
      <right style="thin">
        <color auto="1"/>
      </right>
      <top style="thin">
        <color theme="4" tint="0.39997558519241921"/>
      </top>
      <bottom style="thin">
        <color auto="1"/>
      </bottom>
      <diagonal/>
    </border>
    <border>
      <left style="thin">
        <color theme="0" tint="-0.24994659260841701"/>
      </left>
      <right/>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style="thin">
        <color theme="4" tint="0.39997558519241921"/>
      </left>
      <right/>
      <top style="thin">
        <color theme="0" tint="-0.24994659260841701"/>
      </top>
      <bottom style="thin">
        <color theme="0" tint="-0.24994659260841701"/>
      </bottom>
      <diagonal/>
    </border>
    <border>
      <left style="thin">
        <color theme="0" tint="-0.24994659260841701"/>
      </left>
      <right/>
      <top style="thin">
        <color auto="1"/>
      </top>
      <bottom style="thin">
        <color theme="0" tint="-0.24994659260841701"/>
      </bottom>
      <diagonal/>
    </border>
    <border>
      <left style="hair">
        <color auto="1"/>
      </left>
      <right/>
      <top/>
      <bottom/>
      <diagonal/>
    </border>
  </borders>
  <cellStyleXfs count="3">
    <xf numFmtId="0" fontId="0" fillId="0" borderId="0"/>
    <xf numFmtId="0" fontId="1" fillId="0" borderId="0"/>
    <xf numFmtId="43" fontId="1" fillId="0" borderId="0" applyFont="0" applyFill="0" applyBorder="0" applyAlignment="0" applyProtection="0"/>
  </cellStyleXfs>
  <cellXfs count="305">
    <xf numFmtId="0" fontId="0" fillId="0" borderId="0" xfId="0"/>
    <xf numFmtId="0" fontId="4" fillId="0" borderId="0" xfId="0" applyFont="1" applyFill="1"/>
    <xf numFmtId="0" fontId="4" fillId="0" borderId="0" xfId="0" applyFont="1" applyFill="1" applyAlignment="1">
      <alignment horizontal="center"/>
    </xf>
    <xf numFmtId="0" fontId="4" fillId="0" borderId="0" xfId="0" applyFont="1" applyFill="1" applyAlignment="1"/>
    <xf numFmtId="164" fontId="4" fillId="0" borderId="0" xfId="0" applyNumberFormat="1" applyFont="1" applyFill="1"/>
    <xf numFmtId="164" fontId="4" fillId="0" borderId="0" xfId="0" applyNumberFormat="1" applyFont="1" applyFill="1" applyAlignment="1">
      <alignment horizontal="center"/>
    </xf>
    <xf numFmtId="3" fontId="4" fillId="0" borderId="0" xfId="0" applyNumberFormat="1" applyFont="1" applyFill="1"/>
    <xf numFmtId="0" fontId="4" fillId="0" borderId="0" xfId="0" applyFont="1"/>
    <xf numFmtId="3" fontId="4" fillId="0" borderId="0" xfId="0" applyNumberFormat="1" applyFont="1"/>
    <xf numFmtId="164" fontId="4" fillId="0" borderId="0" xfId="0" applyNumberFormat="1" applyFont="1"/>
    <xf numFmtId="3" fontId="5" fillId="0" borderId="0" xfId="0" applyNumberFormat="1" applyFont="1" applyFill="1"/>
    <xf numFmtId="0" fontId="4" fillId="0" borderId="0" xfId="0" applyFont="1" applyFill="1" applyAlignment="1">
      <alignment horizontal="center" wrapText="1"/>
    </xf>
    <xf numFmtId="0" fontId="4" fillId="0" borderId="2" xfId="0" applyFont="1" applyBorder="1"/>
    <xf numFmtId="0" fontId="4" fillId="0" borderId="2" xfId="0" applyFont="1" applyFill="1" applyBorder="1"/>
    <xf numFmtId="3" fontId="4" fillId="0" borderId="0" xfId="0" applyNumberFormat="1" applyFont="1" applyFill="1" applyAlignment="1">
      <alignment horizontal="center"/>
    </xf>
    <xf numFmtId="0" fontId="9" fillId="0" borderId="0" xfId="0" applyFont="1" applyAlignment="1">
      <alignment wrapText="1"/>
    </xf>
    <xf numFmtId="165" fontId="9" fillId="0" borderId="0" xfId="0" applyNumberFormat="1" applyFont="1" applyAlignment="1">
      <alignment wrapText="1"/>
    </xf>
    <xf numFmtId="166" fontId="9" fillId="0" borderId="0" xfId="0" applyNumberFormat="1" applyFont="1" applyAlignment="1">
      <alignment wrapText="1"/>
    </xf>
    <xf numFmtId="3" fontId="9" fillId="0" borderId="0" xfId="0" applyNumberFormat="1" applyFont="1" applyAlignment="1">
      <alignment wrapText="1"/>
    </xf>
    <xf numFmtId="4" fontId="4" fillId="0" borderId="0" xfId="0" applyNumberFormat="1" applyFont="1" applyBorder="1"/>
    <xf numFmtId="4" fontId="4" fillId="0" borderId="0" xfId="0" applyNumberFormat="1" applyFont="1" applyFill="1"/>
    <xf numFmtId="0" fontId="11" fillId="4" borderId="0" xfId="0" applyFont="1" applyFill="1" applyAlignment="1">
      <alignment wrapText="1"/>
    </xf>
    <xf numFmtId="167" fontId="4" fillId="0" borderId="0" xfId="0" applyNumberFormat="1" applyFont="1" applyFill="1"/>
    <xf numFmtId="168" fontId="4" fillId="0" borderId="0" xfId="0" applyNumberFormat="1" applyFont="1" applyFill="1"/>
    <xf numFmtId="168" fontId="5" fillId="0" borderId="0" xfId="0" applyNumberFormat="1" applyFont="1" applyFill="1"/>
    <xf numFmtId="0" fontId="12" fillId="4" borderId="0" xfId="0" applyFont="1" applyFill="1"/>
    <xf numFmtId="167" fontId="5" fillId="0" borderId="0" xfId="0" applyNumberFormat="1" applyFont="1" applyFill="1"/>
    <xf numFmtId="0" fontId="4" fillId="0" borderId="0" xfId="0" applyFont="1" applyAlignment="1">
      <alignment horizontal="left"/>
    </xf>
    <xf numFmtId="0" fontId="4" fillId="0" borderId="0" xfId="0" applyFont="1" applyFill="1" applyAlignment="1">
      <alignment horizontal="left"/>
    </xf>
    <xf numFmtId="3" fontId="4" fillId="0" borderId="0" xfId="0" applyNumberFormat="1" applyFont="1" applyFill="1" applyAlignment="1">
      <alignment horizontal="center" wrapText="1"/>
    </xf>
    <xf numFmtId="4" fontId="4" fillId="0" borderId="0" xfId="0" applyNumberFormat="1" applyFont="1"/>
    <xf numFmtId="4" fontId="4" fillId="0" borderId="0" xfId="0" applyNumberFormat="1" applyFont="1" applyFill="1" applyAlignment="1">
      <alignment horizontal="center"/>
    </xf>
    <xf numFmtId="4" fontId="5" fillId="0" borderId="0" xfId="0" applyNumberFormat="1" applyFont="1"/>
    <xf numFmtId="3" fontId="5" fillId="0" borderId="0" xfId="0" applyNumberFormat="1" applyFont="1"/>
    <xf numFmtId="0" fontId="4" fillId="0" borderId="0" xfId="0" applyFont="1" applyBorder="1"/>
    <xf numFmtId="3" fontId="4" fillId="0" borderId="0" xfId="0" applyNumberFormat="1" applyFont="1" applyAlignment="1">
      <alignment horizontal="right" wrapText="1"/>
    </xf>
    <xf numFmtId="3" fontId="4" fillId="0" borderId="0" xfId="0" applyNumberFormat="1" applyFont="1" applyFill="1" applyAlignment="1">
      <alignment horizontal="right" wrapText="1"/>
    </xf>
    <xf numFmtId="0" fontId="4" fillId="0" borderId="0" xfId="0" applyFont="1" applyAlignment="1">
      <alignment horizontal="left" wrapText="1"/>
    </xf>
    <xf numFmtId="0" fontId="4" fillId="0" borderId="0" xfId="0" applyFont="1" applyFill="1" applyAlignment="1">
      <alignment horizontal="left" wrapText="1"/>
    </xf>
    <xf numFmtId="168" fontId="4" fillId="0" borderId="0" xfId="0" applyNumberFormat="1" applyFont="1"/>
    <xf numFmtId="0" fontId="4" fillId="0" borderId="15" xfId="0" applyFont="1" applyBorder="1"/>
    <xf numFmtId="167" fontId="4" fillId="0" borderId="0" xfId="0" applyNumberFormat="1" applyFont="1"/>
    <xf numFmtId="0" fontId="4" fillId="0" borderId="6" xfId="0" applyFont="1" applyBorder="1"/>
    <xf numFmtId="167" fontId="5" fillId="0" borderId="0" xfId="0" applyNumberFormat="1" applyFont="1"/>
    <xf numFmtId="168" fontId="5" fillId="0" borderId="0" xfId="0" applyNumberFormat="1" applyFont="1"/>
    <xf numFmtId="43" fontId="4" fillId="0" borderId="6" xfId="2" applyFont="1" applyBorder="1"/>
    <xf numFmtId="43" fontId="4" fillId="0" borderId="0" xfId="2" applyFont="1"/>
    <xf numFmtId="43" fontId="4" fillId="0" borderId="0" xfId="2" applyFont="1" applyBorder="1"/>
    <xf numFmtId="43" fontId="4" fillId="0" borderId="18" xfId="2" applyFont="1" applyBorder="1"/>
    <xf numFmtId="43" fontId="4" fillId="0" borderId="15" xfId="2" applyFont="1" applyBorder="1"/>
    <xf numFmtId="0" fontId="11" fillId="4" borderId="52" xfId="0" applyFont="1" applyFill="1" applyBorder="1" applyAlignment="1">
      <alignment horizontal="left"/>
    </xf>
    <xf numFmtId="0" fontId="11" fillId="4" borderId="18" xfId="0" applyFont="1" applyFill="1" applyBorder="1" applyAlignment="1">
      <alignment horizontal="left"/>
    </xf>
    <xf numFmtId="0" fontId="11" fillId="4" borderId="18" xfId="0" applyFont="1" applyFill="1" applyBorder="1" applyAlignment="1">
      <alignment horizontal="left" wrapText="1"/>
    </xf>
    <xf numFmtId="0" fontId="11" fillId="4" borderId="18" xfId="0" applyFont="1" applyFill="1" applyBorder="1" applyAlignment="1"/>
    <xf numFmtId="3" fontId="11" fillId="4" borderId="18" xfId="0" applyNumberFormat="1" applyFont="1" applyFill="1" applyBorder="1" applyAlignment="1">
      <alignment wrapText="1"/>
    </xf>
    <xf numFmtId="3" fontId="11" fillId="4" borderId="9" xfId="0" applyNumberFormat="1" applyFont="1" applyFill="1" applyBorder="1" applyAlignment="1">
      <alignment wrapText="1"/>
    </xf>
    <xf numFmtId="164" fontId="11" fillId="4" borderId="9" xfId="0" applyNumberFormat="1" applyFont="1" applyFill="1" applyBorder="1" applyAlignment="1">
      <alignment wrapText="1"/>
    </xf>
    <xf numFmtId="43" fontId="11" fillId="4" borderId="9" xfId="2" applyFont="1" applyFill="1" applyBorder="1" applyAlignment="1">
      <alignment wrapText="1"/>
    </xf>
    <xf numFmtId="43" fontId="11" fillId="7" borderId="9" xfId="2" applyFont="1" applyFill="1" applyBorder="1" applyAlignment="1">
      <alignment wrapText="1"/>
    </xf>
    <xf numFmtId="43" fontId="11" fillId="7" borderId="0" xfId="2" applyFont="1" applyFill="1" applyBorder="1" applyAlignment="1">
      <alignment wrapText="1"/>
    </xf>
    <xf numFmtId="164" fontId="11" fillId="4" borderId="0" xfId="0" applyNumberFormat="1" applyFont="1" applyFill="1" applyBorder="1" applyAlignment="1">
      <alignment wrapText="1"/>
    </xf>
    <xf numFmtId="43" fontId="11" fillId="4" borderId="0" xfId="2" applyFont="1" applyFill="1" applyBorder="1" applyAlignment="1">
      <alignment wrapText="1"/>
    </xf>
    <xf numFmtId="164" fontId="11" fillId="7" borderId="0" xfId="0" applyNumberFormat="1" applyFont="1" applyFill="1" applyBorder="1" applyAlignment="1">
      <alignment wrapText="1"/>
    </xf>
    <xf numFmtId="167" fontId="11" fillId="7" borderId="0" xfId="0" applyNumberFormat="1" applyFont="1" applyFill="1" applyBorder="1" applyAlignment="1">
      <alignment wrapText="1"/>
    </xf>
    <xf numFmtId="168" fontId="11" fillId="4" borderId="0" xfId="0" applyNumberFormat="1" applyFont="1" applyFill="1" applyBorder="1" applyAlignment="1">
      <alignment wrapText="1"/>
    </xf>
    <xf numFmtId="0" fontId="11" fillId="4" borderId="3" xfId="0" applyFont="1" applyFill="1" applyBorder="1" applyAlignment="1">
      <alignment horizontal="left"/>
    </xf>
    <xf numFmtId="0" fontId="11" fillId="4" borderId="3" xfId="0" applyFont="1" applyFill="1" applyBorder="1" applyAlignment="1">
      <alignment wrapText="1"/>
    </xf>
    <xf numFmtId="164" fontId="11" fillId="4" borderId="3" xfId="0" applyNumberFormat="1" applyFont="1" applyFill="1" applyBorder="1" applyAlignment="1">
      <alignment wrapText="1"/>
    </xf>
    <xf numFmtId="167" fontId="11" fillId="4" borderId="3" xfId="0" applyNumberFormat="1" applyFont="1" applyFill="1" applyBorder="1" applyAlignment="1">
      <alignment wrapText="1"/>
    </xf>
    <xf numFmtId="3" fontId="11" fillId="4" borderId="3" xfId="0" applyNumberFormat="1" applyFont="1" applyFill="1" applyBorder="1" applyAlignment="1">
      <alignment wrapText="1"/>
    </xf>
    <xf numFmtId="4" fontId="11" fillId="4" borderId="3" xfId="0" applyNumberFormat="1" applyFont="1" applyFill="1" applyBorder="1" applyAlignment="1">
      <alignment wrapText="1"/>
    </xf>
    <xf numFmtId="4" fontId="5" fillId="0" borderId="0" xfId="0" applyNumberFormat="1" applyFont="1" applyFill="1"/>
    <xf numFmtId="0" fontId="11" fillId="4" borderId="3" xfId="0" applyFont="1" applyFill="1" applyBorder="1" applyAlignment="1">
      <alignment horizontal="left" wrapText="1"/>
    </xf>
    <xf numFmtId="0" fontId="4" fillId="0" borderId="0" xfId="0" applyFont="1" applyAlignment="1">
      <alignment horizontal="center"/>
    </xf>
    <xf numFmtId="167" fontId="11" fillId="7" borderId="3" xfId="0" applyNumberFormat="1" applyFont="1" applyFill="1" applyBorder="1" applyAlignment="1">
      <alignment wrapText="1"/>
    </xf>
    <xf numFmtId="3" fontId="11" fillId="4" borderId="3" xfId="0" applyNumberFormat="1" applyFont="1" applyFill="1" applyBorder="1" applyAlignment="1">
      <alignment horizontal="left" wrapText="1"/>
    </xf>
    <xf numFmtId="164" fontId="11" fillId="4" borderId="3" xfId="0" applyNumberFormat="1" applyFont="1" applyFill="1" applyBorder="1" applyAlignment="1">
      <alignment horizontal="left" wrapText="1"/>
    </xf>
    <xf numFmtId="3" fontId="11" fillId="4" borderId="18" xfId="0" applyNumberFormat="1" applyFont="1" applyFill="1" applyBorder="1" applyAlignment="1">
      <alignment horizontal="left" wrapText="1"/>
    </xf>
    <xf numFmtId="4" fontId="11" fillId="4" borderId="9" xfId="0" applyNumberFormat="1" applyFont="1" applyFill="1" applyBorder="1" applyAlignment="1">
      <alignment wrapText="1"/>
    </xf>
    <xf numFmtId="4" fontId="11" fillId="4" borderId="9" xfId="2" applyNumberFormat="1" applyFont="1" applyFill="1" applyBorder="1" applyAlignment="1">
      <alignment wrapText="1"/>
    </xf>
    <xf numFmtId="4" fontId="4" fillId="0" borderId="0" xfId="2" applyNumberFormat="1" applyFont="1"/>
    <xf numFmtId="4" fontId="4" fillId="0" borderId="0" xfId="2" applyNumberFormat="1" applyFont="1" applyFill="1"/>
    <xf numFmtId="37" fontId="11" fillId="7" borderId="9" xfId="2" applyNumberFormat="1" applyFont="1" applyFill="1" applyBorder="1" applyAlignment="1">
      <alignment wrapText="1"/>
    </xf>
    <xf numFmtId="37" fontId="4" fillId="0" borderId="0" xfId="2" applyNumberFormat="1" applyFont="1"/>
    <xf numFmtId="37" fontId="11" fillId="7" borderId="0" xfId="2" applyNumberFormat="1" applyFont="1" applyFill="1" applyBorder="1" applyAlignment="1">
      <alignment wrapText="1"/>
    </xf>
    <xf numFmtId="37" fontId="5" fillId="0" borderId="0" xfId="2" applyNumberFormat="1" applyFont="1"/>
    <xf numFmtId="37" fontId="11" fillId="4" borderId="0" xfId="2" applyNumberFormat="1" applyFont="1" applyFill="1" applyBorder="1" applyAlignment="1">
      <alignment wrapText="1"/>
    </xf>
    <xf numFmtId="3" fontId="5" fillId="0" borderId="0" xfId="0" applyNumberFormat="1" applyFont="1" applyFill="1" applyAlignment="1">
      <alignment horizontal="center"/>
    </xf>
    <xf numFmtId="4" fontId="5" fillId="0" borderId="0" xfId="2" applyNumberFormat="1" applyFont="1" applyBorder="1"/>
    <xf numFmtId="4" fontId="5" fillId="0" borderId="2" xfId="2" applyNumberFormat="1" applyFont="1" applyFill="1" applyBorder="1"/>
    <xf numFmtId="0" fontId="2" fillId="2" borderId="20" xfId="0" applyFont="1" applyFill="1" applyBorder="1" applyAlignment="1" applyProtection="1">
      <protection locked="0"/>
    </xf>
    <xf numFmtId="0" fontId="3" fillId="2" borderId="20" xfId="0" applyFont="1" applyFill="1" applyBorder="1" applyAlignment="1" applyProtection="1">
      <protection locked="0"/>
    </xf>
    <xf numFmtId="0" fontId="4" fillId="2" borderId="19" xfId="0" applyFont="1" applyFill="1" applyBorder="1" applyProtection="1">
      <protection locked="0"/>
    </xf>
    <xf numFmtId="0" fontId="4" fillId="2" borderId="21" xfId="0" applyFont="1" applyFill="1" applyBorder="1" applyProtection="1">
      <protection locked="0"/>
    </xf>
    <xf numFmtId="0" fontId="4" fillId="2" borderId="0" xfId="0" applyFont="1" applyFill="1" applyProtection="1">
      <protection locked="0"/>
    </xf>
    <xf numFmtId="0" fontId="4" fillId="0" borderId="0" xfId="0" applyFont="1" applyFill="1" applyProtection="1">
      <protection locked="0"/>
    </xf>
    <xf numFmtId="0" fontId="0" fillId="5" borderId="0" xfId="0" applyFill="1" applyProtection="1">
      <protection locked="0"/>
    </xf>
    <xf numFmtId="0" fontId="0" fillId="2" borderId="21" xfId="0" applyFill="1" applyBorder="1" applyProtection="1">
      <protection locked="0"/>
    </xf>
    <xf numFmtId="0" fontId="0" fillId="2" borderId="0" xfId="0" applyFill="1" applyProtection="1">
      <protection locked="0"/>
    </xf>
    <xf numFmtId="0" fontId="0" fillId="0" borderId="0" xfId="0" applyFill="1" applyProtection="1">
      <protection locked="0"/>
    </xf>
    <xf numFmtId="0" fontId="0" fillId="0" borderId="0" xfId="0" applyProtection="1">
      <protection locked="0"/>
    </xf>
    <xf numFmtId="0" fontId="0" fillId="2" borderId="23" xfId="0" applyFill="1" applyBorder="1" applyProtection="1">
      <protection locked="0"/>
    </xf>
    <xf numFmtId="0" fontId="0" fillId="2" borderId="22" xfId="0" applyFill="1" applyBorder="1" applyProtection="1">
      <protection locked="0"/>
    </xf>
    <xf numFmtId="0" fontId="8" fillId="5" borderId="0" xfId="0" applyFont="1" applyFill="1" applyProtection="1">
      <protection locked="0"/>
    </xf>
    <xf numFmtId="0" fontId="5" fillId="5" borderId="24" xfId="0" applyFont="1" applyFill="1" applyBorder="1" applyAlignment="1" applyProtection="1">
      <alignment wrapText="1"/>
      <protection locked="0"/>
    </xf>
    <xf numFmtId="0" fontId="5" fillId="5" borderId="25" xfId="0" applyFont="1" applyFill="1" applyBorder="1" applyAlignment="1" applyProtection="1">
      <alignment wrapText="1"/>
      <protection locked="0"/>
    </xf>
    <xf numFmtId="0" fontId="7" fillId="0" borderId="25" xfId="0" applyFont="1" applyFill="1" applyBorder="1" applyAlignment="1" applyProtection="1">
      <alignment horizontal="center"/>
      <protection locked="0"/>
    </xf>
    <xf numFmtId="4" fontId="4" fillId="2" borderId="0" xfId="0" applyNumberFormat="1" applyFont="1" applyFill="1" applyProtection="1">
      <protection locked="0"/>
    </xf>
    <xf numFmtId="0" fontId="9" fillId="2" borderId="0" xfId="0" applyFont="1" applyFill="1" applyProtection="1">
      <protection locked="0"/>
    </xf>
    <xf numFmtId="0" fontId="6" fillId="3" borderId="6" xfId="0" applyFont="1" applyFill="1" applyBorder="1" applyAlignment="1" applyProtection="1">
      <alignment horizontal="center" vertical="top" wrapText="1"/>
      <protection locked="0"/>
    </xf>
    <xf numFmtId="0" fontId="6" fillId="3" borderId="0" xfId="0" applyFont="1" applyFill="1" applyBorder="1" applyAlignment="1" applyProtection="1">
      <alignment horizontal="center" vertical="top" wrapText="1"/>
      <protection locked="0"/>
    </xf>
    <xf numFmtId="0" fontId="4" fillId="3" borderId="13" xfId="0" applyFont="1" applyFill="1" applyBorder="1" applyAlignment="1" applyProtection="1">
      <alignment horizontal="left" wrapText="1"/>
      <protection locked="0"/>
    </xf>
    <xf numFmtId="0" fontId="6" fillId="2" borderId="0" xfId="0" applyFont="1" applyFill="1" applyBorder="1" applyAlignment="1" applyProtection="1">
      <alignment horizontal="center" vertical="top" wrapText="1"/>
      <protection locked="0"/>
    </xf>
    <xf numFmtId="0" fontId="6" fillId="2" borderId="8" xfId="0" applyFont="1" applyFill="1" applyBorder="1" applyAlignment="1" applyProtection="1">
      <alignment horizontal="center" vertical="top" wrapText="1"/>
      <protection locked="0"/>
    </xf>
    <xf numFmtId="0" fontId="4" fillId="2" borderId="8" xfId="0" applyFont="1" applyFill="1" applyBorder="1" applyAlignment="1" applyProtection="1">
      <alignment horizontal="left" wrapText="1"/>
      <protection locked="0"/>
    </xf>
    <xf numFmtId="0" fontId="4" fillId="2" borderId="18" xfId="0" applyFont="1" applyFill="1" applyBorder="1" applyAlignment="1" applyProtection="1">
      <alignment horizontal="center" wrapText="1"/>
      <protection locked="0"/>
    </xf>
    <xf numFmtId="3" fontId="4" fillId="2" borderId="0" xfId="0" applyNumberFormat="1" applyFont="1" applyFill="1" applyBorder="1" applyProtection="1">
      <protection locked="0"/>
    </xf>
    <xf numFmtId="164" fontId="4" fillId="2" borderId="0" xfId="0" applyNumberFormat="1" applyFont="1" applyFill="1" applyBorder="1" applyProtection="1">
      <protection locked="0"/>
    </xf>
    <xf numFmtId="164" fontId="5" fillId="2" borderId="0" xfId="0" applyNumberFormat="1" applyFont="1" applyFill="1" applyBorder="1" applyProtection="1">
      <protection locked="0"/>
    </xf>
    <xf numFmtId="0" fontId="5" fillId="2" borderId="0" xfId="0" applyFont="1" applyFill="1" applyBorder="1" applyAlignment="1" applyProtection="1">
      <alignment horizontal="center" wrapText="1"/>
      <protection locked="0"/>
    </xf>
    <xf numFmtId="0" fontId="5" fillId="2" borderId="0" xfId="0" applyFont="1" applyFill="1" applyBorder="1" applyProtection="1">
      <protection locked="0"/>
    </xf>
    <xf numFmtId="0" fontId="4" fillId="2" borderId="0" xfId="0" applyFont="1" applyFill="1" applyBorder="1" applyProtection="1">
      <protection locked="0"/>
    </xf>
    <xf numFmtId="0" fontId="4" fillId="0" borderId="0" xfId="0" applyFont="1" applyFill="1" applyBorder="1" applyProtection="1">
      <protection locked="0"/>
    </xf>
    <xf numFmtId="0" fontId="8" fillId="2" borderId="38" xfId="0" applyFont="1" applyFill="1" applyBorder="1" applyAlignment="1" applyProtection="1">
      <alignment horizontal="left" wrapText="1"/>
      <protection locked="0"/>
    </xf>
    <xf numFmtId="0" fontId="5" fillId="2" borderId="38" xfId="0" applyFont="1" applyFill="1" applyBorder="1" applyAlignment="1" applyProtection="1">
      <alignment horizontal="center" wrapText="1"/>
      <protection locked="0"/>
    </xf>
    <xf numFmtId="0" fontId="5" fillId="2" borderId="38" xfId="0" applyFont="1" applyFill="1" applyBorder="1" applyProtection="1">
      <protection locked="0"/>
    </xf>
    <xf numFmtId="0" fontId="4" fillId="2" borderId="38" xfId="0" applyFont="1" applyFill="1" applyBorder="1" applyProtection="1">
      <protection locked="0"/>
    </xf>
    <xf numFmtId="0" fontId="4" fillId="2" borderId="37" xfId="0" applyFont="1" applyFill="1" applyBorder="1" applyProtection="1">
      <protection locked="0"/>
    </xf>
    <xf numFmtId="0" fontId="8" fillId="2" borderId="10" xfId="0" applyFont="1" applyFill="1" applyBorder="1" applyAlignment="1" applyProtection="1">
      <alignment horizontal="left" wrapText="1"/>
      <protection locked="0"/>
    </xf>
    <xf numFmtId="0" fontId="5" fillId="2" borderId="11" xfId="0" applyFont="1" applyFill="1" applyBorder="1" applyAlignment="1" applyProtection="1">
      <alignment horizontal="center" wrapText="1"/>
      <protection locked="0"/>
    </xf>
    <xf numFmtId="0" fontId="5" fillId="2" borderId="11" xfId="0" applyFont="1" applyFill="1" applyBorder="1" applyProtection="1">
      <protection locked="0"/>
    </xf>
    <xf numFmtId="0" fontId="5" fillId="2" borderId="10" xfId="0" applyFont="1" applyFill="1" applyBorder="1" applyProtection="1">
      <protection locked="0"/>
    </xf>
    <xf numFmtId="0" fontId="5" fillId="0" borderId="43" xfId="0" applyFont="1" applyFill="1" applyBorder="1" applyAlignment="1" applyProtection="1">
      <alignment wrapText="1"/>
      <protection locked="0"/>
    </xf>
    <xf numFmtId="0" fontId="5" fillId="2" borderId="3" xfId="0" applyFont="1" applyFill="1" applyBorder="1" applyAlignment="1" applyProtection="1">
      <alignment wrapText="1"/>
      <protection locked="0"/>
    </xf>
    <xf numFmtId="0" fontId="5" fillId="2" borderId="5" xfId="0" applyFont="1" applyFill="1" applyBorder="1" applyAlignment="1" applyProtection="1">
      <alignment horizontal="center" wrapText="1"/>
      <protection locked="0"/>
    </xf>
    <xf numFmtId="0" fontId="8" fillId="2" borderId="23" xfId="0" applyFont="1" applyFill="1" applyBorder="1" applyAlignment="1" applyProtection="1">
      <alignment horizontal="left"/>
      <protection locked="0"/>
    </xf>
    <xf numFmtId="0" fontId="5" fillId="5" borderId="36" xfId="0" applyFont="1" applyFill="1" applyBorder="1" applyAlignment="1" applyProtection="1">
      <alignment horizontal="left"/>
      <protection locked="0"/>
    </xf>
    <xf numFmtId="0" fontId="5" fillId="5" borderId="36" xfId="0" applyFont="1" applyFill="1" applyBorder="1" applyAlignment="1" applyProtection="1">
      <alignment horizontal="center" wrapText="1"/>
      <protection locked="0"/>
    </xf>
    <xf numFmtId="0" fontId="5" fillId="0" borderId="36" xfId="0" applyFont="1" applyFill="1" applyBorder="1" applyProtection="1">
      <protection locked="0"/>
    </xf>
    <xf numFmtId="0" fontId="5" fillId="0" borderId="0" xfId="0" applyFont="1" applyFill="1" applyBorder="1" applyProtection="1">
      <protection locked="0"/>
    </xf>
    <xf numFmtId="0" fontId="6" fillId="0" borderId="6" xfId="0" applyFont="1" applyFill="1" applyBorder="1" applyAlignment="1" applyProtection="1">
      <alignment horizontal="center" vertical="top" wrapText="1"/>
      <protection locked="0"/>
    </xf>
    <xf numFmtId="0" fontId="6" fillId="0" borderId="0" xfId="0" applyFont="1" applyFill="1" applyBorder="1" applyAlignment="1" applyProtection="1">
      <alignment horizontal="center" vertical="top" wrapText="1"/>
      <protection locked="0"/>
    </xf>
    <xf numFmtId="0" fontId="6" fillId="0" borderId="7" xfId="0" applyFont="1" applyFill="1" applyBorder="1" applyAlignment="1" applyProtection="1">
      <alignment horizontal="center" vertical="top" wrapText="1"/>
      <protection locked="0"/>
    </xf>
    <xf numFmtId="0" fontId="6" fillId="0" borderId="8" xfId="0" applyFont="1" applyFill="1" applyBorder="1" applyAlignment="1" applyProtection="1">
      <alignment horizontal="center" vertical="top" wrapText="1"/>
      <protection locked="0"/>
    </xf>
    <xf numFmtId="0" fontId="4" fillId="3" borderId="14" xfId="0" applyFont="1" applyFill="1" applyBorder="1" applyAlignment="1" applyProtection="1">
      <alignment horizontal="left" wrapText="1"/>
      <protection locked="0"/>
    </xf>
    <xf numFmtId="0" fontId="4" fillId="5" borderId="12" xfId="0" applyFont="1" applyFill="1" applyBorder="1" applyAlignment="1" applyProtection="1">
      <alignment horizontal="center" wrapText="1"/>
      <protection locked="0"/>
    </xf>
    <xf numFmtId="3" fontId="4" fillId="5" borderId="3" xfId="0" applyNumberFormat="1" applyFont="1" applyFill="1" applyBorder="1" applyProtection="1">
      <protection locked="0"/>
    </xf>
    <xf numFmtId="164" fontId="4" fillId="5" borderId="3" xfId="0" applyNumberFormat="1" applyFont="1" applyFill="1" applyBorder="1" applyProtection="1">
      <protection locked="0"/>
    </xf>
    <xf numFmtId="164" fontId="5" fillId="5" borderId="3" xfId="0" applyNumberFormat="1" applyFont="1" applyFill="1" applyBorder="1" applyProtection="1">
      <protection locked="0"/>
    </xf>
    <xf numFmtId="0" fontId="4" fillId="5" borderId="3" xfId="0" applyFont="1" applyFill="1" applyBorder="1" applyProtection="1">
      <protection locked="0"/>
    </xf>
    <xf numFmtId="0" fontId="4" fillId="5" borderId="45" xfId="0" applyFont="1" applyFill="1" applyBorder="1" applyProtection="1">
      <protection locked="0"/>
    </xf>
    <xf numFmtId="0" fontId="0" fillId="2" borderId="47" xfId="0" applyFill="1" applyBorder="1" applyProtection="1">
      <protection locked="0"/>
    </xf>
    <xf numFmtId="0" fontId="0" fillId="2" borderId="46" xfId="0" applyFill="1" applyBorder="1" applyProtection="1">
      <protection locked="0"/>
    </xf>
    <xf numFmtId="0" fontId="5" fillId="2" borderId="43" xfId="0" applyFont="1" applyFill="1" applyBorder="1" applyAlignment="1" applyProtection="1">
      <alignment wrapText="1"/>
      <protection locked="0"/>
    </xf>
    <xf numFmtId="0" fontId="0" fillId="2" borderId="36" xfId="0" applyFill="1" applyBorder="1" applyProtection="1">
      <protection locked="0"/>
    </xf>
    <xf numFmtId="3" fontId="4" fillId="6" borderId="30" xfId="0" applyNumberFormat="1" applyFont="1" applyFill="1" applyBorder="1" applyProtection="1"/>
    <xf numFmtId="3" fontId="4" fillId="6" borderId="31" xfId="0" applyNumberFormat="1" applyFont="1" applyFill="1" applyBorder="1" applyProtection="1"/>
    <xf numFmtId="167" fontId="4" fillId="6" borderId="31" xfId="0" applyNumberFormat="1" applyFont="1" applyFill="1" applyBorder="1" applyProtection="1"/>
    <xf numFmtId="168" fontId="4" fillId="6" borderId="31" xfId="0" applyNumberFormat="1" applyFont="1" applyFill="1" applyBorder="1" applyProtection="1"/>
    <xf numFmtId="3" fontId="4" fillId="6" borderId="32" xfId="0" applyNumberFormat="1" applyFont="1" applyFill="1" applyBorder="1" applyProtection="1"/>
    <xf numFmtId="3" fontId="4" fillId="6" borderId="33" xfId="0" applyNumberFormat="1" applyFont="1" applyFill="1" applyBorder="1" applyProtection="1"/>
    <xf numFmtId="167" fontId="4" fillId="6" borderId="33" xfId="0" applyNumberFormat="1" applyFont="1" applyFill="1" applyBorder="1" applyProtection="1"/>
    <xf numFmtId="168" fontId="4" fillId="6" borderId="33" xfId="0" applyNumberFormat="1" applyFont="1" applyFill="1" applyBorder="1" applyProtection="1"/>
    <xf numFmtId="3" fontId="4" fillId="6" borderId="34" xfId="0" applyNumberFormat="1" applyFont="1" applyFill="1" applyBorder="1" applyProtection="1"/>
    <xf numFmtId="3" fontId="4" fillId="6" borderId="35" xfId="0" applyNumberFormat="1" applyFont="1" applyFill="1" applyBorder="1" applyProtection="1"/>
    <xf numFmtId="167" fontId="4" fillId="6" borderId="35" xfId="0" applyNumberFormat="1" applyFont="1" applyFill="1" applyBorder="1" applyProtection="1"/>
    <xf numFmtId="168" fontId="4" fillId="6" borderId="35" xfId="0" applyNumberFormat="1" applyFont="1" applyFill="1" applyBorder="1" applyProtection="1"/>
    <xf numFmtId="0" fontId="6" fillId="5" borderId="26" xfId="0" applyFont="1" applyFill="1" applyBorder="1" applyAlignment="1" applyProtection="1">
      <alignment horizontal="left" vertical="top" wrapText="1"/>
    </xf>
    <xf numFmtId="3" fontId="6" fillId="5" borderId="27" xfId="0" applyNumberFormat="1" applyFont="1" applyFill="1" applyBorder="1" applyAlignment="1" applyProtection="1">
      <alignment horizontal="right" vertical="top" wrapText="1"/>
    </xf>
    <xf numFmtId="0" fontId="6" fillId="5" borderId="27" xfId="0" applyFont="1" applyFill="1" applyBorder="1" applyAlignment="1" applyProtection="1">
      <alignment horizontal="center" vertical="top" wrapText="1"/>
    </xf>
    <xf numFmtId="0" fontId="6" fillId="5" borderId="28" xfId="0" applyFont="1" applyFill="1" applyBorder="1" applyAlignment="1" applyProtection="1">
      <alignment horizontal="left" vertical="top" wrapText="1"/>
    </xf>
    <xf numFmtId="3" fontId="6" fillId="5" borderId="29" xfId="0" applyNumberFormat="1" applyFont="1" applyFill="1" applyBorder="1" applyAlignment="1" applyProtection="1">
      <alignment horizontal="right" vertical="top" wrapText="1"/>
    </xf>
    <xf numFmtId="0" fontId="6" fillId="5" borderId="29" xfId="0" applyFont="1" applyFill="1" applyBorder="1" applyAlignment="1" applyProtection="1">
      <alignment horizontal="center" vertical="top" wrapText="1"/>
    </xf>
    <xf numFmtId="0" fontId="4" fillId="6" borderId="41" xfId="0" applyFont="1" applyFill="1" applyBorder="1" applyAlignment="1" applyProtection="1">
      <alignment wrapText="1"/>
    </xf>
    <xf numFmtId="0" fontId="4" fillId="6" borderId="41" xfId="0" applyFont="1" applyFill="1" applyBorder="1" applyAlignment="1" applyProtection="1"/>
    <xf numFmtId="0" fontId="4" fillId="6" borderId="41" xfId="0" applyFont="1" applyFill="1" applyBorder="1" applyProtection="1"/>
    <xf numFmtId="0" fontId="6" fillId="6" borderId="39" xfId="0" applyFont="1" applyFill="1" applyBorder="1" applyAlignment="1" applyProtection="1">
      <alignment horizontal="center" vertical="top" wrapText="1"/>
    </xf>
    <xf numFmtId="0" fontId="4" fillId="6" borderId="27" xfId="0" applyFont="1" applyFill="1" applyBorder="1" applyAlignment="1" applyProtection="1">
      <alignment wrapText="1"/>
    </xf>
    <xf numFmtId="0" fontId="4" fillId="6" borderId="27" xfId="0" applyFont="1" applyFill="1" applyBorder="1" applyAlignment="1" applyProtection="1"/>
    <xf numFmtId="0" fontId="4" fillId="6" borderId="27" xfId="0" applyFont="1" applyFill="1" applyBorder="1" applyProtection="1"/>
    <xf numFmtId="0" fontId="6" fillId="6" borderId="32" xfId="0" applyFont="1" applyFill="1" applyBorder="1" applyAlignment="1" applyProtection="1">
      <alignment horizontal="center" vertical="top" wrapText="1"/>
    </xf>
    <xf numFmtId="0" fontId="4" fillId="6" borderId="42" xfId="0" applyFont="1" applyFill="1" applyBorder="1" applyAlignment="1" applyProtection="1">
      <alignment wrapText="1"/>
    </xf>
    <xf numFmtId="0" fontId="4" fillId="6" borderId="42" xfId="0" applyFont="1" applyFill="1" applyBorder="1" applyAlignment="1" applyProtection="1"/>
    <xf numFmtId="0" fontId="4" fillId="6" borderId="42" xfId="0" applyFont="1" applyFill="1" applyBorder="1" applyProtection="1"/>
    <xf numFmtId="0" fontId="6" fillId="6" borderId="34" xfId="0" applyFont="1" applyFill="1" applyBorder="1" applyAlignment="1" applyProtection="1">
      <alignment horizontal="center" vertical="top" wrapText="1"/>
    </xf>
    <xf numFmtId="0" fontId="6" fillId="5" borderId="44" xfId="0" applyFont="1" applyFill="1" applyBorder="1" applyAlignment="1" applyProtection="1">
      <alignment horizontal="left" vertical="top" wrapText="1"/>
    </xf>
    <xf numFmtId="3" fontId="6" fillId="5" borderId="42" xfId="0" applyNumberFormat="1" applyFont="1" applyFill="1" applyBorder="1" applyAlignment="1" applyProtection="1">
      <alignment horizontal="right" vertical="top" wrapText="1"/>
    </xf>
    <xf numFmtId="0" fontId="6" fillId="5" borderId="42" xfId="0" applyFont="1" applyFill="1" applyBorder="1" applyAlignment="1" applyProtection="1">
      <alignment horizontal="center" vertical="top" wrapText="1"/>
    </xf>
    <xf numFmtId="0" fontId="9" fillId="5" borderId="48" xfId="0" applyFont="1" applyFill="1" applyBorder="1" applyProtection="1"/>
    <xf numFmtId="0" fontId="9" fillId="5" borderId="41" xfId="0" applyFont="1" applyFill="1" applyBorder="1" applyAlignment="1" applyProtection="1"/>
    <xf numFmtId="0" fontId="0" fillId="5" borderId="41" xfId="0" applyFill="1" applyBorder="1" applyProtection="1"/>
    <xf numFmtId="3" fontId="4" fillId="6" borderId="49" xfId="0" applyNumberFormat="1" applyFont="1" applyFill="1" applyBorder="1" applyProtection="1"/>
    <xf numFmtId="3" fontId="4" fillId="6" borderId="40" xfId="0" applyNumberFormat="1" applyFont="1" applyFill="1" applyBorder="1" applyProtection="1"/>
    <xf numFmtId="167" fontId="4" fillId="6" borderId="40" xfId="0" applyNumberFormat="1" applyFont="1" applyFill="1" applyBorder="1" applyProtection="1"/>
    <xf numFmtId="168" fontId="4" fillId="6" borderId="40" xfId="0" applyNumberFormat="1" applyFont="1" applyFill="1" applyBorder="1" applyProtection="1"/>
    <xf numFmtId="0" fontId="9" fillId="5" borderId="26" xfId="0" applyFont="1" applyFill="1" applyBorder="1" applyProtection="1"/>
    <xf numFmtId="0" fontId="9" fillId="5" borderId="27" xfId="0" applyFont="1" applyFill="1" applyBorder="1" applyAlignment="1" applyProtection="1"/>
    <xf numFmtId="0" fontId="0" fillId="5" borderId="27" xfId="0" applyFill="1" applyBorder="1" applyProtection="1"/>
    <xf numFmtId="3" fontId="4" fillId="6" borderId="50" xfId="0" applyNumberFormat="1" applyFont="1" applyFill="1" applyBorder="1" applyProtection="1"/>
    <xf numFmtId="0" fontId="9" fillId="5" borderId="44" xfId="0" applyFont="1" applyFill="1" applyBorder="1" applyProtection="1"/>
    <xf numFmtId="0" fontId="9" fillId="5" borderId="42" xfId="0" applyFont="1" applyFill="1" applyBorder="1" applyAlignment="1" applyProtection="1"/>
    <xf numFmtId="0" fontId="0" fillId="5" borderId="42" xfId="0" applyFill="1" applyBorder="1" applyProtection="1"/>
    <xf numFmtId="3" fontId="4" fillId="6" borderId="51" xfId="0" applyNumberFormat="1" applyFont="1" applyFill="1" applyBorder="1" applyProtection="1"/>
    <xf numFmtId="37" fontId="11" fillId="7" borderId="2" xfId="2" applyNumberFormat="1" applyFont="1" applyFill="1" applyBorder="1" applyAlignment="1">
      <alignment wrapText="1"/>
    </xf>
    <xf numFmtId="37" fontId="5" fillId="0" borderId="2" xfId="2" applyNumberFormat="1" applyFont="1" applyBorder="1"/>
    <xf numFmtId="4" fontId="4" fillId="0" borderId="0" xfId="0" applyNumberFormat="1" applyFont="1" applyFill="1" applyBorder="1"/>
    <xf numFmtId="43" fontId="4" fillId="0" borderId="0" xfId="2" applyFont="1" applyFill="1"/>
    <xf numFmtId="0" fontId="11" fillId="4" borderId="0" xfId="0" applyFont="1" applyFill="1" applyBorder="1" applyAlignment="1"/>
    <xf numFmtId="39" fontId="11" fillId="7" borderId="0" xfId="2" applyNumberFormat="1" applyFont="1" applyFill="1" applyBorder="1" applyAlignment="1">
      <alignment wrapText="1"/>
    </xf>
    <xf numFmtId="39" fontId="5" fillId="0" borderId="0" xfId="2" applyNumberFormat="1" applyFont="1"/>
    <xf numFmtId="39" fontId="11" fillId="4" borderId="0" xfId="2" applyNumberFormat="1" applyFont="1" applyFill="1" applyBorder="1" applyAlignment="1">
      <alignment wrapText="1"/>
    </xf>
    <xf numFmtId="0" fontId="5" fillId="2" borderId="3" xfId="0" applyFont="1" applyFill="1" applyBorder="1" applyAlignment="1" applyProtection="1">
      <alignment horizontal="center"/>
      <protection locked="0"/>
    </xf>
    <xf numFmtId="0" fontId="5" fillId="2" borderId="53" xfId="0" applyFont="1" applyFill="1" applyBorder="1" applyAlignment="1" applyProtection="1">
      <alignment horizontal="center"/>
      <protection locked="0"/>
    </xf>
    <xf numFmtId="0" fontId="5" fillId="2" borderId="16" xfId="0" applyFont="1" applyFill="1" applyBorder="1" applyAlignment="1" applyProtection="1">
      <alignment horizontal="right"/>
      <protection locked="0"/>
    </xf>
    <xf numFmtId="0" fontId="5" fillId="2" borderId="54" xfId="0" applyFont="1" applyFill="1" applyBorder="1" applyAlignment="1" applyProtection="1">
      <alignment horizontal="center"/>
      <protection locked="0"/>
    </xf>
    <xf numFmtId="0" fontId="5" fillId="2" borderId="55" xfId="0" applyFont="1" applyFill="1" applyBorder="1" applyAlignment="1" applyProtection="1">
      <alignment horizontal="center"/>
      <protection locked="0"/>
    </xf>
    <xf numFmtId="0" fontId="5" fillId="2" borderId="56" xfId="0" applyFont="1" applyFill="1" applyBorder="1" applyAlignment="1" applyProtection="1">
      <alignment horizontal="center"/>
      <protection locked="0"/>
    </xf>
    <xf numFmtId="0" fontId="5" fillId="2" borderId="57" xfId="0" applyFont="1" applyFill="1" applyBorder="1" applyAlignment="1" applyProtection="1">
      <alignment horizontal="center"/>
      <protection locked="0"/>
    </xf>
    <xf numFmtId="0" fontId="5" fillId="2" borderId="58" xfId="0" applyFont="1" applyFill="1" applyBorder="1" applyAlignment="1" applyProtection="1">
      <alignment horizontal="center"/>
      <protection locked="0"/>
    </xf>
    <xf numFmtId="0" fontId="5" fillId="2" borderId="5" xfId="0" applyFont="1" applyFill="1" applyBorder="1" applyAlignment="1" applyProtection="1">
      <alignment horizontal="center"/>
      <protection locked="0"/>
    </xf>
    <xf numFmtId="0" fontId="5" fillId="2" borderId="3" xfId="0" applyFont="1" applyFill="1" applyBorder="1" applyAlignment="1" applyProtection="1">
      <alignment horizontal="right"/>
      <protection locked="0"/>
    </xf>
    <xf numFmtId="0" fontId="5" fillId="2" borderId="55" xfId="0" applyFont="1" applyFill="1" applyBorder="1" applyAlignment="1" applyProtection="1">
      <alignment horizontal="right"/>
      <protection locked="0"/>
    </xf>
    <xf numFmtId="0" fontId="5" fillId="2" borderId="59" xfId="0" applyFont="1" applyFill="1" applyBorder="1" applyAlignment="1" applyProtection="1">
      <alignment horizontal="center"/>
      <protection locked="0"/>
    </xf>
    <xf numFmtId="0" fontId="5" fillId="2" borderId="60" xfId="0" applyFont="1" applyFill="1" applyBorder="1" applyAlignment="1" applyProtection="1">
      <alignment horizontal="center"/>
      <protection locked="0"/>
    </xf>
    <xf numFmtId="0" fontId="4" fillId="2" borderId="36" xfId="0" applyFont="1" applyFill="1" applyBorder="1" applyProtection="1">
      <protection locked="0"/>
    </xf>
    <xf numFmtId="0" fontId="5" fillId="2" borderId="57" xfId="0" applyFont="1" applyFill="1" applyBorder="1" applyAlignment="1" applyProtection="1">
      <alignment horizontal="right"/>
      <protection locked="0"/>
    </xf>
    <xf numFmtId="0" fontId="5" fillId="2" borderId="15" xfId="0" applyFont="1" applyFill="1" applyBorder="1" applyAlignment="1" applyProtection="1">
      <protection locked="0"/>
    </xf>
    <xf numFmtId="0" fontId="5" fillId="2" borderId="0" xfId="0" applyFont="1" applyFill="1" applyBorder="1" applyAlignment="1" applyProtection="1">
      <protection locked="0"/>
    </xf>
    <xf numFmtId="0" fontId="0" fillId="2" borderId="0" xfId="0" applyFill="1" applyBorder="1" applyProtection="1">
      <protection locked="0"/>
    </xf>
    <xf numFmtId="0" fontId="2" fillId="2" borderId="18" xfId="0" applyFont="1" applyFill="1" applyBorder="1" applyAlignment="1" applyProtection="1">
      <alignment wrapText="1"/>
      <protection locked="0"/>
    </xf>
    <xf numFmtId="0" fontId="3" fillId="2" borderId="18" xfId="0" applyFont="1" applyFill="1" applyBorder="1" applyAlignment="1" applyProtection="1">
      <protection locked="0"/>
    </xf>
    <xf numFmtId="0" fontId="0" fillId="2" borderId="19" xfId="0" applyFill="1" applyBorder="1" applyProtection="1">
      <protection locked="0"/>
    </xf>
    <xf numFmtId="0" fontId="5" fillId="2" borderId="61" xfId="0" applyFont="1" applyFill="1" applyBorder="1" applyAlignment="1" applyProtection="1">
      <protection locked="0"/>
    </xf>
    <xf numFmtId="0" fontId="0" fillId="2" borderId="61" xfId="0" applyFill="1" applyBorder="1" applyProtection="1">
      <protection locked="0"/>
    </xf>
    <xf numFmtId="3" fontId="4" fillId="5" borderId="62" xfId="0" applyNumberFormat="1" applyFont="1" applyFill="1" applyBorder="1" applyProtection="1"/>
    <xf numFmtId="3" fontId="4" fillId="5" borderId="63" xfId="0" applyNumberFormat="1" applyFont="1" applyFill="1" applyBorder="1" applyProtection="1"/>
    <xf numFmtId="167" fontId="4" fillId="5" borderId="63" xfId="0" applyNumberFormat="1" applyFont="1" applyFill="1" applyBorder="1" applyProtection="1"/>
    <xf numFmtId="168" fontId="4" fillId="5" borderId="63" xfId="0" applyNumberFormat="1" applyFont="1" applyFill="1" applyBorder="1" applyProtection="1"/>
    <xf numFmtId="0" fontId="2" fillId="2" borderId="19" xfId="0" applyFont="1" applyFill="1" applyBorder="1" applyProtection="1">
      <protection locked="0"/>
    </xf>
    <xf numFmtId="0" fontId="0" fillId="2" borderId="64" xfId="0" applyFill="1" applyBorder="1" applyProtection="1">
      <protection locked="0"/>
    </xf>
    <xf numFmtId="0" fontId="8" fillId="2" borderId="19" xfId="0" applyFont="1" applyFill="1" applyBorder="1" applyAlignment="1" applyProtection="1">
      <alignment horizontal="left"/>
      <protection locked="0"/>
    </xf>
    <xf numFmtId="0" fontId="5" fillId="2" borderId="19" xfId="0" applyFont="1" applyFill="1" applyBorder="1" applyAlignment="1" applyProtection="1">
      <alignment horizontal="center" wrapText="1"/>
      <protection locked="0"/>
    </xf>
    <xf numFmtId="0" fontId="5" fillId="2" borderId="19" xfId="0" applyFont="1" applyFill="1" applyBorder="1" applyProtection="1">
      <protection locked="0"/>
    </xf>
    <xf numFmtId="0" fontId="4" fillId="2" borderId="64" xfId="0" applyFont="1" applyFill="1" applyBorder="1" applyProtection="1">
      <protection locked="0"/>
    </xf>
    <xf numFmtId="0" fontId="5" fillId="2" borderId="36" xfId="0" applyFont="1" applyFill="1" applyBorder="1" applyAlignment="1" applyProtection="1">
      <alignment horizontal="center" wrapText="1"/>
      <protection locked="0"/>
    </xf>
    <xf numFmtId="0" fontId="0" fillId="2" borderId="0" xfId="0" applyFill="1"/>
    <xf numFmtId="0" fontId="0" fillId="8" borderId="0" xfId="0" applyFill="1"/>
    <xf numFmtId="0" fontId="4" fillId="2" borderId="65" xfId="0" applyFont="1" applyFill="1" applyBorder="1" applyAlignment="1" applyProtection="1">
      <protection locked="0"/>
    </xf>
    <xf numFmtId="0" fontId="4" fillId="2" borderId="67" xfId="0" applyFont="1" applyFill="1" applyBorder="1" applyAlignment="1" applyProtection="1">
      <protection locked="0"/>
    </xf>
    <xf numFmtId="0" fontId="4" fillId="2" borderId="68" xfId="0" applyFont="1" applyFill="1" applyBorder="1" applyAlignment="1" applyProtection="1">
      <protection locked="0"/>
    </xf>
    <xf numFmtId="3" fontId="7" fillId="0" borderId="27" xfId="0" applyNumberFormat="1" applyFont="1" applyFill="1" applyBorder="1" applyAlignment="1" applyProtection="1">
      <alignment horizontal="right" wrapText="1"/>
      <protection locked="0"/>
    </xf>
    <xf numFmtId="3" fontId="7" fillId="0" borderId="42" xfId="0" applyNumberFormat="1" applyFont="1" applyFill="1" applyBorder="1" applyAlignment="1" applyProtection="1">
      <alignment horizontal="right" wrapText="1"/>
      <protection locked="0"/>
    </xf>
    <xf numFmtId="3" fontId="7" fillId="0" borderId="29" xfId="0" applyNumberFormat="1" applyFont="1" applyFill="1" applyBorder="1" applyAlignment="1" applyProtection="1">
      <alignment horizontal="right" wrapText="1"/>
      <protection locked="0"/>
    </xf>
    <xf numFmtId="0" fontId="4" fillId="2" borderId="0" xfId="0" applyFont="1" applyFill="1" applyBorder="1" applyAlignment="1" applyProtection="1">
      <alignment wrapText="1"/>
      <protection locked="0"/>
    </xf>
    <xf numFmtId="168" fontId="4" fillId="5" borderId="74" xfId="0" applyNumberFormat="1" applyFont="1" applyFill="1" applyBorder="1" applyProtection="1"/>
    <xf numFmtId="0" fontId="13" fillId="2" borderId="4" xfId="0" applyFont="1" applyFill="1" applyBorder="1" applyAlignment="1" applyProtection="1">
      <alignment vertical="top" wrapText="1"/>
      <protection locked="0"/>
    </xf>
    <xf numFmtId="0" fontId="13" fillId="2" borderId="0" xfId="0" applyFont="1" applyFill="1" applyAlignment="1" applyProtection="1">
      <alignment vertical="top" wrapText="1"/>
      <protection locked="0"/>
    </xf>
    <xf numFmtId="164" fontId="13" fillId="2" borderId="4" xfId="0" applyNumberFormat="1" applyFont="1" applyFill="1" applyBorder="1" applyAlignment="1" applyProtection="1">
      <alignment vertical="top" wrapText="1"/>
      <protection locked="0"/>
    </xf>
    <xf numFmtId="0" fontId="13" fillId="2" borderId="17" xfId="0" applyFont="1" applyFill="1" applyBorder="1" applyAlignment="1" applyProtection="1">
      <alignment vertical="top" wrapText="1"/>
      <protection locked="0"/>
    </xf>
    <xf numFmtId="0" fontId="13" fillId="2" borderId="1" xfId="0" applyFont="1" applyFill="1" applyBorder="1" applyAlignment="1" applyProtection="1">
      <alignment vertical="top" wrapText="1"/>
      <protection locked="0"/>
    </xf>
    <xf numFmtId="0" fontId="13" fillId="2" borderId="73" xfId="0" applyFont="1" applyFill="1" applyBorder="1" applyAlignment="1" applyProtection="1">
      <alignment vertical="top" wrapText="1"/>
      <protection locked="0"/>
    </xf>
    <xf numFmtId="0" fontId="13" fillId="2" borderId="66" xfId="0" applyFont="1" applyFill="1" applyBorder="1" applyAlignment="1" applyProtection="1">
      <alignment vertical="top" wrapText="1"/>
      <protection locked="0"/>
    </xf>
    <xf numFmtId="0" fontId="13" fillId="2" borderId="71" xfId="0" applyFont="1" applyFill="1" applyBorder="1" applyAlignment="1">
      <alignment vertical="top" wrapText="1"/>
    </xf>
    <xf numFmtId="0" fontId="13" fillId="2" borderId="69" xfId="0" applyFont="1" applyFill="1" applyBorder="1" applyAlignment="1">
      <alignment vertical="top" wrapText="1"/>
    </xf>
    <xf numFmtId="164" fontId="13" fillId="2" borderId="71" xfId="0" applyNumberFormat="1" applyFont="1" applyFill="1" applyBorder="1" applyAlignment="1">
      <alignment vertical="top" wrapText="1"/>
    </xf>
    <xf numFmtId="0" fontId="13" fillId="2" borderId="72" xfId="0" applyFont="1" applyFill="1" applyBorder="1" applyAlignment="1">
      <alignment vertical="top" wrapText="1"/>
    </xf>
    <xf numFmtId="0" fontId="13" fillId="2" borderId="1" xfId="0" applyFont="1" applyFill="1" applyBorder="1" applyAlignment="1">
      <alignment vertical="top" wrapText="1"/>
    </xf>
    <xf numFmtId="3" fontId="14" fillId="2" borderId="27" xfId="0" applyNumberFormat="1" applyFont="1" applyFill="1" applyBorder="1" applyProtection="1"/>
    <xf numFmtId="3" fontId="14" fillId="2" borderId="29" xfId="0" applyNumberFormat="1" applyFont="1" applyFill="1" applyBorder="1" applyProtection="1"/>
    <xf numFmtId="0" fontId="13" fillId="2" borderId="75" xfId="0" applyFont="1" applyFill="1" applyBorder="1" applyAlignment="1">
      <alignment vertical="top" wrapText="1"/>
    </xf>
    <xf numFmtId="0" fontId="13" fillId="2" borderId="73" xfId="0" applyFont="1" applyFill="1" applyBorder="1" applyAlignment="1">
      <alignment vertical="top" wrapText="1"/>
    </xf>
    <xf numFmtId="168" fontId="4" fillId="6" borderId="76" xfId="0" applyNumberFormat="1" applyFont="1" applyFill="1" applyBorder="1" applyProtection="1"/>
    <xf numFmtId="168" fontId="4" fillId="6" borderId="77" xfId="0" applyNumberFormat="1" applyFont="1" applyFill="1" applyBorder="1" applyProtection="1"/>
    <xf numFmtId="168" fontId="4" fillId="6" borderId="78" xfId="0" applyNumberFormat="1" applyFont="1" applyFill="1" applyBorder="1" applyProtection="1"/>
    <xf numFmtId="0" fontId="5" fillId="2" borderId="25" xfId="0" applyFont="1" applyFill="1" applyBorder="1" applyAlignment="1" applyProtection="1">
      <protection locked="0"/>
    </xf>
    <xf numFmtId="0" fontId="13" fillId="2" borderId="70" xfId="0" applyFont="1" applyFill="1" applyBorder="1" applyAlignment="1">
      <alignment vertical="top" wrapText="1"/>
    </xf>
    <xf numFmtId="0" fontId="4" fillId="2" borderId="61" xfId="0" applyFont="1" applyFill="1" applyBorder="1" applyProtection="1">
      <protection locked="0"/>
    </xf>
    <xf numFmtId="0" fontId="13" fillId="2" borderId="3" xfId="0" applyFont="1" applyFill="1" applyBorder="1" applyAlignment="1" applyProtection="1">
      <alignment wrapText="1"/>
      <protection locked="0"/>
    </xf>
    <xf numFmtId="3" fontId="14" fillId="2" borderId="79" xfId="0" applyNumberFormat="1" applyFont="1" applyFill="1" applyBorder="1"/>
    <xf numFmtId="0" fontId="4" fillId="5" borderId="6" xfId="0" applyFont="1" applyFill="1" applyBorder="1" applyAlignment="1" applyProtection="1">
      <alignment horizontal="center" wrapText="1"/>
      <protection locked="0"/>
    </xf>
    <xf numFmtId="3" fontId="4" fillId="5" borderId="0" xfId="0" applyNumberFormat="1" applyFont="1" applyFill="1" applyBorder="1" applyProtection="1">
      <protection locked="0"/>
    </xf>
    <xf numFmtId="164" fontId="4" fillId="5" borderId="0" xfId="0" applyNumberFormat="1" applyFont="1" applyFill="1" applyBorder="1" applyProtection="1">
      <protection locked="0"/>
    </xf>
    <xf numFmtId="164" fontId="5" fillId="5" borderId="0" xfId="0" applyNumberFormat="1" applyFont="1" applyFill="1" applyBorder="1" applyProtection="1">
      <protection locked="0"/>
    </xf>
    <xf numFmtId="0" fontId="4" fillId="5" borderId="0" xfId="0" applyFont="1" applyFill="1" applyBorder="1" applyProtection="1">
      <protection locked="0"/>
    </xf>
    <xf numFmtId="0" fontId="4" fillId="5" borderId="61" xfId="0" applyFont="1" applyFill="1" applyBorder="1" applyProtection="1">
      <protection locked="0"/>
    </xf>
    <xf numFmtId="0" fontId="0" fillId="2" borderId="3" xfId="0" applyFill="1" applyBorder="1" applyProtection="1">
      <protection locked="0"/>
    </xf>
    <xf numFmtId="168" fontId="4" fillId="6" borderId="80" xfId="0" applyNumberFormat="1" applyFont="1" applyFill="1" applyBorder="1" applyProtection="1"/>
    <xf numFmtId="0" fontId="14" fillId="0" borderId="0" xfId="0" applyFont="1" applyAlignment="1" applyProtection="1">
      <alignment wrapText="1"/>
      <protection locked="0"/>
    </xf>
    <xf numFmtId="3" fontId="11" fillId="7" borderId="3" xfId="0" applyNumberFormat="1" applyFont="1" applyFill="1" applyBorder="1" applyAlignment="1">
      <alignment wrapText="1"/>
    </xf>
    <xf numFmtId="0" fontId="11" fillId="7" borderId="3" xfId="0" applyFont="1" applyFill="1" applyBorder="1" applyAlignment="1">
      <alignment wrapText="1"/>
    </xf>
    <xf numFmtId="168" fontId="11" fillId="4" borderId="3" xfId="0" applyNumberFormat="1" applyFont="1" applyFill="1" applyBorder="1" applyAlignment="1">
      <alignment wrapText="1"/>
    </xf>
    <xf numFmtId="3" fontId="11" fillId="7" borderId="3" xfId="0" applyNumberFormat="1" applyFont="1" applyFill="1" applyBorder="1" applyAlignment="1">
      <alignment horizontal="left" wrapText="1"/>
    </xf>
    <xf numFmtId="4" fontId="11" fillId="4" borderId="3" xfId="0" applyNumberFormat="1" applyFont="1" applyFill="1" applyBorder="1" applyAlignment="1">
      <alignment horizontal="left" wrapText="1"/>
    </xf>
    <xf numFmtId="0" fontId="11" fillId="4" borderId="81" xfId="0" applyFont="1" applyFill="1" applyBorder="1" applyAlignment="1">
      <alignment wrapText="1"/>
    </xf>
    <xf numFmtId="164" fontId="4" fillId="0" borderId="81" xfId="0" applyNumberFormat="1" applyFont="1" applyBorder="1"/>
    <xf numFmtId="0" fontId="4" fillId="0" borderId="81" xfId="0" applyFont="1" applyFill="1" applyBorder="1"/>
    <xf numFmtId="170" fontId="11" fillId="4" borderId="18" xfId="0" applyNumberFormat="1" applyFont="1" applyFill="1" applyBorder="1" applyAlignment="1">
      <alignment horizontal="left" wrapText="1"/>
    </xf>
    <xf numFmtId="169" fontId="11" fillId="4" borderId="18" xfId="0" applyNumberFormat="1" applyFont="1" applyFill="1" applyBorder="1" applyAlignment="1">
      <alignment horizontal="left" wrapText="1"/>
    </xf>
    <xf numFmtId="170" fontId="4" fillId="0" borderId="0" xfId="0" applyNumberFormat="1" applyFont="1" applyAlignment="1">
      <alignment horizontal="left" wrapText="1"/>
    </xf>
    <xf numFmtId="169" fontId="4" fillId="0" borderId="0" xfId="0" applyNumberFormat="1" applyFont="1" applyAlignment="1">
      <alignment horizontal="left"/>
    </xf>
    <xf numFmtId="170" fontId="4" fillId="0" borderId="0" xfId="0" applyNumberFormat="1" applyFont="1" applyFill="1" applyAlignment="1">
      <alignment horizontal="left" wrapText="1"/>
    </xf>
    <xf numFmtId="169" fontId="4" fillId="0" borderId="0" xfId="0" applyNumberFormat="1" applyFont="1" applyFill="1" applyAlignment="1">
      <alignment horizontal="left"/>
    </xf>
    <xf numFmtId="170" fontId="11" fillId="4" borderId="3" xfId="0" applyNumberFormat="1" applyFont="1" applyFill="1" applyBorder="1" applyAlignment="1">
      <alignment horizontal="left" wrapText="1"/>
    </xf>
    <xf numFmtId="169" fontId="11" fillId="4" borderId="3" xfId="0" applyNumberFormat="1" applyFont="1" applyFill="1" applyBorder="1" applyAlignment="1">
      <alignment horizontal="left" wrapText="1"/>
    </xf>
    <xf numFmtId="170" fontId="4" fillId="0" borderId="0" xfId="0" applyNumberFormat="1" applyFont="1" applyAlignment="1">
      <alignment horizontal="left"/>
    </xf>
  </cellXfs>
  <cellStyles count="3">
    <cellStyle name="Comma" xfId="2" builtinId="3"/>
    <cellStyle name="Normal" xfId="0" builtinId="0"/>
    <cellStyle name="Normal 2" xfId="1"/>
  </cellStyles>
  <dxfs count="154">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auto="1"/>
        </left>
        <right style="thin">
          <color theme="0" tint="-0.24994659260841701"/>
        </right>
        <top style="thin">
          <color theme="0" tint="-0.24994659260841701"/>
        </top>
        <bottom style="thin">
          <color theme="0" tint="-0.24994659260841701"/>
        </bottom>
        <vertical/>
        <horizontal/>
      </border>
      <protection locked="1" hidden="0"/>
    </dxf>
    <dxf>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Arial"/>
        <family val="2"/>
        <scheme val="none"/>
      </font>
      <numFmt numFmtId="3" formatCode="#,##0"/>
      <fill>
        <patternFill patternType="solid">
          <fgColor indexed="64"/>
          <bgColor theme="0"/>
        </patternFill>
      </fill>
      <border diagonalUp="0" diagonalDown="0">
        <left style="thin">
          <color theme="4" tint="0.39997558519241921"/>
        </left>
        <right/>
        <top style="thin">
          <color theme="0" tint="-0.24994659260841701"/>
        </top>
        <bottom style="thin">
          <color theme="0" tint="-0.24994659260841701"/>
        </bottom>
        <vertical/>
        <horizontal/>
      </border>
    </dxf>
    <dxf>
      <border outline="0">
        <right style="thick">
          <color auto="1"/>
        </right>
        <bottom style="thin">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sansserif"/>
        <scheme val="none"/>
      </font>
      <fill>
        <patternFill patternType="solid">
          <fgColor indexed="64"/>
          <bgColor theme="0" tint="-0.14996795556505021"/>
        </patternFill>
      </fill>
      <alignment horizontal="center" vertical="top" textRotation="0" wrapText="1"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alignment horizontal="general" vertical="bottom" textRotation="0" wrapText="1" indent="0" justifyLastLine="0" shrinkToFit="0" readingOrder="0"/>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alignment horizontal="general"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ck">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67955565050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Arial"/>
        <family val="2"/>
        <scheme val="none"/>
      </font>
      <numFmt numFmtId="3" formatCode="#,##0"/>
      <fill>
        <patternFill patternType="solid">
          <fgColor indexed="64"/>
          <bgColor theme="0"/>
        </patternFill>
      </fill>
      <border diagonalUp="0" diagonalDown="0">
        <left/>
        <right/>
        <top style="thin">
          <color theme="0" tint="-0.24994659260841701"/>
        </top>
        <bottom style="thin">
          <color theme="0" tint="-0.24994659260841701"/>
        </bottom>
        <vertical/>
        <horizontal/>
      </border>
      <protection locked="1" hidden="0"/>
    </dxf>
    <dxf>
      <border outline="0">
        <right style="thick">
          <color auto="1"/>
        </right>
        <bottom style="thin">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6795556505021"/>
        </patternFill>
      </fill>
      <protection locked="1" hidden="0"/>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general" vertical="top" textRotation="0" wrapText="1"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9847407452621"/>
        </patternFill>
      </fill>
      <border diagonalUp="0" diagonalDown="0">
        <left style="thin">
          <color theme="0" tint="-0.24994659260841701"/>
        </left>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8" formatCode="&quot;$&quot;#,##0.0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auto="1"/>
        </top>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auto="1"/>
        </top>
        <bottom/>
        <vertical/>
        <horizontal/>
      </border>
      <protection locked="1" hidden="0"/>
    </dxf>
    <dxf>
      <border outline="0">
        <left style="thick">
          <color auto="1"/>
        </left>
        <right style="thick">
          <color auto="1"/>
        </right>
        <bottom style="thick">
          <color auto="1"/>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auto="1"/>
        <name val="Arial"/>
        <family val="2"/>
        <scheme val="none"/>
      </font>
      <fill>
        <patternFill patternType="none">
          <fgColor indexed="64"/>
          <bgColor indexed="65"/>
        </patternFill>
      </fill>
      <alignment horizontal="general" vertical="top" textRotation="0" wrapText="1" indent="0" justifyLastLine="0" shrinkToFit="0" readingOrder="0"/>
      <border diagonalUp="0" diagonalDown="0" outline="0">
        <left style="thin">
          <color auto="1"/>
        </left>
        <right style="thin">
          <color auto="1"/>
        </right>
        <top/>
        <bottom/>
      </border>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53"/>
      <tableStyleElement type="headerRow" dxfId="152"/>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Hourly Wage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Vehicle Operations</c:v>
          </c:tx>
          <c:spPr>
            <a:solidFill>
              <a:schemeClr val="accent1"/>
            </a:solidFill>
            <a:ln>
              <a:noFill/>
            </a:ln>
            <a:effectLst/>
          </c:spPr>
          <c:invertIfNegative val="0"/>
          <c:cat>
            <c:strRef>
              <c:f>'Summary Tables'!$AN$9:$AN$17</c:f>
              <c:strCache>
                <c:ptCount val="3"/>
                <c:pt idx="0">
                  <c:v>under 200,000</c:v>
                </c:pt>
                <c:pt idx="1">
                  <c:v>200,000 to 1,000,000</c:v>
                </c:pt>
                <c:pt idx="2">
                  <c:v>over 1,000,000</c:v>
                </c:pt>
              </c:strCache>
            </c:strRef>
          </c:cat>
          <c:val>
            <c:numRef>
              <c:f>'Summary Tables'!VO_UZA</c:f>
              <c:numCache>
                <c:formatCode>#,##0.00</c:formatCode>
                <c:ptCount val="3"/>
                <c:pt idx="0">
                  <c:v>20.058246155593505</c:v>
                </c:pt>
                <c:pt idx="1">
                  <c:v>20.835910394235626</c:v>
                </c:pt>
                <c:pt idx="2">
                  <c:v>31.165702528180628</c:v>
                </c:pt>
              </c:numCache>
            </c:numRef>
          </c:val>
          <c:extLst>
            <c:ext xmlns:c16="http://schemas.microsoft.com/office/drawing/2014/chart" uri="{C3380CC4-5D6E-409C-BE32-E72D297353CC}">
              <c16:uniqueId val="{00000002-DF50-4740-9E39-F78310654F36}"/>
            </c:ext>
          </c:extLst>
        </c:ser>
        <c:ser>
          <c:idx val="1"/>
          <c:order val="1"/>
          <c:tx>
            <c:v>Vehicle Maintenance</c:v>
          </c:tx>
          <c:spPr>
            <a:solidFill>
              <a:schemeClr val="accent2"/>
            </a:solidFill>
            <a:ln>
              <a:noFill/>
            </a:ln>
            <a:effectLst/>
          </c:spPr>
          <c:invertIfNegative val="0"/>
          <c:cat>
            <c:strRef>
              <c:f>'Summary Tables'!$AN$9:$AN$17</c:f>
              <c:strCache>
                <c:ptCount val="3"/>
                <c:pt idx="0">
                  <c:v>under 200,000</c:v>
                </c:pt>
                <c:pt idx="1">
                  <c:v>200,000 to 1,000,000</c:v>
                </c:pt>
                <c:pt idx="2">
                  <c:v>over 1,000,000</c:v>
                </c:pt>
              </c:strCache>
            </c:strRef>
          </c:cat>
          <c:val>
            <c:numRef>
              <c:f>'Summary Tables'!VM_UZA</c:f>
              <c:numCache>
                <c:formatCode>#,##0.00</c:formatCode>
                <c:ptCount val="3"/>
                <c:pt idx="0">
                  <c:v>23.631349577107848</c:v>
                </c:pt>
                <c:pt idx="1">
                  <c:v>23.941433283358322</c:v>
                </c:pt>
                <c:pt idx="2">
                  <c:v>32.529547673650562</c:v>
                </c:pt>
              </c:numCache>
            </c:numRef>
          </c:val>
          <c:extLst>
            <c:ext xmlns:c16="http://schemas.microsoft.com/office/drawing/2014/chart" uri="{C3380CC4-5D6E-409C-BE32-E72D297353CC}">
              <c16:uniqueId val="{00000003-DF50-4740-9E39-F78310654F36}"/>
            </c:ext>
          </c:extLst>
        </c:ser>
        <c:ser>
          <c:idx val="2"/>
          <c:order val="2"/>
          <c:tx>
            <c:v>Facility Maintenance</c:v>
          </c:tx>
          <c:spPr>
            <a:solidFill>
              <a:schemeClr val="accent3"/>
            </a:solidFill>
            <a:ln>
              <a:noFill/>
            </a:ln>
            <a:effectLst/>
          </c:spPr>
          <c:invertIfNegative val="0"/>
          <c:val>
            <c:numRef>
              <c:f>'Summary Tables'!FM_UZA</c:f>
              <c:numCache>
                <c:formatCode>#,##0.00</c:formatCode>
                <c:ptCount val="3"/>
                <c:pt idx="0">
                  <c:v>21.057126359920488</c:v>
                </c:pt>
                <c:pt idx="1">
                  <c:v>21.575545784939131</c:v>
                </c:pt>
                <c:pt idx="2">
                  <c:v>34.184835985260762</c:v>
                </c:pt>
              </c:numCache>
            </c:numRef>
          </c:val>
          <c:extLst>
            <c:ext xmlns:c16="http://schemas.microsoft.com/office/drawing/2014/chart" uri="{C3380CC4-5D6E-409C-BE32-E72D297353CC}">
              <c16:uniqueId val="{00000004-DF50-4740-9E39-F78310654F36}"/>
            </c:ext>
          </c:extLst>
        </c:ser>
        <c:ser>
          <c:idx val="3"/>
          <c:order val="3"/>
          <c:tx>
            <c:v>General Administration</c:v>
          </c:tx>
          <c:spPr>
            <a:solidFill>
              <a:schemeClr val="accent4"/>
            </a:solidFill>
            <a:ln>
              <a:noFill/>
            </a:ln>
            <a:effectLst/>
          </c:spPr>
          <c:invertIfNegative val="0"/>
          <c:val>
            <c:numRef>
              <c:f>'Summary Tables'!GA_UZA</c:f>
              <c:numCache>
                <c:formatCode>#,##0.00</c:formatCode>
                <c:ptCount val="3"/>
                <c:pt idx="0">
                  <c:v>25.970837423567136</c:v>
                </c:pt>
                <c:pt idx="1">
                  <c:v>27.287348233038816</c:v>
                </c:pt>
                <c:pt idx="2">
                  <c:v>39.913699530588673</c:v>
                </c:pt>
              </c:numCache>
            </c:numRef>
          </c:val>
          <c:extLst>
            <c:ext xmlns:c16="http://schemas.microsoft.com/office/drawing/2014/chart" uri="{C3380CC4-5D6E-409C-BE32-E72D297353CC}">
              <c16:uniqueId val="{00000005-DF50-4740-9E39-F78310654F36}"/>
            </c:ext>
          </c:extLst>
        </c:ser>
        <c:ser>
          <c:idx val="4"/>
          <c:order val="4"/>
          <c:tx>
            <c:v>Total</c:v>
          </c:tx>
          <c:spPr>
            <a:solidFill>
              <a:schemeClr val="accent5"/>
            </a:solidFill>
            <a:ln>
              <a:noFill/>
            </a:ln>
            <a:effectLst/>
          </c:spPr>
          <c:invertIfNegative val="0"/>
          <c:val>
            <c:numRef>
              <c:f>'Summary Tables'!Total_UZA</c:f>
              <c:numCache>
                <c:formatCode>#,##0.00</c:formatCode>
                <c:ptCount val="3"/>
                <c:pt idx="0">
                  <c:v>21.171836611607343</c:v>
                </c:pt>
                <c:pt idx="1">
                  <c:v>21.960646710216871</c:v>
                </c:pt>
                <c:pt idx="2">
                  <c:v>32.660530624004998</c:v>
                </c:pt>
              </c:numCache>
            </c:numRef>
          </c:val>
          <c:extLst>
            <c:ext xmlns:c16="http://schemas.microsoft.com/office/drawing/2014/chart" uri="{C3380CC4-5D6E-409C-BE32-E72D297353CC}">
              <c16:uniqueId val="{00000007-DF50-4740-9E39-F78310654F36}"/>
            </c:ext>
          </c:extLst>
        </c:ser>
        <c:dLbls>
          <c:showLegendKey val="0"/>
          <c:showVal val="0"/>
          <c:showCatName val="0"/>
          <c:showSerName val="0"/>
          <c:showPercent val="0"/>
          <c:showBubbleSize val="0"/>
        </c:dLbls>
        <c:gapWidth val="219"/>
        <c:overlap val="-27"/>
        <c:axId val="2140732896"/>
        <c:axId val="2140119296"/>
      </c:barChart>
      <c:catAx>
        <c:axId val="21407328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Urbanized Area Population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119296"/>
        <c:crosses val="autoZero"/>
        <c:auto val="1"/>
        <c:lblAlgn val="ctr"/>
        <c:lblOffset val="100"/>
        <c:noMultiLvlLbl val="0"/>
      </c:catAx>
      <c:valAx>
        <c:axId val="21401192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7328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Hourly Wage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Vehicle Operations</c:v>
          </c:tx>
          <c:spPr>
            <a:solidFill>
              <a:schemeClr val="accent1"/>
            </a:solidFill>
            <a:ln>
              <a:noFill/>
            </a:ln>
            <a:effectLst/>
          </c:spPr>
          <c:invertIfNegative val="0"/>
          <c:cat>
            <c:strRef>
              <c:f>'Summary Tables'!$AT$43:$AT$51</c:f>
              <c:strCache>
                <c:ptCount val="9"/>
                <c:pt idx="0">
                  <c:v>under 10</c:v>
                </c:pt>
                <c:pt idx="1">
                  <c:v>10 to 25</c:v>
                </c:pt>
                <c:pt idx="2">
                  <c:v>25 to 50</c:v>
                </c:pt>
                <c:pt idx="3">
                  <c:v>50 to 100</c:v>
                </c:pt>
                <c:pt idx="4">
                  <c:v>100 to 250</c:v>
                </c:pt>
                <c:pt idx="5">
                  <c:v>250 to 500</c:v>
                </c:pt>
                <c:pt idx="6">
                  <c:v>500 to 1,000</c:v>
                </c:pt>
                <c:pt idx="7">
                  <c:v>1,000 to 2,000</c:v>
                </c:pt>
                <c:pt idx="8">
                  <c:v>over 2,000</c:v>
                </c:pt>
              </c:strCache>
            </c:strRef>
          </c:cat>
          <c:val>
            <c:numRef>
              <c:f>'Summary Tables'!VO_Vehicles</c:f>
              <c:numCache>
                <c:formatCode>#,##0.00</c:formatCode>
                <c:ptCount val="9"/>
                <c:pt idx="0">
                  <c:v>25.887193985675278</c:v>
                </c:pt>
                <c:pt idx="1">
                  <c:v>25.168637266950675</c:v>
                </c:pt>
                <c:pt idx="2">
                  <c:v>22.199265450842759</c:v>
                </c:pt>
                <c:pt idx="3">
                  <c:v>20.649649466505711</c:v>
                </c:pt>
                <c:pt idx="4">
                  <c:v>22.007852715858174</c:v>
                </c:pt>
                <c:pt idx="5">
                  <c:v>24.757665906198515</c:v>
                </c:pt>
                <c:pt idx="6">
                  <c:v>26.507551859069928</c:v>
                </c:pt>
                <c:pt idx="7">
                  <c:v>31.48325361247268</c:v>
                </c:pt>
                <c:pt idx="8">
                  <c:v>34.695865478204702</c:v>
                </c:pt>
              </c:numCache>
            </c:numRef>
          </c:val>
          <c:extLst>
            <c:ext xmlns:c16="http://schemas.microsoft.com/office/drawing/2014/chart" uri="{C3380CC4-5D6E-409C-BE32-E72D297353CC}">
              <c16:uniqueId val="{00000000-7BD6-407C-90BF-760CB97E30C3}"/>
            </c:ext>
          </c:extLst>
        </c:ser>
        <c:ser>
          <c:idx val="1"/>
          <c:order val="1"/>
          <c:tx>
            <c:v>Vehicle Maintenance</c:v>
          </c:tx>
          <c:spPr>
            <a:solidFill>
              <a:schemeClr val="accent2"/>
            </a:solidFill>
            <a:ln>
              <a:noFill/>
            </a:ln>
            <a:effectLst/>
          </c:spPr>
          <c:invertIfNegative val="0"/>
          <c:val>
            <c:numRef>
              <c:f>'Summary Tables'!VM_Vehicles</c:f>
              <c:numCache>
                <c:formatCode>#,##0.00</c:formatCode>
                <c:ptCount val="9"/>
                <c:pt idx="0">
                  <c:v>29.706340250862645</c:v>
                </c:pt>
                <c:pt idx="1">
                  <c:v>30.345040317453243</c:v>
                </c:pt>
                <c:pt idx="2">
                  <c:v>25.875933439072039</c:v>
                </c:pt>
                <c:pt idx="3">
                  <c:v>23.975683217341366</c:v>
                </c:pt>
                <c:pt idx="4">
                  <c:v>24.565895907521586</c:v>
                </c:pt>
                <c:pt idx="5">
                  <c:v>28.586205469075427</c:v>
                </c:pt>
                <c:pt idx="6">
                  <c:v>29.892784159591596</c:v>
                </c:pt>
                <c:pt idx="7">
                  <c:v>34.505996047307136</c:v>
                </c:pt>
                <c:pt idx="8">
                  <c:v>33.139387561107924</c:v>
                </c:pt>
              </c:numCache>
            </c:numRef>
          </c:val>
          <c:extLst>
            <c:ext xmlns:c16="http://schemas.microsoft.com/office/drawing/2014/chart" uri="{C3380CC4-5D6E-409C-BE32-E72D297353CC}">
              <c16:uniqueId val="{00000001-7BD6-407C-90BF-760CB97E30C3}"/>
            </c:ext>
          </c:extLst>
        </c:ser>
        <c:ser>
          <c:idx val="2"/>
          <c:order val="2"/>
          <c:tx>
            <c:v>Facility Maintenance</c:v>
          </c:tx>
          <c:spPr>
            <a:solidFill>
              <a:schemeClr val="accent3"/>
            </a:solidFill>
            <a:ln>
              <a:noFill/>
            </a:ln>
            <a:effectLst/>
          </c:spPr>
          <c:invertIfNegative val="0"/>
          <c:val>
            <c:numRef>
              <c:f>'Summary Tables'!FM_Vehicles</c:f>
              <c:numCache>
                <c:formatCode>#,##0.00</c:formatCode>
                <c:ptCount val="9"/>
                <c:pt idx="0">
                  <c:v>27.18944658944659</c:v>
                </c:pt>
                <c:pt idx="1">
                  <c:v>28.981913511546324</c:v>
                </c:pt>
                <c:pt idx="2">
                  <c:v>30.951798030048085</c:v>
                </c:pt>
                <c:pt idx="3">
                  <c:v>19.854519591208149</c:v>
                </c:pt>
                <c:pt idx="4">
                  <c:v>22.624881078137406</c:v>
                </c:pt>
                <c:pt idx="5">
                  <c:v>29.583778190877869</c:v>
                </c:pt>
                <c:pt idx="6">
                  <c:v>29.966129087839665</c:v>
                </c:pt>
                <c:pt idx="7">
                  <c:v>34.239443819800435</c:v>
                </c:pt>
                <c:pt idx="8">
                  <c:v>35.278700229712705</c:v>
                </c:pt>
              </c:numCache>
            </c:numRef>
          </c:val>
          <c:extLst>
            <c:ext xmlns:c16="http://schemas.microsoft.com/office/drawing/2014/chart" uri="{C3380CC4-5D6E-409C-BE32-E72D297353CC}">
              <c16:uniqueId val="{00000002-7BD6-407C-90BF-760CB97E30C3}"/>
            </c:ext>
          </c:extLst>
        </c:ser>
        <c:ser>
          <c:idx val="3"/>
          <c:order val="3"/>
          <c:tx>
            <c:v>General Administration</c:v>
          </c:tx>
          <c:spPr>
            <a:solidFill>
              <a:schemeClr val="accent4"/>
            </a:solidFill>
            <a:ln>
              <a:noFill/>
            </a:ln>
            <a:effectLst/>
          </c:spPr>
          <c:invertIfNegative val="0"/>
          <c:val>
            <c:numRef>
              <c:f>'Summary Tables'!GA_Vehicles</c:f>
              <c:numCache>
                <c:formatCode>#,##0.00</c:formatCode>
                <c:ptCount val="9"/>
                <c:pt idx="0">
                  <c:v>28.632757392951671</c:v>
                </c:pt>
                <c:pt idx="1">
                  <c:v>30.260706842381779</c:v>
                </c:pt>
                <c:pt idx="2">
                  <c:v>27.592625822684941</c:v>
                </c:pt>
                <c:pt idx="3">
                  <c:v>27.129122380039359</c:v>
                </c:pt>
                <c:pt idx="4">
                  <c:v>28.678450166073343</c:v>
                </c:pt>
                <c:pt idx="5">
                  <c:v>31.517504946678287</c:v>
                </c:pt>
                <c:pt idx="6">
                  <c:v>35.26013536756615</c:v>
                </c:pt>
                <c:pt idx="7">
                  <c:v>36.677029490664765</c:v>
                </c:pt>
                <c:pt idx="8">
                  <c:v>46.184180007255328</c:v>
                </c:pt>
              </c:numCache>
            </c:numRef>
          </c:val>
          <c:extLst>
            <c:ext xmlns:c16="http://schemas.microsoft.com/office/drawing/2014/chart" uri="{C3380CC4-5D6E-409C-BE32-E72D297353CC}">
              <c16:uniqueId val="{00000003-7BD6-407C-90BF-760CB97E30C3}"/>
            </c:ext>
          </c:extLst>
        </c:ser>
        <c:ser>
          <c:idx val="4"/>
          <c:order val="4"/>
          <c:tx>
            <c:v>Total</c:v>
          </c:tx>
          <c:spPr>
            <a:solidFill>
              <a:schemeClr val="accent5"/>
            </a:solidFill>
            <a:ln>
              <a:noFill/>
            </a:ln>
            <a:effectLst/>
          </c:spPr>
          <c:invertIfNegative val="0"/>
          <c:val>
            <c:numRef>
              <c:f>'Summary Tables'!Total_Vehicles</c:f>
              <c:numCache>
                <c:formatCode>#,##0.00</c:formatCode>
                <c:ptCount val="9"/>
                <c:pt idx="0">
                  <c:v>27.031039130908333</c:v>
                </c:pt>
                <c:pt idx="1">
                  <c:v>26.263243940299979</c:v>
                </c:pt>
                <c:pt idx="2">
                  <c:v>23.625051053124583</c:v>
                </c:pt>
                <c:pt idx="3">
                  <c:v>21.784763271175198</c:v>
                </c:pt>
                <c:pt idx="4">
                  <c:v>23.13383182693082</c:v>
                </c:pt>
                <c:pt idx="5">
                  <c:v>26.283405617030397</c:v>
                </c:pt>
                <c:pt idx="6">
                  <c:v>28.495144502872101</c:v>
                </c:pt>
                <c:pt idx="7">
                  <c:v>33.051171483247529</c:v>
                </c:pt>
                <c:pt idx="8">
                  <c:v>35.462371953624626</c:v>
                </c:pt>
              </c:numCache>
            </c:numRef>
          </c:val>
          <c:extLst>
            <c:ext xmlns:c16="http://schemas.microsoft.com/office/drawing/2014/chart" uri="{C3380CC4-5D6E-409C-BE32-E72D297353CC}">
              <c16:uniqueId val="{00000004-7BD6-407C-90BF-760CB97E30C3}"/>
            </c:ext>
          </c:extLst>
        </c:ser>
        <c:dLbls>
          <c:showLegendKey val="0"/>
          <c:showVal val="0"/>
          <c:showCatName val="0"/>
          <c:showSerName val="0"/>
          <c:showPercent val="0"/>
          <c:showBubbleSize val="0"/>
        </c:dLbls>
        <c:gapWidth val="219"/>
        <c:overlap val="-27"/>
        <c:axId val="2139396128"/>
        <c:axId val="2139392080"/>
      </c:barChart>
      <c:catAx>
        <c:axId val="21393961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Agency Size (Vehicles)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9392080"/>
        <c:crosses val="autoZero"/>
        <c:auto val="1"/>
        <c:lblAlgn val="ctr"/>
        <c:lblOffset val="100"/>
        <c:noMultiLvlLbl val="0"/>
      </c:catAx>
      <c:valAx>
        <c:axId val="213939208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93961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45" dropStyle="combo" dx="31" fmlaLink="$BJ$4" fmlaRange="$BJ$2:$BJ$3" sel="1" val="0"/>
</file>

<file path=xl/ctrlProps/ctrlProp2.xml><?xml version="1.0" encoding="utf-8"?>
<formControlPr xmlns="http://schemas.microsoft.com/office/spreadsheetml/2009/9/main" objectType="Drop" dropLines="115" dropStyle="combo" dx="31" fmlaLink="$AP$4" fmlaRange="$AP$2:$AP$3" sel="1" val="0"/>
</file>

<file path=xl/ctrlProps/ctrlProp3.xml><?xml version="1.0" encoding="utf-8"?>
<formControlPr xmlns="http://schemas.microsoft.com/office/spreadsheetml/2009/9/main" objectType="Drop" dropLines="115" dropStyle="combo" dx="31" fmlaLink="$AP$4" fmlaRange="$AP$2:$AP$3" sel="1" val="0"/>
</file>

<file path=xl/ctrlProps/ctrlProp4.xml><?xml version="1.0" encoding="utf-8"?>
<formControlPr xmlns="http://schemas.microsoft.com/office/spreadsheetml/2009/9/main" objectType="Drop" dropLines="45" dropStyle="combo" dx="31" fmlaLink="$DG$4" fmlaRange="$DG$2:$DG$3" sel="1" val="0"/>
</file>

<file path=xl/ctrlProps/ctrlProp5.xml><?xml version="1.0" encoding="utf-8"?>
<formControlPr xmlns="http://schemas.microsoft.com/office/spreadsheetml/2009/9/main" objectType="Drop" dropLines="115" dropStyle="combo" dx="31" fmlaLink="$AF$4" fmlaRange="$AF$2:$AF$3" sel="1"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82550</xdr:colOff>
      <xdr:row>0</xdr:row>
      <xdr:rowOff>82550</xdr:rowOff>
    </xdr:from>
    <xdr:to>
      <xdr:col>13</xdr:col>
      <xdr:colOff>107950</xdr:colOff>
      <xdr:row>14</xdr:row>
      <xdr:rowOff>50800</xdr:rowOff>
    </xdr:to>
    <xdr:sp macro="" textlink="">
      <xdr:nvSpPr>
        <xdr:cNvPr id="6" name="TextBox 5"/>
        <xdr:cNvSpPr txBox="1"/>
      </xdr:nvSpPr>
      <xdr:spPr>
        <a:xfrm>
          <a:off x="82550" y="82550"/>
          <a:ext cx="8032750" cy="2190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aseline="0">
              <a:solidFill>
                <a:schemeClr val="dk1"/>
              </a:solidFill>
              <a:effectLst/>
              <a:latin typeface="+mn-lt"/>
              <a:ea typeface="+mn-ea"/>
              <a:cs typeface="+mn-cs"/>
            </a:rPr>
            <a:t>The bar graphs will automatically update to reflect the bins you have selected.</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mn-lt"/>
              <a:ea typeface="+mn-ea"/>
              <a:cs typeface="+mn-cs"/>
            </a:rPr>
            <a:t>If you wish to exclude data that NTD has deemed questionable, select "Exclude Questionable Data".</a:t>
          </a:r>
          <a:endParaRPr lang="en-US">
            <a:effectLst/>
          </a:endParaRP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95250</xdr:colOff>
      <xdr:row>15</xdr:row>
      <xdr:rowOff>6350</xdr:rowOff>
    </xdr:from>
    <xdr:to>
      <xdr:col>13</xdr:col>
      <xdr:colOff>76200</xdr:colOff>
      <xdr:row>29</xdr:row>
      <xdr:rowOff>12700</xdr:rowOff>
    </xdr:to>
    <xdr:sp macro="" textlink="">
      <xdr:nvSpPr>
        <xdr:cNvPr id="7" name="TextBox 6"/>
        <xdr:cNvSpPr txBox="1"/>
      </xdr:nvSpPr>
      <xdr:spPr>
        <a:xfrm>
          <a:off x="95250" y="2387600"/>
          <a:ext cx="7988300" cy="2228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a:t>Only Full Reporters</a:t>
          </a:r>
          <a:r>
            <a:rPr lang="en-US" sz="1100" baseline="0"/>
            <a:t> report data on employees, and only for Directly Operated modes. Other reporter types, and Purchased Transportation service, do not appear in this file.</a:t>
          </a:r>
        </a:p>
        <a:p>
          <a:endParaRPr lang="en-US" sz="1100" baseline="0"/>
        </a:p>
        <a:p>
          <a:r>
            <a:rPr lang="en-US" sz="1100" baseline="0"/>
            <a:t>NTD does not collect salary data separated by full time vs. part time, so salary data appear only in the All Employees, Agency Totals, and Summary tabs.</a:t>
          </a:r>
        </a:p>
        <a:p>
          <a:endParaRPr lang="en-US" sz="1100" baseline="0"/>
        </a:p>
        <a:p>
          <a:r>
            <a:rPr lang="en-US" sz="1100" baseline="0">
              <a:solidFill>
                <a:schemeClr val="dk1"/>
              </a:solidFill>
              <a:effectLst/>
              <a:latin typeface="+mn-lt"/>
              <a:ea typeface="+mn-ea"/>
              <a:cs typeface="+mn-cs"/>
            </a:rPr>
            <a:t>In versions of the data tables from before 2014, you can find data on employees in the file called "Employee Work Hours and Employee Counts", and data on salaries in "Transit Operating Expenses by Mode, Type of Service and Object Class."</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 or (888)252-0936.</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57</xdr:col>
          <xdr:colOff>38100</xdr:colOff>
          <xdr:row>0</xdr:row>
          <xdr:rowOff>279400</xdr:rowOff>
        </xdr:from>
        <xdr:to>
          <xdr:col>60</xdr:col>
          <xdr:colOff>203200</xdr:colOff>
          <xdr:row>0</xdr:row>
          <xdr:rowOff>533400</xdr:rowOff>
        </xdr:to>
        <xdr:sp macro="" textlink="">
          <xdr:nvSpPr>
            <xdr:cNvPr id="1081" name="Drop Down 57" descr="This drop-down menu shows or hides columns indicating the presence of &quot;questionable&quot; data." hidden="1">
              <a:extLst>
                <a:ext uri="{63B3BB69-23CF-44E3-9099-C40C66FF867C}">
                  <a14:compatExt spid="_x0000_s1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184150</xdr:colOff>
          <xdr:row>0</xdr:row>
          <xdr:rowOff>266700</xdr:rowOff>
        </xdr:from>
        <xdr:to>
          <xdr:col>40</xdr:col>
          <xdr:colOff>488950</xdr:colOff>
          <xdr:row>0</xdr:row>
          <xdr:rowOff>527050</xdr:rowOff>
        </xdr:to>
        <xdr:sp macro="" textlink="">
          <xdr:nvSpPr>
            <xdr:cNvPr id="2088" name="Drop Down 40" descr="This drop-down menu shows or hides columns indicating the presence of &quot;questionable&quot; data."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146050</xdr:colOff>
          <xdr:row>0</xdr:row>
          <xdr:rowOff>107950</xdr:rowOff>
        </xdr:from>
        <xdr:to>
          <xdr:col>40</xdr:col>
          <xdr:colOff>203200</xdr:colOff>
          <xdr:row>0</xdr:row>
          <xdr:rowOff>355600</xdr:rowOff>
        </xdr:to>
        <xdr:sp macro="" textlink="">
          <xdr:nvSpPr>
            <xdr:cNvPr id="3112" name="Drop Down 40" descr="This drop-down menu shows or hides columns indicating the presence of &quot;questionable&quot; data." hidden="1">
              <a:extLst>
                <a:ext uri="{63B3BB69-23CF-44E3-9099-C40C66FF867C}">
                  <a14:compatExt spid="_x0000_s31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107</xdr:col>
          <xdr:colOff>50800</xdr:colOff>
          <xdr:row>0</xdr:row>
          <xdr:rowOff>228600</xdr:rowOff>
        </xdr:from>
        <xdr:to>
          <xdr:col>111</xdr:col>
          <xdr:colOff>69850</xdr:colOff>
          <xdr:row>0</xdr:row>
          <xdr:rowOff>469900</xdr:rowOff>
        </xdr:to>
        <xdr:sp macro="" textlink="">
          <xdr:nvSpPr>
            <xdr:cNvPr id="4203" name="Drop Down 107" descr="This drop-down menu shows or hides columns indicating the presence of &quot;questionable&quot; data." hidden="1">
              <a:extLst>
                <a:ext uri="{63B3BB69-23CF-44E3-9099-C40C66FF867C}">
                  <a14:compatExt spid="_x0000_s4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222250</xdr:colOff>
          <xdr:row>1</xdr:row>
          <xdr:rowOff>114300</xdr:rowOff>
        </xdr:from>
        <xdr:to>
          <xdr:col>2</xdr:col>
          <xdr:colOff>641350</xdr:colOff>
          <xdr:row>2</xdr:row>
          <xdr:rowOff>190500</xdr:rowOff>
        </xdr:to>
        <xdr:sp macro="" textlink="">
          <xdr:nvSpPr>
            <xdr:cNvPr id="7169" name="Drop Down 1" descr="This drop-down menu includes or excludes &quot;questionable&quot; data from the calculated totals."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12700</xdr:colOff>
          <xdr:row>17</xdr:row>
          <xdr:rowOff>0</xdr:rowOff>
        </xdr:from>
        <xdr:to>
          <xdr:col>3</xdr:col>
          <xdr:colOff>1905000</xdr:colOff>
          <xdr:row>18</xdr:row>
          <xdr:rowOff>12700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51</xdr:row>
          <xdr:rowOff>0</xdr:rowOff>
        </xdr:from>
        <xdr:to>
          <xdr:col>3</xdr:col>
          <xdr:colOff>1879600</xdr:colOff>
          <xdr:row>52</xdr:row>
          <xdr:rowOff>114300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1" u="none" strike="noStrike" baseline="0">
                  <a:solidFill>
                    <a:srgbClr val="000000"/>
                  </a:solidFill>
                  <a:latin typeface="Arial"/>
                  <a:cs typeface="Arial"/>
                </a:rPr>
                <a:t>Click to revert to default bins</a:t>
              </a:r>
            </a:p>
          </xdr:txBody>
        </xdr:sp>
        <xdr:clientData fPrintsWithSheet="0"/>
      </xdr:twoCellAnchor>
    </mc:Choice>
    <mc:Fallback/>
  </mc:AlternateContent>
  <xdr:twoCellAnchor>
    <xdr:from>
      <xdr:col>0</xdr:col>
      <xdr:colOff>149224</xdr:colOff>
      <xdr:row>18</xdr:row>
      <xdr:rowOff>161925</xdr:rowOff>
    </xdr:from>
    <xdr:to>
      <xdr:col>10</xdr:col>
      <xdr:colOff>152399</xdr:colOff>
      <xdr:row>19</xdr:row>
      <xdr:rowOff>53975</xdr:rowOff>
    </xdr:to>
    <xdr:graphicFrame macro="">
      <xdr:nvGraphicFramePr>
        <xdr:cNvPr id="2" name="Chart 1" descr="under 200,000:&#10;Vehicle Operations: $20.06&#10;Vehicle Maintenance: $23.63&#10;Facility Maintenance: $21.06&#10;General Administration: $25.97&#10;Total: $21.17&#10;200,000 to 1,000,000:&#10;Vehicle Operations: $20.84&#10;Vehicle Maintenance: $23.94&#10;Facility Maintenance: $21.58&#10;General Administration: $27.29&#10;Total: $21.96&#10;over 1,000,000:&#10;Vehicle Operations: $31.17&#10;Vehicle Maintenance: $32.53&#10;Facility Maintenance: $34.18&#10;General Administration: $39.91&#10;Total: $32.66&#10;&#10;&#10;&#10;&#10;&#10;" title="This bar chart shows average hourly wages by expense function for all UZA size bins, from the table above called &quot;By Urbanized Area Size&quo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104774</xdr:colOff>
      <xdr:row>53</xdr:row>
      <xdr:rowOff>111124</xdr:rowOff>
    </xdr:from>
    <xdr:to>
      <xdr:col>9</xdr:col>
      <xdr:colOff>76199</xdr:colOff>
      <xdr:row>53</xdr:row>
      <xdr:rowOff>3225799</xdr:rowOff>
    </xdr:to>
    <xdr:graphicFrame macro="">
      <xdr:nvGraphicFramePr>
        <xdr:cNvPr id="3" name="Chart 2" descr="under 10:&#10;Vehicle Operations: $25.89&#10;Vehicle Maintenance: $29.71&#10;Facility Maintenance: $27.19&#10;General Administration: $28.63&#10;Total: $27.03&#10;10 to 25:&#10;Vehicle Operations: $25.17&#10;Vehicle Maintenance: $30.35&#10;Facility Maintenance: $28.98&#10;General Administration: $30.26&#10;Total: $26.26&#10;25 to 50:&#10;Vehicle Operations: $22.20&#10;Vehicle Maintenance: $25.88&#10;Facility Maintenance: $30.95&#10;General Administration: $27.59&#10;Total: $23.63&#10;50 to 100:&#10;Vehicle Operations: $20.65&#10;Vehicle Maintenance: $23.98&#10;Facility Maintenance: $19.85&#10;General Administration: $27.13&#10;Total: $21.78&#10;100 to 250:&#10;Vehicle Operations: $22.01&#10;Vehicle Maintenance: $24.57&#10;Facility Maintenance: $22.62&#10;General Administration: $28.68&#10;Total: $23.13&#10;250 to 500:&#10;Vehicle Operations: $24.76&#10;Vehicle Maintenance: $28.59&#10;Facility Maintenance: $29.58&#10;General Administration: $31.52&#10;Total: $26.28&#10;500 to 1,000:&#10;Vehicle Operations: $26.51&#10;Vehicle Maintenance: $29.89&#10;Facility Maintenance: $29.97&#10;General Administration: $35.26&#10;Total: $28.50&#10;1,000 to 2,000:&#10;Vehicle Operations: $31.48&#10;Vehicle Maintenance: $34.51&#10;Facility Maintenance: $34.24&#10;General Administration: $36.68&#10;Total: $33.05&#10;over 2,000:&#10;Vehicle Operations: $34.70&#10;Vehicle Maintenance: $33.14&#10;Facility Maintenance: $35.28&#10;General Administration: $46.18&#10;Total: $35.46" title="This bar chart shows average hourly wages by expense function for all agency size bins, from the table above called &quot;By Agency Size (Vehicles)&quo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id="2" name="Table2" displayName="Table2" ref="F3:AB4" totalsRowShown="0" headerRowDxfId="137" dataDxfId="136" tableBorderDxfId="135">
  <autoFilter ref="F3:AB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autoFilter>
  <tableColumns count="23">
    <tableColumn id="1" name="_x000a_VOMS" dataDxfId="134">
      <calculatedColumnFormula>IF($AF$1,SUMIFS('All Employees by Mode'!L:L,'All Employees by Mode'!$BE:$BE,"=No"),SUM('All Employees by Mode'!L:L))</calculatedColumnFormula>
    </tableColumn>
    <tableColumn id="2" name="Vehicle Operations_x000a_Employee Work Hours" dataDxfId="133">
      <calculatedColumnFormula>IF($AF$1,SUMIFS('All Employees by Mode'!M:M,'All Employees by Mode'!$BE:$BE,"=No"),SUM('All Employees by Mode'!M:M))</calculatedColumnFormula>
    </tableColumn>
    <tableColumn id="3" name="Vehicle Maintenance_x000a_Employee Work Hours" dataDxfId="132">
      <calculatedColumnFormula>IF($AF$1,SUMIFS('All Employees by Mode'!O:O,'All Employees by Mode'!$BE:$BE,"=No"),SUM('All Employees by Mode'!O:O))</calculatedColumnFormula>
    </tableColumn>
    <tableColumn id="4" name="Facility Maintenance_x000a_Employee Work Hours" dataDxfId="131">
      <calculatedColumnFormula>IF($AF$1,SUMIFS('All Employees by Mode'!Q:Q,'All Employees by Mode'!$BE:$BE,"=No"),SUM('All Employees by Mode'!Q:Q))</calculatedColumnFormula>
    </tableColumn>
    <tableColumn id="5" name="General Administration_x000a_Employee Work Hours" dataDxfId="130">
      <calculatedColumnFormula>IF($AF$1,SUMIFS('All Employees by Mode'!S:S,'All Employees by Mode'!$BE:$BE,"=No"),SUM('All Employees by Mode'!S:S))</calculatedColumnFormula>
    </tableColumn>
    <tableColumn id="6" name="Capital_x000a_Employee Work Hours" dataDxfId="129">
      <calculatedColumnFormula>IF($AF$1,SUMIFS('All Employees by Mode'!U:U,'All Employees by Mode'!$BE:$BE,"=No"),SUM('All Employees by Mode'!U:U))</calculatedColumnFormula>
    </tableColumn>
    <tableColumn id="7" name="_x000a_Total Hours" dataDxfId="128">
      <calculatedColumnFormula>IF($AF$1,SUMIFS('All Employees by Mode'!W:W,'All Employees by Mode'!$BE:$BE,"=No"),SUM('All Employees by Mode'!W:W))</calculatedColumnFormula>
    </tableColumn>
    <tableColumn id="8" name="Vehicle Operations_x000a_Employee Count" dataDxfId="127">
      <calculatedColumnFormula>IF($AF$1,SUMIFS('All Employees by Mode'!Y:Y,'All Employees by Mode'!$BE:$BE,"=No"),SUM('All Employees by Mode'!Y:Y))</calculatedColumnFormula>
    </tableColumn>
    <tableColumn id="9" name="Vehicle Maintenance_x000a_Employee Count" dataDxfId="126">
      <calculatedColumnFormula>IF($AF$1,SUMIFS('All Employees by Mode'!AA:AA,'All Employees by Mode'!$BE:$BE,"=No"),SUM('All Employees by Mode'!AA:AA))</calculatedColumnFormula>
    </tableColumn>
    <tableColumn id="10" name="Facility Maintenance_x000a_Employee Count" dataDxfId="125">
      <calculatedColumnFormula>IF($AF$1,SUMIFS('All Employees by Mode'!AC:AC,'All Employees by Mode'!$BE:$BE,"=No"),SUM('All Employees by Mode'!AC:AC))</calculatedColumnFormula>
    </tableColumn>
    <tableColumn id="11" name="General Administration_x000a_Employee Count" dataDxfId="124">
      <calculatedColumnFormula>IF($AF$1,SUMIFS('All Employees by Mode'!AE:AE,'All Employees by Mode'!$BE:$BE,"=No"),SUM('All Employees by Mode'!AE:AE))</calculatedColumnFormula>
    </tableColumn>
    <tableColumn id="12" name="Capital_x000a_Employee Count" dataDxfId="123">
      <calculatedColumnFormula>IF($AF$1,SUMIFS('All Employees by Mode'!AG:AG,'All Employees by Mode'!$BE:$BE,"=No"),SUM('All Employees by Mode'!AG:AG))</calculatedColumnFormula>
    </tableColumn>
    <tableColumn id="13" name="_x000a_Total Count" dataDxfId="122">
      <calculatedColumnFormula>IF($AF$1,SUMIFS('All Employees by Mode'!AI:AI,'All Employees by Mode'!$BE:$BE,"=No"),SUM('All Employees by Mode'!AI:AI))</calculatedColumnFormula>
    </tableColumn>
    <tableColumn id="14" name="Vehicle Operations_x000a_Salary Expenses" dataDxfId="121">
      <calculatedColumnFormula>IF($AF$1,SUMIFS('All Employees by Mode'!AK:AK,'All Employees by Mode'!$BE:$BE,"=No"),SUM('All Employees by Mode'!AK:AK))</calculatedColumnFormula>
    </tableColumn>
    <tableColumn id="15" name="Vehicle Maintenance_x000a_Salary Expenses" dataDxfId="120">
      <calculatedColumnFormula>IF($AF$1,SUMIFS('All Employees by Mode'!AM:AM,'All Employees by Mode'!$BE:$BE,"=No"),SUM('All Employees by Mode'!AM:AM))</calculatedColumnFormula>
    </tableColumn>
    <tableColumn id="16" name="Facility Maintenance_x000a_Salary Expenses" dataDxfId="119">
      <calculatedColumnFormula>IF($AF$1,SUMIFS('All Employees by Mode'!AO:AO,'All Employees by Mode'!$BE:$BE,"=No"),SUM('All Employees by Mode'!AO:AO))</calculatedColumnFormula>
    </tableColumn>
    <tableColumn id="17" name="General Administration_x000a_Salary Expenses" dataDxfId="118">
      <calculatedColumnFormula>IF($AF$1,SUMIFS('All Employees by Mode'!AQ:AQ,'All Employees by Mode'!$BE:$BE,"=No"),SUM('All Employees by Mode'!AQ:AQ))</calculatedColumnFormula>
    </tableColumn>
    <tableColumn id="18" name="_x000a_Total Operating_x000a__x000a_Salary Expenses" dataDxfId="117">
      <calculatedColumnFormula>IF($AF$1,SUMIFS('All Employees by Mode'!AS:AS,'All Employees by Mode'!$BE:$BE,"=No"),SUM('All Employees by Mode'!AS:AS))</calculatedColumnFormula>
    </tableColumn>
    <tableColumn id="19" name="Vehicle Operations_x000a_Average Hourly Wage" dataDxfId="116">
      <calculatedColumnFormula>S4/G4</calculatedColumnFormula>
    </tableColumn>
    <tableColumn id="20" name="Vehicle Maintenance_x000a_Average Hourly Wage" dataDxfId="115">
      <calculatedColumnFormula>T4/H4</calculatedColumnFormula>
    </tableColumn>
    <tableColumn id="21" name="Facility Maintenance_x000a_Average Hourly Wage" dataDxfId="114">
      <calculatedColumnFormula>U4/I4</calculatedColumnFormula>
    </tableColumn>
    <tableColumn id="22" name="General Administration_x000a_Average Hourly Wage" dataDxfId="113">
      <calculatedColumnFormula>V4/J4</calculatedColumnFormula>
    </tableColumn>
    <tableColumn id="23" name="Total Operating_x000a_Average Hourly Wage" dataDxfId="112">
      <calculatedColumnFormula>W4/SUM(G4:J4)</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using the accessible control panel."/>
    </ext>
  </extLst>
</table>
</file>

<file path=xl/tables/table2.xml><?xml version="1.0" encoding="utf-8"?>
<table xmlns="http://schemas.openxmlformats.org/spreadsheetml/2006/main" id="3" name="Table3" displayName="Table3" ref="E8:AB17" totalsRowShown="0" headerRowDxfId="111" dataDxfId="110" tableBorderDxfId="109">
  <autoFilter ref="E8:AB1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1" name="Column1" dataDxfId="108">
      <calculatedColumnFormula>IFERROR(IF(A9="between",A9&amp;" "&amp;FIXED(B9,0,0)&amp;" "&amp;C9&amp;" "&amp;FIXED(D9,0,0),A9&amp;" "&amp;FIXED(B9,0,0)),"invalid bin")</calculatedColumnFormula>
    </tableColumn>
    <tableColumn id="2" name="_x000a_VOMS" dataDxfId="107">
      <calculatedColumnFormula>IF($AF$1,IF($A9="","",IF($A9="between",SUMIFS('All Employees by Mode'!L:L,'All Employees by Mode'!$H:$H,"&gt;="&amp;$B9,'All Employees by Mode'!$H:$H,"&lt;"&amp;$D9,'All Employees by Mode'!$BE:$BE,"=No"),SUMIFS('All Employees by Mode'!L:L,'All Employees by Mode'!$H:$H,"&gt;="&amp;$B9,'All Employees by Mode'!$BE:$BE,"=No"))),IF($A9="","",IF($A9="between",SUMIFS('All Employees by Mode'!L:L,'All Employees by Mode'!$H:$H,"&gt;="&amp;$B9,'All Employees by Mode'!$H:$H,"&lt;"&amp;$D9),SUMIFS('All Employees by Mode'!L:L,'All Employees by Mode'!$H:$H,"&gt;="&amp;$B9))))</calculatedColumnFormula>
    </tableColumn>
    <tableColumn id="3" name="Vehicle Operations_x000a_Employee Work Hours" dataDxfId="106">
      <calculatedColumnFormula>IF($AF$1,IF($A9="","",IF($A9="between",SUMIFS('All Employees by Mode'!M:M,'All Employees by Mode'!$H:$H,"&gt;="&amp;$B9,'All Employees by Mode'!$H:$H,"&lt;"&amp;$D9,'All Employees by Mode'!$BE:$BE,"=No"),SUMIFS('All Employees by Mode'!M:M,'All Employees by Mode'!$H:$H,"&gt;="&amp;$B9,'All Employees by Mode'!$BE:$BE,"=No"))),IF($A9="","",IF($A9="between",SUMIFS('All Employees by Mode'!M:M,'All Employees by Mode'!$H:$H,"&gt;="&amp;$B9,'All Employees by Mode'!$H:$H,"&lt;"&amp;$D9),SUMIFS('All Employees by Mode'!M:M,'All Employees by Mode'!$H:$H,"&gt;="&amp;$B9))))</calculatedColumnFormula>
    </tableColumn>
    <tableColumn id="4" name="Vehicle Maintenance_x000a_Employee Work Hours" dataDxfId="105">
      <calculatedColumnFormula>IF($AF$1,IF($A9="","",IF($A9="between",SUMIFS('All Employees by Mode'!O:O,'All Employees by Mode'!$H:$H,"&gt;="&amp;$B9,'All Employees by Mode'!$H:$H,"&lt;"&amp;$D9,'All Employees by Mode'!$BE:$BE,"=No"),SUMIFS('All Employees by Mode'!O:O,'All Employees by Mode'!$H:$H,"&gt;="&amp;$B9,'All Employees by Mode'!$BE:$BE,"=No"))),IF($A9="","",IF($A9="between",SUMIFS('All Employees by Mode'!O:O,'All Employees by Mode'!$H:$H,"&gt;="&amp;$B9,'All Employees by Mode'!$H:$H,"&lt;"&amp;$D9),SUMIFS('All Employees by Mode'!O:O,'All Employees by Mode'!$H:$H,"&gt;="&amp;$B9))))</calculatedColumnFormula>
    </tableColumn>
    <tableColumn id="5" name="Facility Maintenance_x000a_Employee Work Hours" dataDxfId="104">
      <calculatedColumnFormula>IF($AF$1,IF($A9="","",IF($A9="between",SUMIFS('All Employees by Mode'!Q:Q,'All Employees by Mode'!$H:$H,"&gt;="&amp;$B9,'All Employees by Mode'!$H:$H,"&lt;"&amp;$D9,'All Employees by Mode'!$BE:$BE,"=No"),SUMIFS('All Employees by Mode'!Q:Q,'All Employees by Mode'!$H:$H,"&gt;="&amp;$B9,'All Employees by Mode'!$BE:$BE,"=No"))),IF($A9="","",IF($A9="between",SUMIFS('All Employees by Mode'!Q:Q,'All Employees by Mode'!$H:$H,"&gt;="&amp;$B9,'All Employees by Mode'!$H:$H,"&lt;"&amp;$D9),SUMIFS('All Employees by Mode'!Q:Q,'All Employees by Mode'!$H:$H,"&gt;="&amp;$B9))))</calculatedColumnFormula>
    </tableColumn>
    <tableColumn id="6" name="General Administration_x000a_Employee Work Hours" dataDxfId="103">
      <calculatedColumnFormula>IF($AF$1,IF($A9="","",IF($A9="between",SUMIFS('All Employees by Mode'!S:S,'All Employees by Mode'!$H:$H,"&gt;="&amp;$B9,'All Employees by Mode'!$H:$H,"&lt;"&amp;$D9,'All Employees by Mode'!$BE:$BE,"=No"),SUMIFS('All Employees by Mode'!S:S,'All Employees by Mode'!$H:$H,"&gt;="&amp;$B9,'All Employees by Mode'!$BE:$BE,"=No"))),IF($A9="","",IF($A9="between",SUMIFS('All Employees by Mode'!S:S,'All Employees by Mode'!$H:$H,"&gt;="&amp;$B9,'All Employees by Mode'!$H:$H,"&lt;"&amp;$D9),SUMIFS('All Employees by Mode'!S:S,'All Employees by Mode'!$H:$H,"&gt;="&amp;$B9))))</calculatedColumnFormula>
    </tableColumn>
    <tableColumn id="7" name="Capital_x000a_Employee Work Hours" dataDxfId="102">
      <calculatedColumnFormula>IF($AF$1,IF($A9="","",IF($A9="between",SUMIFS('All Employees by Mode'!U:U,'All Employees by Mode'!$H:$H,"&gt;="&amp;$B9,'All Employees by Mode'!$H:$H,"&lt;"&amp;$D9,'All Employees by Mode'!$BE:$BE,"=No"),SUMIFS('All Employees by Mode'!U:U,'All Employees by Mode'!$H:$H,"&gt;="&amp;$B9,'All Employees by Mode'!$BE:$BE,"=No"))),IF($A9="","",IF($A9="between",SUMIFS('All Employees by Mode'!U:U,'All Employees by Mode'!$H:$H,"&gt;="&amp;$B9,'All Employees by Mode'!$H:$H,"&lt;"&amp;$D9),SUMIFS('All Employees by Mode'!U:U,'All Employees by Mode'!$H:$H,"&gt;="&amp;$B9))))</calculatedColumnFormula>
    </tableColumn>
    <tableColumn id="8" name="_x000a_Total Hours" dataDxfId="101">
      <calculatedColumnFormula>IF($AF$1,IF($A9="","",IF($A9="between",SUMIFS('All Employees by Mode'!W:W,'All Employees by Mode'!$H:$H,"&gt;="&amp;$B9,'All Employees by Mode'!$H:$H,"&lt;"&amp;$D9,'All Employees by Mode'!$BE:$BE,"=No"),SUMIFS('All Employees by Mode'!W:W,'All Employees by Mode'!$H:$H,"&gt;="&amp;$B9,'All Employees by Mode'!$BE:$BE,"=No"))),IF($A9="","",IF($A9="between",SUMIFS('All Employees by Mode'!W:W,'All Employees by Mode'!$H:$H,"&gt;="&amp;$B9,'All Employees by Mode'!$H:$H,"&lt;"&amp;$D9),SUMIFS('All Employees by Mode'!W:W,'All Employees by Mode'!$H:$H,"&gt;="&amp;$B9))))</calculatedColumnFormula>
    </tableColumn>
    <tableColumn id="9" name="Vehicle Operations_x000a_Employee Count" dataDxfId="100">
      <calculatedColumnFormula>IF($AF$1,IF($A9="","",IF($A9="between",SUMIFS('All Employees by Mode'!Y:Y,'All Employees by Mode'!$H:$H,"&gt;="&amp;$B9,'All Employees by Mode'!$H:$H,"&lt;"&amp;$D9,'All Employees by Mode'!$BE:$BE,"=No"),SUMIFS('All Employees by Mode'!Y:Y,'All Employees by Mode'!$H:$H,"&gt;="&amp;$B9,'All Employees by Mode'!$BE:$BE,"=No"))),IF($A9="","",IF($A9="between",SUMIFS('All Employees by Mode'!Y:Y,'All Employees by Mode'!$H:$H,"&gt;="&amp;$B9,'All Employees by Mode'!$H:$H,"&lt;"&amp;$D9),SUMIFS('All Employees by Mode'!Y:Y,'All Employees by Mode'!$H:$H,"&gt;="&amp;$B9))))</calculatedColumnFormula>
    </tableColumn>
    <tableColumn id="10" name="Vehicle Maintenance_x000a_Employee Count" dataDxfId="99">
      <calculatedColumnFormula>IF($AF$1,IF($A9="","",IF($A9="between",SUMIFS('All Employees by Mode'!AA:AA,'All Employees by Mode'!$H:$H,"&gt;="&amp;$B9,'All Employees by Mode'!$H:$H,"&lt;"&amp;$D9,'All Employees by Mode'!$BE:$BE,"=No"),SUMIFS('All Employees by Mode'!AA:AA,'All Employees by Mode'!$H:$H,"&gt;="&amp;$B9,'All Employees by Mode'!$BE:$BE,"=No"))),IF($A9="","",IF($A9="between",SUMIFS('All Employees by Mode'!AA:AA,'All Employees by Mode'!$H:$H,"&gt;="&amp;$B9,'All Employees by Mode'!$H:$H,"&lt;"&amp;$D9),SUMIFS('All Employees by Mode'!AA:AA,'All Employees by Mode'!$H:$H,"&gt;="&amp;$B9))))</calculatedColumnFormula>
    </tableColumn>
    <tableColumn id="11" name="Facility Maintenance_x000a_Employee Count" dataDxfId="98">
      <calculatedColumnFormula>IF($AF$1,IF($A9="","",IF($A9="between",SUMIFS('All Employees by Mode'!AC:AC,'All Employees by Mode'!$H:$H,"&gt;="&amp;$B9,'All Employees by Mode'!$H:$H,"&lt;"&amp;$D9,'All Employees by Mode'!$BE:$BE,"=No"),SUMIFS('All Employees by Mode'!AC:AC,'All Employees by Mode'!$H:$H,"&gt;="&amp;$B9,'All Employees by Mode'!$BE:$BE,"=No"))),IF($A9="","",IF($A9="between",SUMIFS('All Employees by Mode'!AC:AC,'All Employees by Mode'!$H:$H,"&gt;="&amp;$B9,'All Employees by Mode'!$H:$H,"&lt;"&amp;$D9),SUMIFS('All Employees by Mode'!AC:AC,'All Employees by Mode'!$H:$H,"&gt;="&amp;$B9))))</calculatedColumnFormula>
    </tableColumn>
    <tableColumn id="12" name="General Administration_x000a_Employee Count" dataDxfId="97">
      <calculatedColumnFormula>IF($AF$1,IF($A9="","",IF($A9="between",SUMIFS('All Employees by Mode'!AE:AE,'All Employees by Mode'!$H:$H,"&gt;="&amp;$B9,'All Employees by Mode'!$H:$H,"&lt;"&amp;$D9,'All Employees by Mode'!$BE:$BE,"=No"),SUMIFS('All Employees by Mode'!AE:AE,'All Employees by Mode'!$H:$H,"&gt;="&amp;$B9,'All Employees by Mode'!$BE:$BE,"=No"))),IF($A9="","",IF($A9="between",SUMIFS('All Employees by Mode'!AE:AE,'All Employees by Mode'!$H:$H,"&gt;="&amp;$B9,'All Employees by Mode'!$H:$H,"&lt;"&amp;$D9),SUMIFS('All Employees by Mode'!AE:AE,'All Employees by Mode'!$H:$H,"&gt;="&amp;$B9))))</calculatedColumnFormula>
    </tableColumn>
    <tableColumn id="13" name="Capital_x000a_Employee Count" dataDxfId="96">
      <calculatedColumnFormula>IF($AF$1,IF($A9="","",IF($A9="between",SUMIFS('All Employees by Mode'!AG:AG,'All Employees by Mode'!$H:$H,"&gt;="&amp;$B9,'All Employees by Mode'!$H:$H,"&lt;"&amp;$D9,'All Employees by Mode'!$BE:$BE,"=No"),SUMIFS('All Employees by Mode'!AG:AG,'All Employees by Mode'!$H:$H,"&gt;="&amp;$B9,'All Employees by Mode'!$BE:$BE,"=No"))),IF($A9="","",IF($A9="between",SUMIFS('All Employees by Mode'!AG:AG,'All Employees by Mode'!$H:$H,"&gt;="&amp;$B9,'All Employees by Mode'!$H:$H,"&lt;"&amp;$D9),SUMIFS('All Employees by Mode'!AG:AG,'All Employees by Mode'!$H:$H,"&gt;="&amp;$B9))))</calculatedColumnFormula>
    </tableColumn>
    <tableColumn id="14" name="_x000a_Total Count" dataDxfId="95">
      <calculatedColumnFormula>IF($AF$1,IF($A9="","",IF($A9="between",SUMIFS('All Employees by Mode'!AI:AI,'All Employees by Mode'!$H:$H,"&gt;="&amp;$B9,'All Employees by Mode'!$H:$H,"&lt;"&amp;$D9,'All Employees by Mode'!$BE:$BE,"=No"),SUMIFS('All Employees by Mode'!AI:AI,'All Employees by Mode'!$H:$H,"&gt;="&amp;$B9,'All Employees by Mode'!$BE:$BE,"=No"))),IF($A9="","",IF($A9="between",SUMIFS('All Employees by Mode'!AI:AI,'All Employees by Mode'!$H:$H,"&gt;="&amp;$B9,'All Employees by Mode'!$H:$H,"&lt;"&amp;$D9),SUMIFS('All Employees by Mode'!AI:AI,'All Employees by Mode'!$H:$H,"&gt;="&amp;$B9))))</calculatedColumnFormula>
    </tableColumn>
    <tableColumn id="15" name="Vehicle Operations_x000a_Salary Expenses" dataDxfId="94">
      <calculatedColumnFormula>IF($AF$1,IF($A9="","",IF($A9="between",SUMIFS('All Employees by Mode'!AK:AK,'All Employees by Mode'!$H:$H,"&gt;="&amp;$B9,'All Employees by Mode'!$H:$H,"&lt;"&amp;$D9,'All Employees by Mode'!$BE:$BE,"=No"),SUMIFS('All Employees by Mode'!AK:AK,'All Employees by Mode'!$H:$H,"&gt;="&amp;$B9,'All Employees by Mode'!$BE:$BE,"=No"))),IF($A9="","",IF($A9="between",SUMIFS('All Employees by Mode'!AK:AK,'All Employees by Mode'!$H:$H,"&gt;="&amp;$B9,'All Employees by Mode'!$H:$H,"&lt;"&amp;$D9),SUMIFS('All Employees by Mode'!AK:AK,'All Employees by Mode'!$H:$H,"&gt;="&amp;$B9))))</calculatedColumnFormula>
    </tableColumn>
    <tableColumn id="16" name="Vehicle Maintenance_x000a_Salary Expenses" dataDxfId="93">
      <calculatedColumnFormula>IF($AF$1,IF($A9="","",IF($A9="between",SUMIFS('All Employees by Mode'!AM:AM,'All Employees by Mode'!$H:$H,"&gt;="&amp;$B9,'All Employees by Mode'!$H:$H,"&lt;"&amp;$D9,'All Employees by Mode'!$BE:$BE,"=No"),SUMIFS('All Employees by Mode'!AM:AM,'All Employees by Mode'!$H:$H,"&gt;="&amp;$B9,'All Employees by Mode'!$BE:$BE,"=No"))),IF($A9="","",IF($A9="between",SUMIFS('All Employees by Mode'!AM:AM,'All Employees by Mode'!$H:$H,"&gt;="&amp;$B9,'All Employees by Mode'!$H:$H,"&lt;"&amp;$D9),SUMIFS('All Employees by Mode'!AM:AM,'All Employees by Mode'!$H:$H,"&gt;="&amp;$B9))))</calculatedColumnFormula>
    </tableColumn>
    <tableColumn id="17" name="Facility Maintenance_x000a_Salary Expenses" dataDxfId="92">
      <calculatedColumnFormula>IF($AF$1,IF($A9="","",IF($A9="between",SUMIFS('All Employees by Mode'!AO:AO,'All Employees by Mode'!$H:$H,"&gt;="&amp;$B9,'All Employees by Mode'!$H:$H,"&lt;"&amp;$D9,'All Employees by Mode'!$BE:$BE,"=No"),SUMIFS('All Employees by Mode'!AO:AO,'All Employees by Mode'!$H:$H,"&gt;="&amp;$B9,'All Employees by Mode'!$BE:$BE,"=No"))),IF($A9="","",IF($A9="between",SUMIFS('All Employees by Mode'!AO:AO,'All Employees by Mode'!$H:$H,"&gt;="&amp;$B9,'All Employees by Mode'!$H:$H,"&lt;"&amp;$D9),SUMIFS('All Employees by Mode'!AO:AO,'All Employees by Mode'!$H:$H,"&gt;="&amp;$B9))))</calculatedColumnFormula>
    </tableColumn>
    <tableColumn id="18" name="General Administration_x000a_Salary Expenses" dataDxfId="91">
      <calculatedColumnFormula>IF($AF$1,IF($A9="","",IF($A9="between",SUMIFS('All Employees by Mode'!AQ:AQ,'All Employees by Mode'!$H:$H,"&gt;="&amp;$B9,'All Employees by Mode'!$H:$H,"&lt;"&amp;$D9,'All Employees by Mode'!$BE:$BE,"=No"),SUMIFS('All Employees by Mode'!AQ:AQ,'All Employees by Mode'!$H:$H,"&gt;="&amp;$B9,'All Employees by Mode'!$BE:$BE,"=No"))),IF($A9="","",IF($A9="between",SUMIFS('All Employees by Mode'!AQ:AQ,'All Employees by Mode'!$H:$H,"&gt;="&amp;$B9,'All Employees by Mode'!$H:$H,"&lt;"&amp;$D9),SUMIFS('All Employees by Mode'!AQ:AQ,'All Employees by Mode'!$H:$H,"&gt;="&amp;$B9))))</calculatedColumnFormula>
    </tableColumn>
    <tableColumn id="19" name="_x000a_Total Operating_x000a__x000a_Salary Expenses" dataDxfId="90">
      <calculatedColumnFormula>IF($AF$1,IF($A9="","",IF($A9="between",SUMIFS('All Employees by Mode'!AS:AS,'All Employees by Mode'!$H:$H,"&gt;="&amp;$B9,'All Employees by Mode'!$H:$H,"&lt;"&amp;$D9,'All Employees by Mode'!$BE:$BE,"=No"),SUMIFS('All Employees by Mode'!AS:AS,'All Employees by Mode'!$H:$H,"&gt;="&amp;$B9,'All Employees by Mode'!$BE:$BE,"=No"))),IF($A9="","",IF($A9="between",SUMIFS('All Employees by Mode'!AS:AS,'All Employees by Mode'!$H:$H,"&gt;="&amp;$B9,'All Employees by Mode'!$H:$H,"&lt;"&amp;$D9),SUMIFS('All Employees by Mode'!AS:AS,'All Employees by Mode'!$H:$H,"&gt;="&amp;$B9))))</calculatedColumnFormula>
    </tableColumn>
    <tableColumn id="20" name="Vehicle Operations_x000a_Average Hourly Wage" dataDxfId="89">
      <calculatedColumnFormula>IFERROR(IF($A9="","",S9/G9),"-")</calculatedColumnFormula>
    </tableColumn>
    <tableColumn id="21" name="Vehicle Maintenance_x000a_Average Hourly Wage" dataDxfId="88">
      <calculatedColumnFormula>IFERROR(IF($A9="","",T9/H9),"-")</calculatedColumnFormula>
    </tableColumn>
    <tableColumn id="22" name="Facility Maintenance_x000a_Average Hourly Wage" dataDxfId="87">
      <calculatedColumnFormula>IFERROR(IF($A9="","",U9/I9),"-")</calculatedColumnFormula>
    </tableColumn>
    <tableColumn id="23" name="General Administration_x000a_Average Hourly Wage" dataDxfId="86">
      <calculatedColumnFormula>IFERROR(IF($A9="","",V9/J9),"-")</calculatedColumnFormula>
    </tableColumn>
    <tableColumn id="24" name="Total Operating_x000a_Average Hourly Wage" dataDxfId="85">
      <calculatedColumnFormula>IFERROR(IF($A9="","",W9/SUM(G9:J9)),"-")</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Urbanized Area Size" altTextSummary="You can alter the content of this table to include or exclude questionable data using the accessible control panel. You can edit the population size bins used to generate the table by entering new values in cells D9 to D17."/>
    </ext>
  </extLst>
</table>
</file>

<file path=xl/tables/table3.xml><?xml version="1.0" encoding="utf-8"?>
<table xmlns="http://schemas.openxmlformats.org/spreadsheetml/2006/main" id="4" name="Table4" displayName="Table4" ref="B23:AB38" totalsRowShown="0" headerRowDxfId="84" dataDxfId="83" tableBorderDxfId="82">
  <autoFilter ref="B23:AB3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name="Description" dataDxfId="81"/>
    <tableColumn id="2" name="Column1" dataDxfId="80"/>
    <tableColumn id="3" name="Column2" dataDxfId="79"/>
    <tableColumn id="4" name="Column3" dataDxfId="78"/>
    <tableColumn id="5" name="_x000a_VOMS" dataDxfId="77">
      <calculatedColumnFormula>IF($AF$1,SUMIFS('All Employees by Mode'!L:L,'All Employees by Mode'!$J:$J,"="&amp;$A24,'All Employees by Mode'!$BE:$BE,"=No"),SUMIFS('All Employees by Mode'!L:L,'All Employees by Mode'!$J:$J,"="&amp;$A24))</calculatedColumnFormula>
    </tableColumn>
    <tableColumn id="6" name="Vehicle Operations_x000a_Employee Work Hours" dataDxfId="76">
      <calculatedColumnFormula>IF($AF$1,SUMIFS('All Employees by Mode'!M:M,'All Employees by Mode'!$J:$J,"="&amp;$A24,'All Employees by Mode'!$BE:$BE,"=No"),SUMIFS('All Employees by Mode'!M:M,'All Employees by Mode'!$J:$J,"="&amp;$A24))</calculatedColumnFormula>
    </tableColumn>
    <tableColumn id="7" name="Vehicle Maintenance_x000a_Employee Work Hours" dataDxfId="75">
      <calculatedColumnFormula>IF($AF$1,SUMIFS('All Employees by Mode'!O:O,'All Employees by Mode'!$J:$J,"="&amp;$A24,'All Employees by Mode'!$BE:$BE,"=No"),SUMIFS('All Employees by Mode'!O:O,'All Employees by Mode'!$J:$J,"="&amp;$A24))</calculatedColumnFormula>
    </tableColumn>
    <tableColumn id="8" name="Facility Maintenance_x000a_Employee Work Hours" dataDxfId="74">
      <calculatedColumnFormula>IF($AF$1,SUMIFS('All Employees by Mode'!Q:Q,'All Employees by Mode'!$J:$J,"="&amp;$A24,'All Employees by Mode'!$BE:$BE,"=No"),SUMIFS('All Employees by Mode'!Q:Q,'All Employees by Mode'!$J:$J,"="&amp;$A24))</calculatedColumnFormula>
    </tableColumn>
    <tableColumn id="9" name="General Administration_x000a_Employee Work Hours" dataDxfId="73">
      <calculatedColumnFormula>IF($AF$1,SUMIFS('All Employees by Mode'!S:S,'All Employees by Mode'!$J:$J,"="&amp;$A24,'All Employees by Mode'!$BE:$BE,"=No"),SUMIFS('All Employees by Mode'!S:S,'All Employees by Mode'!$J:$J,"="&amp;$A24))</calculatedColumnFormula>
    </tableColumn>
    <tableColumn id="10" name="Capital_x000a_Employee Work Hours" dataDxfId="72">
      <calculatedColumnFormula>IF($AF$1,SUMIFS('All Employees by Mode'!U:U,'All Employees by Mode'!$J:$J,"="&amp;$A24,'All Employees by Mode'!$BE:$BE,"=No"),SUMIFS('All Employees by Mode'!U:U,'All Employees by Mode'!$J:$J,"="&amp;$A24))</calculatedColumnFormula>
    </tableColumn>
    <tableColumn id="11" name="_x000a_Total Hours" dataDxfId="71">
      <calculatedColumnFormula>IF($AF$1,SUMIFS('All Employees by Mode'!W:W,'All Employees by Mode'!$J:$J,"="&amp;$A24,'All Employees by Mode'!$BE:$BE,"=No"),SUMIFS('All Employees by Mode'!W:W,'All Employees by Mode'!$J:$J,"="&amp;$A24))</calculatedColumnFormula>
    </tableColumn>
    <tableColumn id="12" name="Vehicle Operations_x000a_Employee Count" dataDxfId="70">
      <calculatedColumnFormula>IF($AF$1,SUMIFS('All Employees by Mode'!Y:Y,'All Employees by Mode'!$J:$J,"="&amp;$A24,'All Employees by Mode'!$BE:$BE,"=No"),SUMIFS('All Employees by Mode'!Y:Y,'All Employees by Mode'!$J:$J,"="&amp;$A24))</calculatedColumnFormula>
    </tableColumn>
    <tableColumn id="13" name="Vehicle Maintenance_x000a_Employee Count" dataDxfId="69">
      <calculatedColumnFormula>IF($AF$1,SUMIFS('All Employees by Mode'!AA:AA,'All Employees by Mode'!$J:$J,"="&amp;$A24,'All Employees by Mode'!$BE:$BE,"=No"),SUMIFS('All Employees by Mode'!AA:AA,'All Employees by Mode'!$J:$J,"="&amp;$A24))</calculatedColumnFormula>
    </tableColumn>
    <tableColumn id="14" name="Facility Maintenance_x000a_Employee Count" dataDxfId="68">
      <calculatedColumnFormula>IF($AF$1,SUMIFS('All Employees by Mode'!AC:AC,'All Employees by Mode'!$J:$J,"="&amp;$A24,'All Employees by Mode'!$BE:$BE,"=No"),SUMIFS('All Employees by Mode'!AC:AC,'All Employees by Mode'!$J:$J,"="&amp;$A24))</calculatedColumnFormula>
    </tableColumn>
    <tableColumn id="15" name="General Administration_x000a_Employee Count" dataDxfId="67">
      <calculatedColumnFormula>IF($AF$1,SUMIFS('All Employees by Mode'!AE:AE,'All Employees by Mode'!$J:$J,"="&amp;$A24,'All Employees by Mode'!$BE:$BE,"=No"),SUMIFS('All Employees by Mode'!AE:AE,'All Employees by Mode'!$J:$J,"="&amp;$A24))</calculatedColumnFormula>
    </tableColumn>
    <tableColumn id="16" name="Capital_x000a_Employee Count" dataDxfId="66">
      <calculatedColumnFormula>IF($AF$1,SUMIFS('All Employees by Mode'!AG:AG,'All Employees by Mode'!$J:$J,"="&amp;$A24,'All Employees by Mode'!$BE:$BE,"=No"),SUMIFS('All Employees by Mode'!AG:AG,'All Employees by Mode'!$J:$J,"="&amp;$A24))</calculatedColumnFormula>
    </tableColumn>
    <tableColumn id="17" name="_x000a_Total Count" dataDxfId="65">
      <calculatedColumnFormula>IF($AF$1,SUMIFS('All Employees by Mode'!AI:AI,'All Employees by Mode'!$J:$J,"="&amp;$A24,'All Employees by Mode'!$BE:$BE,"=No"),SUMIFS('All Employees by Mode'!AI:AI,'All Employees by Mode'!$J:$J,"="&amp;$A24))</calculatedColumnFormula>
    </tableColumn>
    <tableColumn id="18" name="Vehicle Operations_x000a_Salary Expenses" dataDxfId="64">
      <calculatedColumnFormula>IF($AF$1,SUMIFS('All Employees by Mode'!AK:AK,'All Employees by Mode'!$J:$J,"="&amp;$A24,'All Employees by Mode'!$BE:$BE,"=No"),SUMIFS('All Employees by Mode'!AK:AK,'All Employees by Mode'!$J:$J,"="&amp;$A24))</calculatedColumnFormula>
    </tableColumn>
    <tableColumn id="19" name="Vehicle Maintenance_x000a_Salary Expenses" dataDxfId="63">
      <calculatedColumnFormula>IF($AF$1,SUMIFS('All Employees by Mode'!AM:AM,'All Employees by Mode'!$J:$J,"="&amp;$A24,'All Employees by Mode'!$BE:$BE,"=No"),SUMIFS('All Employees by Mode'!AM:AM,'All Employees by Mode'!$J:$J,"="&amp;$A24))</calculatedColumnFormula>
    </tableColumn>
    <tableColumn id="20" name="Facility Maintenance_x000a_Salary Expenses" dataDxfId="62">
      <calculatedColumnFormula>IF($AF$1,SUMIFS('All Employees by Mode'!AO:AO,'All Employees by Mode'!$J:$J,"="&amp;$A24,'All Employees by Mode'!$BE:$BE,"=No"),SUMIFS('All Employees by Mode'!AO:AO,'All Employees by Mode'!$J:$J,"="&amp;$A24))</calculatedColumnFormula>
    </tableColumn>
    <tableColumn id="21" name="General Administration_x000a_Salary Expenses" dataDxfId="61">
      <calculatedColumnFormula>IF($AF$1,SUMIFS('All Employees by Mode'!AQ:AQ,'All Employees by Mode'!$J:$J,"="&amp;$A24,'All Employees by Mode'!$BE:$BE,"=No"),SUMIFS('All Employees by Mode'!AQ:AQ,'All Employees by Mode'!$J:$J,"="&amp;$A24))</calculatedColumnFormula>
    </tableColumn>
    <tableColumn id="22" name="_x000a_Total Operating_x000a__x000a_Salary Expenses" dataDxfId="60">
      <calculatedColumnFormula>IF($AF$1,SUMIFS('All Employees by Mode'!AS:AS,'All Employees by Mode'!$J:$J,"="&amp;$A24,'All Employees by Mode'!$BE:$BE,"=No"),SUMIFS('All Employees by Mode'!AS:AS,'All Employees by Mode'!$J:$J,"="&amp;$A24))</calculatedColumnFormula>
    </tableColumn>
    <tableColumn id="23" name="Vehicle Operations_x000a_Average Hourly Wage" dataDxfId="59">
      <calculatedColumnFormula>IFERROR(S24/G24,"-")</calculatedColumnFormula>
    </tableColumn>
    <tableColumn id="24" name="Vehicle Maintenance_x000a_Average Hourly Wage" dataDxfId="58">
      <calculatedColumnFormula>IFERROR(T24/H24,"-")</calculatedColumnFormula>
    </tableColumn>
    <tableColumn id="25" name="Facility Maintenance_x000a_Average Hourly Wage" dataDxfId="57">
      <calculatedColumnFormula>IFERROR(U24/I24,"-")</calculatedColumnFormula>
    </tableColumn>
    <tableColumn id="26" name="General Administration_x000a_Average Hourly Wage" dataDxfId="56">
      <calculatedColumnFormula>IFERROR(V24/J24,"-")</calculatedColumnFormula>
    </tableColumn>
    <tableColumn id="27" name="Total Operating_x000a_Average Hourly Wage" dataDxfId="55">
      <calculatedColumnFormula>IFERROR(W24/SUM(G24:J24),"-")</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 altTextSummary="You can alter the content of this table to include or exclude questionable data using the accessible control panel."/>
    </ext>
  </extLst>
</table>
</file>

<file path=xl/tables/table4.xml><?xml version="1.0" encoding="utf-8"?>
<table xmlns="http://schemas.openxmlformats.org/spreadsheetml/2006/main" id="5" name="Table5" displayName="Table5" ref="E42:AB51" totalsRowShown="0" headerRowDxfId="54" dataDxfId="53" tableBorderDxfId="52">
  <autoFilter ref="E42:AB5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autoFilter>
  <tableColumns count="24">
    <tableColumn id="1" name="Column1" dataDxfId="51">
      <calculatedColumnFormula>IFERROR(IF(A43="between",A43&amp;" "&amp;FIXED(B43,0,0)&amp;" "&amp;C43&amp;" "&amp;FIXED(D43,0,0),A43&amp;" "&amp;FIXED(B43,0,0)),"invalid bin")</calculatedColumnFormula>
    </tableColumn>
    <tableColumn id="2" name="_x000a_VOMS" dataDxfId="50">
      <calculatedColumnFormula>IF($AF$1,IF($A43="","",IF($A43="between",SUMIFS('All Employees by Mode'!L:L,'All Employees by Mode'!$I:$I,"&gt;="&amp;$B43,'All Employees by Mode'!$I:$I,"&lt;"&amp;$D43,'All Employees by Mode'!$BE:$BE,"=No"),SUMIFS('All Employees by Mode'!L:L,'All Employees by Mode'!$I:$I,"&gt;="&amp;$B43,'All Employees by Mode'!$BE:$BE,"=No"))),IF($A43="","",IF($A43="between",SUMIFS('All Employees by Mode'!L:L,'All Employees by Mode'!$I:$I,"&gt;="&amp;$B43,'All Employees by Mode'!$I:$I,"&lt;"&amp;$D43),SUMIFS('All Employees by Mode'!L:L,'All Employees by Mode'!$I:$I,"&gt;="&amp;$B43))))</calculatedColumnFormula>
    </tableColumn>
    <tableColumn id="3" name="Vehicle Operations_x000a_Employee Work Hours" dataDxfId="49">
      <calculatedColumnFormula>IF($AF$1,IF($A43="","",IF($A43="between",SUMIFS('All Employees by Mode'!M:M,'All Employees by Mode'!$I:$I,"&gt;="&amp;$B43,'All Employees by Mode'!$I:$I,"&lt;"&amp;$D43,'All Employees by Mode'!$BE:$BE,"=No"),SUMIFS('All Employees by Mode'!M:M,'All Employees by Mode'!$I:$I,"&gt;="&amp;$B43,'All Employees by Mode'!$BE:$BE,"=No"))),IF($A43="","",IF($A43="between",SUMIFS('All Employees by Mode'!M:M,'All Employees by Mode'!$I:$I,"&gt;="&amp;$B43,'All Employees by Mode'!$I:$I,"&lt;"&amp;$D43),SUMIFS('All Employees by Mode'!M:M,'All Employees by Mode'!$I:$I,"&gt;="&amp;$B43))))</calculatedColumnFormula>
    </tableColumn>
    <tableColumn id="4" name="Vehicle Maintenance_x000a_Employee Work Hours" dataDxfId="48">
      <calculatedColumnFormula>IF($AF$1,IF($A43="","",IF($A43="between",SUMIFS('All Employees by Mode'!O:O,'All Employees by Mode'!$I:$I,"&gt;="&amp;$B43,'All Employees by Mode'!$I:$I,"&lt;"&amp;$D43,'All Employees by Mode'!$BE:$BE,"=No"),SUMIFS('All Employees by Mode'!O:O,'All Employees by Mode'!$I:$I,"&gt;="&amp;$B43,'All Employees by Mode'!$BE:$BE,"=No"))),IF($A43="","",IF($A43="between",SUMIFS('All Employees by Mode'!O:O,'All Employees by Mode'!$I:$I,"&gt;="&amp;$B43,'All Employees by Mode'!$I:$I,"&lt;"&amp;$D43),SUMIFS('All Employees by Mode'!O:O,'All Employees by Mode'!$I:$I,"&gt;="&amp;$B43))))</calculatedColumnFormula>
    </tableColumn>
    <tableColumn id="5" name="Facility Maintenance_x000a_Employee Work Hours" dataDxfId="47">
      <calculatedColumnFormula>IF($AF$1,IF($A43="","",IF($A43="between",SUMIFS('All Employees by Mode'!Q:Q,'All Employees by Mode'!$I:$I,"&gt;="&amp;$B43,'All Employees by Mode'!$I:$I,"&lt;"&amp;$D43,'All Employees by Mode'!$BE:$BE,"=No"),SUMIFS('All Employees by Mode'!Q:Q,'All Employees by Mode'!$I:$I,"&gt;="&amp;$B43,'All Employees by Mode'!$BE:$BE,"=No"))),IF($A43="","",IF($A43="between",SUMIFS('All Employees by Mode'!Q:Q,'All Employees by Mode'!$I:$I,"&gt;="&amp;$B43,'All Employees by Mode'!$I:$I,"&lt;"&amp;$D43),SUMIFS('All Employees by Mode'!Q:Q,'All Employees by Mode'!$I:$I,"&gt;="&amp;$B43))))</calculatedColumnFormula>
    </tableColumn>
    <tableColumn id="6" name="General Administration_x000a_Employee Work Hours" dataDxfId="46">
      <calculatedColumnFormula>IF($AF$1,IF($A43="","",IF($A43="between",SUMIFS('All Employees by Mode'!S:S,'All Employees by Mode'!$I:$I,"&gt;="&amp;$B43,'All Employees by Mode'!$I:$I,"&lt;"&amp;$D43,'All Employees by Mode'!$BE:$BE,"=No"),SUMIFS('All Employees by Mode'!S:S,'All Employees by Mode'!$I:$I,"&gt;="&amp;$B43,'All Employees by Mode'!$BE:$BE,"=No"))),IF($A43="","",IF($A43="between",SUMIFS('All Employees by Mode'!S:S,'All Employees by Mode'!$I:$I,"&gt;="&amp;$B43,'All Employees by Mode'!$I:$I,"&lt;"&amp;$D43),SUMIFS('All Employees by Mode'!S:S,'All Employees by Mode'!$I:$I,"&gt;="&amp;$B43))))</calculatedColumnFormula>
    </tableColumn>
    <tableColumn id="7" name="Capital_x000a_Employee Work Hours" dataDxfId="45">
      <calculatedColumnFormula>IF($AF$1,IF($A43="","",IF($A43="between",SUMIFS('All Employees by Mode'!U:U,'All Employees by Mode'!$I:$I,"&gt;="&amp;$B43,'All Employees by Mode'!$I:$I,"&lt;"&amp;$D43,'All Employees by Mode'!$BE:$BE,"=No"),SUMIFS('All Employees by Mode'!U:U,'All Employees by Mode'!$I:$I,"&gt;="&amp;$B43,'All Employees by Mode'!$BE:$BE,"=No"))),IF($A43="","",IF($A43="between",SUMIFS('All Employees by Mode'!U:U,'All Employees by Mode'!$I:$I,"&gt;="&amp;$B43,'All Employees by Mode'!$I:$I,"&lt;"&amp;$D43),SUMIFS('All Employees by Mode'!U:U,'All Employees by Mode'!$I:$I,"&gt;="&amp;$B43))))</calculatedColumnFormula>
    </tableColumn>
    <tableColumn id="8" name="_x000a_Total Hours" dataDxfId="44">
      <calculatedColumnFormula>IF($AF$1,IF($A43="","",IF($A43="between",SUMIFS('All Employees by Mode'!W:W,'All Employees by Mode'!$I:$I,"&gt;="&amp;$B43,'All Employees by Mode'!$I:$I,"&lt;"&amp;$D43,'All Employees by Mode'!$BE:$BE,"=No"),SUMIFS('All Employees by Mode'!W:W,'All Employees by Mode'!$I:$I,"&gt;="&amp;$B43,'All Employees by Mode'!$BE:$BE,"=No"))),IF($A43="","",IF($A43="between",SUMIFS('All Employees by Mode'!W:W,'All Employees by Mode'!$I:$I,"&gt;="&amp;$B43,'All Employees by Mode'!$I:$I,"&lt;"&amp;$D43),SUMIFS('All Employees by Mode'!W:W,'All Employees by Mode'!$I:$I,"&gt;="&amp;$B43))))</calculatedColumnFormula>
    </tableColumn>
    <tableColumn id="9" name="Vehicle Operations_x000a_Employee Count" dataDxfId="43">
      <calculatedColumnFormula>IF($AF$1,IF($A43="","",IF($A43="between",SUMIFS('All Employees by Mode'!Y:Y,'All Employees by Mode'!$I:$I,"&gt;="&amp;$B43,'All Employees by Mode'!$I:$I,"&lt;"&amp;$D43,'All Employees by Mode'!$BE:$BE,"=No"),SUMIFS('All Employees by Mode'!Y:Y,'All Employees by Mode'!$I:$I,"&gt;="&amp;$B43,'All Employees by Mode'!$BE:$BE,"=No"))),IF($A43="","",IF($A43="between",SUMIFS('All Employees by Mode'!Y:Y,'All Employees by Mode'!$I:$I,"&gt;="&amp;$B43,'All Employees by Mode'!$I:$I,"&lt;"&amp;$D43),SUMIFS('All Employees by Mode'!Y:Y,'All Employees by Mode'!$I:$I,"&gt;="&amp;$B43))))</calculatedColumnFormula>
    </tableColumn>
    <tableColumn id="10" name="Vehicle Maintenance_x000a_Employee Count" dataDxfId="42">
      <calculatedColumnFormula>IF($AF$1,IF($A43="","",IF($A43="between",SUMIFS('All Employees by Mode'!AA:AA,'All Employees by Mode'!$I:$I,"&gt;="&amp;$B43,'All Employees by Mode'!$I:$I,"&lt;"&amp;$D43,'All Employees by Mode'!$BE:$BE,"=No"),SUMIFS('All Employees by Mode'!AA:AA,'All Employees by Mode'!$I:$I,"&gt;="&amp;$B43,'All Employees by Mode'!$BE:$BE,"=No"))),IF($A43="","",IF($A43="between",SUMIFS('All Employees by Mode'!AA:AA,'All Employees by Mode'!$I:$I,"&gt;="&amp;$B43,'All Employees by Mode'!$I:$I,"&lt;"&amp;$D43),SUMIFS('All Employees by Mode'!AA:AA,'All Employees by Mode'!$I:$I,"&gt;="&amp;$B43))))</calculatedColumnFormula>
    </tableColumn>
    <tableColumn id="11" name="Facility Maintenance_x000a_Employee Count" dataDxfId="41">
      <calculatedColumnFormula>IF($AF$1,IF($A43="","",IF($A43="between",SUMIFS('All Employees by Mode'!AC:AC,'All Employees by Mode'!$I:$I,"&gt;="&amp;$B43,'All Employees by Mode'!$I:$I,"&lt;"&amp;$D43,'All Employees by Mode'!$BE:$BE,"=No"),SUMIFS('All Employees by Mode'!AC:AC,'All Employees by Mode'!$I:$I,"&gt;="&amp;$B43,'All Employees by Mode'!$BE:$BE,"=No"))),IF($A43="","",IF($A43="between",SUMIFS('All Employees by Mode'!AC:AC,'All Employees by Mode'!$I:$I,"&gt;="&amp;$B43,'All Employees by Mode'!$I:$I,"&lt;"&amp;$D43),SUMIFS('All Employees by Mode'!AC:AC,'All Employees by Mode'!$I:$I,"&gt;="&amp;$B43))))</calculatedColumnFormula>
    </tableColumn>
    <tableColumn id="12" name="General Administration_x000a_Employee Count" dataDxfId="40">
      <calculatedColumnFormula>IF($AF$1,IF($A43="","",IF($A43="between",SUMIFS('All Employees by Mode'!AE:AE,'All Employees by Mode'!$I:$I,"&gt;="&amp;$B43,'All Employees by Mode'!$I:$I,"&lt;"&amp;$D43,'All Employees by Mode'!$BE:$BE,"=No"),SUMIFS('All Employees by Mode'!AE:AE,'All Employees by Mode'!$I:$I,"&gt;="&amp;$B43,'All Employees by Mode'!$BE:$BE,"=No"))),IF($A43="","",IF($A43="between",SUMIFS('All Employees by Mode'!AE:AE,'All Employees by Mode'!$I:$I,"&gt;="&amp;$B43,'All Employees by Mode'!$I:$I,"&lt;"&amp;$D43),SUMIFS('All Employees by Mode'!AE:AE,'All Employees by Mode'!$I:$I,"&gt;="&amp;$B43))))</calculatedColumnFormula>
    </tableColumn>
    <tableColumn id="13" name="Capital_x000a_Employee Count" dataDxfId="39">
      <calculatedColumnFormula>IF($AF$1,IF($A43="","",IF($A43="between",SUMIFS('All Employees by Mode'!AG:AG,'All Employees by Mode'!$I:$I,"&gt;="&amp;$B43,'All Employees by Mode'!$I:$I,"&lt;"&amp;$D43,'All Employees by Mode'!$BE:$BE,"=No"),SUMIFS('All Employees by Mode'!AG:AG,'All Employees by Mode'!$I:$I,"&gt;="&amp;$B43,'All Employees by Mode'!$BE:$BE,"=No"))),IF($A43="","",IF($A43="between",SUMIFS('All Employees by Mode'!AG:AG,'All Employees by Mode'!$I:$I,"&gt;="&amp;$B43,'All Employees by Mode'!$I:$I,"&lt;"&amp;$D43),SUMIFS('All Employees by Mode'!AG:AG,'All Employees by Mode'!$I:$I,"&gt;="&amp;$B43))))</calculatedColumnFormula>
    </tableColumn>
    <tableColumn id="14" name="_x000a_Total Count" dataDxfId="38">
      <calculatedColumnFormula>IF($AF$1,IF($A43="","",IF($A43="between",SUMIFS('All Employees by Mode'!AI:AI,'All Employees by Mode'!$I:$I,"&gt;="&amp;$B43,'All Employees by Mode'!$I:$I,"&lt;"&amp;$D43,'All Employees by Mode'!$BE:$BE,"=No"),SUMIFS('All Employees by Mode'!AI:AI,'All Employees by Mode'!$I:$I,"&gt;="&amp;$B43,'All Employees by Mode'!$BE:$BE,"=No"))),IF($A43="","",IF($A43="between",SUMIFS('All Employees by Mode'!AI:AI,'All Employees by Mode'!$I:$I,"&gt;="&amp;$B43,'All Employees by Mode'!$I:$I,"&lt;"&amp;$D43),SUMIFS('All Employees by Mode'!AI:AI,'All Employees by Mode'!$I:$I,"&gt;="&amp;$B43))))</calculatedColumnFormula>
    </tableColumn>
    <tableColumn id="15" name="Vehicle Operations_x000a_Salary Expenses" dataDxfId="37">
      <calculatedColumnFormula>IF($AF$1,IF($A43="","",IF($A43="between",SUMIFS('All Employees by Mode'!AK:AK,'All Employees by Mode'!$I:$I,"&gt;="&amp;$B43,'All Employees by Mode'!$I:$I,"&lt;"&amp;$D43,'All Employees by Mode'!$BE:$BE,"=No"),SUMIFS('All Employees by Mode'!AK:AK,'All Employees by Mode'!$I:$I,"&gt;="&amp;$B43,'All Employees by Mode'!$BE:$BE,"=No"))),IF($A43="","",IF($A43="between",SUMIFS('All Employees by Mode'!AK:AK,'All Employees by Mode'!$I:$I,"&gt;="&amp;$B43,'All Employees by Mode'!$I:$I,"&lt;"&amp;$D43),SUMIFS('All Employees by Mode'!AK:AK,'All Employees by Mode'!$I:$I,"&gt;="&amp;$B43))))</calculatedColumnFormula>
    </tableColumn>
    <tableColumn id="16" name="Vehicle Maintenance_x000a_Salary Expenses" dataDxfId="36">
      <calculatedColumnFormula>IF($AF$1,IF($A43="","",IF($A43="between",SUMIFS('All Employees by Mode'!AM:AM,'All Employees by Mode'!$I:$I,"&gt;="&amp;$B43,'All Employees by Mode'!$I:$I,"&lt;"&amp;$D43,'All Employees by Mode'!$BE:$BE,"=No"),SUMIFS('All Employees by Mode'!AM:AM,'All Employees by Mode'!$I:$I,"&gt;="&amp;$B43,'All Employees by Mode'!$BE:$BE,"=No"))),IF($A43="","",IF($A43="between",SUMIFS('All Employees by Mode'!AM:AM,'All Employees by Mode'!$I:$I,"&gt;="&amp;$B43,'All Employees by Mode'!$I:$I,"&lt;"&amp;$D43),SUMIFS('All Employees by Mode'!AM:AM,'All Employees by Mode'!$I:$I,"&gt;="&amp;$B43))))</calculatedColumnFormula>
    </tableColumn>
    <tableColumn id="17" name="Facility Maintenance_x000a_Salary Expenses" dataDxfId="35">
      <calculatedColumnFormula>IF($AF$1,IF($A43="","",IF($A43="between",SUMIFS('All Employees by Mode'!AO:AO,'All Employees by Mode'!$I:$I,"&gt;="&amp;$B43,'All Employees by Mode'!$I:$I,"&lt;"&amp;$D43,'All Employees by Mode'!$BE:$BE,"=No"),SUMIFS('All Employees by Mode'!AO:AO,'All Employees by Mode'!$I:$I,"&gt;="&amp;$B43,'All Employees by Mode'!$BE:$BE,"=No"))),IF($A43="","",IF($A43="between",SUMIFS('All Employees by Mode'!AO:AO,'All Employees by Mode'!$I:$I,"&gt;="&amp;$B43,'All Employees by Mode'!$I:$I,"&lt;"&amp;$D43),SUMIFS('All Employees by Mode'!AO:AO,'All Employees by Mode'!$I:$I,"&gt;="&amp;$B43))))</calculatedColumnFormula>
    </tableColumn>
    <tableColumn id="18" name="General Administration_x000a_Salary Expenses" dataDxfId="34">
      <calculatedColumnFormula>IF($AF$1,IF($A43="","",IF($A43="between",SUMIFS('All Employees by Mode'!AQ:AQ,'All Employees by Mode'!$I:$I,"&gt;="&amp;$B43,'All Employees by Mode'!$I:$I,"&lt;"&amp;$D43,'All Employees by Mode'!$BE:$BE,"=No"),SUMIFS('All Employees by Mode'!AQ:AQ,'All Employees by Mode'!$I:$I,"&gt;="&amp;$B43,'All Employees by Mode'!$BE:$BE,"=No"))),IF($A43="","",IF($A43="between",SUMIFS('All Employees by Mode'!AQ:AQ,'All Employees by Mode'!$I:$I,"&gt;="&amp;$B43,'All Employees by Mode'!$I:$I,"&lt;"&amp;$D43),SUMIFS('All Employees by Mode'!AQ:AQ,'All Employees by Mode'!$I:$I,"&gt;="&amp;$B43))))</calculatedColumnFormula>
    </tableColumn>
    <tableColumn id="19" name="_x000a_Total Operating_x000a__x000a_Salary Expenses" dataDxfId="33">
      <calculatedColumnFormula>IF($AF$1,IF($A43="","",IF($A43="between",SUMIFS('All Employees by Mode'!AS:AS,'All Employees by Mode'!$I:$I,"&gt;="&amp;$B43,'All Employees by Mode'!$I:$I,"&lt;"&amp;$D43,'All Employees by Mode'!$BE:$BE,"=No"),SUMIFS('All Employees by Mode'!AS:AS,'All Employees by Mode'!$I:$I,"&gt;="&amp;$B43,'All Employees by Mode'!$BE:$BE,"=No"))),IF($A43="","",IF($A43="between",SUMIFS('All Employees by Mode'!AS:AS,'All Employees by Mode'!$I:$I,"&gt;="&amp;$B43,'All Employees by Mode'!$I:$I,"&lt;"&amp;$D43),SUMIFS('All Employees by Mode'!AS:AS,'All Employees by Mode'!$I:$I,"&gt;="&amp;$B43))))</calculatedColumnFormula>
    </tableColumn>
    <tableColumn id="20" name="Vehicle Operations_x000a_Average Hourly Wage" dataDxfId="32">
      <calculatedColumnFormula>IFERROR(IF($A43="","",S43/G43),"-")</calculatedColumnFormula>
    </tableColumn>
    <tableColumn id="21" name="Vehicle Maintenance_x000a_Average Hourly Wage" dataDxfId="31">
      <calculatedColumnFormula>IFERROR(IF($A43="","",T43/H43),"-")</calculatedColumnFormula>
    </tableColumn>
    <tableColumn id="22" name="Facility Maintenance_x000a_Average Hourly Wage" dataDxfId="30">
      <calculatedColumnFormula>IFERROR(IF($A43="","",U43/I43),"-")</calculatedColumnFormula>
    </tableColumn>
    <tableColumn id="23" name="General Administration_x000a_Average Hourly Wage" dataDxfId="29">
      <calculatedColumnFormula>IFERROR(IF($A43="","",V43/J43),"-")</calculatedColumnFormula>
    </tableColumn>
    <tableColumn id="24" name="Total Operating_x000a_Average Hourly Wage" dataDxfId="28">
      <calculatedColumnFormula>IFERROR(IF(A43="","",W43/SUM(G43:J43)),"-")</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Agency Size (Vehicles)" altTextSummary="You can alter the content of this table to include or exclude questionable data using the accessible control panel. You can edit the agency size bins used to generate the table by entering new values in cells D43 to D51."/>
    </ext>
  </extLst>
</table>
</file>

<file path=xl/tables/table5.xml><?xml version="1.0" encoding="utf-8"?>
<table xmlns="http://schemas.openxmlformats.org/spreadsheetml/2006/main" id="6" name="Table6" displayName="Table6" ref="D57:AB113" totalsRowShown="0" headerRowDxfId="27" dataDxfId="26" tableBorderDxfId="25">
  <autoFilter ref="D57:AB11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autoFilter>
  <tableColumns count="25">
    <tableColumn id="1" name="State" dataDxfId="24"/>
    <tableColumn id="2" name="Column1" dataDxfId="23"/>
    <tableColumn id="3" name="_x000a_VOMS" dataDxfId="22">
      <calculatedColumnFormula>IF($AF$1,SUMIFS('All Employees by Mode'!L:L,'All Employees by Mode'!$C:$C,"="&amp;$C58,'All Employees by Mode'!$BE:$BE,"=No"),SUMIFS('All Employees by Mode'!L:L,'All Employees by Mode'!$C:$C,"="&amp;$C58))</calculatedColumnFormula>
    </tableColumn>
    <tableColumn id="4" name="Vehicle Operations_x000a_Employee Work Hours" dataDxfId="21">
      <calculatedColumnFormula>IF($AF$1,SUMIFS('All Employees by Mode'!M:M,'All Employees by Mode'!$C:$C,"="&amp;$C58,'All Employees by Mode'!$BE:$BE,"=No"),SUMIFS('All Employees by Mode'!M:M,'All Employees by Mode'!$C:$C,"="&amp;$C58))</calculatedColumnFormula>
    </tableColumn>
    <tableColumn id="5" name="Vehicle Maintenance_x000a_Employee Work Hours" dataDxfId="20">
      <calculatedColumnFormula>IF($AF$1,SUMIFS('All Employees by Mode'!O:O,'All Employees by Mode'!$C:$C,"="&amp;$C58,'All Employees by Mode'!$BE:$BE,"=No"),SUMIFS('All Employees by Mode'!O:O,'All Employees by Mode'!$C:$C,"="&amp;$C58))</calculatedColumnFormula>
    </tableColumn>
    <tableColumn id="6" name="Facility Maintenance_x000a_Employee Work Hours" dataDxfId="19">
      <calculatedColumnFormula>IF($AF$1,SUMIFS('All Employees by Mode'!Q:Q,'All Employees by Mode'!$C:$C,"="&amp;$C58,'All Employees by Mode'!$BE:$BE,"=No"),SUMIFS('All Employees by Mode'!Q:Q,'All Employees by Mode'!$C:$C,"="&amp;$C58))</calculatedColumnFormula>
    </tableColumn>
    <tableColumn id="7" name="General Administration_x000a_Employee Work Hours" dataDxfId="18">
      <calculatedColumnFormula>IF($AF$1,SUMIFS('All Employees by Mode'!S:S,'All Employees by Mode'!$C:$C,"="&amp;$C58,'All Employees by Mode'!$BE:$BE,"=No"),SUMIFS('All Employees by Mode'!S:S,'All Employees by Mode'!$C:$C,"="&amp;$C58))</calculatedColumnFormula>
    </tableColumn>
    <tableColumn id="8" name="Capital_x000a_Employee Work Hours" dataDxfId="17">
      <calculatedColumnFormula>IF($AF$1,SUMIFS('All Employees by Mode'!U:U,'All Employees by Mode'!$C:$C,"="&amp;$C58,'All Employees by Mode'!$BE:$BE,"=No"),SUMIFS('All Employees by Mode'!U:U,'All Employees by Mode'!$C:$C,"="&amp;$C58))</calculatedColumnFormula>
    </tableColumn>
    <tableColumn id="9" name="_x000a_Total Hours" dataDxfId="16">
      <calculatedColumnFormula>IF($AF$1,SUMIFS('All Employees by Mode'!W:W,'All Employees by Mode'!$C:$C,"="&amp;$C58,'All Employees by Mode'!$BE:$BE,"=No"),SUMIFS('All Employees by Mode'!W:W,'All Employees by Mode'!$C:$C,"="&amp;$C58))</calculatedColumnFormula>
    </tableColumn>
    <tableColumn id="10" name="Vehicle Operations_x000a_Employee Count" dataDxfId="15">
      <calculatedColumnFormula>IF($AF$1,SUMIFS('All Employees by Mode'!Y:Y,'All Employees by Mode'!$C:$C,"="&amp;$C58,'All Employees by Mode'!$BE:$BE,"=No"),SUMIFS('All Employees by Mode'!Y:Y,'All Employees by Mode'!$C:$C,"="&amp;$C58))</calculatedColumnFormula>
    </tableColumn>
    <tableColumn id="11" name="Vehicle Maintenance_x000a_Employee Count" dataDxfId="14">
      <calculatedColumnFormula>IF($AF$1,SUMIFS('All Employees by Mode'!AA:AA,'All Employees by Mode'!$C:$C,"="&amp;$C58,'All Employees by Mode'!$BE:$BE,"=No"),SUMIFS('All Employees by Mode'!AA:AA,'All Employees by Mode'!$C:$C,"="&amp;$C58))</calculatedColumnFormula>
    </tableColumn>
    <tableColumn id="12" name="Facility Maintenance_x000a_Employee Count" dataDxfId="13">
      <calculatedColumnFormula>IF($AF$1,SUMIFS('All Employees by Mode'!AC:AC,'All Employees by Mode'!$C:$C,"="&amp;$C58,'All Employees by Mode'!$BE:$BE,"=No"),SUMIFS('All Employees by Mode'!AC:AC,'All Employees by Mode'!$C:$C,"="&amp;$C58))</calculatedColumnFormula>
    </tableColumn>
    <tableColumn id="13" name="General Administration_x000a_Employee Count" dataDxfId="12">
      <calculatedColumnFormula>IF($AF$1,SUMIFS('All Employees by Mode'!AE:AE,'All Employees by Mode'!$C:$C,"="&amp;$C58,'All Employees by Mode'!$BE:$BE,"=No"),SUMIFS('All Employees by Mode'!AE:AE,'All Employees by Mode'!$C:$C,"="&amp;$C58))</calculatedColumnFormula>
    </tableColumn>
    <tableColumn id="14" name="Capital_x000a_Employee Count" dataDxfId="11">
      <calculatedColumnFormula>IF($AF$1,SUMIFS('All Employees by Mode'!AG:AG,'All Employees by Mode'!$C:$C,"="&amp;$C58,'All Employees by Mode'!$BE:$BE,"=No"),SUMIFS('All Employees by Mode'!AG:AG,'All Employees by Mode'!$C:$C,"="&amp;$C58))</calculatedColumnFormula>
    </tableColumn>
    <tableColumn id="15" name="_x000a_Total Count" dataDxfId="10">
      <calculatedColumnFormula>IF($AF$1,SUMIFS('All Employees by Mode'!AI:AI,'All Employees by Mode'!$C:$C,"="&amp;$C58,'All Employees by Mode'!$BE:$BE,"=No"),SUMIFS('All Employees by Mode'!AI:AI,'All Employees by Mode'!$C:$C,"="&amp;$C58))</calculatedColumnFormula>
    </tableColumn>
    <tableColumn id="16" name="Vehicle Operations_x000a_Salary Expenses" dataDxfId="9">
      <calculatedColumnFormula>IF($AF$1,SUMIFS('All Employees by Mode'!AK:AK,'All Employees by Mode'!$C:$C,"="&amp;$C58,'All Employees by Mode'!$BE:$BE,"=No"),SUMIFS('All Employees by Mode'!AK:AK,'All Employees by Mode'!$C:$C,"="&amp;$C58))</calculatedColumnFormula>
    </tableColumn>
    <tableColumn id="17" name="Vehicle Maintenance_x000a_Salary Expenses" dataDxfId="8">
      <calculatedColumnFormula>IF($AF$1,SUMIFS('All Employees by Mode'!AM:AM,'All Employees by Mode'!$C:$C,"="&amp;$C58,'All Employees by Mode'!$BE:$BE,"=No"),SUMIFS('All Employees by Mode'!AM:AM,'All Employees by Mode'!$C:$C,"="&amp;$C58))</calculatedColumnFormula>
    </tableColumn>
    <tableColumn id="18" name="Facility Maintenance_x000a_Salary Expenses" dataDxfId="7">
      <calculatedColumnFormula>IF($AF$1,SUMIFS('All Employees by Mode'!AO:AO,'All Employees by Mode'!$C:$C,"="&amp;$C58,'All Employees by Mode'!$BE:$BE,"=No"),SUMIFS('All Employees by Mode'!AO:AO,'All Employees by Mode'!$C:$C,"="&amp;$C58))</calculatedColumnFormula>
    </tableColumn>
    <tableColumn id="19" name="General Administration_x000a_Salary Expenses" dataDxfId="6">
      <calculatedColumnFormula>IF($AF$1,SUMIFS('All Employees by Mode'!AQ:AQ,'All Employees by Mode'!$C:$C,"="&amp;$C58,'All Employees by Mode'!$BE:$BE,"=No"),SUMIFS('All Employees by Mode'!AQ:AQ,'All Employees by Mode'!$C:$C,"="&amp;$C58))</calculatedColumnFormula>
    </tableColumn>
    <tableColumn id="20" name="_x000a_Total Operating_x000a__x000a_Salary Expenses" dataDxfId="5">
      <calculatedColumnFormula>IF($AF$1,SUMIFS('All Employees by Mode'!AS:AS,'All Employees by Mode'!$C:$C,"="&amp;$C58,'All Employees by Mode'!$BE:$BE,"=No"),SUMIFS('All Employees by Mode'!AS:AS,'All Employees by Mode'!$C:$C,"="&amp;$C58))</calculatedColumnFormula>
    </tableColumn>
    <tableColumn id="21" name="Vehicle Operations_x000a_Average Hourly Wage" dataDxfId="4">
      <calculatedColumnFormula>IFERROR(S58/G58,"-")</calculatedColumnFormula>
    </tableColumn>
    <tableColumn id="22" name="Vehicle Maintenance_x000a_Average Hourly Wage" dataDxfId="3">
      <calculatedColumnFormula>IFERROR(T58/H58,"-")</calculatedColumnFormula>
    </tableColumn>
    <tableColumn id="23" name="Facility Maintenance_x000a_Average Hourly Wage" dataDxfId="2">
      <calculatedColumnFormula>IFERROR(U58/I58,"-")</calculatedColumnFormula>
    </tableColumn>
    <tableColumn id="24" name="General Administration_x000a_Average Hourly Wage" dataDxfId="1">
      <calculatedColumnFormula>IFERROR(V58/J58,"-")</calculatedColumnFormula>
    </tableColumn>
    <tableColumn id="25" name="Total Operating_x000a_Average Hourly Wage" dataDxfId="0">
      <calculatedColumnFormula>IFERROR(W58/SUM(G58:J58),"-")</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using the accessible control panel."/>
    </ext>
  </extLst>
</table>
</file>

<file path=xl/theme/theme1.xml><?xml version="1.0" encoding="utf-8"?>
<a:theme xmlns:a="http://schemas.openxmlformats.org/drawingml/2006/main" name="Office Theme">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5.vml"/><Relationship Id="rId7"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1.bin"/><Relationship Id="rId6" Type="http://schemas.openxmlformats.org/officeDocument/2006/relationships/ctrlProp" Target="../ctrlProps/ctrlProp7.xml"/><Relationship Id="rId11" Type="http://schemas.openxmlformats.org/officeDocument/2006/relationships/table" Target="../tables/table5.xml"/><Relationship Id="rId5" Type="http://schemas.openxmlformats.org/officeDocument/2006/relationships/ctrlProp" Target="../ctrlProps/ctrlProp6.xml"/><Relationship Id="rId10" Type="http://schemas.openxmlformats.org/officeDocument/2006/relationships/table" Target="../tables/table4.xml"/><Relationship Id="rId4" Type="http://schemas.openxmlformats.org/officeDocument/2006/relationships/ctrlProp" Target="../ctrlProps/ctrlProp5.xml"/><Relationship Id="rId9"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31"/>
  <sheetViews>
    <sheetView tabSelected="1" workbookViewId="0"/>
  </sheetViews>
  <sheetFormatPr defaultColWidth="8.81640625" defaultRowHeight="12.5"/>
  <cols>
    <col min="1" max="16384" width="8.81640625" style="245"/>
  </cols>
  <sheetData>
    <row r="1" spans="1:14">
      <c r="A1" s="246"/>
      <c r="B1" s="246"/>
      <c r="C1" s="246"/>
      <c r="D1" s="246"/>
      <c r="E1" s="246"/>
      <c r="F1" s="246"/>
      <c r="G1" s="246"/>
      <c r="H1" s="246"/>
      <c r="I1" s="246"/>
      <c r="J1" s="246"/>
      <c r="K1" s="246"/>
      <c r="L1" s="246"/>
      <c r="M1" s="246"/>
      <c r="N1" s="246"/>
    </row>
    <row r="2" spans="1:14">
      <c r="A2" s="246"/>
      <c r="B2" s="246"/>
      <c r="C2" s="246"/>
      <c r="D2" s="246"/>
      <c r="E2" s="246"/>
      <c r="F2" s="246"/>
      <c r="G2" s="246"/>
      <c r="H2" s="246"/>
      <c r="I2" s="246"/>
      <c r="J2" s="246"/>
      <c r="K2" s="246"/>
      <c r="L2" s="246"/>
      <c r="M2" s="246"/>
      <c r="N2" s="246"/>
    </row>
    <row r="3" spans="1:14">
      <c r="A3" s="246"/>
      <c r="B3" s="246"/>
      <c r="C3" s="246"/>
      <c r="D3" s="246"/>
      <c r="E3" s="246"/>
      <c r="F3" s="246"/>
      <c r="G3" s="246"/>
      <c r="H3" s="246"/>
      <c r="I3" s="246"/>
      <c r="J3" s="246"/>
      <c r="K3" s="246"/>
      <c r="L3" s="246"/>
      <c r="M3" s="246"/>
      <c r="N3" s="246"/>
    </row>
    <row r="4" spans="1:14">
      <c r="A4" s="246"/>
      <c r="B4" s="246"/>
      <c r="C4" s="246"/>
      <c r="D4" s="246"/>
      <c r="E4" s="246"/>
      <c r="F4" s="246"/>
      <c r="G4" s="246"/>
      <c r="H4" s="246"/>
      <c r="I4" s="246"/>
      <c r="J4" s="246"/>
      <c r="K4" s="246"/>
      <c r="L4" s="246"/>
      <c r="M4" s="246"/>
      <c r="N4" s="246"/>
    </row>
    <row r="5" spans="1:14">
      <c r="A5" s="246"/>
      <c r="B5" s="246"/>
      <c r="C5" s="246"/>
      <c r="D5" s="246"/>
      <c r="E5" s="246"/>
      <c r="F5" s="246"/>
      <c r="G5" s="246"/>
      <c r="H5" s="246"/>
      <c r="I5" s="246"/>
      <c r="J5" s="246"/>
      <c r="K5" s="246"/>
      <c r="L5" s="246"/>
      <c r="M5" s="246"/>
      <c r="N5" s="246"/>
    </row>
    <row r="6" spans="1:14">
      <c r="A6" s="246"/>
      <c r="B6" s="246"/>
      <c r="C6" s="246"/>
      <c r="D6" s="246"/>
      <c r="E6" s="246"/>
      <c r="F6" s="246"/>
      <c r="G6" s="246"/>
      <c r="H6" s="246"/>
      <c r="I6" s="246"/>
      <c r="J6" s="246"/>
      <c r="K6" s="246"/>
      <c r="L6" s="246"/>
      <c r="M6" s="246"/>
      <c r="N6" s="246"/>
    </row>
    <row r="7" spans="1:14">
      <c r="A7" s="246"/>
      <c r="B7" s="246"/>
      <c r="C7" s="246"/>
      <c r="D7" s="246"/>
      <c r="E7" s="246"/>
      <c r="F7" s="246"/>
      <c r="G7" s="246"/>
      <c r="H7" s="246"/>
      <c r="I7" s="246"/>
      <c r="J7" s="246"/>
      <c r="K7" s="246"/>
      <c r="L7" s="246"/>
      <c r="M7" s="246"/>
      <c r="N7" s="246"/>
    </row>
    <row r="8" spans="1:14">
      <c r="A8" s="246"/>
      <c r="B8" s="246"/>
      <c r="C8" s="246"/>
      <c r="D8" s="246"/>
      <c r="E8" s="246"/>
      <c r="F8" s="246"/>
      <c r="G8" s="246"/>
      <c r="H8" s="246"/>
      <c r="I8" s="246"/>
      <c r="J8" s="246"/>
      <c r="K8" s="246"/>
      <c r="L8" s="246"/>
      <c r="M8" s="246"/>
      <c r="N8" s="246"/>
    </row>
    <row r="9" spans="1:14">
      <c r="A9" s="246"/>
      <c r="B9" s="246"/>
      <c r="C9" s="246"/>
      <c r="D9" s="246"/>
      <c r="E9" s="246"/>
      <c r="F9" s="246"/>
      <c r="G9" s="246"/>
      <c r="H9" s="246"/>
      <c r="I9" s="246"/>
      <c r="J9" s="246"/>
      <c r="K9" s="246"/>
      <c r="L9" s="246"/>
      <c r="M9" s="246"/>
      <c r="N9" s="246"/>
    </row>
    <row r="10" spans="1:14">
      <c r="A10" s="246"/>
      <c r="B10" s="246"/>
      <c r="C10" s="246"/>
      <c r="D10" s="246"/>
      <c r="E10" s="246"/>
      <c r="F10" s="246"/>
      <c r="G10" s="246"/>
      <c r="H10" s="246"/>
      <c r="I10" s="246"/>
      <c r="J10" s="246"/>
      <c r="K10" s="246"/>
      <c r="L10" s="246"/>
      <c r="M10" s="246"/>
      <c r="N10" s="246"/>
    </row>
    <row r="11" spans="1:14">
      <c r="A11" s="246"/>
      <c r="B11" s="246"/>
      <c r="C11" s="246"/>
      <c r="D11" s="246"/>
      <c r="E11" s="246"/>
      <c r="F11" s="246"/>
      <c r="G11" s="246"/>
      <c r="H11" s="246"/>
      <c r="I11" s="246"/>
      <c r="J11" s="246"/>
      <c r="K11" s="246"/>
      <c r="L11" s="246"/>
      <c r="M11" s="246"/>
      <c r="N11" s="246"/>
    </row>
    <row r="12" spans="1:14">
      <c r="A12" s="246"/>
      <c r="B12" s="246"/>
      <c r="C12" s="246"/>
      <c r="D12" s="246"/>
      <c r="E12" s="246"/>
      <c r="F12" s="246"/>
      <c r="G12" s="246"/>
      <c r="H12" s="246"/>
      <c r="I12" s="246"/>
      <c r="J12" s="246"/>
      <c r="K12" s="246"/>
      <c r="L12" s="246"/>
      <c r="M12" s="246"/>
      <c r="N12" s="246"/>
    </row>
    <row r="13" spans="1:14">
      <c r="A13" s="246"/>
      <c r="B13" s="246"/>
      <c r="C13" s="246"/>
      <c r="D13" s="246"/>
      <c r="E13" s="246"/>
      <c r="F13" s="246"/>
      <c r="G13" s="246"/>
      <c r="H13" s="246"/>
      <c r="I13" s="246"/>
      <c r="J13" s="246"/>
      <c r="K13" s="246"/>
      <c r="L13" s="246"/>
      <c r="M13" s="246"/>
      <c r="N13" s="246"/>
    </row>
    <row r="14" spans="1:14">
      <c r="A14" s="246"/>
      <c r="B14" s="246"/>
      <c r="C14" s="246"/>
      <c r="D14" s="246"/>
      <c r="E14" s="246"/>
      <c r="F14" s="246"/>
      <c r="G14" s="246"/>
      <c r="H14" s="246"/>
      <c r="I14" s="246"/>
      <c r="J14" s="246"/>
      <c r="K14" s="246"/>
      <c r="L14" s="246"/>
      <c r="M14" s="246"/>
      <c r="N14" s="246"/>
    </row>
    <row r="15" spans="1:14">
      <c r="A15" s="246"/>
      <c r="B15" s="246"/>
      <c r="C15" s="246"/>
      <c r="D15" s="246"/>
      <c r="E15" s="246"/>
      <c r="F15" s="246"/>
      <c r="G15" s="246"/>
      <c r="H15" s="246"/>
      <c r="I15" s="246"/>
      <c r="J15" s="246"/>
      <c r="K15" s="246"/>
      <c r="L15" s="246"/>
      <c r="M15" s="246"/>
      <c r="N15" s="246"/>
    </row>
    <row r="16" spans="1:14">
      <c r="A16" s="246"/>
      <c r="B16" s="246"/>
      <c r="C16" s="246"/>
      <c r="D16" s="246"/>
      <c r="E16" s="246"/>
      <c r="F16" s="246"/>
      <c r="G16" s="246"/>
      <c r="H16" s="246"/>
      <c r="I16" s="246"/>
      <c r="J16" s="246"/>
      <c r="K16" s="246"/>
      <c r="L16" s="246"/>
      <c r="M16" s="246"/>
      <c r="N16" s="246"/>
    </row>
    <row r="17" spans="1:14">
      <c r="A17" s="246"/>
      <c r="B17" s="246"/>
      <c r="C17" s="246"/>
      <c r="D17" s="246"/>
      <c r="E17" s="246"/>
      <c r="F17" s="246"/>
      <c r="G17" s="246"/>
      <c r="H17" s="246"/>
      <c r="I17" s="246"/>
      <c r="J17" s="246"/>
      <c r="K17" s="246"/>
      <c r="L17" s="246"/>
      <c r="M17" s="246"/>
      <c r="N17" s="246"/>
    </row>
    <row r="18" spans="1:14">
      <c r="A18" s="246"/>
      <c r="B18" s="246"/>
      <c r="C18" s="246"/>
      <c r="D18" s="246"/>
      <c r="E18" s="246"/>
      <c r="F18" s="246"/>
      <c r="G18" s="246"/>
      <c r="H18" s="246"/>
      <c r="I18" s="246"/>
      <c r="J18" s="246"/>
      <c r="K18" s="246"/>
      <c r="L18" s="246"/>
      <c r="M18" s="246"/>
      <c r="N18" s="246"/>
    </row>
    <row r="19" spans="1:14">
      <c r="A19" s="246"/>
      <c r="B19" s="246"/>
      <c r="C19" s="246"/>
      <c r="D19" s="246"/>
      <c r="E19" s="246"/>
      <c r="F19" s="246"/>
      <c r="G19" s="246"/>
      <c r="H19" s="246"/>
      <c r="I19" s="246"/>
      <c r="J19" s="246"/>
      <c r="K19" s="246"/>
      <c r="L19" s="246"/>
      <c r="M19" s="246"/>
      <c r="N19" s="246"/>
    </row>
    <row r="20" spans="1:14">
      <c r="A20" s="246"/>
      <c r="B20" s="246"/>
      <c r="C20" s="246"/>
      <c r="D20" s="246"/>
      <c r="E20" s="246"/>
      <c r="F20" s="246"/>
      <c r="G20" s="246"/>
      <c r="H20" s="246"/>
      <c r="I20" s="246"/>
      <c r="J20" s="246"/>
      <c r="K20" s="246"/>
      <c r="L20" s="246"/>
      <c r="M20" s="246"/>
      <c r="N20" s="246"/>
    </row>
    <row r="21" spans="1:14">
      <c r="A21" s="246"/>
      <c r="B21" s="246"/>
      <c r="C21" s="246"/>
      <c r="D21" s="246"/>
      <c r="E21" s="246"/>
      <c r="F21" s="246"/>
      <c r="G21" s="246"/>
      <c r="H21" s="246"/>
      <c r="I21" s="246"/>
      <c r="J21" s="246"/>
      <c r="K21" s="246"/>
      <c r="L21" s="246"/>
      <c r="M21" s="246"/>
      <c r="N21" s="246"/>
    </row>
    <row r="22" spans="1:14">
      <c r="A22" s="246"/>
      <c r="B22" s="246"/>
      <c r="C22" s="246"/>
      <c r="D22" s="246"/>
      <c r="E22" s="246"/>
      <c r="F22" s="246"/>
      <c r="G22" s="246"/>
      <c r="H22" s="246"/>
      <c r="I22" s="246"/>
      <c r="J22" s="246"/>
      <c r="K22" s="246"/>
      <c r="L22" s="246"/>
      <c r="M22" s="246"/>
      <c r="N22" s="246"/>
    </row>
    <row r="23" spans="1:14">
      <c r="A23" s="246"/>
      <c r="B23" s="246"/>
      <c r="C23" s="246"/>
      <c r="D23" s="246"/>
      <c r="E23" s="246"/>
      <c r="F23" s="246"/>
      <c r="G23" s="246"/>
      <c r="H23" s="246"/>
      <c r="I23" s="246"/>
      <c r="J23" s="246"/>
      <c r="K23" s="246"/>
      <c r="L23" s="246"/>
      <c r="M23" s="246"/>
      <c r="N23" s="246"/>
    </row>
    <row r="24" spans="1:14">
      <c r="A24" s="246"/>
      <c r="B24" s="246"/>
      <c r="C24" s="246"/>
      <c r="D24" s="246"/>
      <c r="E24" s="246"/>
      <c r="F24" s="246"/>
      <c r="G24" s="246"/>
      <c r="H24" s="246"/>
      <c r="I24" s="246"/>
      <c r="J24" s="246"/>
      <c r="K24" s="246"/>
      <c r="L24" s="246"/>
      <c r="M24" s="246"/>
      <c r="N24" s="246"/>
    </row>
    <row r="25" spans="1:14">
      <c r="A25" s="246"/>
      <c r="B25" s="246"/>
      <c r="C25" s="246"/>
      <c r="D25" s="246"/>
      <c r="E25" s="246"/>
      <c r="F25" s="246"/>
      <c r="G25" s="246"/>
      <c r="H25" s="246"/>
      <c r="I25" s="246"/>
      <c r="J25" s="246"/>
      <c r="K25" s="246"/>
      <c r="L25" s="246"/>
      <c r="M25" s="246"/>
      <c r="N25" s="246"/>
    </row>
    <row r="26" spans="1:14">
      <c r="A26" s="246"/>
      <c r="B26" s="246"/>
      <c r="C26" s="246"/>
      <c r="D26" s="246"/>
      <c r="E26" s="246"/>
      <c r="F26" s="246"/>
      <c r="G26" s="246"/>
      <c r="H26" s="246"/>
      <c r="I26" s="246"/>
      <c r="J26" s="246"/>
      <c r="K26" s="246"/>
      <c r="L26" s="246"/>
      <c r="M26" s="246"/>
      <c r="N26" s="246"/>
    </row>
    <row r="27" spans="1:14">
      <c r="A27" s="246"/>
      <c r="B27" s="246"/>
      <c r="C27" s="246"/>
      <c r="D27" s="246"/>
      <c r="E27" s="246"/>
      <c r="F27" s="246"/>
      <c r="G27" s="246"/>
      <c r="H27" s="246"/>
      <c r="I27" s="246"/>
      <c r="J27" s="246"/>
      <c r="K27" s="246"/>
      <c r="L27" s="246"/>
      <c r="M27" s="246"/>
      <c r="N27" s="246"/>
    </row>
    <row r="28" spans="1:14">
      <c r="A28" s="246"/>
      <c r="B28" s="246"/>
      <c r="C28" s="246"/>
      <c r="D28" s="246"/>
      <c r="E28" s="246"/>
      <c r="F28" s="246"/>
      <c r="G28" s="246"/>
      <c r="H28" s="246"/>
      <c r="I28" s="246"/>
      <c r="J28" s="246"/>
      <c r="K28" s="246"/>
      <c r="L28" s="246"/>
      <c r="M28" s="246"/>
      <c r="N28" s="246"/>
    </row>
    <row r="29" spans="1:14">
      <c r="A29" s="246"/>
      <c r="B29" s="246"/>
      <c r="C29" s="246"/>
      <c r="D29" s="246"/>
      <c r="E29" s="246"/>
      <c r="F29" s="246"/>
      <c r="G29" s="246"/>
      <c r="H29" s="246"/>
      <c r="I29" s="246"/>
      <c r="J29" s="246"/>
      <c r="K29" s="246"/>
      <c r="L29" s="246"/>
      <c r="M29" s="246"/>
      <c r="N29" s="246"/>
    </row>
    <row r="30" spans="1:14">
      <c r="A30" s="246"/>
      <c r="B30" s="246"/>
      <c r="C30" s="246"/>
      <c r="D30" s="246"/>
      <c r="E30" s="246"/>
      <c r="F30" s="246"/>
      <c r="G30" s="246"/>
      <c r="H30" s="246"/>
      <c r="I30" s="246"/>
      <c r="J30" s="246"/>
      <c r="K30" s="246"/>
      <c r="L30" s="246"/>
      <c r="M30" s="246"/>
      <c r="N30" s="246"/>
    </row>
    <row r="31" spans="1:14">
      <c r="A31" s="246"/>
      <c r="B31" s="246"/>
      <c r="C31" s="246"/>
      <c r="D31" s="246"/>
      <c r="E31" s="246"/>
      <c r="F31" s="246"/>
      <c r="G31" s="246"/>
      <c r="H31" s="246"/>
      <c r="I31" s="246"/>
      <c r="J31" s="246"/>
      <c r="K31" s="246"/>
      <c r="L31" s="246"/>
      <c r="M31" s="246"/>
      <c r="N31" s="246"/>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52"/>
  <sheetViews>
    <sheetView workbookViewId="0">
      <pane ySplit="1" topLeftCell="A2" activePane="bottomLeft" state="frozen"/>
      <selection pane="bottomLeft"/>
    </sheetView>
  </sheetViews>
  <sheetFormatPr defaultColWidth="8.81640625" defaultRowHeight="12.5"/>
  <cols>
    <col min="1" max="1" width="19" customWidth="1"/>
    <col min="2" max="2" width="27.453125" customWidth="1"/>
    <col min="3" max="3" width="78.1796875" customWidth="1"/>
  </cols>
  <sheetData>
    <row r="1" spans="1:3" s="25" customFormat="1">
      <c r="A1" s="21" t="s">
        <v>843</v>
      </c>
      <c r="B1" s="21" t="s">
        <v>844</v>
      </c>
      <c r="C1" s="21" t="s">
        <v>845</v>
      </c>
    </row>
    <row r="2" spans="1:3">
      <c r="A2" s="15" t="s">
        <v>846</v>
      </c>
      <c r="B2" s="15" t="s">
        <v>847</v>
      </c>
      <c r="C2" s="15" t="s">
        <v>848</v>
      </c>
    </row>
    <row r="3" spans="1:3">
      <c r="A3" s="15" t="s">
        <v>113</v>
      </c>
      <c r="B3" s="15" t="s">
        <v>847</v>
      </c>
      <c r="C3" s="15" t="s">
        <v>849</v>
      </c>
    </row>
    <row r="4" spans="1:3">
      <c r="A4" s="15" t="s">
        <v>0</v>
      </c>
      <c r="B4" s="15" t="s">
        <v>847</v>
      </c>
      <c r="C4" s="15" t="s">
        <v>850</v>
      </c>
    </row>
    <row r="5" spans="1:3">
      <c r="A5" s="16" t="s">
        <v>1149</v>
      </c>
      <c r="B5" s="16" t="s">
        <v>847</v>
      </c>
      <c r="C5" s="15" t="s">
        <v>851</v>
      </c>
    </row>
    <row r="6" spans="1:3">
      <c r="A6" s="17" t="s">
        <v>1150</v>
      </c>
      <c r="B6" s="17" t="s">
        <v>847</v>
      </c>
      <c r="C6" s="15" t="s">
        <v>852</v>
      </c>
    </row>
    <row r="7" spans="1:3">
      <c r="A7" s="17" t="s">
        <v>853</v>
      </c>
      <c r="B7" s="17" t="s">
        <v>847</v>
      </c>
      <c r="C7" s="15" t="s">
        <v>854</v>
      </c>
    </row>
    <row r="8" spans="1:3">
      <c r="A8" s="15" t="s">
        <v>120</v>
      </c>
      <c r="B8" s="15" t="s">
        <v>847</v>
      </c>
      <c r="C8" s="15" t="s">
        <v>855</v>
      </c>
    </row>
    <row r="9" spans="1:3" ht="30.5">
      <c r="A9" s="18" t="s">
        <v>129</v>
      </c>
      <c r="B9" s="18" t="s">
        <v>856</v>
      </c>
      <c r="C9" s="15" t="s">
        <v>857</v>
      </c>
    </row>
    <row r="10" spans="1:3" ht="40.5">
      <c r="A10" s="18" t="s">
        <v>134</v>
      </c>
      <c r="B10" s="18" t="s">
        <v>858</v>
      </c>
      <c r="C10" s="15" t="s">
        <v>859</v>
      </c>
    </row>
    <row r="11" spans="1:3" ht="30.5">
      <c r="A11" s="15" t="s">
        <v>3</v>
      </c>
      <c r="B11" s="18" t="s">
        <v>860</v>
      </c>
      <c r="C11" s="15" t="s">
        <v>861</v>
      </c>
    </row>
    <row r="12" spans="1:3" ht="30.5">
      <c r="A12" s="15" t="s">
        <v>862</v>
      </c>
      <c r="B12" s="18" t="s">
        <v>860</v>
      </c>
      <c r="C12" s="15" t="s">
        <v>863</v>
      </c>
    </row>
    <row r="13" spans="1:3" ht="40.5">
      <c r="A13" s="18" t="s">
        <v>135</v>
      </c>
      <c r="B13" s="18" t="s">
        <v>858</v>
      </c>
      <c r="C13" s="15" t="s">
        <v>864</v>
      </c>
    </row>
    <row r="14" spans="1:3">
      <c r="A14" s="18" t="s">
        <v>865</v>
      </c>
      <c r="B14" s="18"/>
      <c r="C14" s="15" t="s">
        <v>866</v>
      </c>
    </row>
    <row r="15" spans="1:3">
      <c r="A15" s="18" t="s">
        <v>867</v>
      </c>
      <c r="B15" s="18"/>
      <c r="C15" s="15" t="s">
        <v>868</v>
      </c>
    </row>
    <row r="16" spans="1:3">
      <c r="A16" s="18" t="s">
        <v>869</v>
      </c>
      <c r="B16" s="18"/>
      <c r="C16" s="15" t="s">
        <v>870</v>
      </c>
    </row>
    <row r="17" spans="1:3">
      <c r="A17" s="18" t="s">
        <v>871</v>
      </c>
      <c r="B17" s="18"/>
      <c r="C17" s="15" t="s">
        <v>872</v>
      </c>
    </row>
    <row r="18" spans="1:3" ht="20.5">
      <c r="A18" s="18" t="s">
        <v>873</v>
      </c>
      <c r="B18" s="18"/>
      <c r="C18" s="15" t="s">
        <v>874</v>
      </c>
    </row>
    <row r="19" spans="1:3">
      <c r="A19" s="18" t="s">
        <v>875</v>
      </c>
      <c r="B19" s="18"/>
      <c r="C19" s="15" t="s">
        <v>876</v>
      </c>
    </row>
    <row r="20" spans="1:3" ht="30.5">
      <c r="A20" s="18" t="s">
        <v>160</v>
      </c>
      <c r="B20" s="18"/>
      <c r="C20" s="15" t="s">
        <v>877</v>
      </c>
    </row>
    <row r="21" spans="1:3" ht="30.5">
      <c r="A21" s="18" t="s">
        <v>878</v>
      </c>
      <c r="B21" s="18"/>
      <c r="C21" s="15" t="s">
        <v>879</v>
      </c>
    </row>
    <row r="22" spans="1:3" ht="50.5">
      <c r="A22" s="18" t="s">
        <v>880</v>
      </c>
      <c r="B22" s="18"/>
      <c r="C22" s="15" t="s">
        <v>881</v>
      </c>
    </row>
    <row r="23" spans="1:3" ht="20.5">
      <c r="A23" s="18" t="s">
        <v>882</v>
      </c>
      <c r="B23" s="18"/>
      <c r="C23" s="15" t="s">
        <v>883</v>
      </c>
    </row>
    <row r="24" spans="1:3" ht="60.5">
      <c r="A24" s="18" t="s">
        <v>884</v>
      </c>
      <c r="B24" s="18"/>
      <c r="C24" s="15" t="s">
        <v>885</v>
      </c>
    </row>
    <row r="25" spans="1:3" ht="90.5">
      <c r="A25" s="18" t="s">
        <v>886</v>
      </c>
      <c r="B25" s="18"/>
      <c r="C25" s="15" t="s">
        <v>887</v>
      </c>
    </row>
    <row r="26" spans="1:3" ht="20.5">
      <c r="A26" s="18" t="s">
        <v>888</v>
      </c>
      <c r="B26" s="18"/>
      <c r="C26" s="15" t="s">
        <v>889</v>
      </c>
    </row>
    <row r="27" spans="1:3" ht="30.5">
      <c r="A27" s="18" t="s">
        <v>890</v>
      </c>
      <c r="B27" s="18"/>
      <c r="C27" s="15" t="s">
        <v>891</v>
      </c>
    </row>
    <row r="28" spans="1:3" ht="170.5">
      <c r="A28" s="18" t="s">
        <v>892</v>
      </c>
      <c r="B28" s="18"/>
      <c r="C28" s="15" t="s">
        <v>893</v>
      </c>
    </row>
    <row r="29" spans="1:3" ht="120.5">
      <c r="A29" s="18" t="s">
        <v>894</v>
      </c>
      <c r="B29" s="18"/>
      <c r="C29" s="15" t="s">
        <v>895</v>
      </c>
    </row>
    <row r="30" spans="1:3" ht="30.5">
      <c r="A30" s="18" t="s">
        <v>896</v>
      </c>
      <c r="B30" s="18"/>
      <c r="C30" s="15" t="s">
        <v>897</v>
      </c>
    </row>
    <row r="31" spans="1:3" ht="60.5">
      <c r="A31" s="18" t="s">
        <v>898</v>
      </c>
      <c r="B31" s="18"/>
      <c r="C31" s="15" t="s">
        <v>899</v>
      </c>
    </row>
    <row r="32" spans="1:3" ht="50.5">
      <c r="A32" s="18" t="s">
        <v>900</v>
      </c>
      <c r="B32" s="18"/>
      <c r="C32" s="15" t="s">
        <v>901</v>
      </c>
    </row>
    <row r="33" spans="1:3" ht="30.5">
      <c r="A33" s="18" t="s">
        <v>902</v>
      </c>
      <c r="B33" s="18"/>
      <c r="C33" s="15" t="s">
        <v>903</v>
      </c>
    </row>
    <row r="34" spans="1:3" ht="40.5">
      <c r="A34" s="18" t="s">
        <v>904</v>
      </c>
      <c r="B34" s="18"/>
      <c r="C34" s="15" t="s">
        <v>905</v>
      </c>
    </row>
    <row r="35" spans="1:3" ht="60.5">
      <c r="A35" s="18" t="s">
        <v>906</v>
      </c>
      <c r="B35" s="18"/>
      <c r="C35" s="15" t="s">
        <v>907</v>
      </c>
    </row>
    <row r="36" spans="1:3" ht="20.5">
      <c r="A36" s="18" t="s">
        <v>908</v>
      </c>
      <c r="B36" s="18"/>
      <c r="C36" s="15" t="s">
        <v>909</v>
      </c>
    </row>
    <row r="37" spans="1:3" ht="20.5">
      <c r="A37" s="18" t="s">
        <v>910</v>
      </c>
      <c r="B37" s="18"/>
      <c r="C37" s="15" t="s">
        <v>911</v>
      </c>
    </row>
    <row r="38" spans="1:3" ht="30.5">
      <c r="A38" s="18" t="s">
        <v>912</v>
      </c>
      <c r="B38" s="18"/>
      <c r="C38" s="15" t="s">
        <v>913</v>
      </c>
    </row>
    <row r="39" spans="1:3" ht="30.5">
      <c r="A39" s="18" t="s">
        <v>914</v>
      </c>
      <c r="B39" s="18"/>
      <c r="C39" s="15" t="s">
        <v>915</v>
      </c>
    </row>
    <row r="40" spans="1:3" ht="20.5">
      <c r="A40" s="18" t="s">
        <v>916</v>
      </c>
      <c r="B40" s="18"/>
      <c r="C40" s="15" t="s">
        <v>917</v>
      </c>
    </row>
    <row r="41" spans="1:3" ht="30.5">
      <c r="A41" s="18" t="s">
        <v>918</v>
      </c>
      <c r="B41" s="18"/>
      <c r="C41" s="15" t="s">
        <v>919</v>
      </c>
    </row>
    <row r="42" spans="1:3" ht="50.5">
      <c r="A42" s="18" t="s">
        <v>920</v>
      </c>
      <c r="B42" s="18"/>
      <c r="C42" s="15" t="s">
        <v>1128</v>
      </c>
    </row>
    <row r="43" spans="1:3" ht="20.5">
      <c r="A43" s="18" t="s">
        <v>921</v>
      </c>
      <c r="B43" s="18"/>
      <c r="C43" s="15" t="s">
        <v>922</v>
      </c>
    </row>
    <row r="44" spans="1:3" ht="20.5">
      <c r="A44" s="18" t="s">
        <v>923</v>
      </c>
      <c r="B44" s="18"/>
      <c r="C44" s="15" t="s">
        <v>924</v>
      </c>
    </row>
    <row r="45" spans="1:3" ht="20.5">
      <c r="A45" s="15" t="s">
        <v>4</v>
      </c>
      <c r="B45" s="15" t="s">
        <v>929</v>
      </c>
      <c r="C45" s="15" t="s">
        <v>928</v>
      </c>
    </row>
    <row r="46" spans="1:3" ht="20.5">
      <c r="A46" s="15" t="s">
        <v>131</v>
      </c>
      <c r="B46" s="15" t="s">
        <v>929</v>
      </c>
      <c r="C46" s="15" t="s">
        <v>930</v>
      </c>
    </row>
    <row r="47" spans="1:3" ht="20.5">
      <c r="A47" s="15" t="s">
        <v>132</v>
      </c>
      <c r="B47" s="15" t="s">
        <v>929</v>
      </c>
      <c r="C47" s="15" t="s">
        <v>931</v>
      </c>
    </row>
    <row r="48" spans="1:3" ht="20.5">
      <c r="A48" s="15" t="s">
        <v>133</v>
      </c>
      <c r="B48" s="15" t="s">
        <v>929</v>
      </c>
      <c r="C48" s="15" t="s">
        <v>932</v>
      </c>
    </row>
    <row r="49" spans="1:3">
      <c r="A49" s="15" t="s">
        <v>925</v>
      </c>
      <c r="B49" s="15" t="s">
        <v>933</v>
      </c>
      <c r="C49" s="15" t="s">
        <v>934</v>
      </c>
    </row>
    <row r="50" spans="1:3" ht="80.5">
      <c r="A50" s="15" t="s">
        <v>926</v>
      </c>
      <c r="B50" s="15" t="s">
        <v>933</v>
      </c>
      <c r="C50" s="15" t="s">
        <v>935</v>
      </c>
    </row>
    <row r="51" spans="1:3">
      <c r="A51" s="15" t="s">
        <v>927</v>
      </c>
      <c r="B51" s="15" t="s">
        <v>933</v>
      </c>
      <c r="C51" s="15" t="s">
        <v>936</v>
      </c>
    </row>
    <row r="52" spans="1:3" ht="20.5">
      <c r="A52" s="15" t="s">
        <v>130</v>
      </c>
      <c r="B52" s="15" t="s">
        <v>929</v>
      </c>
      <c r="C52" s="15" t="s">
        <v>937</v>
      </c>
    </row>
  </sheetData>
  <conditionalFormatting sqref="A2:B13">
    <cfRule type="expression" dxfId="151" priority="5">
      <formula>MOD(ROW(),2)=0</formula>
    </cfRule>
  </conditionalFormatting>
  <conditionalFormatting sqref="C2:C13">
    <cfRule type="expression" dxfId="150" priority="4">
      <formula>MOD(ROW(),2)=0</formula>
    </cfRule>
  </conditionalFormatting>
  <conditionalFormatting sqref="C14:C44">
    <cfRule type="expression" dxfId="149" priority="3">
      <formula>MOD(ROW(),2)=0</formula>
    </cfRule>
  </conditionalFormatting>
  <conditionalFormatting sqref="A14:B44">
    <cfRule type="expression" dxfId="148" priority="2">
      <formula>MOD(ROW(),2)=0</formula>
    </cfRule>
  </conditionalFormatting>
  <conditionalFormatting sqref="A45:C52">
    <cfRule type="expression" dxfId="147"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J701"/>
  <sheetViews>
    <sheetView zoomScaleNormal="100" workbookViewId="0">
      <pane xSplit="3" ySplit="1" topLeftCell="D2" activePane="bottomRight" state="frozen"/>
      <selection pane="topRight" activeCell="D1" sqref="D1"/>
      <selection pane="bottomLeft" activeCell="A2" sqref="A2"/>
      <selection pane="bottomRight"/>
    </sheetView>
  </sheetViews>
  <sheetFormatPr defaultColWidth="9.1796875" defaultRowHeight="10.5"/>
  <cols>
    <col min="1" max="1" width="32.453125" style="3" customWidth="1"/>
    <col min="2" max="2" width="11.453125" style="3" customWidth="1"/>
    <col min="3" max="3" width="7.1796875" style="38" bestFit="1" customWidth="1"/>
    <col min="4" max="4" width="8" style="300" bestFit="1" customWidth="1"/>
    <col min="5" max="5" width="7.81640625" style="301" bestFit="1" customWidth="1"/>
    <col min="6" max="6" width="13.453125" style="28" customWidth="1"/>
    <col min="7" max="7" width="10" style="2" customWidth="1"/>
    <col min="8" max="8" width="13.453125" style="36" bestFit="1" customWidth="1"/>
    <col min="9" max="9" width="13.453125" style="36" customWidth="1"/>
    <col min="10" max="11" width="5.453125" style="38" customWidth="1"/>
    <col min="12" max="12" width="6.453125" style="6" customWidth="1"/>
    <col min="13" max="13" width="12" style="6" customWidth="1"/>
    <col min="14" max="14" width="11.453125" style="2" hidden="1" customWidth="1"/>
    <col min="15" max="15" width="12.453125" style="6" customWidth="1"/>
    <col min="16" max="16" width="15.1796875" style="2" hidden="1" customWidth="1"/>
    <col min="17" max="17" width="11.81640625" style="6" customWidth="1"/>
    <col min="18" max="18" width="18.453125" style="2" hidden="1" customWidth="1"/>
    <col min="19" max="19" width="12.453125" style="6" customWidth="1"/>
    <col min="20" max="20" width="18.81640625" style="2" hidden="1" customWidth="1"/>
    <col min="21" max="21" width="12.81640625" style="6" customWidth="1"/>
    <col min="22" max="22" width="14.453125" style="2" hidden="1" customWidth="1"/>
    <col min="23" max="23" width="13.453125" style="10" bestFit="1" customWidth="1"/>
    <col min="24" max="24" width="14.453125" style="2" hidden="1" customWidth="1"/>
    <col min="25" max="25" width="12.453125" style="20" bestFit="1" customWidth="1"/>
    <col min="26" max="26" width="22.453125" style="4" hidden="1" customWidth="1"/>
    <col min="27" max="27" width="12.54296875" style="20" bestFit="1" customWidth="1"/>
    <col min="28" max="28" width="18.453125" style="5" hidden="1" customWidth="1"/>
    <col min="29" max="29" width="12.54296875" style="20" bestFit="1" customWidth="1"/>
    <col min="30" max="30" width="18.453125" style="5" hidden="1" customWidth="1"/>
    <col min="31" max="31" width="13" style="20" bestFit="1" customWidth="1"/>
    <col min="32" max="32" width="18.81640625" style="5" hidden="1" customWidth="1"/>
    <col min="33" max="33" width="9.81640625" style="20" customWidth="1"/>
    <col min="34" max="34" width="14.453125" style="4" hidden="1" customWidth="1"/>
    <col min="35" max="35" width="11.54296875" style="71" bestFit="1" customWidth="1"/>
    <col min="36" max="36" width="16" style="13" hidden="1" customWidth="1"/>
    <col min="37" max="37" width="14" style="22" bestFit="1" customWidth="1"/>
    <col min="38" max="38" width="15.453125" style="22" hidden="1" customWidth="1"/>
    <col min="39" max="39" width="14" style="22" bestFit="1" customWidth="1"/>
    <col min="40" max="40" width="16.453125" style="22" hidden="1" customWidth="1"/>
    <col min="41" max="41" width="14" style="22" bestFit="1" customWidth="1"/>
    <col min="42" max="42" width="16.453125" style="22" hidden="1" customWidth="1"/>
    <col min="43" max="43" width="14" style="22" bestFit="1" customWidth="1"/>
    <col min="44" max="44" width="18.1796875" style="22" hidden="1" customWidth="1"/>
    <col min="45" max="45" width="14" style="26" bestFit="1" customWidth="1"/>
    <col min="46" max="46" width="14" style="22" hidden="1" customWidth="1"/>
    <col min="47" max="47" width="15.453125" style="23" bestFit="1" customWidth="1"/>
    <col min="48" max="48" width="15.81640625" style="23" hidden="1" customWidth="1"/>
    <col min="49" max="49" width="16.453125" style="23" bestFit="1" customWidth="1"/>
    <col min="50" max="50" width="16.453125" style="23" hidden="1" customWidth="1"/>
    <col min="51" max="51" width="16.453125" style="23" bestFit="1" customWidth="1"/>
    <col min="52" max="52" width="16.453125" style="23" hidden="1" customWidth="1"/>
    <col min="53" max="53" width="17.1796875" style="23" bestFit="1" customWidth="1"/>
    <col min="54" max="54" width="18.1796875" style="23" hidden="1" customWidth="1"/>
    <col min="55" max="55" width="13.453125" style="24" bestFit="1" customWidth="1"/>
    <col min="56" max="56" width="15.81640625" style="1" hidden="1" customWidth="1"/>
    <col min="57" max="57" width="12.26953125" style="1" hidden="1" customWidth="1"/>
    <col min="58" max="60" width="9.1796875" style="1"/>
    <col min="61" max="61" width="9.1796875" style="1" customWidth="1"/>
    <col min="62" max="62" width="9.1796875" style="1" hidden="1" customWidth="1"/>
    <col min="63" max="64" width="9.1796875" style="1" customWidth="1"/>
    <col min="65" max="16384" width="9.1796875" style="1"/>
  </cols>
  <sheetData>
    <row r="1" spans="1:62" s="66" customFormat="1" ht="51" customHeight="1">
      <c r="A1" s="66" t="s">
        <v>1</v>
      </c>
      <c r="B1" s="66" t="s">
        <v>113</v>
      </c>
      <c r="C1" s="72" t="s">
        <v>0</v>
      </c>
      <c r="D1" s="302" t="s">
        <v>1149</v>
      </c>
      <c r="E1" s="303" t="s">
        <v>1150</v>
      </c>
      <c r="F1" s="65" t="s">
        <v>853</v>
      </c>
      <c r="G1" s="66" t="s">
        <v>120</v>
      </c>
      <c r="H1" s="69" t="s">
        <v>129</v>
      </c>
      <c r="I1" s="69" t="s">
        <v>134</v>
      </c>
      <c r="J1" s="72" t="s">
        <v>3</v>
      </c>
      <c r="K1" s="72" t="s">
        <v>156</v>
      </c>
      <c r="L1" s="69" t="s">
        <v>135</v>
      </c>
      <c r="M1" s="288" t="s">
        <v>136</v>
      </c>
      <c r="N1" s="289" t="s">
        <v>938</v>
      </c>
      <c r="O1" s="288" t="s">
        <v>137</v>
      </c>
      <c r="P1" s="289" t="s">
        <v>939</v>
      </c>
      <c r="Q1" s="288" t="s">
        <v>138</v>
      </c>
      <c r="R1" s="289" t="s">
        <v>940</v>
      </c>
      <c r="S1" s="288" t="s">
        <v>139</v>
      </c>
      <c r="T1" s="289" t="s">
        <v>961</v>
      </c>
      <c r="U1" s="288" t="s">
        <v>140</v>
      </c>
      <c r="V1" s="289" t="s">
        <v>942</v>
      </c>
      <c r="W1" s="288" t="s">
        <v>118</v>
      </c>
      <c r="X1" s="66" t="s">
        <v>943</v>
      </c>
      <c r="Y1" s="70" t="s">
        <v>141</v>
      </c>
      <c r="Z1" s="67" t="s">
        <v>962</v>
      </c>
      <c r="AA1" s="70" t="s">
        <v>142</v>
      </c>
      <c r="AB1" s="67" t="s">
        <v>963</v>
      </c>
      <c r="AC1" s="70" t="s">
        <v>143</v>
      </c>
      <c r="AD1" s="67" t="s">
        <v>964</v>
      </c>
      <c r="AE1" s="70" t="s">
        <v>144</v>
      </c>
      <c r="AF1" s="67" t="s">
        <v>965</v>
      </c>
      <c r="AG1" s="70" t="s">
        <v>145</v>
      </c>
      <c r="AH1" s="67" t="s">
        <v>966</v>
      </c>
      <c r="AI1" s="70" t="s">
        <v>119</v>
      </c>
      <c r="AJ1" s="66" t="s">
        <v>949</v>
      </c>
      <c r="AK1" s="74" t="s">
        <v>146</v>
      </c>
      <c r="AL1" s="74" t="s">
        <v>968</v>
      </c>
      <c r="AM1" s="74" t="s">
        <v>147</v>
      </c>
      <c r="AN1" s="74" t="s">
        <v>969</v>
      </c>
      <c r="AO1" s="74" t="s">
        <v>148</v>
      </c>
      <c r="AP1" s="74" t="s">
        <v>970</v>
      </c>
      <c r="AQ1" s="74" t="s">
        <v>149</v>
      </c>
      <c r="AR1" s="74" t="s">
        <v>971</v>
      </c>
      <c r="AS1" s="74" t="s">
        <v>150</v>
      </c>
      <c r="AT1" s="68" t="s">
        <v>972</v>
      </c>
      <c r="AU1" s="290" t="s">
        <v>151</v>
      </c>
      <c r="AV1" s="290" t="s">
        <v>973</v>
      </c>
      <c r="AW1" s="290" t="s">
        <v>152</v>
      </c>
      <c r="AX1" s="290" t="s">
        <v>974</v>
      </c>
      <c r="AY1" s="290" t="s">
        <v>153</v>
      </c>
      <c r="AZ1" s="290" t="s">
        <v>975</v>
      </c>
      <c r="BA1" s="290" t="s">
        <v>154</v>
      </c>
      <c r="BB1" s="290" t="s">
        <v>976</v>
      </c>
      <c r="BC1" s="290" t="s">
        <v>155</v>
      </c>
      <c r="BD1" s="66" t="s">
        <v>977</v>
      </c>
      <c r="BE1" s="66" t="s">
        <v>960</v>
      </c>
      <c r="BJ1" s="66">
        <f>IF(BJ4=1,1,0)</f>
        <v>1</v>
      </c>
    </row>
    <row r="2" spans="1:62" ht="11.25" customHeight="1">
      <c r="A2" s="7" t="s">
        <v>537</v>
      </c>
      <c r="B2" s="7" t="s">
        <v>497</v>
      </c>
      <c r="C2" s="37" t="s">
        <v>70</v>
      </c>
      <c r="D2" s="298">
        <v>2008</v>
      </c>
      <c r="E2" s="299">
        <v>20008</v>
      </c>
      <c r="F2" s="27" t="s">
        <v>243</v>
      </c>
      <c r="G2" s="73" t="s">
        <v>160</v>
      </c>
      <c r="H2" s="35">
        <v>18351295</v>
      </c>
      <c r="I2" s="35">
        <v>11000</v>
      </c>
      <c r="J2" s="37" t="s">
        <v>20</v>
      </c>
      <c r="K2" s="37" t="s">
        <v>161</v>
      </c>
      <c r="L2" s="8">
        <v>5282</v>
      </c>
      <c r="M2" s="8">
        <v>21558334</v>
      </c>
      <c r="N2" s="9" t="s">
        <v>1148</v>
      </c>
      <c r="O2" s="8">
        <v>8750961</v>
      </c>
      <c r="P2" s="9" t="s">
        <v>1148</v>
      </c>
      <c r="Q2" s="8">
        <v>17800581</v>
      </c>
      <c r="R2" s="9" t="s">
        <v>1148</v>
      </c>
      <c r="S2" s="8">
        <v>4345935</v>
      </c>
      <c r="T2" s="9" t="s">
        <v>1148</v>
      </c>
      <c r="U2" s="8">
        <v>7415253</v>
      </c>
      <c r="V2" s="9" t="s">
        <v>1148</v>
      </c>
      <c r="W2" s="33">
        <v>59871064</v>
      </c>
      <c r="X2" s="9" t="s">
        <v>1148</v>
      </c>
      <c r="Y2" s="30">
        <v>10437</v>
      </c>
      <c r="Z2" s="9" t="s">
        <v>1148</v>
      </c>
      <c r="AA2" s="30">
        <v>5305</v>
      </c>
      <c r="AB2" s="9" t="s">
        <v>1148</v>
      </c>
      <c r="AC2" s="30">
        <v>9829</v>
      </c>
      <c r="AD2" s="9" t="s">
        <v>1148</v>
      </c>
      <c r="AE2" s="30">
        <v>2439</v>
      </c>
      <c r="AF2" s="9" t="s">
        <v>1148</v>
      </c>
      <c r="AG2" s="30">
        <v>3550</v>
      </c>
      <c r="AH2" s="9" t="s">
        <v>1148</v>
      </c>
      <c r="AI2" s="32">
        <v>31560</v>
      </c>
      <c r="AJ2" s="12" t="s">
        <v>1148</v>
      </c>
      <c r="AK2" s="22">
        <v>858629786</v>
      </c>
      <c r="AL2" s="22" t="s">
        <v>1148</v>
      </c>
      <c r="AM2" s="22">
        <v>319323301</v>
      </c>
      <c r="AN2" s="22" t="s">
        <v>1148</v>
      </c>
      <c r="AO2" s="22">
        <v>693076711</v>
      </c>
      <c r="AP2" s="22" t="s">
        <v>1148</v>
      </c>
      <c r="AQ2" s="22">
        <v>308437280</v>
      </c>
      <c r="AR2" s="22" t="s">
        <v>1148</v>
      </c>
      <c r="AS2" s="26">
        <v>2179467078</v>
      </c>
      <c r="AT2" s="22" t="s">
        <v>1148</v>
      </c>
      <c r="AU2" s="23">
        <v>39.828206854945286</v>
      </c>
      <c r="AV2" s="23" t="s">
        <v>1148</v>
      </c>
      <c r="AW2" s="23">
        <v>36.490083889072295</v>
      </c>
      <c r="AX2" s="23" t="s">
        <v>1148</v>
      </c>
      <c r="AY2" s="23">
        <v>38.935623000170615</v>
      </c>
      <c r="AZ2" s="23" t="s">
        <v>1148</v>
      </c>
      <c r="BA2" s="23">
        <v>70.971443429319578</v>
      </c>
      <c r="BB2" s="23" t="s">
        <v>1148</v>
      </c>
      <c r="BC2" s="24">
        <v>36.402678228668194</v>
      </c>
      <c r="BD2" s="1" t="s">
        <v>1148</v>
      </c>
      <c r="BE2" s="1" t="str">
        <f>IF(OR(N2="Q",P2="Q",R2="Q",T2="Q",V2="Q",X2="Q",Z2="Q",AB2="Q",AD2="Q",AF2="Q",AH2="Q",AJ2="Q",AL2="Q",AN2="Q",AP2="Q",AR2="Q",AT2="Q",AV2="Q",AX2="Q",AZ2="Q",BB2="Q",BD2="Q"),"Yes","No")</f>
        <v>No</v>
      </c>
      <c r="BJ2" s="1" t="s">
        <v>1043</v>
      </c>
    </row>
    <row r="3" spans="1:62" ht="11.25" customHeight="1">
      <c r="A3" s="7" t="s">
        <v>537</v>
      </c>
      <c r="B3" s="7" t="s">
        <v>497</v>
      </c>
      <c r="C3" s="37" t="s">
        <v>70</v>
      </c>
      <c r="D3" s="298">
        <v>2008</v>
      </c>
      <c r="E3" s="299">
        <v>20008</v>
      </c>
      <c r="F3" s="27" t="s">
        <v>243</v>
      </c>
      <c r="G3" s="73" t="s">
        <v>160</v>
      </c>
      <c r="H3" s="35">
        <v>18351295</v>
      </c>
      <c r="I3" s="35">
        <v>11000</v>
      </c>
      <c r="J3" s="37" t="s">
        <v>7</v>
      </c>
      <c r="K3" s="37" t="s">
        <v>161</v>
      </c>
      <c r="L3" s="8">
        <v>3314</v>
      </c>
      <c r="M3" s="8">
        <v>19000734</v>
      </c>
      <c r="N3" s="9" t="s">
        <v>1148</v>
      </c>
      <c r="O3" s="8">
        <v>6610928</v>
      </c>
      <c r="P3" s="9" t="s">
        <v>1148</v>
      </c>
      <c r="Q3" s="8">
        <v>1490433</v>
      </c>
      <c r="R3" s="9" t="s">
        <v>1148</v>
      </c>
      <c r="S3" s="8">
        <v>1658536</v>
      </c>
      <c r="T3" s="9" t="s">
        <v>1148</v>
      </c>
      <c r="U3" s="8">
        <v>721979</v>
      </c>
      <c r="V3" s="9" t="s">
        <v>1148</v>
      </c>
      <c r="W3" s="33">
        <v>29482610</v>
      </c>
      <c r="X3" s="9" t="s">
        <v>1148</v>
      </c>
      <c r="Y3" s="30">
        <v>9403.3000000000011</v>
      </c>
      <c r="Z3" s="9" t="s">
        <v>1148</v>
      </c>
      <c r="AA3" s="30">
        <v>3352.7</v>
      </c>
      <c r="AB3" s="9" t="s">
        <v>1148</v>
      </c>
      <c r="AC3" s="30">
        <v>795.7</v>
      </c>
      <c r="AD3" s="9" t="s">
        <v>1148</v>
      </c>
      <c r="AE3" s="30">
        <v>924.90000000000009</v>
      </c>
      <c r="AF3" s="9" t="s">
        <v>1148</v>
      </c>
      <c r="AG3" s="30">
        <v>441.7</v>
      </c>
      <c r="AH3" s="9" t="s">
        <v>1148</v>
      </c>
      <c r="AI3" s="32">
        <v>14918.3</v>
      </c>
      <c r="AJ3" s="12" t="s">
        <v>1148</v>
      </c>
      <c r="AK3" s="22">
        <v>757824579</v>
      </c>
      <c r="AL3" s="22" t="s">
        <v>1148</v>
      </c>
      <c r="AM3" s="22">
        <v>229689338</v>
      </c>
      <c r="AN3" s="22" t="s">
        <v>1148</v>
      </c>
      <c r="AO3" s="22">
        <v>54663145</v>
      </c>
      <c r="AP3" s="22" t="s">
        <v>1148</v>
      </c>
      <c r="AQ3" s="22">
        <v>82010962</v>
      </c>
      <c r="AR3" s="22" t="s">
        <v>1148</v>
      </c>
      <c r="AS3" s="26">
        <v>1124188024</v>
      </c>
      <c r="AT3" s="22" t="s">
        <v>1148</v>
      </c>
      <c r="AU3" s="23">
        <v>39.883963377414787</v>
      </c>
      <c r="AV3" s="23" t="s">
        <v>1148</v>
      </c>
      <c r="AW3" s="23">
        <v>34.74388739372143</v>
      </c>
      <c r="AX3" s="23" t="s">
        <v>1148</v>
      </c>
      <c r="AY3" s="23">
        <v>36.67601629861926</v>
      </c>
      <c r="AZ3" s="23" t="s">
        <v>1148</v>
      </c>
      <c r="BA3" s="23">
        <v>49.447803363930596</v>
      </c>
      <c r="BB3" s="23" t="s">
        <v>1148</v>
      </c>
      <c r="BC3" s="24">
        <v>38.130546244040133</v>
      </c>
      <c r="BD3" s="1" t="s">
        <v>1148</v>
      </c>
      <c r="BE3" s="1" t="str">
        <f>IF(OR(N3="Q",P3="Q",R3="Q",T3="Q",V3="Q",X3="Q",Z3="Q",AB3="Q",AD3="Q",AF3="Q",AH3="Q",AJ3="Q",AL3="Q",AN3="Q",AP3="Q",AR3="Q",AT3="Q",AV3="Q",AX3="Q",AZ3="Q",BB3="Q",BD3="Q"),"Yes","No")</f>
        <v>No</v>
      </c>
      <c r="BJ3" s="1" t="s">
        <v>1044</v>
      </c>
    </row>
    <row r="4" spans="1:62" ht="11.25" customHeight="1">
      <c r="A4" s="7" t="s">
        <v>537</v>
      </c>
      <c r="B4" s="7" t="s">
        <v>497</v>
      </c>
      <c r="C4" s="37" t="s">
        <v>70</v>
      </c>
      <c r="D4" s="298">
        <v>2008</v>
      </c>
      <c r="E4" s="299">
        <v>20008</v>
      </c>
      <c r="F4" s="27" t="s">
        <v>243</v>
      </c>
      <c r="G4" s="73" t="s">
        <v>160</v>
      </c>
      <c r="H4" s="35">
        <v>18351295</v>
      </c>
      <c r="I4" s="35">
        <v>11000</v>
      </c>
      <c r="J4" s="37" t="s">
        <v>18</v>
      </c>
      <c r="K4" s="37" t="s">
        <v>161</v>
      </c>
      <c r="L4" s="8">
        <v>456</v>
      </c>
      <c r="M4" s="8">
        <v>1693489</v>
      </c>
      <c r="N4" s="9" t="s">
        <v>1148</v>
      </c>
      <c r="O4" s="8">
        <v>589216</v>
      </c>
      <c r="P4" s="9" t="s">
        <v>1148</v>
      </c>
      <c r="Q4" s="8">
        <v>132839</v>
      </c>
      <c r="R4" s="9" t="s">
        <v>1148</v>
      </c>
      <c r="S4" s="8">
        <v>147822</v>
      </c>
      <c r="T4" s="9" t="s">
        <v>1148</v>
      </c>
      <c r="U4" s="8">
        <v>64348</v>
      </c>
      <c r="V4" s="9" t="s">
        <v>1148</v>
      </c>
      <c r="W4" s="33">
        <v>2627714</v>
      </c>
      <c r="X4" s="9" t="s">
        <v>1148</v>
      </c>
      <c r="Y4" s="30">
        <v>838.1</v>
      </c>
      <c r="Z4" s="9" t="s">
        <v>1148</v>
      </c>
      <c r="AA4" s="30">
        <v>298.8</v>
      </c>
      <c r="AB4" s="9" t="s">
        <v>1148</v>
      </c>
      <c r="AC4" s="30">
        <v>70.900000000000006</v>
      </c>
      <c r="AD4" s="9" t="s">
        <v>1148</v>
      </c>
      <c r="AE4" s="30">
        <v>82.399999999999991</v>
      </c>
      <c r="AF4" s="9" t="s">
        <v>1148</v>
      </c>
      <c r="AG4" s="30">
        <v>39.4</v>
      </c>
      <c r="AH4" s="9" t="s">
        <v>1148</v>
      </c>
      <c r="AI4" s="32">
        <v>1329.6</v>
      </c>
      <c r="AJ4" s="12" t="s">
        <v>1148</v>
      </c>
      <c r="AK4" s="22">
        <v>67543045</v>
      </c>
      <c r="AL4" s="22" t="s">
        <v>1148</v>
      </c>
      <c r="AM4" s="22">
        <v>20471647</v>
      </c>
      <c r="AN4" s="22" t="s">
        <v>1148</v>
      </c>
      <c r="AO4" s="22">
        <v>4871992</v>
      </c>
      <c r="AP4" s="22" t="s">
        <v>1148</v>
      </c>
      <c r="AQ4" s="22">
        <v>7309436</v>
      </c>
      <c r="AR4" s="22" t="s">
        <v>1148</v>
      </c>
      <c r="AS4" s="26">
        <v>100196120</v>
      </c>
      <c r="AT4" s="22" t="s">
        <v>1148</v>
      </c>
      <c r="AU4" s="23">
        <v>39.883958502240048</v>
      </c>
      <c r="AV4" s="23" t="s">
        <v>1148</v>
      </c>
      <c r="AW4" s="23">
        <v>34.743874911747135</v>
      </c>
      <c r="AX4" s="23" t="s">
        <v>1148</v>
      </c>
      <c r="AY4" s="23">
        <v>36.675915958415828</v>
      </c>
      <c r="AZ4" s="23" t="s">
        <v>1148</v>
      </c>
      <c r="BA4" s="23">
        <v>49.447551785255243</v>
      </c>
      <c r="BB4" s="23" t="s">
        <v>1148</v>
      </c>
      <c r="BC4" s="24">
        <v>38.130527142603796</v>
      </c>
      <c r="BD4" s="1" t="s">
        <v>1148</v>
      </c>
      <c r="BE4" s="1" t="str">
        <f>IF(OR(N4="Q",P4="Q",R4="Q",T4="Q",V4="Q",X4="Q",Z4="Q",AB4="Q",AD4="Q",AF4="Q",AH4="Q",AJ4="Q",AL4="Q",AN4="Q",AP4="Q",AR4="Q",AT4="Q",AV4="Q",AX4="Q",AZ4="Q",BB4="Q",BD4="Q"),"Yes","No")</f>
        <v>No</v>
      </c>
      <c r="BJ4" s="1">
        <v>1</v>
      </c>
    </row>
    <row r="5" spans="1:62" ht="11.25" customHeight="1">
      <c r="A5" s="7" t="s">
        <v>537</v>
      </c>
      <c r="B5" s="7" t="s">
        <v>497</v>
      </c>
      <c r="C5" s="37" t="s">
        <v>70</v>
      </c>
      <c r="D5" s="298">
        <v>2008</v>
      </c>
      <c r="E5" s="299">
        <v>20008</v>
      </c>
      <c r="F5" s="27" t="s">
        <v>243</v>
      </c>
      <c r="G5" s="73" t="s">
        <v>160</v>
      </c>
      <c r="H5" s="35">
        <v>18351295</v>
      </c>
      <c r="I5" s="35">
        <v>11000</v>
      </c>
      <c r="J5" s="37" t="s">
        <v>22</v>
      </c>
      <c r="K5" s="37" t="s">
        <v>161</v>
      </c>
      <c r="L5" s="8">
        <v>108</v>
      </c>
      <c r="M5" s="8">
        <v>342905</v>
      </c>
      <c r="N5" s="9" t="s">
        <v>1148</v>
      </c>
      <c r="O5" s="8">
        <v>119307</v>
      </c>
      <c r="P5" s="9" t="s">
        <v>1148</v>
      </c>
      <c r="Q5" s="8">
        <v>26898</v>
      </c>
      <c r="R5" s="9" t="s">
        <v>1148</v>
      </c>
      <c r="S5" s="8">
        <v>29932</v>
      </c>
      <c r="T5" s="9" t="s">
        <v>1148</v>
      </c>
      <c r="U5" s="8">
        <v>13030</v>
      </c>
      <c r="V5" s="9" t="s">
        <v>1148</v>
      </c>
      <c r="W5" s="33">
        <v>532072</v>
      </c>
      <c r="X5" s="9" t="s">
        <v>1148</v>
      </c>
      <c r="Y5" s="30">
        <v>169.70000000000002</v>
      </c>
      <c r="Z5" s="9" t="s">
        <v>1148</v>
      </c>
      <c r="AA5" s="30">
        <v>60.5</v>
      </c>
      <c r="AB5" s="9" t="s">
        <v>1148</v>
      </c>
      <c r="AC5" s="30">
        <v>14.4</v>
      </c>
      <c r="AD5" s="9" t="s">
        <v>1148</v>
      </c>
      <c r="AE5" s="30">
        <v>16.7</v>
      </c>
      <c r="AF5" s="9" t="s">
        <v>1148</v>
      </c>
      <c r="AG5" s="30">
        <v>8</v>
      </c>
      <c r="AH5" s="9" t="s">
        <v>1148</v>
      </c>
      <c r="AI5" s="32">
        <v>269.3</v>
      </c>
      <c r="AJ5" s="12" t="s">
        <v>1148</v>
      </c>
      <c r="AK5" s="22">
        <v>13676418</v>
      </c>
      <c r="AL5" s="22" t="s">
        <v>1148</v>
      </c>
      <c r="AM5" s="22">
        <v>4145191</v>
      </c>
      <c r="AN5" s="22" t="s">
        <v>1148</v>
      </c>
      <c r="AO5" s="22">
        <v>986503</v>
      </c>
      <c r="AP5" s="22" t="s">
        <v>1148</v>
      </c>
      <c r="AQ5" s="22">
        <v>1480047</v>
      </c>
      <c r="AR5" s="22" t="s">
        <v>1148</v>
      </c>
      <c r="AS5" s="26">
        <v>20288159</v>
      </c>
      <c r="AT5" s="22" t="s">
        <v>1148</v>
      </c>
      <c r="AU5" s="23">
        <v>39.883985360376784</v>
      </c>
      <c r="AV5" s="23" t="s">
        <v>1148</v>
      </c>
      <c r="AW5" s="23">
        <v>34.743904381134385</v>
      </c>
      <c r="AX5" s="23" t="s">
        <v>1148</v>
      </c>
      <c r="AY5" s="23">
        <v>36.675700795598189</v>
      </c>
      <c r="AZ5" s="23" t="s">
        <v>1148</v>
      </c>
      <c r="BA5" s="23">
        <v>49.446979820927439</v>
      </c>
      <c r="BB5" s="23" t="s">
        <v>1148</v>
      </c>
      <c r="BC5" s="24">
        <v>38.130476702401175</v>
      </c>
      <c r="BD5" s="1" t="s">
        <v>1148</v>
      </c>
      <c r="BE5" s="1" t="str">
        <f>IF(OR(N5="Q",P5="Q",R5="Q",T5="Q",V5="Q",X5="Q",Z5="Q",AB5="Q",AD5="Q",AF5="Q",AH5="Q",AJ5="Q",AL5="Q",AN5="Q",AP5="Q",AR5="Q",AT5="Q",AV5="Q",AX5="Q",AZ5="Q",BB5="Q",BD5="Q"),"Yes","No")</f>
        <v>No</v>
      </c>
    </row>
    <row r="6" spans="1:62" ht="11.25" customHeight="1">
      <c r="A6" s="7" t="s">
        <v>535</v>
      </c>
      <c r="B6" s="7" t="s">
        <v>534</v>
      </c>
      <c r="C6" s="37" t="s">
        <v>63</v>
      </c>
      <c r="D6" s="298">
        <v>2080</v>
      </c>
      <c r="E6" s="299">
        <v>20080</v>
      </c>
      <c r="F6" s="27" t="s">
        <v>413</v>
      </c>
      <c r="G6" s="73" t="s">
        <v>160</v>
      </c>
      <c r="H6" s="35">
        <v>18351295</v>
      </c>
      <c r="I6" s="35">
        <v>4020</v>
      </c>
      <c r="J6" s="37" t="s">
        <v>7</v>
      </c>
      <c r="K6" s="37" t="s">
        <v>161</v>
      </c>
      <c r="L6" s="8">
        <v>1870</v>
      </c>
      <c r="M6" s="8">
        <v>6362796</v>
      </c>
      <c r="N6" s="9" t="s">
        <v>1148</v>
      </c>
      <c r="O6" s="8">
        <v>2009989</v>
      </c>
      <c r="P6" s="9" t="s">
        <v>1148</v>
      </c>
      <c r="Q6" s="8">
        <v>162022</v>
      </c>
      <c r="R6" s="9" t="s">
        <v>1148</v>
      </c>
      <c r="S6" s="8">
        <v>1759548</v>
      </c>
      <c r="T6" s="9" t="s">
        <v>1148</v>
      </c>
      <c r="U6" s="8">
        <v>15052</v>
      </c>
      <c r="V6" s="9" t="s">
        <v>1148</v>
      </c>
      <c r="W6" s="33">
        <v>10309407</v>
      </c>
      <c r="X6" s="9" t="s">
        <v>1148</v>
      </c>
      <c r="Y6" s="30">
        <v>3928</v>
      </c>
      <c r="Z6" s="9" t="s">
        <v>1148</v>
      </c>
      <c r="AA6" s="30">
        <v>1207</v>
      </c>
      <c r="AB6" s="9" t="s">
        <v>1148</v>
      </c>
      <c r="AC6" s="30">
        <v>86</v>
      </c>
      <c r="AD6" s="9" t="s">
        <v>1148</v>
      </c>
      <c r="AE6" s="30">
        <v>1051</v>
      </c>
      <c r="AF6" s="9" t="s">
        <v>1148</v>
      </c>
      <c r="AG6" s="30">
        <v>8</v>
      </c>
      <c r="AH6" s="9" t="s">
        <v>1148</v>
      </c>
      <c r="AI6" s="32">
        <v>6280</v>
      </c>
      <c r="AJ6" s="12" t="s">
        <v>1148</v>
      </c>
      <c r="AK6" s="22">
        <v>201081326</v>
      </c>
      <c r="AL6" s="22" t="s">
        <v>1148</v>
      </c>
      <c r="AM6" s="22">
        <v>61969621</v>
      </c>
      <c r="AN6" s="22" t="s">
        <v>1148</v>
      </c>
      <c r="AO6" s="22">
        <v>6191479</v>
      </c>
      <c r="AP6" s="22" t="s">
        <v>1148</v>
      </c>
      <c r="AQ6" s="22">
        <v>36953114</v>
      </c>
      <c r="AR6" s="22" t="s">
        <v>1148</v>
      </c>
      <c r="AS6" s="26">
        <v>306195540</v>
      </c>
      <c r="AT6" s="22" t="s">
        <v>1148</v>
      </c>
      <c r="AU6" s="23">
        <v>31.602667443683561</v>
      </c>
      <c r="AV6" s="23" t="s">
        <v>1148</v>
      </c>
      <c r="AW6" s="23">
        <v>30.830825939843454</v>
      </c>
      <c r="AX6" s="23" t="s">
        <v>1148</v>
      </c>
      <c r="AY6" s="23">
        <v>38.213816642184398</v>
      </c>
      <c r="AZ6" s="23" t="s">
        <v>1148</v>
      </c>
      <c r="BA6" s="23">
        <v>21.001481062181877</v>
      </c>
      <c r="BB6" s="23" t="s">
        <v>1148</v>
      </c>
      <c r="BC6" s="24">
        <v>29.700596746253204</v>
      </c>
      <c r="BD6" s="1" t="s">
        <v>1148</v>
      </c>
      <c r="BE6" s="1" t="str">
        <f>IF(OR(N6="Q",P6="Q",R6="Q",T6="Q",V6="Q",X6="Q",Z6="Q",AB6="Q",AD6="Q",AF6="Q",AH6="Q",AJ6="Q",AL6="Q",AN6="Q",AP6="Q",AR6="Q",AT6="Q",AV6="Q",AX6="Q",AZ6="Q",BB6="Q",BD6="Q"),"Yes","No")</f>
        <v>No</v>
      </c>
    </row>
    <row r="7" spans="1:62" ht="11.25" customHeight="1">
      <c r="A7" s="7" t="s">
        <v>535</v>
      </c>
      <c r="B7" s="7" t="s">
        <v>534</v>
      </c>
      <c r="C7" s="37" t="s">
        <v>63</v>
      </c>
      <c r="D7" s="298">
        <v>2080</v>
      </c>
      <c r="E7" s="299">
        <v>20080</v>
      </c>
      <c r="F7" s="27" t="s">
        <v>413</v>
      </c>
      <c r="G7" s="73" t="s">
        <v>160</v>
      </c>
      <c r="H7" s="35">
        <v>18351295</v>
      </c>
      <c r="I7" s="35">
        <v>4020</v>
      </c>
      <c r="J7" s="37" t="s">
        <v>41</v>
      </c>
      <c r="K7" s="37" t="s">
        <v>161</v>
      </c>
      <c r="L7" s="8">
        <v>1267</v>
      </c>
      <c r="M7" s="8">
        <v>3994425</v>
      </c>
      <c r="N7" s="9" t="s">
        <v>1148</v>
      </c>
      <c r="O7" s="8">
        <v>2431130</v>
      </c>
      <c r="P7" s="9" t="s">
        <v>1148</v>
      </c>
      <c r="Q7" s="8">
        <v>1249914</v>
      </c>
      <c r="R7" s="9" t="s">
        <v>1148</v>
      </c>
      <c r="S7" s="8">
        <v>1014928</v>
      </c>
      <c r="T7" s="9" t="s">
        <v>1148</v>
      </c>
      <c r="U7" s="8">
        <v>622385</v>
      </c>
      <c r="V7" s="9" t="s">
        <v>1148</v>
      </c>
      <c r="W7" s="33">
        <v>9312782</v>
      </c>
      <c r="X7" s="9" t="s">
        <v>1148</v>
      </c>
      <c r="Y7" s="30">
        <v>1903</v>
      </c>
      <c r="Z7" s="9" t="s">
        <v>1148</v>
      </c>
      <c r="AA7" s="30">
        <v>1337</v>
      </c>
      <c r="AB7" s="9" t="s">
        <v>1148</v>
      </c>
      <c r="AC7" s="30">
        <v>632</v>
      </c>
      <c r="AD7" s="9" t="s">
        <v>1148</v>
      </c>
      <c r="AE7" s="30">
        <v>564</v>
      </c>
      <c r="AF7" s="9" t="s">
        <v>1148</v>
      </c>
      <c r="AG7" s="30">
        <v>420</v>
      </c>
      <c r="AH7" s="9" t="s">
        <v>1148</v>
      </c>
      <c r="AI7" s="32">
        <v>4856</v>
      </c>
      <c r="AJ7" s="12" t="s">
        <v>1148</v>
      </c>
      <c r="AK7" s="22">
        <v>154708800</v>
      </c>
      <c r="AL7" s="22" t="s">
        <v>1148</v>
      </c>
      <c r="AM7" s="22">
        <v>76838835</v>
      </c>
      <c r="AN7" s="22" t="s">
        <v>1148</v>
      </c>
      <c r="AO7" s="22">
        <v>48932724</v>
      </c>
      <c r="AP7" s="22" t="s">
        <v>1148</v>
      </c>
      <c r="AQ7" s="22">
        <v>36069767</v>
      </c>
      <c r="AR7" s="22" t="s">
        <v>1148</v>
      </c>
      <c r="AS7" s="26">
        <v>316550126</v>
      </c>
      <c r="AT7" s="22" t="s">
        <v>1148</v>
      </c>
      <c r="AU7" s="23">
        <v>38.731181584333164</v>
      </c>
      <c r="AV7" s="23" t="s">
        <v>1148</v>
      </c>
      <c r="AW7" s="23">
        <v>31.606222209425248</v>
      </c>
      <c r="AX7" s="23" t="s">
        <v>1148</v>
      </c>
      <c r="AY7" s="23">
        <v>39.148872642437802</v>
      </c>
      <c r="AZ7" s="23" t="s">
        <v>1148</v>
      </c>
      <c r="BA7" s="23">
        <v>35.539237266091781</v>
      </c>
      <c r="BB7" s="23" t="s">
        <v>1148</v>
      </c>
      <c r="BC7" s="24">
        <v>33.990930529674159</v>
      </c>
      <c r="BD7" s="1" t="s">
        <v>1148</v>
      </c>
      <c r="BE7" s="1" t="str">
        <f>IF(OR(N7="Q",P7="Q",R7="Q",T7="Q",V7="Q",X7="Q",Z7="Q",AB7="Q",AD7="Q",AF7="Q",AH7="Q",AJ7="Q",AL7="Q",AN7="Q",AP7="Q",AR7="Q",AT7="Q",AV7="Q",AX7="Q",AZ7="Q",BB7="Q",BD7="Q"),"Yes","No")</f>
        <v>No</v>
      </c>
    </row>
    <row r="8" spans="1:62" ht="11.25" customHeight="1">
      <c r="A8" s="7" t="s">
        <v>535</v>
      </c>
      <c r="B8" s="7" t="s">
        <v>534</v>
      </c>
      <c r="C8" s="37" t="s">
        <v>63</v>
      </c>
      <c r="D8" s="298">
        <v>2080</v>
      </c>
      <c r="E8" s="299">
        <v>20080</v>
      </c>
      <c r="F8" s="27" t="s">
        <v>413</v>
      </c>
      <c r="G8" s="73" t="s">
        <v>160</v>
      </c>
      <c r="H8" s="35">
        <v>18351295</v>
      </c>
      <c r="I8" s="35">
        <v>4020</v>
      </c>
      <c r="J8" s="37" t="s">
        <v>21</v>
      </c>
      <c r="K8" s="37" t="s">
        <v>161</v>
      </c>
      <c r="L8" s="8">
        <v>14</v>
      </c>
      <c r="M8" s="8">
        <v>97542</v>
      </c>
      <c r="N8" s="9" t="s">
        <v>1148</v>
      </c>
      <c r="O8" s="8">
        <v>29895</v>
      </c>
      <c r="P8" s="9" t="s">
        <v>1148</v>
      </c>
      <c r="Q8" s="8">
        <v>74999</v>
      </c>
      <c r="R8" s="9" t="s">
        <v>1148</v>
      </c>
      <c r="S8" s="8">
        <v>34854</v>
      </c>
      <c r="T8" s="9" t="s">
        <v>1148</v>
      </c>
      <c r="U8" s="8">
        <v>8253</v>
      </c>
      <c r="V8" s="9" t="s">
        <v>1148</v>
      </c>
      <c r="W8" s="33">
        <v>245543</v>
      </c>
      <c r="X8" s="9" t="s">
        <v>1148</v>
      </c>
      <c r="Y8" s="30">
        <v>55</v>
      </c>
      <c r="Z8" s="9" t="s">
        <v>1148</v>
      </c>
      <c r="AA8" s="30">
        <v>17</v>
      </c>
      <c r="AB8" s="9" t="s">
        <v>1148</v>
      </c>
      <c r="AC8" s="30">
        <v>38</v>
      </c>
      <c r="AD8" s="9" t="s">
        <v>1148</v>
      </c>
      <c r="AE8" s="30">
        <v>22</v>
      </c>
      <c r="AF8" s="9" t="s">
        <v>1148</v>
      </c>
      <c r="AG8" s="30">
        <v>5</v>
      </c>
      <c r="AH8" s="9" t="s">
        <v>1148</v>
      </c>
      <c r="AI8" s="32">
        <v>137</v>
      </c>
      <c r="AJ8" s="12" t="s">
        <v>1148</v>
      </c>
      <c r="AK8" s="22">
        <v>4423650</v>
      </c>
      <c r="AL8" s="22" t="s">
        <v>1148</v>
      </c>
      <c r="AM8" s="22">
        <v>1119754</v>
      </c>
      <c r="AN8" s="22" t="s">
        <v>1148</v>
      </c>
      <c r="AO8" s="22">
        <v>2221662</v>
      </c>
      <c r="AP8" s="22" t="s">
        <v>1148</v>
      </c>
      <c r="AQ8" s="22">
        <v>896502</v>
      </c>
      <c r="AR8" s="22" t="s">
        <v>1148</v>
      </c>
      <c r="AS8" s="26">
        <v>8661568</v>
      </c>
      <c r="AT8" s="22" t="s">
        <v>1148</v>
      </c>
      <c r="AU8" s="23">
        <v>45.351233314879742</v>
      </c>
      <c r="AV8" s="23" t="s">
        <v>1148</v>
      </c>
      <c r="AW8" s="23">
        <v>37.456230138819201</v>
      </c>
      <c r="AX8" s="23" t="s">
        <v>1148</v>
      </c>
      <c r="AY8" s="23">
        <v>29.622554967399566</v>
      </c>
      <c r="AZ8" s="23" t="s">
        <v>1148</v>
      </c>
      <c r="BA8" s="23">
        <v>25.721638836288516</v>
      </c>
      <c r="BB8" s="23" t="s">
        <v>1148</v>
      </c>
      <c r="BC8" s="24">
        <v>35.275157508053582</v>
      </c>
      <c r="BD8" s="1" t="s">
        <v>1148</v>
      </c>
      <c r="BE8" s="1" t="str">
        <f>IF(OR(N8="Q",P8="Q",R8="Q",T8="Q",V8="Q",X8="Q",Z8="Q",AB8="Q",AD8="Q",AF8="Q",AH8="Q",AJ8="Q",AL8="Q",AN8="Q",AP8="Q",AR8="Q",AT8="Q",AV8="Q",AX8="Q",AZ8="Q",BB8="Q",BD8="Q"),"Yes","No")</f>
        <v>No</v>
      </c>
    </row>
    <row r="9" spans="1:62" ht="11.25" customHeight="1">
      <c r="A9" s="7" t="s">
        <v>469</v>
      </c>
      <c r="B9" s="7" t="s">
        <v>470</v>
      </c>
      <c r="C9" s="37" t="s">
        <v>17</v>
      </c>
      <c r="D9" s="298">
        <v>9154</v>
      </c>
      <c r="E9" s="299">
        <v>90154</v>
      </c>
      <c r="F9" s="27" t="s">
        <v>167</v>
      </c>
      <c r="G9" s="73" t="s">
        <v>160</v>
      </c>
      <c r="H9" s="35">
        <v>12150996</v>
      </c>
      <c r="I9" s="35">
        <v>3516</v>
      </c>
      <c r="J9" s="37" t="s">
        <v>7</v>
      </c>
      <c r="K9" s="37" t="s">
        <v>161</v>
      </c>
      <c r="L9" s="8">
        <v>1766</v>
      </c>
      <c r="M9" s="8">
        <v>8813150</v>
      </c>
      <c r="N9" s="9" t="s">
        <v>1148</v>
      </c>
      <c r="O9" s="8">
        <v>3024129</v>
      </c>
      <c r="P9" s="9" t="s">
        <v>1148</v>
      </c>
      <c r="Q9" s="8">
        <v>521133</v>
      </c>
      <c r="R9" s="9" t="s">
        <v>1148</v>
      </c>
      <c r="S9" s="8">
        <v>445459</v>
      </c>
      <c r="T9" s="9" t="s">
        <v>1148</v>
      </c>
      <c r="U9" s="8">
        <v>0</v>
      </c>
      <c r="V9" s="9" t="s">
        <v>1148</v>
      </c>
      <c r="W9" s="33">
        <v>12803871</v>
      </c>
      <c r="X9" s="9" t="s">
        <v>1148</v>
      </c>
      <c r="Y9" s="30">
        <v>3894</v>
      </c>
      <c r="Z9" s="9" t="s">
        <v>1148</v>
      </c>
      <c r="AA9" s="30">
        <v>1502</v>
      </c>
      <c r="AB9" s="9" t="s">
        <v>1148</v>
      </c>
      <c r="AC9" s="30">
        <v>271</v>
      </c>
      <c r="AD9" s="9" t="s">
        <v>1148</v>
      </c>
      <c r="AE9" s="30">
        <v>237</v>
      </c>
      <c r="AF9" s="9" t="s">
        <v>1148</v>
      </c>
      <c r="AG9" s="30">
        <v>0</v>
      </c>
      <c r="AH9" s="9" t="s">
        <v>1148</v>
      </c>
      <c r="AI9" s="32">
        <v>5904</v>
      </c>
      <c r="AJ9" s="12" t="s">
        <v>1148</v>
      </c>
      <c r="AK9" s="22">
        <v>235689021</v>
      </c>
      <c r="AL9" s="22" t="s">
        <v>1148</v>
      </c>
      <c r="AM9" s="22">
        <v>88770443</v>
      </c>
      <c r="AN9" s="22" t="s">
        <v>1148</v>
      </c>
      <c r="AO9" s="22">
        <v>16481067</v>
      </c>
      <c r="AP9" s="22" t="s">
        <v>1148</v>
      </c>
      <c r="AQ9" s="22">
        <v>16752185</v>
      </c>
      <c r="AR9" s="22" t="s">
        <v>1148</v>
      </c>
      <c r="AS9" s="26">
        <v>357692716</v>
      </c>
      <c r="AT9" s="22" t="s">
        <v>1148</v>
      </c>
      <c r="AU9" s="23">
        <v>26.742880922258216</v>
      </c>
      <c r="AV9" s="23" t="s">
        <v>1148</v>
      </c>
      <c r="AW9" s="23">
        <v>29.354053018240954</v>
      </c>
      <c r="AX9" s="23" t="s">
        <v>1148</v>
      </c>
      <c r="AY9" s="23">
        <v>31.625452619580798</v>
      </c>
      <c r="AZ9" s="23" t="s">
        <v>1148</v>
      </c>
      <c r="BA9" s="23">
        <v>37.606569852668819</v>
      </c>
      <c r="BB9" s="23" t="s">
        <v>1148</v>
      </c>
      <c r="BC9" s="24">
        <v>27.936294890818566</v>
      </c>
      <c r="BD9" s="1" t="s">
        <v>1148</v>
      </c>
      <c r="BE9" s="1" t="str">
        <f>IF(OR(N9="Q",P9="Q",R9="Q",T9="Q",V9="Q",X9="Q",Z9="Q",AB9="Q",AD9="Q",AF9="Q",AH9="Q",AJ9="Q",AL9="Q",AN9="Q",AP9="Q",AR9="Q",AT9="Q",AV9="Q",AX9="Q",AZ9="Q",BB9="Q",BD9="Q"),"Yes","No")</f>
        <v>No</v>
      </c>
    </row>
    <row r="10" spans="1:62" ht="11.25" customHeight="1">
      <c r="A10" s="7" t="s">
        <v>469</v>
      </c>
      <c r="B10" s="7" t="s">
        <v>470</v>
      </c>
      <c r="C10" s="37" t="s">
        <v>17</v>
      </c>
      <c r="D10" s="298">
        <v>9154</v>
      </c>
      <c r="E10" s="299">
        <v>90154</v>
      </c>
      <c r="F10" s="27" t="s">
        <v>167</v>
      </c>
      <c r="G10" s="73" t="s">
        <v>160</v>
      </c>
      <c r="H10" s="35">
        <v>12150996</v>
      </c>
      <c r="I10" s="35">
        <v>3516</v>
      </c>
      <c r="J10" s="37" t="s">
        <v>21</v>
      </c>
      <c r="K10" s="37" t="s">
        <v>161</v>
      </c>
      <c r="L10" s="8">
        <v>144</v>
      </c>
      <c r="M10" s="8">
        <v>1218176</v>
      </c>
      <c r="N10" s="9" t="s">
        <v>1148</v>
      </c>
      <c r="O10" s="8">
        <v>541338</v>
      </c>
      <c r="P10" s="9" t="s">
        <v>1148</v>
      </c>
      <c r="Q10" s="8">
        <v>483649</v>
      </c>
      <c r="R10" s="9" t="s">
        <v>1148</v>
      </c>
      <c r="S10" s="8">
        <v>193096</v>
      </c>
      <c r="T10" s="9" t="s">
        <v>1148</v>
      </c>
      <c r="U10" s="8">
        <v>0</v>
      </c>
      <c r="V10" s="9" t="s">
        <v>1148</v>
      </c>
      <c r="W10" s="33">
        <v>2436259</v>
      </c>
      <c r="X10" s="9" t="s">
        <v>1148</v>
      </c>
      <c r="Y10" s="30">
        <v>594</v>
      </c>
      <c r="Z10" s="9" t="s">
        <v>1148</v>
      </c>
      <c r="AA10" s="30">
        <v>275</v>
      </c>
      <c r="AB10" s="9" t="s">
        <v>1148</v>
      </c>
      <c r="AC10" s="30">
        <v>254</v>
      </c>
      <c r="AD10" s="9" t="s">
        <v>1148</v>
      </c>
      <c r="AE10" s="30">
        <v>104</v>
      </c>
      <c r="AF10" s="9" t="s">
        <v>1148</v>
      </c>
      <c r="AG10" s="30">
        <v>0</v>
      </c>
      <c r="AH10" s="9" t="s">
        <v>1148</v>
      </c>
      <c r="AI10" s="32">
        <v>1227</v>
      </c>
      <c r="AJ10" s="12" t="s">
        <v>1148</v>
      </c>
      <c r="AK10" s="22">
        <v>35891235</v>
      </c>
      <c r="AL10" s="22" t="s">
        <v>1148</v>
      </c>
      <c r="AM10" s="22">
        <v>18441181</v>
      </c>
      <c r="AN10" s="22" t="s">
        <v>1148</v>
      </c>
      <c r="AO10" s="22">
        <v>14719880</v>
      </c>
      <c r="AP10" s="22" t="s">
        <v>1148</v>
      </c>
      <c r="AQ10" s="22">
        <v>7078452</v>
      </c>
      <c r="AR10" s="22" t="s">
        <v>1148</v>
      </c>
      <c r="AS10" s="26">
        <v>76130748</v>
      </c>
      <c r="AT10" s="22" t="s">
        <v>1148</v>
      </c>
      <c r="AU10" s="23">
        <v>29.463094823736473</v>
      </c>
      <c r="AV10" s="23" t="s">
        <v>1148</v>
      </c>
      <c r="AW10" s="23">
        <v>34.06592738732548</v>
      </c>
      <c r="AX10" s="23" t="s">
        <v>1148</v>
      </c>
      <c r="AY10" s="23">
        <v>30.435046903849692</v>
      </c>
      <c r="AZ10" s="23" t="s">
        <v>1148</v>
      </c>
      <c r="BA10" s="23">
        <v>36.657683224924391</v>
      </c>
      <c r="BB10" s="23" t="s">
        <v>1148</v>
      </c>
      <c r="BC10" s="24">
        <v>31.249037150811962</v>
      </c>
      <c r="BD10" s="1" t="s">
        <v>1148</v>
      </c>
      <c r="BE10" s="1" t="str">
        <f>IF(OR(N10="Q",P10="Q",R10="Q",T10="Q",V10="Q",X10="Q",Z10="Q",AB10="Q",AD10="Q",AF10="Q",AH10="Q",AJ10="Q",AL10="Q",AN10="Q",AP10="Q",AR10="Q",AT10="Q",AV10="Q",AX10="Q",AZ10="Q",BB10="Q",BD10="Q"),"Yes","No")</f>
        <v>No</v>
      </c>
    </row>
    <row r="11" spans="1:62" ht="11.25" customHeight="1">
      <c r="A11" s="7" t="s">
        <v>469</v>
      </c>
      <c r="B11" s="7" t="s">
        <v>470</v>
      </c>
      <c r="C11" s="37" t="s">
        <v>17</v>
      </c>
      <c r="D11" s="298">
        <v>9154</v>
      </c>
      <c r="E11" s="299">
        <v>90154</v>
      </c>
      <c r="F11" s="27" t="s">
        <v>167</v>
      </c>
      <c r="G11" s="73" t="s">
        <v>160</v>
      </c>
      <c r="H11" s="35">
        <v>12150996</v>
      </c>
      <c r="I11" s="35">
        <v>3516</v>
      </c>
      <c r="J11" s="37" t="s">
        <v>20</v>
      </c>
      <c r="K11" s="37" t="s">
        <v>161</v>
      </c>
      <c r="L11" s="8">
        <v>70</v>
      </c>
      <c r="M11" s="8">
        <v>470506</v>
      </c>
      <c r="N11" s="9" t="s">
        <v>1148</v>
      </c>
      <c r="O11" s="8">
        <v>363680</v>
      </c>
      <c r="P11" s="9" t="s">
        <v>1148</v>
      </c>
      <c r="Q11" s="8">
        <v>274746</v>
      </c>
      <c r="R11" s="9" t="s">
        <v>1148</v>
      </c>
      <c r="S11" s="8">
        <v>39704</v>
      </c>
      <c r="T11" s="9" t="s">
        <v>1148</v>
      </c>
      <c r="U11" s="8">
        <v>0</v>
      </c>
      <c r="V11" s="9" t="s">
        <v>1148</v>
      </c>
      <c r="W11" s="33">
        <v>1148636</v>
      </c>
      <c r="X11" s="9" t="s">
        <v>1148</v>
      </c>
      <c r="Y11" s="30">
        <v>223</v>
      </c>
      <c r="Z11" s="9" t="s">
        <v>1148</v>
      </c>
      <c r="AA11" s="30">
        <v>186</v>
      </c>
      <c r="AB11" s="9" t="s">
        <v>1148</v>
      </c>
      <c r="AC11" s="30">
        <v>144</v>
      </c>
      <c r="AD11" s="9" t="s">
        <v>1148</v>
      </c>
      <c r="AE11" s="30">
        <v>21</v>
      </c>
      <c r="AF11" s="9" t="s">
        <v>1148</v>
      </c>
      <c r="AG11" s="30">
        <v>0</v>
      </c>
      <c r="AH11" s="9" t="s">
        <v>1148</v>
      </c>
      <c r="AI11" s="32">
        <v>574</v>
      </c>
      <c r="AJ11" s="12" t="s">
        <v>1148</v>
      </c>
      <c r="AK11" s="22">
        <v>14239842</v>
      </c>
      <c r="AL11" s="22" t="s">
        <v>1148</v>
      </c>
      <c r="AM11" s="22">
        <v>10357412</v>
      </c>
      <c r="AN11" s="22" t="s">
        <v>1148</v>
      </c>
      <c r="AO11" s="22">
        <v>8435879</v>
      </c>
      <c r="AP11" s="22" t="s">
        <v>1148</v>
      </c>
      <c r="AQ11" s="22">
        <v>1455464</v>
      </c>
      <c r="AR11" s="22" t="s">
        <v>1148</v>
      </c>
      <c r="AS11" s="26">
        <v>34488597</v>
      </c>
      <c r="AT11" s="22" t="s">
        <v>1148</v>
      </c>
      <c r="AU11" s="23">
        <v>30.264953050545582</v>
      </c>
      <c r="AV11" s="23" t="s">
        <v>1148</v>
      </c>
      <c r="AW11" s="23">
        <v>28.479465464144301</v>
      </c>
      <c r="AX11" s="23" t="s">
        <v>1148</v>
      </c>
      <c r="AY11" s="23">
        <v>30.704283228873212</v>
      </c>
      <c r="AZ11" s="23" t="s">
        <v>1148</v>
      </c>
      <c r="BA11" s="23">
        <v>36.657868224863996</v>
      </c>
      <c r="BB11" s="23" t="s">
        <v>1148</v>
      </c>
      <c r="BC11" s="24">
        <v>30.025697435915294</v>
      </c>
      <c r="BD11" s="1" t="s">
        <v>1148</v>
      </c>
      <c r="BE11" s="1" t="str">
        <f>IF(OR(N11="Q",P11="Q",R11="Q",T11="Q",V11="Q",X11="Q",Z11="Q",AB11="Q",AD11="Q",AF11="Q",AH11="Q",AJ11="Q",AL11="Q",AN11="Q",AP11="Q",AR11="Q",AT11="Q",AV11="Q",AX11="Q",AZ11="Q",BB11="Q",BD11="Q"),"Yes","No")</f>
        <v>No</v>
      </c>
    </row>
    <row r="12" spans="1:62" ht="11.25" customHeight="1">
      <c r="A12" s="7" t="s">
        <v>469</v>
      </c>
      <c r="B12" s="7" t="s">
        <v>470</v>
      </c>
      <c r="C12" s="37" t="s">
        <v>17</v>
      </c>
      <c r="D12" s="298">
        <v>9154</v>
      </c>
      <c r="E12" s="299">
        <v>90154</v>
      </c>
      <c r="F12" s="27" t="s">
        <v>167</v>
      </c>
      <c r="G12" s="73" t="s">
        <v>160</v>
      </c>
      <c r="H12" s="35">
        <v>12150996</v>
      </c>
      <c r="I12" s="35">
        <v>3516</v>
      </c>
      <c r="J12" s="37" t="s">
        <v>22</v>
      </c>
      <c r="K12" s="37" t="s">
        <v>161</v>
      </c>
      <c r="L12" s="8">
        <v>33</v>
      </c>
      <c r="M12" s="8">
        <v>184837</v>
      </c>
      <c r="N12" s="9" t="s">
        <v>1148</v>
      </c>
      <c r="O12" s="8">
        <v>35367</v>
      </c>
      <c r="P12" s="9" t="s">
        <v>1148</v>
      </c>
      <c r="Q12" s="8">
        <v>16439</v>
      </c>
      <c r="R12" s="9" t="s">
        <v>1148</v>
      </c>
      <c r="S12" s="8">
        <v>1170</v>
      </c>
      <c r="T12" s="9" t="s">
        <v>1148</v>
      </c>
      <c r="U12" s="8">
        <v>0</v>
      </c>
      <c r="V12" s="9" t="s">
        <v>1148</v>
      </c>
      <c r="W12" s="33">
        <v>237813</v>
      </c>
      <c r="X12" s="9" t="s">
        <v>1148</v>
      </c>
      <c r="Y12" s="30">
        <v>112</v>
      </c>
      <c r="Z12" s="9" t="s">
        <v>1148</v>
      </c>
      <c r="AA12" s="30">
        <v>18</v>
      </c>
      <c r="AB12" s="9" t="s">
        <v>1148</v>
      </c>
      <c r="AC12" s="30">
        <v>9</v>
      </c>
      <c r="AD12" s="9" t="s">
        <v>1148</v>
      </c>
      <c r="AE12" s="30">
        <v>0.6</v>
      </c>
      <c r="AF12" s="9" t="s">
        <v>1148</v>
      </c>
      <c r="AG12" s="30">
        <v>0</v>
      </c>
      <c r="AH12" s="9" t="s">
        <v>1148</v>
      </c>
      <c r="AI12" s="32">
        <v>139.6</v>
      </c>
      <c r="AJ12" s="12" t="s">
        <v>1148</v>
      </c>
      <c r="AK12" s="22">
        <v>4656692</v>
      </c>
      <c r="AL12" s="22" t="s">
        <v>1148</v>
      </c>
      <c r="AM12" s="22">
        <v>1007232</v>
      </c>
      <c r="AN12" s="22" t="s">
        <v>1148</v>
      </c>
      <c r="AO12" s="22">
        <v>490012</v>
      </c>
      <c r="AP12" s="22" t="s">
        <v>1148</v>
      </c>
      <c r="AQ12" s="22">
        <v>42890</v>
      </c>
      <c r="AR12" s="22" t="s">
        <v>1148</v>
      </c>
      <c r="AS12" s="26">
        <v>6196826</v>
      </c>
      <c r="AT12" s="22" t="s">
        <v>1148</v>
      </c>
      <c r="AU12" s="23">
        <v>25.193505629284179</v>
      </c>
      <c r="AV12" s="23" t="s">
        <v>1148</v>
      </c>
      <c r="AW12" s="23">
        <v>28.479429977097293</v>
      </c>
      <c r="AX12" s="23" t="s">
        <v>1148</v>
      </c>
      <c r="AY12" s="23">
        <v>29.807895857412252</v>
      </c>
      <c r="AZ12" s="23" t="s">
        <v>1148</v>
      </c>
      <c r="BA12" s="23">
        <v>36.658119658119659</v>
      </c>
      <c r="BB12" s="23" t="s">
        <v>1148</v>
      </c>
      <c r="BC12" s="24">
        <v>26.057557829050555</v>
      </c>
      <c r="BD12" s="1" t="s">
        <v>1148</v>
      </c>
      <c r="BE12" s="1" t="str">
        <f>IF(OR(N12="Q",P12="Q",R12="Q",T12="Q",V12="Q",X12="Q",Z12="Q",AB12="Q",AD12="Q",AF12="Q",AH12="Q",AJ12="Q",AL12="Q",AN12="Q",AP12="Q",AR12="Q",AT12="Q",AV12="Q",AX12="Q",AZ12="Q",BB12="Q",BD12="Q"),"Yes","No")</f>
        <v>No</v>
      </c>
    </row>
    <row r="13" spans="1:62" ht="11.25" customHeight="1">
      <c r="A13" s="7" t="s">
        <v>702</v>
      </c>
      <c r="B13" s="7" t="s">
        <v>703</v>
      </c>
      <c r="C13" s="37" t="s">
        <v>30</v>
      </c>
      <c r="D13" s="298">
        <v>3030</v>
      </c>
      <c r="E13" s="299">
        <v>30030</v>
      </c>
      <c r="F13" s="27" t="s">
        <v>167</v>
      </c>
      <c r="G13" s="73" t="s">
        <v>160</v>
      </c>
      <c r="H13" s="35">
        <v>4586770</v>
      </c>
      <c r="I13" s="35">
        <v>3200</v>
      </c>
      <c r="J13" s="37" t="s">
        <v>7</v>
      </c>
      <c r="K13" s="37" t="s">
        <v>161</v>
      </c>
      <c r="L13" s="8">
        <v>1300</v>
      </c>
      <c r="M13" s="8">
        <v>6450729</v>
      </c>
      <c r="N13" s="9" t="s">
        <v>1148</v>
      </c>
      <c r="O13" s="8">
        <v>1857952</v>
      </c>
      <c r="P13" s="9" t="s">
        <v>1148</v>
      </c>
      <c r="Q13" s="8">
        <v>249888</v>
      </c>
      <c r="R13" s="9" t="s">
        <v>1148</v>
      </c>
      <c r="S13" s="8">
        <v>360789</v>
      </c>
      <c r="T13" s="9" t="s">
        <v>1148</v>
      </c>
      <c r="U13" s="8">
        <v>912289</v>
      </c>
      <c r="V13" s="9" t="s">
        <v>1148</v>
      </c>
      <c r="W13" s="33">
        <v>9831647</v>
      </c>
      <c r="X13" s="9" t="s">
        <v>1148</v>
      </c>
      <c r="Y13" s="30">
        <v>4252</v>
      </c>
      <c r="Z13" s="9" t="s">
        <v>1148</v>
      </c>
      <c r="AA13" s="30">
        <v>1124</v>
      </c>
      <c r="AB13" s="9" t="s">
        <v>1148</v>
      </c>
      <c r="AC13" s="30">
        <v>134</v>
      </c>
      <c r="AD13" s="9" t="s">
        <v>1148</v>
      </c>
      <c r="AE13" s="30">
        <v>210</v>
      </c>
      <c r="AF13" s="9" t="s">
        <v>1148</v>
      </c>
      <c r="AG13" s="30">
        <v>537</v>
      </c>
      <c r="AH13" s="9" t="s">
        <v>1148</v>
      </c>
      <c r="AI13" s="32">
        <v>6257</v>
      </c>
      <c r="AJ13" s="12" t="s">
        <v>1148</v>
      </c>
      <c r="AK13" s="22">
        <v>199635569</v>
      </c>
      <c r="AL13" s="22" t="s">
        <v>1148</v>
      </c>
      <c r="AM13" s="22">
        <v>54464385</v>
      </c>
      <c r="AN13" s="22" t="s">
        <v>1148</v>
      </c>
      <c r="AO13" s="22">
        <v>6714647</v>
      </c>
      <c r="AP13" s="22" t="s">
        <v>1148</v>
      </c>
      <c r="AQ13" s="22">
        <v>15700908</v>
      </c>
      <c r="AR13" s="22" t="s">
        <v>1148</v>
      </c>
      <c r="AS13" s="26">
        <v>276515509</v>
      </c>
      <c r="AT13" s="22" t="s">
        <v>1148</v>
      </c>
      <c r="AU13" s="23">
        <v>30.947753191926061</v>
      </c>
      <c r="AV13" s="23" t="s">
        <v>1148</v>
      </c>
      <c r="AW13" s="23">
        <v>29.314204565026436</v>
      </c>
      <c r="AX13" s="23" t="s">
        <v>1148</v>
      </c>
      <c r="AY13" s="23">
        <v>26.870626040466128</v>
      </c>
      <c r="AZ13" s="23" t="s">
        <v>1148</v>
      </c>
      <c r="BA13" s="23">
        <v>43.518255822655348</v>
      </c>
      <c r="BB13" s="23" t="s">
        <v>1148</v>
      </c>
      <c r="BC13" s="24">
        <v>28.125044461014518</v>
      </c>
      <c r="BD13" s="1" t="s">
        <v>1148</v>
      </c>
      <c r="BE13" s="1" t="str">
        <f>IF(OR(N13="Q",P13="Q",R13="Q",T13="Q",V13="Q",X13="Q",Z13="Q",AB13="Q",AD13="Q",AF13="Q",AH13="Q",AJ13="Q",AL13="Q",AN13="Q",AP13="Q",AR13="Q",AT13="Q",AV13="Q",AX13="Q",AZ13="Q",BB13="Q",BD13="Q"),"Yes","No")</f>
        <v>No</v>
      </c>
    </row>
    <row r="14" spans="1:62" ht="11.25" customHeight="1">
      <c r="A14" s="7" t="s">
        <v>702</v>
      </c>
      <c r="B14" s="7" t="s">
        <v>703</v>
      </c>
      <c r="C14" s="37" t="s">
        <v>30</v>
      </c>
      <c r="D14" s="298">
        <v>3030</v>
      </c>
      <c r="E14" s="299">
        <v>30030</v>
      </c>
      <c r="F14" s="27" t="s">
        <v>167</v>
      </c>
      <c r="G14" s="73" t="s">
        <v>160</v>
      </c>
      <c r="H14" s="35">
        <v>4586770</v>
      </c>
      <c r="I14" s="35">
        <v>3200</v>
      </c>
      <c r="J14" s="37" t="s">
        <v>20</v>
      </c>
      <c r="K14" s="37" t="s">
        <v>161</v>
      </c>
      <c r="L14" s="8">
        <v>954</v>
      </c>
      <c r="M14" s="8">
        <v>4057425</v>
      </c>
      <c r="N14" s="9" t="s">
        <v>1148</v>
      </c>
      <c r="O14" s="8">
        <v>2161551</v>
      </c>
      <c r="P14" s="9" t="s">
        <v>1148</v>
      </c>
      <c r="Q14" s="8">
        <v>5027938</v>
      </c>
      <c r="R14" s="9" t="s">
        <v>1148</v>
      </c>
      <c r="S14" s="8">
        <v>2164517</v>
      </c>
      <c r="T14" s="9" t="s">
        <v>1148</v>
      </c>
      <c r="U14" s="8">
        <v>1374150</v>
      </c>
      <c r="V14" s="9" t="s">
        <v>1148</v>
      </c>
      <c r="W14" s="33">
        <v>14785581</v>
      </c>
      <c r="X14" s="9" t="s">
        <v>1148</v>
      </c>
      <c r="Y14" s="30">
        <v>2242</v>
      </c>
      <c r="Z14" s="9" t="s">
        <v>1148</v>
      </c>
      <c r="AA14" s="30">
        <v>1287</v>
      </c>
      <c r="AB14" s="9" t="s">
        <v>1148</v>
      </c>
      <c r="AC14" s="30">
        <v>3223</v>
      </c>
      <c r="AD14" s="9" t="s">
        <v>1148</v>
      </c>
      <c r="AE14" s="30">
        <v>1376</v>
      </c>
      <c r="AF14" s="9" t="s">
        <v>1148</v>
      </c>
      <c r="AG14" s="30">
        <v>808</v>
      </c>
      <c r="AH14" s="9" t="s">
        <v>1148</v>
      </c>
      <c r="AI14" s="32">
        <v>8936</v>
      </c>
      <c r="AJ14" s="12" t="s">
        <v>1148</v>
      </c>
      <c r="AK14" s="22">
        <v>142014022</v>
      </c>
      <c r="AL14" s="22" t="s">
        <v>1148</v>
      </c>
      <c r="AM14" s="22">
        <v>70298557</v>
      </c>
      <c r="AN14" s="22" t="s">
        <v>1148</v>
      </c>
      <c r="AO14" s="22">
        <v>118241172</v>
      </c>
      <c r="AP14" s="22" t="s">
        <v>1148</v>
      </c>
      <c r="AQ14" s="22">
        <v>89575205</v>
      </c>
      <c r="AR14" s="22" t="s">
        <v>1148</v>
      </c>
      <c r="AS14" s="26">
        <v>420128956</v>
      </c>
      <c r="AT14" s="22" t="s">
        <v>1148</v>
      </c>
      <c r="AU14" s="23">
        <v>35.001022076809797</v>
      </c>
      <c r="AV14" s="23" t="s">
        <v>1148</v>
      </c>
      <c r="AW14" s="23">
        <v>32.522275440181609</v>
      </c>
      <c r="AX14" s="23" t="s">
        <v>1148</v>
      </c>
      <c r="AY14" s="23">
        <v>23.516831750908622</v>
      </c>
      <c r="AZ14" s="23" t="s">
        <v>1148</v>
      </c>
      <c r="BA14" s="23">
        <v>41.383461067757842</v>
      </c>
      <c r="BB14" s="23" t="s">
        <v>1148</v>
      </c>
      <c r="BC14" s="24">
        <v>28.414774908067528</v>
      </c>
      <c r="BD14" s="1" t="s">
        <v>1148</v>
      </c>
      <c r="BE14" s="1" t="str">
        <f>IF(OR(N14="Q",P14="Q",R14="Q",T14="Q",V14="Q",X14="Q",Z14="Q",AB14="Q",AD14="Q",AF14="Q",AH14="Q",AJ14="Q",AL14="Q",AN14="Q",AP14="Q",AR14="Q",AT14="Q",AV14="Q",AX14="Q",AZ14="Q",BB14="Q",BD14="Q"),"Yes","No")</f>
        <v>No</v>
      </c>
    </row>
    <row r="15" spans="1:62" ht="11.25" customHeight="1">
      <c r="A15" s="7" t="s">
        <v>449</v>
      </c>
      <c r="B15" s="7" t="s">
        <v>269</v>
      </c>
      <c r="C15" s="37" t="s">
        <v>89</v>
      </c>
      <c r="D15" s="298">
        <v>1</v>
      </c>
      <c r="E15" s="299">
        <v>1</v>
      </c>
      <c r="F15" s="27" t="s">
        <v>164</v>
      </c>
      <c r="G15" s="73" t="s">
        <v>160</v>
      </c>
      <c r="H15" s="35">
        <v>3059393</v>
      </c>
      <c r="I15" s="35">
        <v>2875</v>
      </c>
      <c r="J15" s="37" t="s">
        <v>8</v>
      </c>
      <c r="K15" s="37" t="s">
        <v>161</v>
      </c>
      <c r="L15" s="8">
        <v>1476</v>
      </c>
      <c r="M15" s="8">
        <v>0</v>
      </c>
      <c r="N15" s="9" t="s">
        <v>1148</v>
      </c>
      <c r="O15" s="8">
        <v>0</v>
      </c>
      <c r="P15" s="9" t="s">
        <v>1148</v>
      </c>
      <c r="Q15" s="8">
        <v>1277</v>
      </c>
      <c r="R15" s="9" t="s">
        <v>1148</v>
      </c>
      <c r="S15" s="8">
        <v>54759</v>
      </c>
      <c r="T15" s="9" t="s">
        <v>1148</v>
      </c>
      <c r="U15" s="8">
        <v>1668</v>
      </c>
      <c r="V15" s="9" t="s">
        <v>1148</v>
      </c>
      <c r="W15" s="33">
        <v>57704</v>
      </c>
      <c r="X15" s="9" t="s">
        <v>1148</v>
      </c>
      <c r="Y15" s="30">
        <v>0</v>
      </c>
      <c r="Z15" s="9" t="s">
        <v>1148</v>
      </c>
      <c r="AA15" s="30">
        <v>0</v>
      </c>
      <c r="AB15" s="9" t="s">
        <v>1148</v>
      </c>
      <c r="AC15" s="30">
        <v>0.83</v>
      </c>
      <c r="AD15" s="9" t="s">
        <v>1148</v>
      </c>
      <c r="AE15" s="30">
        <v>34.17</v>
      </c>
      <c r="AF15" s="9" t="s">
        <v>1148</v>
      </c>
      <c r="AG15" s="30">
        <v>1.08</v>
      </c>
      <c r="AH15" s="9" t="s">
        <v>1148</v>
      </c>
      <c r="AI15" s="32">
        <v>36.080000000000005</v>
      </c>
      <c r="AJ15" s="12" t="s">
        <v>1148</v>
      </c>
      <c r="AK15" s="22">
        <v>0</v>
      </c>
      <c r="AL15" s="22" t="s">
        <v>1148</v>
      </c>
      <c r="AM15" s="22">
        <v>0</v>
      </c>
      <c r="AN15" s="22" t="s">
        <v>1148</v>
      </c>
      <c r="AO15" s="22">
        <v>60673</v>
      </c>
      <c r="AP15" s="22" t="s">
        <v>1148</v>
      </c>
      <c r="AQ15" s="22">
        <v>2855337</v>
      </c>
      <c r="AR15" s="22" t="s">
        <v>1148</v>
      </c>
      <c r="AS15" s="26">
        <v>2916010</v>
      </c>
      <c r="AT15" s="22" t="s">
        <v>1148</v>
      </c>
      <c r="AU15" s="23" t="s">
        <v>1148</v>
      </c>
      <c r="AV15" s="23" t="s">
        <v>1148</v>
      </c>
      <c r="AW15" s="23" t="s">
        <v>1148</v>
      </c>
      <c r="AX15" s="23" t="s">
        <v>1148</v>
      </c>
      <c r="AY15" s="23">
        <v>47.512137823022712</v>
      </c>
      <c r="AZ15" s="23" t="s">
        <v>1148</v>
      </c>
      <c r="BA15" s="23">
        <v>52.143702405084099</v>
      </c>
      <c r="BB15" s="23" t="s">
        <v>1148</v>
      </c>
      <c r="BC15" s="24">
        <v>50.533931789823932</v>
      </c>
      <c r="BD15" s="1" t="s">
        <v>1148</v>
      </c>
      <c r="BE15" s="1" t="str">
        <f>IF(OR(N15="Q",P15="Q",R15="Q",T15="Q",V15="Q",X15="Q",Z15="Q",AB15="Q",AD15="Q",AF15="Q",AH15="Q",AJ15="Q",AL15="Q",AN15="Q",AP15="Q",AR15="Q",AT15="Q",AV15="Q",AX15="Q",AZ15="Q",BB15="Q",BD15="Q"),"Yes","No")</f>
        <v>No</v>
      </c>
    </row>
    <row r="16" spans="1:62" ht="11.25" customHeight="1">
      <c r="A16" s="7" t="s">
        <v>449</v>
      </c>
      <c r="B16" s="7" t="s">
        <v>269</v>
      </c>
      <c r="C16" s="37" t="s">
        <v>89</v>
      </c>
      <c r="D16" s="298">
        <v>1</v>
      </c>
      <c r="E16" s="299">
        <v>1</v>
      </c>
      <c r="F16" s="27" t="s">
        <v>164</v>
      </c>
      <c r="G16" s="73" t="s">
        <v>160</v>
      </c>
      <c r="H16" s="35">
        <v>3059393</v>
      </c>
      <c r="I16" s="35">
        <v>2875</v>
      </c>
      <c r="J16" s="37" t="s">
        <v>7</v>
      </c>
      <c r="K16" s="37" t="s">
        <v>161</v>
      </c>
      <c r="L16" s="8">
        <v>871</v>
      </c>
      <c r="M16" s="8">
        <v>3118410</v>
      </c>
      <c r="N16" s="9" t="s">
        <v>1148</v>
      </c>
      <c r="O16" s="8">
        <v>793455</v>
      </c>
      <c r="P16" s="9" t="s">
        <v>1148</v>
      </c>
      <c r="Q16" s="8">
        <v>314750</v>
      </c>
      <c r="R16" s="9" t="s">
        <v>1148</v>
      </c>
      <c r="S16" s="8">
        <v>324303</v>
      </c>
      <c r="T16" s="9" t="s">
        <v>1148</v>
      </c>
      <c r="U16" s="8">
        <v>120092</v>
      </c>
      <c r="V16" s="9" t="s">
        <v>1148</v>
      </c>
      <c r="W16" s="33">
        <v>4671010</v>
      </c>
      <c r="X16" s="9" t="s">
        <v>1148</v>
      </c>
      <c r="Y16" s="30">
        <v>2352.59</v>
      </c>
      <c r="Z16" s="9" t="s">
        <v>1148</v>
      </c>
      <c r="AA16" s="30">
        <v>507.6</v>
      </c>
      <c r="AB16" s="9" t="s">
        <v>1148</v>
      </c>
      <c r="AC16" s="30">
        <v>198.77999999999997</v>
      </c>
      <c r="AD16" s="9" t="s">
        <v>1148</v>
      </c>
      <c r="AE16" s="30">
        <v>206.13</v>
      </c>
      <c r="AF16" s="9" t="s">
        <v>1148</v>
      </c>
      <c r="AG16" s="30">
        <v>73.47</v>
      </c>
      <c r="AH16" s="9" t="s">
        <v>1148</v>
      </c>
      <c r="AI16" s="32">
        <v>3338.5699999999997</v>
      </c>
      <c r="AJ16" s="12" t="s">
        <v>1148</v>
      </c>
      <c r="AK16" s="22">
        <v>152830462</v>
      </c>
      <c r="AL16" s="22" t="s">
        <v>1148</v>
      </c>
      <c r="AM16" s="22">
        <v>39841334</v>
      </c>
      <c r="AN16" s="22" t="s">
        <v>1148</v>
      </c>
      <c r="AO16" s="22">
        <v>16425967</v>
      </c>
      <c r="AP16" s="22" t="s">
        <v>1148</v>
      </c>
      <c r="AQ16" s="22">
        <v>18012143</v>
      </c>
      <c r="AR16" s="22" t="s">
        <v>1148</v>
      </c>
      <c r="AS16" s="26">
        <v>227109906</v>
      </c>
      <c r="AT16" s="22" t="s">
        <v>1148</v>
      </c>
      <c r="AU16" s="23">
        <v>49.009098226339702</v>
      </c>
      <c r="AV16" s="23" t="s">
        <v>1148</v>
      </c>
      <c r="AW16" s="23">
        <v>50.212468255918736</v>
      </c>
      <c r="AX16" s="23" t="s">
        <v>1148</v>
      </c>
      <c r="AY16" s="23">
        <v>52.18734551231136</v>
      </c>
      <c r="AZ16" s="23" t="s">
        <v>1148</v>
      </c>
      <c r="BA16" s="23">
        <v>55.541092743514554</v>
      </c>
      <c r="BB16" s="23" t="s">
        <v>1148</v>
      </c>
      <c r="BC16" s="24">
        <v>48.62115602407188</v>
      </c>
      <c r="BD16" s="1" t="s">
        <v>1148</v>
      </c>
      <c r="BE16" s="1" t="str">
        <f>IF(OR(N16="Q",P16="Q",R16="Q",T16="Q",V16="Q",X16="Q",Z16="Q",AB16="Q",AD16="Q",AF16="Q",AH16="Q",AJ16="Q",AL16="Q",AN16="Q",AP16="Q",AR16="Q",AT16="Q",AV16="Q",AX16="Q",AZ16="Q",BB16="Q",BD16="Q"),"Yes","No")</f>
        <v>No</v>
      </c>
    </row>
    <row r="17" spans="1:57" ht="11.25" customHeight="1">
      <c r="A17" s="7" t="s">
        <v>449</v>
      </c>
      <c r="B17" s="7" t="s">
        <v>269</v>
      </c>
      <c r="C17" s="37" t="s">
        <v>89</v>
      </c>
      <c r="D17" s="298">
        <v>1</v>
      </c>
      <c r="E17" s="299">
        <v>1</v>
      </c>
      <c r="F17" s="27" t="s">
        <v>164</v>
      </c>
      <c r="G17" s="73" t="s">
        <v>160</v>
      </c>
      <c r="H17" s="35">
        <v>3059393</v>
      </c>
      <c r="I17" s="35">
        <v>2875</v>
      </c>
      <c r="J17" s="37" t="s">
        <v>25</v>
      </c>
      <c r="K17" s="37" t="s">
        <v>161</v>
      </c>
      <c r="L17" s="8">
        <v>129</v>
      </c>
      <c r="M17" s="8">
        <v>428039</v>
      </c>
      <c r="N17" s="9" t="s">
        <v>1148</v>
      </c>
      <c r="O17" s="8">
        <v>109960</v>
      </c>
      <c r="P17" s="9" t="s">
        <v>1148</v>
      </c>
      <c r="Q17" s="8">
        <v>91095</v>
      </c>
      <c r="R17" s="9" t="s">
        <v>1148</v>
      </c>
      <c r="S17" s="8">
        <v>46617</v>
      </c>
      <c r="T17" s="9" t="s">
        <v>1148</v>
      </c>
      <c r="U17" s="8">
        <v>24312</v>
      </c>
      <c r="V17" s="9" t="s">
        <v>1148</v>
      </c>
      <c r="W17" s="33">
        <v>700023</v>
      </c>
      <c r="X17" s="9" t="s">
        <v>1148</v>
      </c>
      <c r="Y17" s="30">
        <v>322.97000000000003</v>
      </c>
      <c r="Z17" s="9" t="s">
        <v>1148</v>
      </c>
      <c r="AA17" s="30">
        <v>70.34</v>
      </c>
      <c r="AB17" s="9" t="s">
        <v>1148</v>
      </c>
      <c r="AC17" s="30">
        <v>57.550000000000004</v>
      </c>
      <c r="AD17" s="9" t="s">
        <v>1148</v>
      </c>
      <c r="AE17" s="30">
        <v>29.689999999999998</v>
      </c>
      <c r="AF17" s="9" t="s">
        <v>1148</v>
      </c>
      <c r="AG17" s="30">
        <v>15.06</v>
      </c>
      <c r="AH17" s="9" t="s">
        <v>1148</v>
      </c>
      <c r="AI17" s="32">
        <v>495.61</v>
      </c>
      <c r="AJ17" s="12" t="s">
        <v>1148</v>
      </c>
      <c r="AK17" s="22">
        <v>21000191</v>
      </c>
      <c r="AL17" s="22" t="s">
        <v>1148</v>
      </c>
      <c r="AM17" s="22">
        <v>5527748</v>
      </c>
      <c r="AN17" s="22" t="s">
        <v>1148</v>
      </c>
      <c r="AO17" s="22">
        <v>5329050</v>
      </c>
      <c r="AP17" s="22" t="s">
        <v>1148</v>
      </c>
      <c r="AQ17" s="22">
        <v>2592807</v>
      </c>
      <c r="AR17" s="22" t="s">
        <v>1148</v>
      </c>
      <c r="AS17" s="26">
        <v>34449796</v>
      </c>
      <c r="AT17" s="22" t="s">
        <v>1148</v>
      </c>
      <c r="AU17" s="23">
        <v>49.061396274638525</v>
      </c>
      <c r="AV17" s="23" t="s">
        <v>1148</v>
      </c>
      <c r="AW17" s="23">
        <v>50.270534739905422</v>
      </c>
      <c r="AX17" s="23" t="s">
        <v>1148</v>
      </c>
      <c r="AY17" s="23">
        <v>58.499917668368184</v>
      </c>
      <c r="AZ17" s="23" t="s">
        <v>1148</v>
      </c>
      <c r="BA17" s="23">
        <v>55.619344874187526</v>
      </c>
      <c r="BB17" s="23" t="s">
        <v>1148</v>
      </c>
      <c r="BC17" s="24">
        <v>49.21237730760275</v>
      </c>
      <c r="BD17" s="1" t="s">
        <v>1148</v>
      </c>
      <c r="BE17" s="1" t="str">
        <f>IF(OR(N17="Q",P17="Q",R17="Q",T17="Q",V17="Q",X17="Q",Z17="Q",AB17="Q",AD17="Q",AF17="Q",AH17="Q",AJ17="Q",AL17="Q",AN17="Q",AP17="Q",AR17="Q",AT17="Q",AV17="Q",AX17="Q",AZ17="Q",BB17="Q",BD17="Q"),"Yes","No")</f>
        <v>No</v>
      </c>
    </row>
    <row r="18" spans="1:57" ht="11.25" customHeight="1">
      <c r="A18" s="7" t="s">
        <v>449</v>
      </c>
      <c r="B18" s="7" t="s">
        <v>269</v>
      </c>
      <c r="C18" s="37" t="s">
        <v>89</v>
      </c>
      <c r="D18" s="298">
        <v>1</v>
      </c>
      <c r="E18" s="299">
        <v>1</v>
      </c>
      <c r="F18" s="27" t="s">
        <v>164</v>
      </c>
      <c r="G18" s="73" t="s">
        <v>160</v>
      </c>
      <c r="H18" s="35">
        <v>3059393</v>
      </c>
      <c r="I18" s="35">
        <v>2875</v>
      </c>
      <c r="J18" s="37" t="s">
        <v>12</v>
      </c>
      <c r="K18" s="37" t="s">
        <v>161</v>
      </c>
      <c r="L18" s="8">
        <v>3</v>
      </c>
      <c r="M18" s="8">
        <v>25492</v>
      </c>
      <c r="N18" s="9" t="s">
        <v>1148</v>
      </c>
      <c r="O18" s="8">
        <v>3569</v>
      </c>
      <c r="P18" s="9" t="s">
        <v>1148</v>
      </c>
      <c r="Q18" s="8">
        <v>2800</v>
      </c>
      <c r="R18" s="9" t="s">
        <v>1148</v>
      </c>
      <c r="S18" s="8">
        <v>6114</v>
      </c>
      <c r="T18" s="9" t="s">
        <v>1148</v>
      </c>
      <c r="U18" s="8">
        <v>792</v>
      </c>
      <c r="V18" s="9" t="s">
        <v>1148</v>
      </c>
      <c r="W18" s="33">
        <v>38767</v>
      </c>
      <c r="X18" s="9" t="s">
        <v>1148</v>
      </c>
      <c r="Y18" s="30">
        <v>16.07</v>
      </c>
      <c r="Z18" s="9" t="s">
        <v>1148</v>
      </c>
      <c r="AA18" s="30">
        <v>2.2200000000000002</v>
      </c>
      <c r="AB18" s="9" t="s">
        <v>1148</v>
      </c>
      <c r="AC18" s="30">
        <v>1.54</v>
      </c>
      <c r="AD18" s="9" t="s">
        <v>1148</v>
      </c>
      <c r="AE18" s="30">
        <v>3.79</v>
      </c>
      <c r="AF18" s="9" t="s">
        <v>1148</v>
      </c>
      <c r="AG18" s="30">
        <v>0.49</v>
      </c>
      <c r="AH18" s="9" t="s">
        <v>1148</v>
      </c>
      <c r="AI18" s="32">
        <v>24.11</v>
      </c>
      <c r="AJ18" s="12" t="s">
        <v>1148</v>
      </c>
      <c r="AK18" s="22">
        <v>1016456</v>
      </c>
      <c r="AL18" s="22" t="s">
        <v>1148</v>
      </c>
      <c r="AM18" s="22">
        <v>216437</v>
      </c>
      <c r="AN18" s="22" t="s">
        <v>1148</v>
      </c>
      <c r="AO18" s="22">
        <v>124015</v>
      </c>
      <c r="AP18" s="22" t="s">
        <v>1148</v>
      </c>
      <c r="AQ18" s="22">
        <v>260518</v>
      </c>
      <c r="AR18" s="22" t="s">
        <v>1148</v>
      </c>
      <c r="AS18" s="26">
        <v>1617426</v>
      </c>
      <c r="AT18" s="22" t="s">
        <v>1148</v>
      </c>
      <c r="AU18" s="23">
        <v>39.873528950258901</v>
      </c>
      <c r="AV18" s="23" t="s">
        <v>1148</v>
      </c>
      <c r="AW18" s="23">
        <v>60.643597646399549</v>
      </c>
      <c r="AX18" s="23" t="s">
        <v>1148</v>
      </c>
      <c r="AY18" s="23">
        <v>44.291071428571428</v>
      </c>
      <c r="AZ18" s="23" t="s">
        <v>1148</v>
      </c>
      <c r="BA18" s="23">
        <v>42.610075237160615</v>
      </c>
      <c r="BB18" s="23" t="s">
        <v>1148</v>
      </c>
      <c r="BC18" s="24">
        <v>41.721722083215106</v>
      </c>
      <c r="BD18" s="1" t="s">
        <v>1148</v>
      </c>
      <c r="BE18" s="1" t="str">
        <f>IF(OR(N18="Q",P18="Q",R18="Q",T18="Q",V18="Q",X18="Q",Z18="Q",AB18="Q",AD18="Q",AF18="Q",AH18="Q",AJ18="Q",AL18="Q",AN18="Q",AP18="Q",AR18="Q",AT18="Q",AV18="Q",AX18="Q",AZ18="Q",BB18="Q",BD18="Q"),"Yes","No")</f>
        <v>No</v>
      </c>
    </row>
    <row r="19" spans="1:57" ht="11.25" customHeight="1">
      <c r="A19" s="7" t="s">
        <v>284</v>
      </c>
      <c r="B19" s="7" t="s">
        <v>285</v>
      </c>
      <c r="C19" s="37" t="s">
        <v>40</v>
      </c>
      <c r="D19" s="298">
        <v>5066</v>
      </c>
      <c r="E19" s="299">
        <v>50066</v>
      </c>
      <c r="F19" s="27" t="s">
        <v>167</v>
      </c>
      <c r="G19" s="73" t="s">
        <v>160</v>
      </c>
      <c r="H19" s="35">
        <v>8608208</v>
      </c>
      <c r="I19" s="35">
        <v>2728</v>
      </c>
      <c r="J19" s="37" t="s">
        <v>7</v>
      </c>
      <c r="K19" s="37" t="s">
        <v>161</v>
      </c>
      <c r="L19" s="8">
        <v>1594</v>
      </c>
      <c r="M19" s="8">
        <v>7974673</v>
      </c>
      <c r="N19" s="9" t="s">
        <v>1148</v>
      </c>
      <c r="O19" s="8">
        <v>1846843</v>
      </c>
      <c r="P19" s="9" t="s">
        <v>1148</v>
      </c>
      <c r="Q19" s="8">
        <v>410620</v>
      </c>
      <c r="R19" s="9" t="s">
        <v>1148</v>
      </c>
      <c r="S19" s="8">
        <v>548698</v>
      </c>
      <c r="T19" s="9" t="s">
        <v>1148</v>
      </c>
      <c r="U19" s="8">
        <v>354858</v>
      </c>
      <c r="V19" s="9" t="s">
        <v>1148</v>
      </c>
      <c r="W19" s="33">
        <v>11135692</v>
      </c>
      <c r="X19" s="9" t="s">
        <v>1148</v>
      </c>
      <c r="Y19" s="30">
        <v>4536</v>
      </c>
      <c r="Z19" s="9" t="s">
        <v>1148</v>
      </c>
      <c r="AA19" s="30">
        <v>1024</v>
      </c>
      <c r="AB19" s="9" t="s">
        <v>1148</v>
      </c>
      <c r="AC19" s="30">
        <v>224</v>
      </c>
      <c r="AD19" s="9" t="s">
        <v>1148</v>
      </c>
      <c r="AE19" s="30">
        <v>300</v>
      </c>
      <c r="AF19" s="9" t="s">
        <v>1148</v>
      </c>
      <c r="AG19" s="30">
        <v>187</v>
      </c>
      <c r="AH19" s="9" t="s">
        <v>1148</v>
      </c>
      <c r="AI19" s="32">
        <v>6271</v>
      </c>
      <c r="AJ19" s="12" t="s">
        <v>1148</v>
      </c>
      <c r="AK19" s="22">
        <v>245187718</v>
      </c>
      <c r="AL19" s="22" t="s">
        <v>1148</v>
      </c>
      <c r="AM19" s="22">
        <v>56680377</v>
      </c>
      <c r="AN19" s="22" t="s">
        <v>1148</v>
      </c>
      <c r="AO19" s="22">
        <v>17593008</v>
      </c>
      <c r="AP19" s="22" t="s">
        <v>1148</v>
      </c>
      <c r="AQ19" s="22">
        <v>21618093</v>
      </c>
      <c r="AR19" s="22" t="s">
        <v>1148</v>
      </c>
      <c r="AS19" s="26">
        <v>341079196</v>
      </c>
      <c r="AT19" s="22" t="s">
        <v>1148</v>
      </c>
      <c r="AU19" s="23">
        <v>30.745802116274863</v>
      </c>
      <c r="AV19" s="23" t="s">
        <v>1148</v>
      </c>
      <c r="AW19" s="23">
        <v>30.690414399058284</v>
      </c>
      <c r="AX19" s="23" t="s">
        <v>1148</v>
      </c>
      <c r="AY19" s="23">
        <v>42.8449856314841</v>
      </c>
      <c r="AZ19" s="23" t="s">
        <v>1148</v>
      </c>
      <c r="BA19" s="23">
        <v>39.398891557833274</v>
      </c>
      <c r="BB19" s="23" t="s">
        <v>1148</v>
      </c>
      <c r="BC19" s="24">
        <v>30.629366904185208</v>
      </c>
      <c r="BD19" s="1" t="s">
        <v>1148</v>
      </c>
      <c r="BE19" s="1" t="str">
        <f>IF(OR(N19="Q",P19="Q",R19="Q",T19="Q",V19="Q",X19="Q",Z19="Q",AB19="Q",AD19="Q",AF19="Q",AH19="Q",AJ19="Q",AL19="Q",AN19="Q",AP19="Q",AR19="Q",AT19="Q",AV19="Q",AX19="Q",AZ19="Q",BB19="Q",BD19="Q"),"Yes","No")</f>
        <v>No</v>
      </c>
    </row>
    <row r="20" spans="1:57" ht="11.25" customHeight="1">
      <c r="A20" s="7" t="s">
        <v>284</v>
      </c>
      <c r="B20" s="7" t="s">
        <v>285</v>
      </c>
      <c r="C20" s="37" t="s">
        <v>40</v>
      </c>
      <c r="D20" s="298">
        <v>5066</v>
      </c>
      <c r="E20" s="299">
        <v>50066</v>
      </c>
      <c r="F20" s="27" t="s">
        <v>167</v>
      </c>
      <c r="G20" s="73" t="s">
        <v>160</v>
      </c>
      <c r="H20" s="35">
        <v>8608208</v>
      </c>
      <c r="I20" s="35">
        <v>2728</v>
      </c>
      <c r="J20" s="37" t="s">
        <v>20</v>
      </c>
      <c r="K20" s="37" t="s">
        <v>161</v>
      </c>
      <c r="L20" s="8">
        <v>1134</v>
      </c>
      <c r="M20" s="8">
        <v>4029930</v>
      </c>
      <c r="N20" s="9" t="s">
        <v>1148</v>
      </c>
      <c r="O20" s="8">
        <v>1170763</v>
      </c>
      <c r="P20" s="9" t="s">
        <v>1148</v>
      </c>
      <c r="Q20" s="8">
        <v>1784211</v>
      </c>
      <c r="R20" s="9" t="s">
        <v>1148</v>
      </c>
      <c r="S20" s="8">
        <v>714162</v>
      </c>
      <c r="T20" s="9" t="s">
        <v>1148</v>
      </c>
      <c r="U20" s="8">
        <v>578136</v>
      </c>
      <c r="V20" s="9" t="s">
        <v>1148</v>
      </c>
      <c r="W20" s="33">
        <v>8277202</v>
      </c>
      <c r="X20" s="9" t="s">
        <v>1148</v>
      </c>
      <c r="Y20" s="30">
        <v>2440</v>
      </c>
      <c r="Z20" s="9" t="s">
        <v>1148</v>
      </c>
      <c r="AA20" s="30">
        <v>682</v>
      </c>
      <c r="AB20" s="9" t="s">
        <v>1148</v>
      </c>
      <c r="AC20" s="30">
        <v>1032</v>
      </c>
      <c r="AD20" s="9" t="s">
        <v>1148</v>
      </c>
      <c r="AE20" s="30">
        <v>394</v>
      </c>
      <c r="AF20" s="9" t="s">
        <v>1148</v>
      </c>
      <c r="AG20" s="30">
        <v>313</v>
      </c>
      <c r="AH20" s="9" t="s">
        <v>1148</v>
      </c>
      <c r="AI20" s="32">
        <v>4861</v>
      </c>
      <c r="AJ20" s="12" t="s">
        <v>1148</v>
      </c>
      <c r="AK20" s="22">
        <v>109712765</v>
      </c>
      <c r="AL20" s="22" t="s">
        <v>1148</v>
      </c>
      <c r="AM20" s="22">
        <v>34819123</v>
      </c>
      <c r="AN20" s="22" t="s">
        <v>1148</v>
      </c>
      <c r="AO20" s="22">
        <v>69838470</v>
      </c>
      <c r="AP20" s="22" t="s">
        <v>1148</v>
      </c>
      <c r="AQ20" s="22">
        <v>28253192</v>
      </c>
      <c r="AR20" s="22" t="s">
        <v>1148</v>
      </c>
      <c r="AS20" s="26">
        <v>242623550</v>
      </c>
      <c r="AT20" s="22" t="s">
        <v>1148</v>
      </c>
      <c r="AU20" s="23">
        <v>27.224484048110018</v>
      </c>
      <c r="AV20" s="23" t="s">
        <v>1148</v>
      </c>
      <c r="AW20" s="23">
        <v>29.740539289335246</v>
      </c>
      <c r="AX20" s="23" t="s">
        <v>1148</v>
      </c>
      <c r="AY20" s="23">
        <v>39.142494917921702</v>
      </c>
      <c r="AZ20" s="23" t="s">
        <v>1148</v>
      </c>
      <c r="BA20" s="23">
        <v>39.561320820766156</v>
      </c>
      <c r="BB20" s="23" t="s">
        <v>1148</v>
      </c>
      <c r="BC20" s="24">
        <v>29.312266391469002</v>
      </c>
      <c r="BD20" s="1" t="s">
        <v>1148</v>
      </c>
      <c r="BE20" s="1" t="str">
        <f>IF(OR(N20="Q",P20="Q",R20="Q",T20="Q",V20="Q",X20="Q",Z20="Q",AB20="Q",AD20="Q",AF20="Q",AH20="Q",AJ20="Q",AL20="Q",AN20="Q",AP20="Q",AR20="Q",AT20="Q",AV20="Q",AX20="Q",AZ20="Q",BB20="Q",BD20="Q"),"Yes","No")</f>
        <v>No</v>
      </c>
    </row>
    <row r="21" spans="1:57" ht="11.25" customHeight="1">
      <c r="A21" s="7" t="s">
        <v>486</v>
      </c>
      <c r="B21" s="7" t="s">
        <v>487</v>
      </c>
      <c r="C21" s="37" t="s">
        <v>47</v>
      </c>
      <c r="D21" s="298">
        <v>1003</v>
      </c>
      <c r="E21" s="299">
        <v>10003</v>
      </c>
      <c r="F21" s="27" t="s">
        <v>167</v>
      </c>
      <c r="G21" s="73" t="s">
        <v>160</v>
      </c>
      <c r="H21" s="35">
        <v>4181019</v>
      </c>
      <c r="I21" s="35">
        <v>2344</v>
      </c>
      <c r="J21" s="37" t="s">
        <v>7</v>
      </c>
      <c r="K21" s="37" t="s">
        <v>161</v>
      </c>
      <c r="L21" s="8">
        <v>790</v>
      </c>
      <c r="M21" s="8">
        <v>3645411</v>
      </c>
      <c r="N21" s="9" t="s">
        <v>1148</v>
      </c>
      <c r="O21" s="8">
        <v>1251745</v>
      </c>
      <c r="P21" s="9" t="s">
        <v>1148</v>
      </c>
      <c r="Q21" s="8">
        <v>101033</v>
      </c>
      <c r="R21" s="9" t="s">
        <v>1148</v>
      </c>
      <c r="S21" s="8">
        <v>431507</v>
      </c>
      <c r="T21" s="9" t="s">
        <v>1148</v>
      </c>
      <c r="U21" s="8">
        <v>27534</v>
      </c>
      <c r="V21" s="9" t="s">
        <v>1148</v>
      </c>
      <c r="W21" s="33">
        <v>5457230</v>
      </c>
      <c r="X21" s="9" t="s">
        <v>1148</v>
      </c>
      <c r="Y21" s="30">
        <v>1940</v>
      </c>
      <c r="Z21" s="9" t="s">
        <v>1148</v>
      </c>
      <c r="AA21" s="30">
        <v>642</v>
      </c>
      <c r="AB21" s="9" t="s">
        <v>1148</v>
      </c>
      <c r="AC21" s="30">
        <v>52</v>
      </c>
      <c r="AD21" s="9" t="s">
        <v>1148</v>
      </c>
      <c r="AE21" s="30">
        <v>221</v>
      </c>
      <c r="AF21" s="9" t="s">
        <v>1148</v>
      </c>
      <c r="AG21" s="30">
        <v>15</v>
      </c>
      <c r="AH21" s="9" t="s">
        <v>1148</v>
      </c>
      <c r="AI21" s="32">
        <v>2870</v>
      </c>
      <c r="AJ21" s="12" t="s">
        <v>1148</v>
      </c>
      <c r="AK21" s="22">
        <v>118074578</v>
      </c>
      <c r="AL21" s="22" t="s">
        <v>1148</v>
      </c>
      <c r="AM21" s="22">
        <v>43054281</v>
      </c>
      <c r="AN21" s="22" t="s">
        <v>1148</v>
      </c>
      <c r="AO21" s="22">
        <v>3440167</v>
      </c>
      <c r="AP21" s="22" t="s">
        <v>1148</v>
      </c>
      <c r="AQ21" s="22">
        <v>16809355</v>
      </c>
      <c r="AR21" s="22" t="s">
        <v>1148</v>
      </c>
      <c r="AS21" s="26">
        <v>181378381</v>
      </c>
      <c r="AT21" s="22" t="s">
        <v>1148</v>
      </c>
      <c r="AU21" s="23">
        <v>32.389922014280423</v>
      </c>
      <c r="AV21" s="23" t="s">
        <v>1148</v>
      </c>
      <c r="AW21" s="23">
        <v>34.395408809302211</v>
      </c>
      <c r="AX21" s="23" t="s">
        <v>1148</v>
      </c>
      <c r="AY21" s="23">
        <v>34.049934179921415</v>
      </c>
      <c r="AZ21" s="23" t="s">
        <v>1148</v>
      </c>
      <c r="BA21" s="23">
        <v>38.954999571269994</v>
      </c>
      <c r="BB21" s="23" t="s">
        <v>1148</v>
      </c>
      <c r="BC21" s="24">
        <v>33.236345362024323</v>
      </c>
      <c r="BD21" s="1" t="s">
        <v>1148</v>
      </c>
      <c r="BE21" s="1" t="str">
        <f>IF(OR(N21="Q",P21="Q",R21="Q",T21="Q",V21="Q",X21="Q",Z21="Q",AB21="Q",AD21="Q",AF21="Q",AH21="Q",AJ21="Q",AL21="Q",AN21="Q",AP21="Q",AR21="Q",AT21="Q",AV21="Q",AX21="Q",AZ21="Q",BB21="Q",BD21="Q"),"Yes","No")</f>
        <v>No</v>
      </c>
    </row>
    <row r="22" spans="1:57" ht="11.25" customHeight="1">
      <c r="A22" s="7" t="s">
        <v>486</v>
      </c>
      <c r="B22" s="7" t="s">
        <v>487</v>
      </c>
      <c r="C22" s="37" t="s">
        <v>47</v>
      </c>
      <c r="D22" s="298">
        <v>1003</v>
      </c>
      <c r="E22" s="299">
        <v>10003</v>
      </c>
      <c r="F22" s="27" t="s">
        <v>167</v>
      </c>
      <c r="G22" s="73" t="s">
        <v>160</v>
      </c>
      <c r="H22" s="35">
        <v>4181019</v>
      </c>
      <c r="I22" s="35">
        <v>2344</v>
      </c>
      <c r="J22" s="37" t="s">
        <v>20</v>
      </c>
      <c r="K22" s="37" t="s">
        <v>161</v>
      </c>
      <c r="L22" s="8">
        <v>336</v>
      </c>
      <c r="M22" s="8">
        <v>2007000</v>
      </c>
      <c r="N22" s="9" t="s">
        <v>1148</v>
      </c>
      <c r="O22" s="8">
        <v>767659</v>
      </c>
      <c r="P22" s="9" t="s">
        <v>1148</v>
      </c>
      <c r="Q22" s="8">
        <v>1170705</v>
      </c>
      <c r="R22" s="9" t="s">
        <v>1148</v>
      </c>
      <c r="S22" s="8">
        <v>406011</v>
      </c>
      <c r="T22" s="9" t="s">
        <v>1148</v>
      </c>
      <c r="U22" s="8">
        <v>75642</v>
      </c>
      <c r="V22" s="9" t="s">
        <v>1148</v>
      </c>
      <c r="W22" s="33">
        <v>4427017</v>
      </c>
      <c r="X22" s="9" t="s">
        <v>1148</v>
      </c>
      <c r="Y22" s="30">
        <v>1094</v>
      </c>
      <c r="Z22" s="9" t="s">
        <v>1148</v>
      </c>
      <c r="AA22" s="30">
        <v>408</v>
      </c>
      <c r="AB22" s="9" t="s">
        <v>1148</v>
      </c>
      <c r="AC22" s="30">
        <v>623</v>
      </c>
      <c r="AD22" s="9" t="s">
        <v>1148</v>
      </c>
      <c r="AE22" s="30">
        <v>215.01</v>
      </c>
      <c r="AF22" s="9" t="s">
        <v>1148</v>
      </c>
      <c r="AG22" s="30">
        <v>42</v>
      </c>
      <c r="AH22" s="9" t="s">
        <v>1148</v>
      </c>
      <c r="AI22" s="32">
        <v>2382.0100000000002</v>
      </c>
      <c r="AJ22" s="12" t="s">
        <v>1148</v>
      </c>
      <c r="AK22" s="22">
        <v>65496471</v>
      </c>
      <c r="AL22" s="22" t="s">
        <v>1148</v>
      </c>
      <c r="AM22" s="22">
        <v>27792335</v>
      </c>
      <c r="AN22" s="22" t="s">
        <v>1148</v>
      </c>
      <c r="AO22" s="22">
        <v>40354188</v>
      </c>
      <c r="AP22" s="22" t="s">
        <v>1148</v>
      </c>
      <c r="AQ22" s="22">
        <v>15775697</v>
      </c>
      <c r="AR22" s="22" t="s">
        <v>1148</v>
      </c>
      <c r="AS22" s="26">
        <v>149418691</v>
      </c>
      <c r="AT22" s="22" t="s">
        <v>1148</v>
      </c>
      <c r="AU22" s="23">
        <v>32.634016442451419</v>
      </c>
      <c r="AV22" s="23" t="s">
        <v>1148</v>
      </c>
      <c r="AW22" s="23">
        <v>36.204011155995047</v>
      </c>
      <c r="AX22" s="23" t="s">
        <v>1148</v>
      </c>
      <c r="AY22" s="23">
        <v>34.469988596614861</v>
      </c>
      <c r="AZ22" s="23" t="s">
        <v>1148</v>
      </c>
      <c r="BA22" s="23">
        <v>38.855343820733921</v>
      </c>
      <c r="BB22" s="23" t="s">
        <v>1148</v>
      </c>
      <c r="BC22" s="24">
        <v>33.751551213830894</v>
      </c>
      <c r="BD22" s="1" t="s">
        <v>1148</v>
      </c>
      <c r="BE22" s="1" t="str">
        <f>IF(OR(N22="Q",P22="Q",R22="Q",T22="Q",V22="Q",X22="Q",Z22="Q",AB22="Q",AD22="Q",AF22="Q",AH22="Q",AJ22="Q",AL22="Q",AN22="Q",AP22="Q",AR22="Q",AT22="Q",AV22="Q",AX22="Q",AZ22="Q",BB22="Q",BD22="Q"),"Yes","No")</f>
        <v>No</v>
      </c>
    </row>
    <row r="23" spans="1:57" ht="11.25" customHeight="1">
      <c r="A23" s="7" t="s">
        <v>486</v>
      </c>
      <c r="B23" s="7" t="s">
        <v>487</v>
      </c>
      <c r="C23" s="37" t="s">
        <v>47</v>
      </c>
      <c r="D23" s="298">
        <v>1003</v>
      </c>
      <c r="E23" s="299">
        <v>10003</v>
      </c>
      <c r="F23" s="27" t="s">
        <v>167</v>
      </c>
      <c r="G23" s="73" t="s">
        <v>160</v>
      </c>
      <c r="H23" s="35">
        <v>4181019</v>
      </c>
      <c r="I23" s="35">
        <v>2344</v>
      </c>
      <c r="J23" s="37" t="s">
        <v>21</v>
      </c>
      <c r="K23" s="37" t="s">
        <v>161</v>
      </c>
      <c r="L23" s="8">
        <v>151</v>
      </c>
      <c r="M23" s="8">
        <v>1253396</v>
      </c>
      <c r="N23" s="9" t="s">
        <v>1148</v>
      </c>
      <c r="O23" s="8">
        <v>488133</v>
      </c>
      <c r="P23" s="9" t="s">
        <v>1148</v>
      </c>
      <c r="Q23" s="8">
        <v>528189</v>
      </c>
      <c r="R23" s="9" t="s">
        <v>1148</v>
      </c>
      <c r="S23" s="8">
        <v>204332</v>
      </c>
      <c r="T23" s="9" t="s">
        <v>1148</v>
      </c>
      <c r="U23" s="8">
        <v>9070</v>
      </c>
      <c r="V23" s="9" t="s">
        <v>1148</v>
      </c>
      <c r="W23" s="33">
        <v>2483120</v>
      </c>
      <c r="X23" s="9" t="s">
        <v>1148</v>
      </c>
      <c r="Y23" s="30">
        <v>698</v>
      </c>
      <c r="Z23" s="9" t="s">
        <v>1148</v>
      </c>
      <c r="AA23" s="30">
        <v>259</v>
      </c>
      <c r="AB23" s="9" t="s">
        <v>1148</v>
      </c>
      <c r="AC23" s="30">
        <v>280</v>
      </c>
      <c r="AD23" s="9" t="s">
        <v>1148</v>
      </c>
      <c r="AE23" s="30">
        <v>108</v>
      </c>
      <c r="AF23" s="9" t="s">
        <v>1148</v>
      </c>
      <c r="AG23" s="30">
        <v>5</v>
      </c>
      <c r="AH23" s="9" t="s">
        <v>1148</v>
      </c>
      <c r="AI23" s="32">
        <v>1350</v>
      </c>
      <c r="AJ23" s="12" t="s">
        <v>1148</v>
      </c>
      <c r="AK23" s="22">
        <v>38921015</v>
      </c>
      <c r="AL23" s="22" t="s">
        <v>1148</v>
      </c>
      <c r="AM23" s="22">
        <v>17251597</v>
      </c>
      <c r="AN23" s="22" t="s">
        <v>1148</v>
      </c>
      <c r="AO23" s="22">
        <v>19117011</v>
      </c>
      <c r="AP23" s="22" t="s">
        <v>1148</v>
      </c>
      <c r="AQ23" s="22">
        <v>7910409</v>
      </c>
      <c r="AR23" s="22" t="s">
        <v>1148</v>
      </c>
      <c r="AS23" s="26">
        <v>83200032</v>
      </c>
      <c r="AT23" s="22" t="s">
        <v>1148</v>
      </c>
      <c r="AU23" s="23">
        <v>31.052448707351868</v>
      </c>
      <c r="AV23" s="23" t="s">
        <v>1148</v>
      </c>
      <c r="AW23" s="23">
        <v>35.342001052991705</v>
      </c>
      <c r="AX23" s="23" t="s">
        <v>1148</v>
      </c>
      <c r="AY23" s="23">
        <v>36.193504597786017</v>
      </c>
      <c r="AZ23" s="23" t="s">
        <v>1148</v>
      </c>
      <c r="BA23" s="23">
        <v>38.713510365483621</v>
      </c>
      <c r="BB23" s="23" t="s">
        <v>1148</v>
      </c>
      <c r="BC23" s="24">
        <v>33.506246979606303</v>
      </c>
      <c r="BD23" s="1" t="s">
        <v>1148</v>
      </c>
      <c r="BE23" s="1" t="str">
        <f>IF(OR(N23="Q",P23="Q",R23="Q",T23="Q",V23="Q",X23="Q",Z23="Q",AB23="Q",AD23="Q",AF23="Q",AH23="Q",AJ23="Q",AL23="Q",AN23="Q",AP23="Q",AR23="Q",AT23="Q",AV23="Q",AX23="Q",AZ23="Q",BB23="Q",BD23="Q"),"Yes","No")</f>
        <v>No</v>
      </c>
    </row>
    <row r="24" spans="1:57" ht="11.25" customHeight="1">
      <c r="A24" s="7" t="s">
        <v>486</v>
      </c>
      <c r="B24" s="7" t="s">
        <v>487</v>
      </c>
      <c r="C24" s="37" t="s">
        <v>47</v>
      </c>
      <c r="D24" s="298">
        <v>1003</v>
      </c>
      <c r="E24" s="299">
        <v>10003</v>
      </c>
      <c r="F24" s="27" t="s">
        <v>167</v>
      </c>
      <c r="G24" s="73" t="s">
        <v>160</v>
      </c>
      <c r="H24" s="35">
        <v>4181019</v>
      </c>
      <c r="I24" s="35">
        <v>2344</v>
      </c>
      <c r="J24" s="37" t="s">
        <v>22</v>
      </c>
      <c r="K24" s="37" t="s">
        <v>161</v>
      </c>
      <c r="L24" s="8">
        <v>30</v>
      </c>
      <c r="M24" s="8">
        <v>162576</v>
      </c>
      <c r="N24" s="9" t="s">
        <v>1148</v>
      </c>
      <c r="O24" s="8">
        <v>22888</v>
      </c>
      <c r="P24" s="9" t="s">
        <v>1148</v>
      </c>
      <c r="Q24" s="8">
        <v>13205</v>
      </c>
      <c r="R24" s="9" t="s">
        <v>1148</v>
      </c>
      <c r="S24" s="8">
        <v>34941</v>
      </c>
      <c r="T24" s="9" t="s">
        <v>1148</v>
      </c>
      <c r="U24" s="8">
        <v>0</v>
      </c>
      <c r="V24" s="9" t="s">
        <v>1148</v>
      </c>
      <c r="W24" s="33">
        <v>233610</v>
      </c>
      <c r="X24" s="9" t="s">
        <v>1148</v>
      </c>
      <c r="Y24" s="30">
        <v>88</v>
      </c>
      <c r="Z24" s="9" t="s">
        <v>1148</v>
      </c>
      <c r="AA24" s="30">
        <v>12</v>
      </c>
      <c r="AB24" s="9" t="s">
        <v>1148</v>
      </c>
      <c r="AC24" s="30">
        <v>7</v>
      </c>
      <c r="AD24" s="9" t="s">
        <v>1148</v>
      </c>
      <c r="AE24" s="30">
        <v>19</v>
      </c>
      <c r="AF24" s="9" t="s">
        <v>1148</v>
      </c>
      <c r="AG24" s="30">
        <v>0</v>
      </c>
      <c r="AH24" s="9" t="s">
        <v>1148</v>
      </c>
      <c r="AI24" s="32">
        <v>126</v>
      </c>
      <c r="AJ24" s="12" t="s">
        <v>1148</v>
      </c>
      <c r="AK24" s="22">
        <v>5996589</v>
      </c>
      <c r="AL24" s="22" t="s">
        <v>1148</v>
      </c>
      <c r="AM24" s="22">
        <v>828643</v>
      </c>
      <c r="AN24" s="22" t="s">
        <v>1148</v>
      </c>
      <c r="AO24" s="22">
        <v>441062</v>
      </c>
      <c r="AP24" s="22" t="s">
        <v>1148</v>
      </c>
      <c r="AQ24" s="22">
        <v>1296312</v>
      </c>
      <c r="AR24" s="22" t="s">
        <v>1148</v>
      </c>
      <c r="AS24" s="26">
        <v>8562606</v>
      </c>
      <c r="AT24" s="22" t="s">
        <v>1148</v>
      </c>
      <c r="AU24" s="23">
        <v>36.884835400059046</v>
      </c>
      <c r="AV24" s="23" t="s">
        <v>1148</v>
      </c>
      <c r="AW24" s="23">
        <v>36.204255505068161</v>
      </c>
      <c r="AX24" s="23" t="s">
        <v>1148</v>
      </c>
      <c r="AY24" s="23">
        <v>33.401135933358574</v>
      </c>
      <c r="AZ24" s="23" t="s">
        <v>1148</v>
      </c>
      <c r="BA24" s="23">
        <v>37.100025757705851</v>
      </c>
      <c r="BB24" s="23" t="s">
        <v>1148</v>
      </c>
      <c r="BC24" s="24">
        <v>36.653422370617697</v>
      </c>
      <c r="BD24" s="1" t="s">
        <v>1148</v>
      </c>
      <c r="BE24" s="1" t="str">
        <f>IF(OR(N24="Q",P24="Q",R24="Q",T24="Q",V24="Q",X24="Q",Z24="Q",AB24="Q",AD24="Q",AF24="Q",AH24="Q",AJ24="Q",AL24="Q",AN24="Q",AP24="Q",AR24="Q",AT24="Q",AV24="Q",AX24="Q",AZ24="Q",BB24="Q",BD24="Q"),"Yes","No")</f>
        <v>No</v>
      </c>
    </row>
    <row r="25" spans="1:57" ht="11.25" customHeight="1">
      <c r="A25" s="7" t="s">
        <v>486</v>
      </c>
      <c r="B25" s="7" t="s">
        <v>487</v>
      </c>
      <c r="C25" s="37" t="s">
        <v>47</v>
      </c>
      <c r="D25" s="298">
        <v>1003</v>
      </c>
      <c r="E25" s="299">
        <v>10003</v>
      </c>
      <c r="F25" s="27" t="s">
        <v>167</v>
      </c>
      <c r="G25" s="73" t="s">
        <v>160</v>
      </c>
      <c r="H25" s="35">
        <v>4181019</v>
      </c>
      <c r="I25" s="35">
        <v>2344</v>
      </c>
      <c r="J25" s="37" t="s">
        <v>25</v>
      </c>
      <c r="K25" s="37" t="s">
        <v>161</v>
      </c>
      <c r="L25" s="8">
        <v>10</v>
      </c>
      <c r="M25" s="8">
        <v>66549</v>
      </c>
      <c r="N25" s="9" t="s">
        <v>1148</v>
      </c>
      <c r="O25" s="8">
        <v>36207</v>
      </c>
      <c r="P25" s="9" t="s">
        <v>1148</v>
      </c>
      <c r="Q25" s="8">
        <v>15515</v>
      </c>
      <c r="R25" s="9" t="s">
        <v>1148</v>
      </c>
      <c r="S25" s="8">
        <v>10347</v>
      </c>
      <c r="T25" s="9" t="s">
        <v>1148</v>
      </c>
      <c r="U25" s="8">
        <v>0</v>
      </c>
      <c r="V25" s="9" t="s">
        <v>1148</v>
      </c>
      <c r="W25" s="33">
        <v>128618</v>
      </c>
      <c r="X25" s="9" t="s">
        <v>1148</v>
      </c>
      <c r="Y25" s="30">
        <v>61</v>
      </c>
      <c r="Z25" s="9" t="s">
        <v>1148</v>
      </c>
      <c r="AA25" s="30">
        <v>19</v>
      </c>
      <c r="AB25" s="9" t="s">
        <v>1148</v>
      </c>
      <c r="AC25" s="30">
        <v>8</v>
      </c>
      <c r="AD25" s="9" t="s">
        <v>1148</v>
      </c>
      <c r="AE25" s="30">
        <v>6</v>
      </c>
      <c r="AF25" s="9" t="s">
        <v>1148</v>
      </c>
      <c r="AG25" s="30">
        <v>0</v>
      </c>
      <c r="AH25" s="9" t="s">
        <v>1148</v>
      </c>
      <c r="AI25" s="32">
        <v>94</v>
      </c>
      <c r="AJ25" s="12" t="s">
        <v>1148</v>
      </c>
      <c r="AK25" s="22">
        <v>2113855</v>
      </c>
      <c r="AL25" s="22" t="s">
        <v>1148</v>
      </c>
      <c r="AM25" s="22">
        <v>1248412</v>
      </c>
      <c r="AN25" s="22" t="s">
        <v>1148</v>
      </c>
      <c r="AO25" s="22">
        <v>521885</v>
      </c>
      <c r="AP25" s="22" t="s">
        <v>1148</v>
      </c>
      <c r="AQ25" s="22">
        <v>381896</v>
      </c>
      <c r="AR25" s="22" t="s">
        <v>1148</v>
      </c>
      <c r="AS25" s="26">
        <v>4266048</v>
      </c>
      <c r="AT25" s="22" t="s">
        <v>1148</v>
      </c>
      <c r="AU25" s="23">
        <v>31.763888262783812</v>
      </c>
      <c r="AV25" s="23" t="s">
        <v>1148</v>
      </c>
      <c r="AW25" s="23">
        <v>34.479851962327729</v>
      </c>
      <c r="AX25" s="23" t="s">
        <v>1148</v>
      </c>
      <c r="AY25" s="23">
        <v>33.637447631324527</v>
      </c>
      <c r="AZ25" s="23" t="s">
        <v>1148</v>
      </c>
      <c r="BA25" s="23">
        <v>36.908862472214167</v>
      </c>
      <c r="BB25" s="23" t="s">
        <v>1148</v>
      </c>
      <c r="BC25" s="24">
        <v>33.168359016622865</v>
      </c>
      <c r="BD25" s="1" t="s">
        <v>1148</v>
      </c>
      <c r="BE25" s="1" t="str">
        <f>IF(OR(N25="Q",P25="Q",R25="Q",T25="Q",V25="Q",X25="Q",Z25="Q",AB25="Q",AD25="Q",AF25="Q",AH25="Q",AJ25="Q",AL25="Q",AN25="Q",AP25="Q",AR25="Q",AT25="Q",AV25="Q",AX25="Q",AZ25="Q",BB25="Q",BD25="Q"),"Yes","No")</f>
        <v>No</v>
      </c>
    </row>
    <row r="26" spans="1:57" ht="11.25" customHeight="1">
      <c r="A26" s="7" t="s">
        <v>634</v>
      </c>
      <c r="B26" s="7" t="s">
        <v>635</v>
      </c>
      <c r="C26" s="37" t="s">
        <v>77</v>
      </c>
      <c r="D26" s="298">
        <v>3019</v>
      </c>
      <c r="E26" s="299">
        <v>30019</v>
      </c>
      <c r="F26" s="27" t="s">
        <v>167</v>
      </c>
      <c r="G26" s="73" t="s">
        <v>160</v>
      </c>
      <c r="H26" s="35">
        <v>5441567</v>
      </c>
      <c r="I26" s="35">
        <v>2340</v>
      </c>
      <c r="J26" s="37" t="s">
        <v>7</v>
      </c>
      <c r="K26" s="37" t="s">
        <v>161</v>
      </c>
      <c r="L26" s="8">
        <v>1172</v>
      </c>
      <c r="M26" s="8">
        <v>5438915</v>
      </c>
      <c r="N26" s="9" t="s">
        <v>1148</v>
      </c>
      <c r="O26" s="8">
        <v>1579683</v>
      </c>
      <c r="P26" s="9" t="s">
        <v>1148</v>
      </c>
      <c r="Q26" s="8">
        <v>1131492</v>
      </c>
      <c r="R26" s="9" t="s">
        <v>1148</v>
      </c>
      <c r="S26" s="8">
        <v>684505</v>
      </c>
      <c r="T26" s="9" t="s">
        <v>1148</v>
      </c>
      <c r="U26" s="8">
        <v>712814</v>
      </c>
      <c r="V26" s="9" t="s">
        <v>1148</v>
      </c>
      <c r="W26" s="33">
        <v>9547409</v>
      </c>
      <c r="X26" s="9" t="s">
        <v>1148</v>
      </c>
      <c r="Y26" s="30">
        <v>3014</v>
      </c>
      <c r="Z26" s="9" t="s">
        <v>1148</v>
      </c>
      <c r="AA26" s="30">
        <v>871</v>
      </c>
      <c r="AB26" s="9" t="s">
        <v>1148</v>
      </c>
      <c r="AC26" s="30">
        <v>620</v>
      </c>
      <c r="AD26" s="9" t="s">
        <v>1148</v>
      </c>
      <c r="AE26" s="30">
        <v>364</v>
      </c>
      <c r="AF26" s="9" t="s">
        <v>1148</v>
      </c>
      <c r="AG26" s="30">
        <v>355</v>
      </c>
      <c r="AH26" s="9" t="s">
        <v>1148</v>
      </c>
      <c r="AI26" s="32">
        <v>5224</v>
      </c>
      <c r="AJ26" s="12" t="s">
        <v>1148</v>
      </c>
      <c r="AK26" s="22">
        <v>171041323</v>
      </c>
      <c r="AL26" s="22" t="s">
        <v>1148</v>
      </c>
      <c r="AM26" s="22">
        <v>43681075</v>
      </c>
      <c r="AN26" s="22" t="s">
        <v>1148</v>
      </c>
      <c r="AO26" s="22">
        <v>30841722</v>
      </c>
      <c r="AP26" s="22" t="s">
        <v>1148</v>
      </c>
      <c r="AQ26" s="22">
        <v>24139185</v>
      </c>
      <c r="AR26" s="22" t="s">
        <v>1148</v>
      </c>
      <c r="AS26" s="26">
        <v>269703305</v>
      </c>
      <c r="AT26" s="22" t="s">
        <v>1148</v>
      </c>
      <c r="AU26" s="23">
        <v>31.447691865013518</v>
      </c>
      <c r="AV26" s="23" t="s">
        <v>1148</v>
      </c>
      <c r="AW26" s="23">
        <v>27.65179786071003</v>
      </c>
      <c r="AX26" s="23" t="s">
        <v>1148</v>
      </c>
      <c r="AY26" s="23">
        <v>27.257569651398331</v>
      </c>
      <c r="AZ26" s="23" t="s">
        <v>1148</v>
      </c>
      <c r="BA26" s="23">
        <v>35.26516972118538</v>
      </c>
      <c r="BB26" s="23" t="s">
        <v>1148</v>
      </c>
      <c r="BC26" s="24">
        <v>28.248847933507406</v>
      </c>
      <c r="BD26" s="1" t="s">
        <v>1148</v>
      </c>
      <c r="BE26" s="1" t="str">
        <f>IF(OR(N26="Q",P26="Q",R26="Q",T26="Q",V26="Q",X26="Q",Z26="Q",AB26="Q",AD26="Q",AF26="Q",AH26="Q",AJ26="Q",AL26="Q",AN26="Q",AP26="Q",AR26="Q",AT26="Q",AV26="Q",AX26="Q",AZ26="Q",BB26="Q",BD26="Q"),"Yes","No")</f>
        <v>No</v>
      </c>
    </row>
    <row r="27" spans="1:57" ht="11.25" customHeight="1">
      <c r="A27" s="7" t="s">
        <v>634</v>
      </c>
      <c r="B27" s="7" t="s">
        <v>635</v>
      </c>
      <c r="C27" s="37" t="s">
        <v>77</v>
      </c>
      <c r="D27" s="298">
        <v>3019</v>
      </c>
      <c r="E27" s="299">
        <v>30019</v>
      </c>
      <c r="F27" s="27" t="s">
        <v>167</v>
      </c>
      <c r="G27" s="73" t="s">
        <v>160</v>
      </c>
      <c r="H27" s="35">
        <v>5441567</v>
      </c>
      <c r="I27" s="35">
        <v>2340</v>
      </c>
      <c r="J27" s="37" t="s">
        <v>41</v>
      </c>
      <c r="K27" s="37" t="s">
        <v>161</v>
      </c>
      <c r="L27" s="8">
        <v>339</v>
      </c>
      <c r="M27" s="8">
        <v>2005239</v>
      </c>
      <c r="N27" s="9" t="s">
        <v>1148</v>
      </c>
      <c r="O27" s="8">
        <v>632213</v>
      </c>
      <c r="P27" s="9" t="s">
        <v>1148</v>
      </c>
      <c r="Q27" s="8">
        <v>660687</v>
      </c>
      <c r="R27" s="9" t="s">
        <v>1148</v>
      </c>
      <c r="S27" s="8">
        <v>231203</v>
      </c>
      <c r="T27" s="9" t="s">
        <v>1148</v>
      </c>
      <c r="U27" s="8">
        <v>407627</v>
      </c>
      <c r="V27" s="9" t="s">
        <v>1148</v>
      </c>
      <c r="W27" s="33">
        <v>3936969</v>
      </c>
      <c r="X27" s="9" t="s">
        <v>1148</v>
      </c>
      <c r="Y27" s="30">
        <v>870</v>
      </c>
      <c r="Z27" s="9" t="s">
        <v>1148</v>
      </c>
      <c r="AA27" s="30">
        <v>312</v>
      </c>
      <c r="AB27" s="9" t="s">
        <v>1148</v>
      </c>
      <c r="AC27" s="30">
        <v>354</v>
      </c>
      <c r="AD27" s="9" t="s">
        <v>1148</v>
      </c>
      <c r="AE27" s="30">
        <v>124</v>
      </c>
      <c r="AF27" s="9" t="s">
        <v>1148</v>
      </c>
      <c r="AG27" s="30">
        <v>213</v>
      </c>
      <c r="AH27" s="9" t="s">
        <v>1148</v>
      </c>
      <c r="AI27" s="32">
        <v>1873</v>
      </c>
      <c r="AJ27" s="12" t="s">
        <v>1148</v>
      </c>
      <c r="AK27" s="22">
        <v>61978655</v>
      </c>
      <c r="AL27" s="22" t="s">
        <v>1148</v>
      </c>
      <c r="AM27" s="22">
        <v>21671703</v>
      </c>
      <c r="AN27" s="22" t="s">
        <v>1148</v>
      </c>
      <c r="AO27" s="22">
        <v>20993220</v>
      </c>
      <c r="AP27" s="22" t="s">
        <v>1148</v>
      </c>
      <c r="AQ27" s="22">
        <v>8956558</v>
      </c>
      <c r="AR27" s="22" t="s">
        <v>1148</v>
      </c>
      <c r="AS27" s="26">
        <v>113600136</v>
      </c>
      <c r="AT27" s="22" t="s">
        <v>1148</v>
      </c>
      <c r="AU27" s="23">
        <v>30.908363043008837</v>
      </c>
      <c r="AV27" s="23" t="s">
        <v>1148</v>
      </c>
      <c r="AW27" s="23">
        <v>34.27911637375378</v>
      </c>
      <c r="AX27" s="23" t="s">
        <v>1148</v>
      </c>
      <c r="AY27" s="23">
        <v>31.774834376944</v>
      </c>
      <c r="AZ27" s="23" t="s">
        <v>1148</v>
      </c>
      <c r="BA27" s="23">
        <v>38.73893504842065</v>
      </c>
      <c r="BB27" s="23" t="s">
        <v>1148</v>
      </c>
      <c r="BC27" s="24">
        <v>28.854719455499904</v>
      </c>
      <c r="BD27" s="1" t="s">
        <v>1148</v>
      </c>
      <c r="BE27" s="1" t="str">
        <f>IF(OR(N27="Q",P27="Q",R27="Q",T27="Q",V27="Q",X27="Q",Z27="Q",AB27="Q",AD27="Q",AF27="Q",AH27="Q",AJ27="Q",AL27="Q",AN27="Q",AP27="Q",AR27="Q",AT27="Q",AV27="Q",AX27="Q",AZ27="Q",BB27="Q",BD27="Q"),"Yes","No")</f>
        <v>No</v>
      </c>
    </row>
    <row r="28" spans="1:57" ht="11.25" customHeight="1">
      <c r="A28" s="7" t="s">
        <v>634</v>
      </c>
      <c r="B28" s="7" t="s">
        <v>635</v>
      </c>
      <c r="C28" s="37" t="s">
        <v>77</v>
      </c>
      <c r="D28" s="298">
        <v>3019</v>
      </c>
      <c r="E28" s="299">
        <v>30019</v>
      </c>
      <c r="F28" s="27" t="s">
        <v>167</v>
      </c>
      <c r="G28" s="73" t="s">
        <v>160</v>
      </c>
      <c r="H28" s="35">
        <v>5441567</v>
      </c>
      <c r="I28" s="35">
        <v>2340</v>
      </c>
      <c r="J28" s="37" t="s">
        <v>20</v>
      </c>
      <c r="K28" s="37" t="s">
        <v>161</v>
      </c>
      <c r="L28" s="8">
        <v>287</v>
      </c>
      <c r="M28" s="8">
        <v>1423122</v>
      </c>
      <c r="N28" s="9" t="s">
        <v>1148</v>
      </c>
      <c r="O28" s="8">
        <v>549916</v>
      </c>
      <c r="P28" s="9" t="s">
        <v>1148</v>
      </c>
      <c r="Q28" s="8">
        <v>609309</v>
      </c>
      <c r="R28" s="9" t="s">
        <v>1148</v>
      </c>
      <c r="S28" s="8">
        <v>165957</v>
      </c>
      <c r="T28" s="9" t="s">
        <v>1148</v>
      </c>
      <c r="U28" s="8">
        <v>279020</v>
      </c>
      <c r="V28" s="9" t="s">
        <v>1148</v>
      </c>
      <c r="W28" s="33">
        <v>3027324</v>
      </c>
      <c r="X28" s="9" t="s">
        <v>1148</v>
      </c>
      <c r="Y28" s="30">
        <v>721</v>
      </c>
      <c r="Z28" s="9" t="s">
        <v>1148</v>
      </c>
      <c r="AA28" s="30">
        <v>279</v>
      </c>
      <c r="AB28" s="9" t="s">
        <v>1148</v>
      </c>
      <c r="AC28" s="30">
        <v>317</v>
      </c>
      <c r="AD28" s="9" t="s">
        <v>1148</v>
      </c>
      <c r="AE28" s="30">
        <v>85</v>
      </c>
      <c r="AF28" s="9" t="s">
        <v>1148</v>
      </c>
      <c r="AG28" s="30">
        <v>153</v>
      </c>
      <c r="AH28" s="9" t="s">
        <v>1148</v>
      </c>
      <c r="AI28" s="32">
        <v>1555</v>
      </c>
      <c r="AJ28" s="12" t="s">
        <v>1148</v>
      </c>
      <c r="AK28" s="22">
        <v>43838264</v>
      </c>
      <c r="AL28" s="22" t="s">
        <v>1148</v>
      </c>
      <c r="AM28" s="22">
        <v>16529607</v>
      </c>
      <c r="AN28" s="22" t="s">
        <v>1148</v>
      </c>
      <c r="AO28" s="22">
        <v>18344331</v>
      </c>
      <c r="AP28" s="22" t="s">
        <v>1148</v>
      </c>
      <c r="AQ28" s="22">
        <v>5848880</v>
      </c>
      <c r="AR28" s="22" t="s">
        <v>1148</v>
      </c>
      <c r="AS28" s="26">
        <v>84561082</v>
      </c>
      <c r="AT28" s="22" t="s">
        <v>1148</v>
      </c>
      <c r="AU28" s="23">
        <v>30.804290847868277</v>
      </c>
      <c r="AV28" s="23" t="s">
        <v>1148</v>
      </c>
      <c r="AW28" s="23">
        <v>30.058421649851976</v>
      </c>
      <c r="AX28" s="23" t="s">
        <v>1148</v>
      </c>
      <c r="AY28" s="23">
        <v>30.10677833414573</v>
      </c>
      <c r="AZ28" s="23" t="s">
        <v>1148</v>
      </c>
      <c r="BA28" s="23">
        <v>35.243346167983276</v>
      </c>
      <c r="BB28" s="23" t="s">
        <v>1148</v>
      </c>
      <c r="BC28" s="24">
        <v>27.932617057176568</v>
      </c>
      <c r="BD28" s="1" t="s">
        <v>1148</v>
      </c>
      <c r="BE28" s="1" t="str">
        <f>IF(OR(N28="Q",P28="Q",R28="Q",T28="Q",V28="Q",X28="Q",Z28="Q",AB28="Q",AD28="Q",AF28="Q",AH28="Q",AJ28="Q",AL28="Q",AN28="Q",AP28="Q",AR28="Q",AT28="Q",AV28="Q",AX28="Q",AZ28="Q",BB28="Q",BD28="Q"),"Yes","No")</f>
        <v>No</v>
      </c>
    </row>
    <row r="29" spans="1:57" ht="11.25" customHeight="1">
      <c r="A29" s="7" t="s">
        <v>634</v>
      </c>
      <c r="B29" s="7" t="s">
        <v>635</v>
      </c>
      <c r="C29" s="37" t="s">
        <v>77</v>
      </c>
      <c r="D29" s="298">
        <v>3019</v>
      </c>
      <c r="E29" s="299">
        <v>30019</v>
      </c>
      <c r="F29" s="27" t="s">
        <v>167</v>
      </c>
      <c r="G29" s="73" t="s">
        <v>160</v>
      </c>
      <c r="H29" s="35">
        <v>5441567</v>
      </c>
      <c r="I29" s="35">
        <v>2340</v>
      </c>
      <c r="J29" s="37" t="s">
        <v>12</v>
      </c>
      <c r="K29" s="37" t="s">
        <v>161</v>
      </c>
      <c r="L29" s="8">
        <v>124</v>
      </c>
      <c r="M29" s="8">
        <v>565740</v>
      </c>
      <c r="N29" s="9" t="s">
        <v>1148</v>
      </c>
      <c r="O29" s="8">
        <v>240732</v>
      </c>
      <c r="P29" s="9" t="s">
        <v>1148</v>
      </c>
      <c r="Q29" s="8">
        <v>107157</v>
      </c>
      <c r="R29" s="9" t="s">
        <v>1148</v>
      </c>
      <c r="S29" s="8">
        <v>70848</v>
      </c>
      <c r="T29" s="9" t="s">
        <v>1148</v>
      </c>
      <c r="U29" s="8">
        <v>85431</v>
      </c>
      <c r="V29" s="9" t="s">
        <v>1148</v>
      </c>
      <c r="W29" s="33">
        <v>1069908</v>
      </c>
      <c r="X29" s="9" t="s">
        <v>1148</v>
      </c>
      <c r="Y29" s="30">
        <v>304</v>
      </c>
      <c r="Z29" s="9" t="s">
        <v>1148</v>
      </c>
      <c r="AA29" s="30">
        <v>131</v>
      </c>
      <c r="AB29" s="9" t="s">
        <v>1148</v>
      </c>
      <c r="AC29" s="30">
        <v>56</v>
      </c>
      <c r="AD29" s="9" t="s">
        <v>1148</v>
      </c>
      <c r="AE29" s="30">
        <v>37</v>
      </c>
      <c r="AF29" s="9" t="s">
        <v>1148</v>
      </c>
      <c r="AG29" s="30">
        <v>45</v>
      </c>
      <c r="AH29" s="9" t="s">
        <v>1148</v>
      </c>
      <c r="AI29" s="32">
        <v>573</v>
      </c>
      <c r="AJ29" s="12" t="s">
        <v>1148</v>
      </c>
      <c r="AK29" s="22">
        <v>17857782</v>
      </c>
      <c r="AL29" s="22" t="s">
        <v>1148</v>
      </c>
      <c r="AM29" s="22">
        <v>7214965</v>
      </c>
      <c r="AN29" s="22" t="s">
        <v>1148</v>
      </c>
      <c r="AO29" s="22">
        <v>3073016</v>
      </c>
      <c r="AP29" s="22" t="s">
        <v>1148</v>
      </c>
      <c r="AQ29" s="22">
        <v>2535878</v>
      </c>
      <c r="AR29" s="22" t="s">
        <v>1148</v>
      </c>
      <c r="AS29" s="26">
        <v>30681641</v>
      </c>
      <c r="AT29" s="22" t="s">
        <v>1148</v>
      </c>
      <c r="AU29" s="23">
        <v>31.565351574928414</v>
      </c>
      <c r="AV29" s="23" t="s">
        <v>1148</v>
      </c>
      <c r="AW29" s="23">
        <v>29.970942791153647</v>
      </c>
      <c r="AX29" s="23" t="s">
        <v>1148</v>
      </c>
      <c r="AY29" s="23">
        <v>28.677697210634864</v>
      </c>
      <c r="AZ29" s="23" t="s">
        <v>1148</v>
      </c>
      <c r="BA29" s="23">
        <v>35.79321928635953</v>
      </c>
      <c r="BB29" s="23" t="s">
        <v>1148</v>
      </c>
      <c r="BC29" s="24">
        <v>28.676896518205304</v>
      </c>
      <c r="BD29" s="1" t="s">
        <v>1148</v>
      </c>
      <c r="BE29" s="1" t="str">
        <f>IF(OR(N29="Q",P29="Q",R29="Q",T29="Q",V29="Q",X29="Q",Z29="Q",AB29="Q",AD29="Q",AF29="Q",AH29="Q",AJ29="Q",AL29="Q",AN29="Q",AP29="Q",AR29="Q",AT29="Q",AV29="Q",AX29="Q",AZ29="Q",BB29="Q",BD29="Q"),"Yes","No")</f>
        <v>No</v>
      </c>
    </row>
    <row r="30" spans="1:57" ht="11.25" customHeight="1">
      <c r="A30" s="7" t="s">
        <v>634</v>
      </c>
      <c r="B30" s="7" t="s">
        <v>635</v>
      </c>
      <c r="C30" s="37" t="s">
        <v>77</v>
      </c>
      <c r="D30" s="298">
        <v>3019</v>
      </c>
      <c r="E30" s="299">
        <v>30019</v>
      </c>
      <c r="F30" s="27" t="s">
        <v>167</v>
      </c>
      <c r="G30" s="73" t="s">
        <v>160</v>
      </c>
      <c r="H30" s="35">
        <v>5441567</v>
      </c>
      <c r="I30" s="35">
        <v>2340</v>
      </c>
      <c r="J30" s="37" t="s">
        <v>25</v>
      </c>
      <c r="K30" s="37" t="s">
        <v>161</v>
      </c>
      <c r="L30" s="8">
        <v>30</v>
      </c>
      <c r="M30" s="8">
        <v>177511</v>
      </c>
      <c r="N30" s="9" t="s">
        <v>1148</v>
      </c>
      <c r="O30" s="8">
        <v>18029</v>
      </c>
      <c r="P30" s="9" t="s">
        <v>1148</v>
      </c>
      <c r="Q30" s="8">
        <v>27177</v>
      </c>
      <c r="R30" s="9" t="s">
        <v>1148</v>
      </c>
      <c r="S30" s="8">
        <v>20526</v>
      </c>
      <c r="T30" s="9" t="s">
        <v>1148</v>
      </c>
      <c r="U30" s="8">
        <v>8851</v>
      </c>
      <c r="V30" s="9" t="s">
        <v>1148</v>
      </c>
      <c r="W30" s="33">
        <v>252094</v>
      </c>
      <c r="X30" s="9" t="s">
        <v>1148</v>
      </c>
      <c r="Y30" s="30">
        <v>89</v>
      </c>
      <c r="Z30" s="9" t="s">
        <v>1148</v>
      </c>
      <c r="AA30" s="30">
        <v>10</v>
      </c>
      <c r="AB30" s="9" t="s">
        <v>1148</v>
      </c>
      <c r="AC30" s="30">
        <v>14</v>
      </c>
      <c r="AD30" s="9" t="s">
        <v>1148</v>
      </c>
      <c r="AE30" s="30">
        <v>11</v>
      </c>
      <c r="AF30" s="9" t="s">
        <v>1148</v>
      </c>
      <c r="AG30" s="30">
        <v>5</v>
      </c>
      <c r="AH30" s="9" t="s">
        <v>1148</v>
      </c>
      <c r="AI30" s="32">
        <v>129</v>
      </c>
      <c r="AJ30" s="12" t="s">
        <v>1148</v>
      </c>
      <c r="AK30" s="22">
        <v>4330665</v>
      </c>
      <c r="AL30" s="22" t="s">
        <v>1148</v>
      </c>
      <c r="AM30" s="22">
        <v>455181</v>
      </c>
      <c r="AN30" s="22" t="s">
        <v>1148</v>
      </c>
      <c r="AO30" s="22">
        <v>650139</v>
      </c>
      <c r="AP30" s="22" t="s">
        <v>1148</v>
      </c>
      <c r="AQ30" s="22">
        <v>613519</v>
      </c>
      <c r="AR30" s="22" t="s">
        <v>1148</v>
      </c>
      <c r="AS30" s="26">
        <v>6049504</v>
      </c>
      <c r="AT30" s="22" t="s">
        <v>1148</v>
      </c>
      <c r="AU30" s="23">
        <v>24.396600774036539</v>
      </c>
      <c r="AV30" s="23" t="s">
        <v>1148</v>
      </c>
      <c r="AW30" s="23">
        <v>25.247157357590549</v>
      </c>
      <c r="AX30" s="23" t="s">
        <v>1148</v>
      </c>
      <c r="AY30" s="23">
        <v>23.922397615630864</v>
      </c>
      <c r="AZ30" s="23" t="s">
        <v>1148</v>
      </c>
      <c r="BA30" s="23">
        <v>29.889847023287537</v>
      </c>
      <c r="BB30" s="23" t="s">
        <v>1148</v>
      </c>
      <c r="BC30" s="24">
        <v>23.997016985727544</v>
      </c>
      <c r="BD30" s="1" t="s">
        <v>1148</v>
      </c>
      <c r="BE30" s="1" t="str">
        <f>IF(OR(N30="Q",P30="Q",R30="Q",T30="Q",V30="Q",X30="Q",Z30="Q",AB30="Q",AD30="Q",AF30="Q",AH30="Q",AJ30="Q",AL30="Q",AN30="Q",AP30="Q",AR30="Q",AT30="Q",AV30="Q",AX30="Q",AZ30="Q",BB30="Q",BD30="Q"),"Yes","No")</f>
        <v>No</v>
      </c>
    </row>
    <row r="31" spans="1:57" ht="11.25" customHeight="1">
      <c r="A31" s="7" t="s">
        <v>506</v>
      </c>
      <c r="B31" s="7" t="s">
        <v>507</v>
      </c>
      <c r="C31" s="37" t="s">
        <v>84</v>
      </c>
      <c r="D31" s="298">
        <v>6008</v>
      </c>
      <c r="E31" s="299">
        <v>60008</v>
      </c>
      <c r="F31" s="27" t="s">
        <v>167</v>
      </c>
      <c r="G31" s="73" t="s">
        <v>160</v>
      </c>
      <c r="H31" s="35">
        <v>4944332</v>
      </c>
      <c r="I31" s="35">
        <v>2240</v>
      </c>
      <c r="J31" s="37" t="s">
        <v>7</v>
      </c>
      <c r="K31" s="37" t="s">
        <v>161</v>
      </c>
      <c r="L31" s="8">
        <v>610</v>
      </c>
      <c r="M31" s="8">
        <v>3072601</v>
      </c>
      <c r="N31" s="9" t="s">
        <v>1148</v>
      </c>
      <c r="O31" s="8">
        <v>1040827</v>
      </c>
      <c r="P31" s="9" t="s">
        <v>1148</v>
      </c>
      <c r="Q31" s="8">
        <v>270335</v>
      </c>
      <c r="R31" s="9" t="s">
        <v>1148</v>
      </c>
      <c r="S31" s="8">
        <v>735158</v>
      </c>
      <c r="T31" s="9" t="s">
        <v>1148</v>
      </c>
      <c r="U31" s="8">
        <v>65387</v>
      </c>
      <c r="V31" s="9" t="s">
        <v>1148</v>
      </c>
      <c r="W31" s="33">
        <v>5184308</v>
      </c>
      <c r="X31" s="9" t="s">
        <v>1148</v>
      </c>
      <c r="Y31" s="30">
        <v>1556.2099999999998</v>
      </c>
      <c r="Z31" s="9" t="s">
        <v>1148</v>
      </c>
      <c r="AA31" s="30">
        <v>580.15</v>
      </c>
      <c r="AB31" s="9" t="s">
        <v>1148</v>
      </c>
      <c r="AC31" s="30">
        <v>136.21</v>
      </c>
      <c r="AD31" s="9" t="s">
        <v>1148</v>
      </c>
      <c r="AE31" s="30">
        <v>403.11</v>
      </c>
      <c r="AF31" s="9" t="s">
        <v>1148</v>
      </c>
      <c r="AG31" s="30">
        <v>35.299999999999997</v>
      </c>
      <c r="AH31" s="9" t="s">
        <v>1148</v>
      </c>
      <c r="AI31" s="32">
        <v>2710.98</v>
      </c>
      <c r="AJ31" s="12" t="s">
        <v>1148</v>
      </c>
      <c r="AK31" s="22">
        <v>64131357</v>
      </c>
      <c r="AL31" s="22" t="s">
        <v>1148</v>
      </c>
      <c r="AM31" s="22">
        <v>21067390</v>
      </c>
      <c r="AN31" s="22" t="s">
        <v>1148</v>
      </c>
      <c r="AO31" s="22">
        <v>4548096</v>
      </c>
      <c r="AP31" s="22" t="s">
        <v>1148</v>
      </c>
      <c r="AQ31" s="22">
        <v>17740795</v>
      </c>
      <c r="AR31" s="22" t="s">
        <v>1148</v>
      </c>
      <c r="AS31" s="26">
        <v>107487638</v>
      </c>
      <c r="AT31" s="22" t="s">
        <v>1148</v>
      </c>
      <c r="AU31" s="23">
        <v>20.87200941482477</v>
      </c>
      <c r="AV31" s="23" t="s">
        <v>1148</v>
      </c>
      <c r="AW31" s="23">
        <v>20.241010273561312</v>
      </c>
      <c r="AX31" s="23" t="s">
        <v>1148</v>
      </c>
      <c r="AY31" s="23">
        <v>16.823925869754195</v>
      </c>
      <c r="AZ31" s="23" t="s">
        <v>1148</v>
      </c>
      <c r="BA31" s="23">
        <v>24.131948506307488</v>
      </c>
      <c r="BB31" s="23" t="s">
        <v>1148</v>
      </c>
      <c r="BC31" s="24">
        <v>20.733266233410514</v>
      </c>
      <c r="BD31" s="1" t="s">
        <v>1148</v>
      </c>
      <c r="BE31" s="1" t="str">
        <f>IF(OR(N31="Q",P31="Q",R31="Q",T31="Q",V31="Q",X31="Q",Z31="Q",AB31="Q",AD31="Q",AF31="Q",AH31="Q",AJ31="Q",AL31="Q",AN31="Q",AP31="Q",AR31="Q",AT31="Q",AV31="Q",AX31="Q",AZ31="Q",BB31="Q",BD31="Q"),"Yes","No")</f>
        <v>No</v>
      </c>
    </row>
    <row r="32" spans="1:57" ht="11.25" customHeight="1">
      <c r="A32" s="7" t="s">
        <v>506</v>
      </c>
      <c r="B32" s="7" t="s">
        <v>507</v>
      </c>
      <c r="C32" s="37" t="s">
        <v>84</v>
      </c>
      <c r="D32" s="298">
        <v>6008</v>
      </c>
      <c r="E32" s="299">
        <v>60008</v>
      </c>
      <c r="F32" s="27" t="s">
        <v>167</v>
      </c>
      <c r="G32" s="73" t="s">
        <v>160</v>
      </c>
      <c r="H32" s="35">
        <v>4944332</v>
      </c>
      <c r="I32" s="35">
        <v>2240</v>
      </c>
      <c r="J32" s="37" t="s">
        <v>18</v>
      </c>
      <c r="K32" s="37" t="s">
        <v>161</v>
      </c>
      <c r="L32" s="8">
        <v>232</v>
      </c>
      <c r="M32" s="8">
        <v>440916</v>
      </c>
      <c r="N32" s="9" t="s">
        <v>1148</v>
      </c>
      <c r="O32" s="8">
        <v>149358</v>
      </c>
      <c r="P32" s="9" t="s">
        <v>1148</v>
      </c>
      <c r="Q32" s="8">
        <v>38793</v>
      </c>
      <c r="R32" s="9" t="s">
        <v>1148</v>
      </c>
      <c r="S32" s="8">
        <v>105494</v>
      </c>
      <c r="T32" s="9" t="s">
        <v>1148</v>
      </c>
      <c r="U32" s="8">
        <v>9383</v>
      </c>
      <c r="V32" s="9" t="s">
        <v>1148</v>
      </c>
      <c r="W32" s="33">
        <v>743944</v>
      </c>
      <c r="X32" s="9" t="s">
        <v>1148</v>
      </c>
      <c r="Y32" s="30">
        <v>223.31</v>
      </c>
      <c r="Z32" s="9" t="s">
        <v>1148</v>
      </c>
      <c r="AA32" s="30">
        <v>83.25</v>
      </c>
      <c r="AB32" s="9" t="s">
        <v>1148</v>
      </c>
      <c r="AC32" s="30">
        <v>19.55</v>
      </c>
      <c r="AD32" s="9" t="s">
        <v>1148</v>
      </c>
      <c r="AE32" s="30">
        <v>57.85</v>
      </c>
      <c r="AF32" s="9" t="s">
        <v>1148</v>
      </c>
      <c r="AG32" s="30">
        <v>5.0599999999999996</v>
      </c>
      <c r="AH32" s="9" t="s">
        <v>1148</v>
      </c>
      <c r="AI32" s="32">
        <v>389.02000000000004</v>
      </c>
      <c r="AJ32" s="12" t="s">
        <v>1148</v>
      </c>
      <c r="AK32" s="22">
        <v>9080127</v>
      </c>
      <c r="AL32" s="22" t="s">
        <v>1148</v>
      </c>
      <c r="AM32" s="22">
        <v>5580797</v>
      </c>
      <c r="AN32" s="22" t="s">
        <v>1148</v>
      </c>
      <c r="AO32" s="22">
        <v>1852022</v>
      </c>
      <c r="AP32" s="22" t="s">
        <v>1148</v>
      </c>
      <c r="AQ32" s="22">
        <v>2780184</v>
      </c>
      <c r="AR32" s="22" t="s">
        <v>1148</v>
      </c>
      <c r="AS32" s="26">
        <v>19293130</v>
      </c>
      <c r="AT32" s="22" t="s">
        <v>1148</v>
      </c>
      <c r="AU32" s="23">
        <v>20.593779767574777</v>
      </c>
      <c r="AV32" s="23" t="s">
        <v>1148</v>
      </c>
      <c r="AW32" s="23">
        <v>37.365236545749141</v>
      </c>
      <c r="AX32" s="23" t="s">
        <v>1148</v>
      </c>
      <c r="AY32" s="23">
        <v>47.741138865259195</v>
      </c>
      <c r="AZ32" s="23" t="s">
        <v>1148</v>
      </c>
      <c r="BA32" s="23">
        <v>26.353953779361859</v>
      </c>
      <c r="BB32" s="23" t="s">
        <v>1148</v>
      </c>
      <c r="BC32" s="24">
        <v>25.933578333853085</v>
      </c>
      <c r="BD32" s="1" t="s">
        <v>1148</v>
      </c>
      <c r="BE32" s="1" t="str">
        <f>IF(OR(N32="Q",P32="Q",R32="Q",T32="Q",V32="Q",X32="Q",Z32="Q",AB32="Q",AD32="Q",AF32="Q",AH32="Q",AJ32="Q",AL32="Q",AN32="Q",AP32="Q",AR32="Q",AT32="Q",AV32="Q",AX32="Q",AZ32="Q",BB32="Q",BD32="Q"),"Yes","No")</f>
        <v>No</v>
      </c>
    </row>
    <row r="33" spans="1:57" ht="11.25" customHeight="1">
      <c r="A33" s="7" t="s">
        <v>506</v>
      </c>
      <c r="B33" s="7" t="s">
        <v>507</v>
      </c>
      <c r="C33" s="37" t="s">
        <v>84</v>
      </c>
      <c r="D33" s="298">
        <v>6008</v>
      </c>
      <c r="E33" s="299">
        <v>60008</v>
      </c>
      <c r="F33" s="27" t="s">
        <v>167</v>
      </c>
      <c r="G33" s="73" t="s">
        <v>160</v>
      </c>
      <c r="H33" s="35">
        <v>4944332</v>
      </c>
      <c r="I33" s="35">
        <v>2240</v>
      </c>
      <c r="J33" s="37" t="s">
        <v>21</v>
      </c>
      <c r="K33" s="37" t="s">
        <v>161</v>
      </c>
      <c r="L33" s="8">
        <v>51</v>
      </c>
      <c r="M33" s="8">
        <v>352808</v>
      </c>
      <c r="N33" s="9" t="s">
        <v>1148</v>
      </c>
      <c r="O33" s="8">
        <v>145746</v>
      </c>
      <c r="P33" s="9" t="s">
        <v>1148</v>
      </c>
      <c r="Q33" s="8">
        <v>189952</v>
      </c>
      <c r="R33" s="9" t="s">
        <v>1148</v>
      </c>
      <c r="S33" s="8">
        <v>32964</v>
      </c>
      <c r="T33" s="9" t="s">
        <v>1148</v>
      </c>
      <c r="U33" s="8">
        <v>115823</v>
      </c>
      <c r="V33" s="9" t="s">
        <v>1148</v>
      </c>
      <c r="W33" s="33">
        <v>837293</v>
      </c>
      <c r="X33" s="9" t="s">
        <v>1148</v>
      </c>
      <c r="Y33" s="30">
        <v>174.42</v>
      </c>
      <c r="Z33" s="9" t="s">
        <v>1148</v>
      </c>
      <c r="AA33" s="30">
        <v>66.709999999999994</v>
      </c>
      <c r="AB33" s="9" t="s">
        <v>1148</v>
      </c>
      <c r="AC33" s="30">
        <v>90.72</v>
      </c>
      <c r="AD33" s="9" t="s">
        <v>1148</v>
      </c>
      <c r="AE33" s="30">
        <v>19.21</v>
      </c>
      <c r="AF33" s="9" t="s">
        <v>1148</v>
      </c>
      <c r="AG33" s="30">
        <v>56.94</v>
      </c>
      <c r="AH33" s="9" t="s">
        <v>1148</v>
      </c>
      <c r="AI33" s="32">
        <v>408</v>
      </c>
      <c r="AJ33" s="12" t="s">
        <v>1148</v>
      </c>
      <c r="AK33" s="22">
        <v>8959300</v>
      </c>
      <c r="AL33" s="22" t="s">
        <v>1148</v>
      </c>
      <c r="AM33" s="22">
        <v>4444805</v>
      </c>
      <c r="AN33" s="22" t="s">
        <v>1148</v>
      </c>
      <c r="AO33" s="22">
        <v>4466293</v>
      </c>
      <c r="AP33" s="22" t="s">
        <v>1148</v>
      </c>
      <c r="AQ33" s="22">
        <v>4130502</v>
      </c>
      <c r="AR33" s="22" t="s">
        <v>1148</v>
      </c>
      <c r="AS33" s="26">
        <v>22000900</v>
      </c>
      <c r="AT33" s="22" t="s">
        <v>1148</v>
      </c>
      <c r="AU33" s="23">
        <v>25.394265436157909</v>
      </c>
      <c r="AV33" s="23" t="s">
        <v>1148</v>
      </c>
      <c r="AW33" s="23">
        <v>30.496926159208485</v>
      </c>
      <c r="AX33" s="23" t="s">
        <v>1148</v>
      </c>
      <c r="AY33" s="23">
        <v>23.51274532513477</v>
      </c>
      <c r="AZ33" s="23" t="s">
        <v>1148</v>
      </c>
      <c r="BA33" s="23">
        <v>125.30342191481617</v>
      </c>
      <c r="BB33" s="23" t="s">
        <v>1148</v>
      </c>
      <c r="BC33" s="24">
        <v>26.276225885084433</v>
      </c>
      <c r="BD33" s="1" t="s">
        <v>1148</v>
      </c>
      <c r="BE33" s="1" t="str">
        <f>IF(OR(N33="Q",P33="Q",R33="Q",T33="Q",V33="Q",X33="Q",Z33="Q",AB33="Q",AD33="Q",AF33="Q",AH33="Q",AJ33="Q",AL33="Q",AN33="Q",AP33="Q",AR33="Q",AT33="Q",AV33="Q",AX33="Q",AZ33="Q",BB33="Q",BD33="Q"),"Yes","No")</f>
        <v>No</v>
      </c>
    </row>
    <row r="34" spans="1:57" ht="11.25" customHeight="1">
      <c r="A34" s="7" t="s">
        <v>559</v>
      </c>
      <c r="B34" s="7" t="s">
        <v>560</v>
      </c>
      <c r="C34" s="37" t="s">
        <v>40</v>
      </c>
      <c r="D34" s="298">
        <v>5113</v>
      </c>
      <c r="E34" s="299">
        <v>50113</v>
      </c>
      <c r="F34" s="27" t="s">
        <v>167</v>
      </c>
      <c r="G34" s="73" t="s">
        <v>160</v>
      </c>
      <c r="H34" s="35">
        <v>8608208</v>
      </c>
      <c r="I34" s="35">
        <v>1638</v>
      </c>
      <c r="J34" s="37" t="s">
        <v>8</v>
      </c>
      <c r="K34" s="37" t="s">
        <v>161</v>
      </c>
      <c r="L34" s="8">
        <v>710</v>
      </c>
      <c r="M34" s="8">
        <v>0</v>
      </c>
      <c r="N34" s="9" t="s">
        <v>1148</v>
      </c>
      <c r="O34" s="8">
        <v>0</v>
      </c>
      <c r="P34" s="9" t="s">
        <v>1148</v>
      </c>
      <c r="Q34" s="8">
        <v>0</v>
      </c>
      <c r="R34" s="9" t="s">
        <v>1148</v>
      </c>
      <c r="S34" s="8">
        <v>56539</v>
      </c>
      <c r="T34" s="9" t="s">
        <v>1148</v>
      </c>
      <c r="U34" s="8">
        <v>0</v>
      </c>
      <c r="V34" s="9" t="s">
        <v>1148</v>
      </c>
      <c r="W34" s="33">
        <v>56539</v>
      </c>
      <c r="X34" s="9" t="s">
        <v>1148</v>
      </c>
      <c r="Y34" s="30">
        <v>0</v>
      </c>
      <c r="Z34" s="9" t="s">
        <v>1148</v>
      </c>
      <c r="AA34" s="30">
        <v>0</v>
      </c>
      <c r="AB34" s="9" t="s">
        <v>1148</v>
      </c>
      <c r="AC34" s="30">
        <v>0</v>
      </c>
      <c r="AD34" s="9" t="s">
        <v>1148</v>
      </c>
      <c r="AE34" s="30">
        <v>31.5</v>
      </c>
      <c r="AF34" s="9" t="s">
        <v>1148</v>
      </c>
      <c r="AG34" s="30">
        <v>0</v>
      </c>
      <c r="AH34" s="9" t="s">
        <v>1148</v>
      </c>
      <c r="AI34" s="32">
        <v>31.5</v>
      </c>
      <c r="AJ34" s="12" t="s">
        <v>1148</v>
      </c>
      <c r="AK34" s="22">
        <v>0</v>
      </c>
      <c r="AL34" s="22" t="s">
        <v>1148</v>
      </c>
      <c r="AM34" s="22">
        <v>0</v>
      </c>
      <c r="AN34" s="22" t="s">
        <v>1148</v>
      </c>
      <c r="AO34" s="22">
        <v>0</v>
      </c>
      <c r="AP34" s="22" t="s">
        <v>1148</v>
      </c>
      <c r="AQ34" s="22">
        <v>1707558</v>
      </c>
      <c r="AR34" s="22" t="s">
        <v>1148</v>
      </c>
      <c r="AS34" s="26">
        <v>1707558</v>
      </c>
      <c r="AT34" s="22" t="s">
        <v>1148</v>
      </c>
      <c r="AU34" s="23" t="s">
        <v>1148</v>
      </c>
      <c r="AV34" s="23" t="s">
        <v>1148</v>
      </c>
      <c r="AW34" s="23" t="s">
        <v>1148</v>
      </c>
      <c r="AX34" s="23" t="s">
        <v>1148</v>
      </c>
      <c r="AY34" s="23" t="s">
        <v>1148</v>
      </c>
      <c r="AZ34" s="23" t="s">
        <v>1148</v>
      </c>
      <c r="BA34" s="23">
        <v>30.201418489891932</v>
      </c>
      <c r="BB34" s="23" t="s">
        <v>1148</v>
      </c>
      <c r="BC34" s="24">
        <v>30.201418489891932</v>
      </c>
      <c r="BD34" s="1" t="s">
        <v>1148</v>
      </c>
      <c r="BE34" s="1" t="str">
        <f>IF(OR(N34="Q",P34="Q",R34="Q",T34="Q",V34="Q",X34="Q",Z34="Q",AB34="Q",AD34="Q",AF34="Q",AH34="Q",AJ34="Q",AL34="Q",AN34="Q",AP34="Q",AR34="Q",AT34="Q",AV34="Q",AX34="Q",AZ34="Q",BB34="Q",BD34="Q"),"Yes","No")</f>
        <v>No</v>
      </c>
    </row>
    <row r="35" spans="1:57" ht="11.25" customHeight="1">
      <c r="A35" s="7" t="s">
        <v>559</v>
      </c>
      <c r="B35" s="7" t="s">
        <v>560</v>
      </c>
      <c r="C35" s="37" t="s">
        <v>40</v>
      </c>
      <c r="D35" s="298">
        <v>5113</v>
      </c>
      <c r="E35" s="299">
        <v>50113</v>
      </c>
      <c r="F35" s="27" t="s">
        <v>167</v>
      </c>
      <c r="G35" s="73" t="s">
        <v>160</v>
      </c>
      <c r="H35" s="35">
        <v>8608208</v>
      </c>
      <c r="I35" s="35">
        <v>1638</v>
      </c>
      <c r="J35" s="37" t="s">
        <v>7</v>
      </c>
      <c r="K35" s="37" t="s">
        <v>161</v>
      </c>
      <c r="L35" s="8">
        <v>520</v>
      </c>
      <c r="M35" s="8">
        <v>1926981</v>
      </c>
      <c r="N35" s="9" t="s">
        <v>1148</v>
      </c>
      <c r="O35" s="8">
        <v>485628</v>
      </c>
      <c r="P35" s="9" t="s">
        <v>1148</v>
      </c>
      <c r="Q35" s="8">
        <v>47517</v>
      </c>
      <c r="R35" s="9" t="s">
        <v>1148</v>
      </c>
      <c r="S35" s="8">
        <v>286963</v>
      </c>
      <c r="T35" s="9" t="s">
        <v>1148</v>
      </c>
      <c r="U35" s="8">
        <v>0</v>
      </c>
      <c r="V35" s="9" t="s">
        <v>1148</v>
      </c>
      <c r="W35" s="33">
        <v>2747089</v>
      </c>
      <c r="X35" s="9" t="s">
        <v>1148</v>
      </c>
      <c r="Y35" s="30">
        <v>1085.5</v>
      </c>
      <c r="Z35" s="9" t="s">
        <v>1148</v>
      </c>
      <c r="AA35" s="30">
        <v>253.1</v>
      </c>
      <c r="AB35" s="9" t="s">
        <v>1148</v>
      </c>
      <c r="AC35" s="30">
        <v>25.8</v>
      </c>
      <c r="AD35" s="9" t="s">
        <v>1148</v>
      </c>
      <c r="AE35" s="30">
        <v>174.5</v>
      </c>
      <c r="AF35" s="9" t="s">
        <v>1148</v>
      </c>
      <c r="AG35" s="30">
        <v>0</v>
      </c>
      <c r="AH35" s="9" t="s">
        <v>1148</v>
      </c>
      <c r="AI35" s="32">
        <v>1538.9</v>
      </c>
      <c r="AJ35" s="12" t="s">
        <v>1148</v>
      </c>
      <c r="AK35" s="22">
        <v>50411084</v>
      </c>
      <c r="AL35" s="22" t="s">
        <v>1148</v>
      </c>
      <c r="AM35" s="22">
        <v>13108790</v>
      </c>
      <c r="AN35" s="22" t="s">
        <v>1148</v>
      </c>
      <c r="AO35" s="22">
        <v>1249818</v>
      </c>
      <c r="AP35" s="22" t="s">
        <v>1148</v>
      </c>
      <c r="AQ35" s="22">
        <v>8405018</v>
      </c>
      <c r="AR35" s="22" t="s">
        <v>1148</v>
      </c>
      <c r="AS35" s="26">
        <v>73174710</v>
      </c>
      <c r="AT35" s="22" t="s">
        <v>1148</v>
      </c>
      <c r="AU35" s="23">
        <v>26.160654412264574</v>
      </c>
      <c r="AV35" s="23" t="s">
        <v>1148</v>
      </c>
      <c r="AW35" s="23">
        <v>26.993480606554812</v>
      </c>
      <c r="AX35" s="23" t="s">
        <v>1148</v>
      </c>
      <c r="AY35" s="23">
        <v>26.30254435254751</v>
      </c>
      <c r="AZ35" s="23" t="s">
        <v>1148</v>
      </c>
      <c r="BA35" s="23">
        <v>29.289553008576018</v>
      </c>
      <c r="BB35" s="23" t="s">
        <v>1148</v>
      </c>
      <c r="BC35" s="24">
        <v>26.637182122603235</v>
      </c>
      <c r="BD35" s="1" t="s">
        <v>1148</v>
      </c>
      <c r="BE35" s="1" t="str">
        <f>IF(OR(N35="Q",P35="Q",R35="Q",T35="Q",V35="Q",X35="Q",Z35="Q",AB35="Q",AD35="Q",AF35="Q",AH35="Q",AJ35="Q",AL35="Q",AN35="Q",AP35="Q",AR35="Q",AT35="Q",AV35="Q",AX35="Q",AZ35="Q",BB35="Q",BD35="Q"),"Yes","No")</f>
        <v>No</v>
      </c>
    </row>
    <row r="36" spans="1:57" ht="11.25" customHeight="1">
      <c r="A36" s="7" t="s">
        <v>559</v>
      </c>
      <c r="B36" s="7" t="s">
        <v>560</v>
      </c>
      <c r="C36" s="37" t="s">
        <v>40</v>
      </c>
      <c r="D36" s="298">
        <v>5113</v>
      </c>
      <c r="E36" s="299">
        <v>50113</v>
      </c>
      <c r="F36" s="27" t="s">
        <v>167</v>
      </c>
      <c r="G36" s="73" t="s">
        <v>160</v>
      </c>
      <c r="H36" s="35">
        <v>8608208</v>
      </c>
      <c r="I36" s="35">
        <v>1638</v>
      </c>
      <c r="J36" s="37" t="s">
        <v>10</v>
      </c>
      <c r="K36" s="37" t="s">
        <v>161</v>
      </c>
      <c r="L36" s="8">
        <v>7</v>
      </c>
      <c r="M36" s="8">
        <v>17548</v>
      </c>
      <c r="N36" s="9" t="s">
        <v>1148</v>
      </c>
      <c r="O36" s="8">
        <v>1640</v>
      </c>
      <c r="P36" s="9" t="s">
        <v>1148</v>
      </c>
      <c r="Q36" s="8">
        <v>204</v>
      </c>
      <c r="R36" s="9" t="s">
        <v>1148</v>
      </c>
      <c r="S36" s="8">
        <v>1063</v>
      </c>
      <c r="T36" s="9" t="s">
        <v>1148</v>
      </c>
      <c r="U36" s="8">
        <v>0</v>
      </c>
      <c r="V36" s="9" t="s">
        <v>1148</v>
      </c>
      <c r="W36" s="33">
        <v>20455</v>
      </c>
      <c r="X36" s="9" t="s">
        <v>1148</v>
      </c>
      <c r="Y36" s="30">
        <v>10.600000000000001</v>
      </c>
      <c r="Z36" s="9" t="s">
        <v>1148</v>
      </c>
      <c r="AA36" s="30">
        <v>0.7</v>
      </c>
      <c r="AB36" s="9" t="s">
        <v>1148</v>
      </c>
      <c r="AC36" s="30">
        <v>0.1</v>
      </c>
      <c r="AD36" s="9" t="s">
        <v>1148</v>
      </c>
      <c r="AE36" s="30">
        <v>0.6</v>
      </c>
      <c r="AF36" s="9" t="s">
        <v>1148</v>
      </c>
      <c r="AG36" s="30">
        <v>0</v>
      </c>
      <c r="AH36" s="9" t="s">
        <v>1148</v>
      </c>
      <c r="AI36" s="32">
        <v>12</v>
      </c>
      <c r="AJ36" s="12" t="s">
        <v>1148</v>
      </c>
      <c r="AK36" s="22">
        <v>308145</v>
      </c>
      <c r="AL36" s="22" t="s">
        <v>1148</v>
      </c>
      <c r="AM36" s="22">
        <v>45085</v>
      </c>
      <c r="AN36" s="22" t="s">
        <v>1148</v>
      </c>
      <c r="AO36" s="22">
        <v>4362</v>
      </c>
      <c r="AP36" s="22" t="s">
        <v>1148</v>
      </c>
      <c r="AQ36" s="22">
        <v>19164</v>
      </c>
      <c r="AR36" s="22" t="s">
        <v>1148</v>
      </c>
      <c r="AS36" s="26">
        <v>376756</v>
      </c>
      <c r="AT36" s="22" t="s">
        <v>1148</v>
      </c>
      <c r="AU36" s="23">
        <v>17.560120811488488</v>
      </c>
      <c r="AV36" s="23" t="s">
        <v>1148</v>
      </c>
      <c r="AW36" s="23">
        <v>27.490853658536587</v>
      </c>
      <c r="AX36" s="23" t="s">
        <v>1148</v>
      </c>
      <c r="AY36" s="23">
        <v>21.382352941176471</v>
      </c>
      <c r="AZ36" s="23" t="s">
        <v>1148</v>
      </c>
      <c r="BA36" s="23">
        <v>18.028222013170272</v>
      </c>
      <c r="BB36" s="23" t="s">
        <v>1148</v>
      </c>
      <c r="BC36" s="24">
        <v>18.418772916157419</v>
      </c>
      <c r="BD36" s="1" t="s">
        <v>1148</v>
      </c>
      <c r="BE36" s="1" t="str">
        <f>IF(OR(N36="Q",P36="Q",R36="Q",T36="Q",V36="Q",X36="Q",Z36="Q",AB36="Q",AD36="Q",AF36="Q",AH36="Q",AJ36="Q",AL36="Q",AN36="Q",AP36="Q",AR36="Q",AT36="Q",AV36="Q",AX36="Q",AZ36="Q",BB36="Q",BD36="Q"),"Yes","No")</f>
        <v>No</v>
      </c>
    </row>
    <row r="37" spans="1:57" ht="11.25" customHeight="1">
      <c r="A37" s="7" t="s">
        <v>555</v>
      </c>
      <c r="B37" s="7" t="s">
        <v>556</v>
      </c>
      <c r="C37" s="37" t="s">
        <v>17</v>
      </c>
      <c r="D37" s="298">
        <v>9036</v>
      </c>
      <c r="E37" s="299">
        <v>90036</v>
      </c>
      <c r="F37" s="27" t="s">
        <v>167</v>
      </c>
      <c r="G37" s="73" t="s">
        <v>160</v>
      </c>
      <c r="H37" s="35">
        <v>12150996</v>
      </c>
      <c r="I37" s="35">
        <v>1528</v>
      </c>
      <c r="J37" s="37" t="s">
        <v>7</v>
      </c>
      <c r="K37" s="37" t="s">
        <v>161</v>
      </c>
      <c r="L37" s="8">
        <v>293</v>
      </c>
      <c r="M37" s="8">
        <v>1534861</v>
      </c>
      <c r="N37" s="9" t="s">
        <v>1148</v>
      </c>
      <c r="O37" s="8">
        <v>329664</v>
      </c>
      <c r="P37" s="9" t="s">
        <v>1148</v>
      </c>
      <c r="Q37" s="8">
        <v>29782</v>
      </c>
      <c r="R37" s="9" t="s">
        <v>1148</v>
      </c>
      <c r="S37" s="8">
        <v>205892</v>
      </c>
      <c r="T37" s="9" t="s">
        <v>1148</v>
      </c>
      <c r="U37" s="8">
        <v>0</v>
      </c>
      <c r="V37" s="9" t="s">
        <v>1148</v>
      </c>
      <c r="W37" s="33">
        <v>2100199</v>
      </c>
      <c r="X37" s="9" t="s">
        <v>1148</v>
      </c>
      <c r="Y37" s="30">
        <v>778.65</v>
      </c>
      <c r="Z37" s="9" t="s">
        <v>1148</v>
      </c>
      <c r="AA37" s="30">
        <v>185.44</v>
      </c>
      <c r="AB37" s="9" t="s">
        <v>1148</v>
      </c>
      <c r="AC37" s="30">
        <v>16.66</v>
      </c>
      <c r="AD37" s="9" t="s">
        <v>1148</v>
      </c>
      <c r="AE37" s="30">
        <v>115.91999999999999</v>
      </c>
      <c r="AF37" s="9" t="s">
        <v>1148</v>
      </c>
      <c r="AG37" s="30">
        <v>0</v>
      </c>
      <c r="AH37" s="9" t="s">
        <v>1148</v>
      </c>
      <c r="AI37" s="32">
        <v>1096.6699999999998</v>
      </c>
      <c r="AJ37" s="12" t="s">
        <v>1148</v>
      </c>
      <c r="AK37" s="22">
        <v>39583668</v>
      </c>
      <c r="AL37" s="22" t="s">
        <v>1148</v>
      </c>
      <c r="AM37" s="22">
        <v>9505700</v>
      </c>
      <c r="AN37" s="22" t="s">
        <v>1148</v>
      </c>
      <c r="AO37" s="22">
        <v>956389</v>
      </c>
      <c r="AP37" s="22" t="s">
        <v>1148</v>
      </c>
      <c r="AQ37" s="22">
        <v>8463980</v>
      </c>
      <c r="AR37" s="22" t="s">
        <v>1148</v>
      </c>
      <c r="AS37" s="26">
        <v>58509737</v>
      </c>
      <c r="AT37" s="22" t="s">
        <v>1148</v>
      </c>
      <c r="AU37" s="23">
        <v>25.789741220866254</v>
      </c>
      <c r="AV37" s="23" t="s">
        <v>1148</v>
      </c>
      <c r="AW37" s="23">
        <v>28.83451028926422</v>
      </c>
      <c r="AX37" s="23" t="s">
        <v>1148</v>
      </c>
      <c r="AY37" s="23">
        <v>32.112987710697737</v>
      </c>
      <c r="AZ37" s="23" t="s">
        <v>1148</v>
      </c>
      <c r="BA37" s="23">
        <v>41.108833757503938</v>
      </c>
      <c r="BB37" s="23" t="s">
        <v>1148</v>
      </c>
      <c r="BC37" s="24">
        <v>27.859139538681809</v>
      </c>
      <c r="BD37" s="1" t="s">
        <v>1148</v>
      </c>
      <c r="BE37" s="1" t="str">
        <f>IF(OR(N37="Q",P37="Q",R37="Q",T37="Q",V37="Q",X37="Q",Z37="Q",AB37="Q",AD37="Q",AF37="Q",AH37="Q",AJ37="Q",AL37="Q",AN37="Q",AP37="Q",AR37="Q",AT37="Q",AV37="Q",AX37="Q",AZ37="Q",BB37="Q",BD37="Q"),"Yes","No")</f>
        <v>No</v>
      </c>
    </row>
    <row r="38" spans="1:57" ht="11.25" customHeight="1">
      <c r="A38" s="7" t="s">
        <v>555</v>
      </c>
      <c r="B38" s="7" t="s">
        <v>556</v>
      </c>
      <c r="C38" s="37" t="s">
        <v>17</v>
      </c>
      <c r="D38" s="298">
        <v>9036</v>
      </c>
      <c r="E38" s="299">
        <v>90036</v>
      </c>
      <c r="F38" s="27" t="s">
        <v>167</v>
      </c>
      <c r="G38" s="73" t="s">
        <v>160</v>
      </c>
      <c r="H38" s="35">
        <v>12150996</v>
      </c>
      <c r="I38" s="35">
        <v>1528</v>
      </c>
      <c r="J38" s="37" t="s">
        <v>18</v>
      </c>
      <c r="K38" s="37" t="s">
        <v>161</v>
      </c>
      <c r="L38" s="8">
        <v>6</v>
      </c>
      <c r="M38" s="8">
        <v>14859</v>
      </c>
      <c r="N38" s="9" t="s">
        <v>1148</v>
      </c>
      <c r="O38" s="8">
        <v>8214</v>
      </c>
      <c r="P38" s="9" t="s">
        <v>1148</v>
      </c>
      <c r="Q38" s="8">
        <v>591</v>
      </c>
      <c r="R38" s="9" t="s">
        <v>1148</v>
      </c>
      <c r="S38" s="8">
        <v>2386</v>
      </c>
      <c r="T38" s="9" t="s">
        <v>1148</v>
      </c>
      <c r="U38" s="8">
        <v>0</v>
      </c>
      <c r="V38" s="9" t="s">
        <v>1148</v>
      </c>
      <c r="W38" s="33">
        <v>26050</v>
      </c>
      <c r="X38" s="9" t="s">
        <v>1148</v>
      </c>
      <c r="Y38" s="30">
        <v>7.23</v>
      </c>
      <c r="Z38" s="9" t="s">
        <v>1148</v>
      </c>
      <c r="AA38" s="30">
        <v>4.0599999999999996</v>
      </c>
      <c r="AB38" s="9" t="s">
        <v>1148</v>
      </c>
      <c r="AC38" s="30">
        <v>0.34</v>
      </c>
      <c r="AD38" s="9" t="s">
        <v>1148</v>
      </c>
      <c r="AE38" s="30">
        <v>0.87</v>
      </c>
      <c r="AF38" s="9" t="s">
        <v>1148</v>
      </c>
      <c r="AG38" s="30">
        <v>0</v>
      </c>
      <c r="AH38" s="9" t="s">
        <v>1148</v>
      </c>
      <c r="AI38" s="32">
        <v>12.5</v>
      </c>
      <c r="AJ38" s="12" t="s">
        <v>1148</v>
      </c>
      <c r="AK38" s="22">
        <v>357797</v>
      </c>
      <c r="AL38" s="22" t="s">
        <v>1148</v>
      </c>
      <c r="AM38" s="22">
        <v>246866</v>
      </c>
      <c r="AN38" s="22" t="s">
        <v>1148</v>
      </c>
      <c r="AO38" s="22">
        <v>19178</v>
      </c>
      <c r="AP38" s="22" t="s">
        <v>1148</v>
      </c>
      <c r="AQ38" s="22">
        <v>96406</v>
      </c>
      <c r="AR38" s="22" t="s">
        <v>1148</v>
      </c>
      <c r="AS38" s="26">
        <v>720247</v>
      </c>
      <c r="AT38" s="22" t="s">
        <v>1148</v>
      </c>
      <c r="AU38" s="23">
        <v>24.079480449559188</v>
      </c>
      <c r="AV38" s="23" t="s">
        <v>1148</v>
      </c>
      <c r="AW38" s="23">
        <v>30.054297540784027</v>
      </c>
      <c r="AX38" s="23" t="s">
        <v>1148</v>
      </c>
      <c r="AY38" s="23">
        <v>32.450084602368868</v>
      </c>
      <c r="AZ38" s="23" t="s">
        <v>1148</v>
      </c>
      <c r="BA38" s="23">
        <v>40.404861693210393</v>
      </c>
      <c r="BB38" s="23" t="s">
        <v>1148</v>
      </c>
      <c r="BC38" s="24">
        <v>27.648637236084454</v>
      </c>
      <c r="BD38" s="1" t="s">
        <v>1148</v>
      </c>
      <c r="BE38" s="1" t="str">
        <f>IF(OR(N38="Q",P38="Q",R38="Q",T38="Q",V38="Q",X38="Q",Z38="Q",AB38="Q",AD38="Q",AF38="Q",AH38="Q",AJ38="Q",AL38="Q",AN38="Q",AP38="Q",AR38="Q",AT38="Q",AV38="Q",AX38="Q",AZ38="Q",BB38="Q",BD38="Q"),"Yes","No")</f>
        <v>No</v>
      </c>
    </row>
    <row r="39" spans="1:57" ht="11.25" customHeight="1">
      <c r="A39" s="7" t="s">
        <v>606</v>
      </c>
      <c r="B39" s="7" t="s">
        <v>396</v>
      </c>
      <c r="C39" s="37" t="s">
        <v>17</v>
      </c>
      <c r="D39" s="298">
        <v>9015</v>
      </c>
      <c r="E39" s="299">
        <v>90015</v>
      </c>
      <c r="F39" s="27" t="s">
        <v>164</v>
      </c>
      <c r="G39" s="73" t="s">
        <v>160</v>
      </c>
      <c r="H39" s="35">
        <v>3281212</v>
      </c>
      <c r="I39" s="35">
        <v>1524</v>
      </c>
      <c r="J39" s="37" t="s">
        <v>7</v>
      </c>
      <c r="K39" s="37" t="s">
        <v>161</v>
      </c>
      <c r="L39" s="8">
        <v>430</v>
      </c>
      <c r="M39" s="8">
        <v>2572192</v>
      </c>
      <c r="N39" s="9" t="s">
        <v>1148</v>
      </c>
      <c r="O39" s="8">
        <v>595840</v>
      </c>
      <c r="P39" s="9" t="s">
        <v>1148</v>
      </c>
      <c r="Q39" s="8">
        <v>17849</v>
      </c>
      <c r="R39" s="9" t="s">
        <v>1148</v>
      </c>
      <c r="S39" s="8">
        <v>97591</v>
      </c>
      <c r="T39" s="9" t="s">
        <v>1148</v>
      </c>
      <c r="U39" s="8">
        <v>0</v>
      </c>
      <c r="V39" s="9" t="s">
        <v>1148</v>
      </c>
      <c r="W39" s="33">
        <v>3283472</v>
      </c>
      <c r="X39" s="9" t="s">
        <v>1148</v>
      </c>
      <c r="Y39" s="30">
        <v>1370</v>
      </c>
      <c r="Z39" s="9" t="s">
        <v>1148</v>
      </c>
      <c r="AA39" s="30">
        <v>330</v>
      </c>
      <c r="AB39" s="9" t="s">
        <v>1148</v>
      </c>
      <c r="AC39" s="30">
        <v>10</v>
      </c>
      <c r="AD39" s="9" t="s">
        <v>1148</v>
      </c>
      <c r="AE39" s="30">
        <v>59</v>
      </c>
      <c r="AF39" s="9" t="s">
        <v>1148</v>
      </c>
      <c r="AG39" s="30">
        <v>0</v>
      </c>
      <c r="AH39" s="9" t="s">
        <v>1148</v>
      </c>
      <c r="AI39" s="32">
        <v>1769</v>
      </c>
      <c r="AJ39" s="12" t="s">
        <v>1148</v>
      </c>
      <c r="AK39" s="22">
        <v>82168461</v>
      </c>
      <c r="AL39" s="22" t="s">
        <v>1148</v>
      </c>
      <c r="AM39" s="22">
        <v>24351927</v>
      </c>
      <c r="AN39" s="22" t="s">
        <v>1148</v>
      </c>
      <c r="AO39" s="22">
        <v>774344</v>
      </c>
      <c r="AP39" s="22" t="s">
        <v>1148</v>
      </c>
      <c r="AQ39" s="22">
        <v>3397348</v>
      </c>
      <c r="AR39" s="22" t="s">
        <v>1148</v>
      </c>
      <c r="AS39" s="26">
        <v>110692080</v>
      </c>
      <c r="AT39" s="22" t="s">
        <v>1148</v>
      </c>
      <c r="AU39" s="23">
        <v>31.944917408964805</v>
      </c>
      <c r="AV39" s="23" t="s">
        <v>1148</v>
      </c>
      <c r="AW39" s="23">
        <v>40.869909707303975</v>
      </c>
      <c r="AX39" s="23" t="s">
        <v>1148</v>
      </c>
      <c r="AY39" s="23">
        <v>43.383046669281192</v>
      </c>
      <c r="AZ39" s="23" t="s">
        <v>1148</v>
      </c>
      <c r="BA39" s="23">
        <v>34.812103575124752</v>
      </c>
      <c r="BB39" s="23" t="s">
        <v>1148</v>
      </c>
      <c r="BC39" s="24">
        <v>33.711900086250168</v>
      </c>
      <c r="BD39" s="1" t="s">
        <v>1148</v>
      </c>
      <c r="BE39" s="1" t="str">
        <f>IF(OR(N39="Q",P39="Q",R39="Q",T39="Q",V39="Q",X39="Q",Z39="Q",AB39="Q",AD39="Q",AF39="Q",AH39="Q",AJ39="Q",AL39="Q",AN39="Q",AP39="Q",AR39="Q",AT39="Q",AV39="Q",AX39="Q",AZ39="Q",BB39="Q",BD39="Q"),"Yes","No")</f>
        <v>No</v>
      </c>
    </row>
    <row r="40" spans="1:57" ht="11.25" customHeight="1">
      <c r="A40" s="7" t="s">
        <v>606</v>
      </c>
      <c r="B40" s="7" t="s">
        <v>396</v>
      </c>
      <c r="C40" s="37" t="s">
        <v>17</v>
      </c>
      <c r="D40" s="298">
        <v>9015</v>
      </c>
      <c r="E40" s="299">
        <v>90015</v>
      </c>
      <c r="F40" s="27" t="s">
        <v>164</v>
      </c>
      <c r="G40" s="73" t="s">
        <v>160</v>
      </c>
      <c r="H40" s="35">
        <v>3281212</v>
      </c>
      <c r="I40" s="35">
        <v>1524</v>
      </c>
      <c r="J40" s="37" t="s">
        <v>25</v>
      </c>
      <c r="K40" s="37" t="s">
        <v>161</v>
      </c>
      <c r="L40" s="8">
        <v>196</v>
      </c>
      <c r="M40" s="8">
        <v>1448011</v>
      </c>
      <c r="N40" s="9" t="s">
        <v>1148</v>
      </c>
      <c r="O40" s="8">
        <v>240667</v>
      </c>
      <c r="P40" s="9" t="s">
        <v>1148</v>
      </c>
      <c r="Q40" s="8">
        <v>167175</v>
      </c>
      <c r="R40" s="9" t="s">
        <v>1148</v>
      </c>
      <c r="S40" s="8">
        <v>41687</v>
      </c>
      <c r="T40" s="9" t="s">
        <v>1148</v>
      </c>
      <c r="U40" s="8">
        <v>0</v>
      </c>
      <c r="V40" s="9" t="s">
        <v>1148</v>
      </c>
      <c r="W40" s="33">
        <v>1897540</v>
      </c>
      <c r="X40" s="9" t="s">
        <v>1148</v>
      </c>
      <c r="Y40" s="30">
        <v>753</v>
      </c>
      <c r="Z40" s="9" t="s">
        <v>1148</v>
      </c>
      <c r="AA40" s="30">
        <v>133</v>
      </c>
      <c r="AB40" s="9" t="s">
        <v>1148</v>
      </c>
      <c r="AC40" s="30">
        <v>77</v>
      </c>
      <c r="AD40" s="9" t="s">
        <v>1148</v>
      </c>
      <c r="AE40" s="30">
        <v>27</v>
      </c>
      <c r="AF40" s="9" t="s">
        <v>1148</v>
      </c>
      <c r="AG40" s="30">
        <v>0</v>
      </c>
      <c r="AH40" s="9" t="s">
        <v>1148</v>
      </c>
      <c r="AI40" s="32">
        <v>990</v>
      </c>
      <c r="AJ40" s="12" t="s">
        <v>1148</v>
      </c>
      <c r="AK40" s="22">
        <v>47017085</v>
      </c>
      <c r="AL40" s="22" t="s">
        <v>1148</v>
      </c>
      <c r="AM40" s="22">
        <v>10021074</v>
      </c>
      <c r="AN40" s="22" t="s">
        <v>1148</v>
      </c>
      <c r="AO40" s="22">
        <v>8332417</v>
      </c>
      <c r="AP40" s="22" t="s">
        <v>1148</v>
      </c>
      <c r="AQ40" s="22">
        <v>1959233</v>
      </c>
      <c r="AR40" s="22" t="s">
        <v>1148</v>
      </c>
      <c r="AS40" s="26">
        <v>67329809</v>
      </c>
      <c r="AT40" s="22" t="s">
        <v>1148</v>
      </c>
      <c r="AU40" s="23">
        <v>32.470115903815646</v>
      </c>
      <c r="AV40" s="23" t="s">
        <v>1148</v>
      </c>
      <c r="AW40" s="23">
        <v>41.638753962944648</v>
      </c>
      <c r="AX40" s="23" t="s">
        <v>1148</v>
      </c>
      <c r="AY40" s="23">
        <v>49.842482428592795</v>
      </c>
      <c r="AZ40" s="23" t="s">
        <v>1148</v>
      </c>
      <c r="BA40" s="23">
        <v>46.998656655552089</v>
      </c>
      <c r="BB40" s="23" t="s">
        <v>1148</v>
      </c>
      <c r="BC40" s="24">
        <v>35.482682314997312</v>
      </c>
      <c r="BD40" s="1" t="s">
        <v>1148</v>
      </c>
      <c r="BE40" s="1" t="str">
        <f>IF(OR(N40="Q",P40="Q",R40="Q",T40="Q",V40="Q",X40="Q",Z40="Q",AB40="Q",AD40="Q",AF40="Q",AH40="Q",AJ40="Q",AL40="Q",AN40="Q",AP40="Q",AR40="Q",AT40="Q",AV40="Q",AX40="Q",AZ40="Q",BB40="Q",BD40="Q"),"Yes","No")</f>
        <v>No</v>
      </c>
    </row>
    <row r="41" spans="1:57" ht="11.25" customHeight="1">
      <c r="A41" s="7" t="s">
        <v>606</v>
      </c>
      <c r="B41" s="7" t="s">
        <v>396</v>
      </c>
      <c r="C41" s="37" t="s">
        <v>17</v>
      </c>
      <c r="D41" s="298">
        <v>9015</v>
      </c>
      <c r="E41" s="299">
        <v>90015</v>
      </c>
      <c r="F41" s="27" t="s">
        <v>164</v>
      </c>
      <c r="G41" s="73" t="s">
        <v>160</v>
      </c>
      <c r="H41" s="35">
        <v>3281212</v>
      </c>
      <c r="I41" s="35">
        <v>1524</v>
      </c>
      <c r="J41" s="37" t="s">
        <v>21</v>
      </c>
      <c r="K41" s="37" t="s">
        <v>161</v>
      </c>
      <c r="L41" s="8">
        <v>131</v>
      </c>
      <c r="M41" s="8">
        <v>956005</v>
      </c>
      <c r="N41" s="9" t="s">
        <v>1148</v>
      </c>
      <c r="O41" s="8">
        <v>553267</v>
      </c>
      <c r="P41" s="9" t="s">
        <v>1148</v>
      </c>
      <c r="Q41" s="8">
        <v>260446</v>
      </c>
      <c r="R41" s="9" t="s">
        <v>1148</v>
      </c>
      <c r="S41" s="8">
        <v>113220</v>
      </c>
      <c r="T41" s="9" t="s">
        <v>1148</v>
      </c>
      <c r="U41" s="8">
        <v>0</v>
      </c>
      <c r="V41" s="9" t="s">
        <v>1148</v>
      </c>
      <c r="W41" s="33">
        <v>1882938</v>
      </c>
      <c r="X41" s="9" t="s">
        <v>1148</v>
      </c>
      <c r="Y41" s="30">
        <v>450</v>
      </c>
      <c r="Z41" s="9" t="s">
        <v>1148</v>
      </c>
      <c r="AA41" s="30">
        <v>287</v>
      </c>
      <c r="AB41" s="9" t="s">
        <v>1148</v>
      </c>
      <c r="AC41" s="30">
        <v>152</v>
      </c>
      <c r="AD41" s="9" t="s">
        <v>1148</v>
      </c>
      <c r="AE41" s="30">
        <v>81</v>
      </c>
      <c r="AF41" s="9" t="s">
        <v>1148</v>
      </c>
      <c r="AG41" s="30">
        <v>0</v>
      </c>
      <c r="AH41" s="9" t="s">
        <v>1148</v>
      </c>
      <c r="AI41" s="32">
        <v>970</v>
      </c>
      <c r="AJ41" s="12" t="s">
        <v>1148</v>
      </c>
      <c r="AK41" s="22">
        <v>33777176</v>
      </c>
      <c r="AL41" s="22" t="s">
        <v>1148</v>
      </c>
      <c r="AM41" s="22">
        <v>26134537</v>
      </c>
      <c r="AN41" s="22" t="s">
        <v>1148</v>
      </c>
      <c r="AO41" s="22">
        <v>12794214</v>
      </c>
      <c r="AP41" s="22" t="s">
        <v>1148</v>
      </c>
      <c r="AQ41" s="22">
        <v>5232022</v>
      </c>
      <c r="AR41" s="22" t="s">
        <v>1148</v>
      </c>
      <c r="AS41" s="26">
        <v>77937949</v>
      </c>
      <c r="AT41" s="22" t="s">
        <v>1148</v>
      </c>
      <c r="AU41" s="23">
        <v>35.331589269930596</v>
      </c>
      <c r="AV41" s="23" t="s">
        <v>1148</v>
      </c>
      <c r="AW41" s="23">
        <v>47.236753683122252</v>
      </c>
      <c r="AX41" s="23" t="s">
        <v>1148</v>
      </c>
      <c r="AY41" s="23">
        <v>49.124248404659696</v>
      </c>
      <c r="AZ41" s="23" t="s">
        <v>1148</v>
      </c>
      <c r="BA41" s="23">
        <v>46.211111111111109</v>
      </c>
      <c r="BB41" s="23" t="s">
        <v>1148</v>
      </c>
      <c r="BC41" s="24">
        <v>41.391670357706943</v>
      </c>
      <c r="BD41" s="1" t="s">
        <v>1148</v>
      </c>
      <c r="BE41" s="1" t="str">
        <f>IF(OR(N41="Q",P41="Q",R41="Q",T41="Q",V41="Q",X41="Q",Z41="Q",AB41="Q",AD41="Q",AF41="Q",AH41="Q",AJ41="Q",AL41="Q",AN41="Q",AP41="Q",AR41="Q",AT41="Q",AV41="Q",AX41="Q",AZ41="Q",BB41="Q",BD41="Q"),"Yes","No")</f>
        <v>No</v>
      </c>
    </row>
    <row r="42" spans="1:57" ht="11.25" customHeight="1">
      <c r="A42" s="7" t="s">
        <v>606</v>
      </c>
      <c r="B42" s="7" t="s">
        <v>396</v>
      </c>
      <c r="C42" s="37" t="s">
        <v>17</v>
      </c>
      <c r="D42" s="298">
        <v>9015</v>
      </c>
      <c r="E42" s="299">
        <v>90015</v>
      </c>
      <c r="F42" s="27" t="s">
        <v>164</v>
      </c>
      <c r="G42" s="73" t="s">
        <v>160</v>
      </c>
      <c r="H42" s="35">
        <v>3281212</v>
      </c>
      <c r="I42" s="35">
        <v>1524</v>
      </c>
      <c r="J42" s="37" t="s">
        <v>24</v>
      </c>
      <c r="K42" s="37" t="s">
        <v>161</v>
      </c>
      <c r="L42" s="8">
        <v>27</v>
      </c>
      <c r="M42" s="8">
        <v>499924</v>
      </c>
      <c r="N42" s="9" t="s">
        <v>1148</v>
      </c>
      <c r="O42" s="8">
        <v>95879</v>
      </c>
      <c r="P42" s="9" t="s">
        <v>1148</v>
      </c>
      <c r="Q42" s="8">
        <v>152997</v>
      </c>
      <c r="R42" s="9" t="s">
        <v>1148</v>
      </c>
      <c r="S42" s="8">
        <v>44336</v>
      </c>
      <c r="T42" s="9" t="s">
        <v>1148</v>
      </c>
      <c r="U42" s="8">
        <v>0</v>
      </c>
      <c r="V42" s="9" t="s">
        <v>1148</v>
      </c>
      <c r="W42" s="33">
        <v>793136</v>
      </c>
      <c r="X42" s="9" t="s">
        <v>1148</v>
      </c>
      <c r="Y42" s="30">
        <v>226</v>
      </c>
      <c r="Z42" s="9" t="s">
        <v>1148</v>
      </c>
      <c r="AA42" s="30">
        <v>49</v>
      </c>
      <c r="AB42" s="9" t="s">
        <v>1148</v>
      </c>
      <c r="AC42" s="30">
        <v>67</v>
      </c>
      <c r="AD42" s="9" t="s">
        <v>1148</v>
      </c>
      <c r="AE42" s="30">
        <v>30</v>
      </c>
      <c r="AF42" s="9" t="s">
        <v>1148</v>
      </c>
      <c r="AG42" s="30">
        <v>0</v>
      </c>
      <c r="AH42" s="9" t="s">
        <v>1148</v>
      </c>
      <c r="AI42" s="32">
        <v>372</v>
      </c>
      <c r="AJ42" s="12" t="s">
        <v>1148</v>
      </c>
      <c r="AK42" s="22">
        <v>17464266</v>
      </c>
      <c r="AL42" s="22" t="s">
        <v>1148</v>
      </c>
      <c r="AM42" s="22">
        <v>4109790</v>
      </c>
      <c r="AN42" s="22" t="s">
        <v>1148</v>
      </c>
      <c r="AO42" s="22">
        <v>5553490</v>
      </c>
      <c r="AP42" s="22" t="s">
        <v>1148</v>
      </c>
      <c r="AQ42" s="22">
        <v>2011687</v>
      </c>
      <c r="AR42" s="22" t="s">
        <v>1148</v>
      </c>
      <c r="AS42" s="26">
        <v>29139233</v>
      </c>
      <c r="AT42" s="22" t="s">
        <v>1148</v>
      </c>
      <c r="AU42" s="23">
        <v>34.933841943975487</v>
      </c>
      <c r="AV42" s="23" t="s">
        <v>1148</v>
      </c>
      <c r="AW42" s="23">
        <v>42.864339427820482</v>
      </c>
      <c r="AX42" s="23" t="s">
        <v>1148</v>
      </c>
      <c r="AY42" s="23">
        <v>36.298031987555312</v>
      </c>
      <c r="AZ42" s="23" t="s">
        <v>1148</v>
      </c>
      <c r="BA42" s="23">
        <v>45.373669252977265</v>
      </c>
      <c r="BB42" s="23" t="s">
        <v>1148</v>
      </c>
      <c r="BC42" s="24">
        <v>36.739264136289364</v>
      </c>
      <c r="BD42" s="1" t="s">
        <v>1148</v>
      </c>
      <c r="BE42" s="1" t="str">
        <f>IF(OR(N42="Q",P42="Q",R42="Q",T42="Q",V42="Q",X42="Q",Z42="Q",AB42="Q",AD42="Q",AF42="Q",AH42="Q",AJ42="Q",AL42="Q",AN42="Q",AP42="Q",AR42="Q",AT42="Q",AV42="Q",AX42="Q",AZ42="Q",BB42="Q",BD42="Q"),"Yes","No")</f>
        <v>No</v>
      </c>
    </row>
    <row r="43" spans="1:57" ht="11.25" customHeight="1">
      <c r="A43" s="7" t="s">
        <v>606</v>
      </c>
      <c r="B43" s="7" t="s">
        <v>396</v>
      </c>
      <c r="C43" s="37" t="s">
        <v>17</v>
      </c>
      <c r="D43" s="298">
        <v>9015</v>
      </c>
      <c r="E43" s="299">
        <v>90015</v>
      </c>
      <c r="F43" s="27" t="s">
        <v>164</v>
      </c>
      <c r="G43" s="73" t="s">
        <v>160</v>
      </c>
      <c r="H43" s="35">
        <v>3281212</v>
      </c>
      <c r="I43" s="35">
        <v>1524</v>
      </c>
      <c r="J43" s="37" t="s">
        <v>12</v>
      </c>
      <c r="K43" s="37" t="s">
        <v>161</v>
      </c>
      <c r="L43" s="8">
        <v>24</v>
      </c>
      <c r="M43" s="8">
        <v>110794</v>
      </c>
      <c r="N43" s="9" t="s">
        <v>1148</v>
      </c>
      <c r="O43" s="8">
        <v>28217</v>
      </c>
      <c r="P43" s="9" t="s">
        <v>1148</v>
      </c>
      <c r="Q43" s="8">
        <v>45338</v>
      </c>
      <c r="R43" s="9" t="s">
        <v>1148</v>
      </c>
      <c r="S43" s="8">
        <v>7388</v>
      </c>
      <c r="T43" s="9" t="s">
        <v>1148</v>
      </c>
      <c r="U43" s="8">
        <v>0</v>
      </c>
      <c r="V43" s="9" t="s">
        <v>1148</v>
      </c>
      <c r="W43" s="33">
        <v>191737</v>
      </c>
      <c r="X43" s="9" t="s">
        <v>1148</v>
      </c>
      <c r="Y43" s="30">
        <v>47</v>
      </c>
      <c r="Z43" s="9" t="s">
        <v>1148</v>
      </c>
      <c r="AA43" s="30">
        <v>16</v>
      </c>
      <c r="AB43" s="9" t="s">
        <v>1148</v>
      </c>
      <c r="AC43" s="30">
        <v>21</v>
      </c>
      <c r="AD43" s="9" t="s">
        <v>1148</v>
      </c>
      <c r="AE43" s="30">
        <v>5</v>
      </c>
      <c r="AF43" s="9" t="s">
        <v>1148</v>
      </c>
      <c r="AG43" s="30">
        <v>0</v>
      </c>
      <c r="AH43" s="9" t="s">
        <v>1148</v>
      </c>
      <c r="AI43" s="32">
        <v>89</v>
      </c>
      <c r="AJ43" s="12" t="s">
        <v>1148</v>
      </c>
      <c r="AK43" s="22">
        <v>4698740</v>
      </c>
      <c r="AL43" s="22" t="s">
        <v>1148</v>
      </c>
      <c r="AM43" s="22">
        <v>865982</v>
      </c>
      <c r="AN43" s="22" t="s">
        <v>1148</v>
      </c>
      <c r="AO43" s="22">
        <v>2135378</v>
      </c>
      <c r="AP43" s="22" t="s">
        <v>1148</v>
      </c>
      <c r="AQ43" s="22">
        <v>306957</v>
      </c>
      <c r="AR43" s="22" t="s">
        <v>1148</v>
      </c>
      <c r="AS43" s="26">
        <v>8007057</v>
      </c>
      <c r="AT43" s="22" t="s">
        <v>1148</v>
      </c>
      <c r="AU43" s="23">
        <v>42.409697276025774</v>
      </c>
      <c r="AV43" s="23" t="s">
        <v>1148</v>
      </c>
      <c r="AW43" s="23">
        <v>30.690080447956905</v>
      </c>
      <c r="AX43" s="23" t="s">
        <v>1148</v>
      </c>
      <c r="AY43" s="23">
        <v>47.099078036084521</v>
      </c>
      <c r="AZ43" s="23" t="s">
        <v>1148</v>
      </c>
      <c r="BA43" s="23">
        <v>41.548050893340552</v>
      </c>
      <c r="BB43" s="23" t="s">
        <v>1148</v>
      </c>
      <c r="BC43" s="24">
        <v>41.760625231436812</v>
      </c>
      <c r="BD43" s="1" t="s">
        <v>1148</v>
      </c>
      <c r="BE43" s="1" t="str">
        <f>IF(OR(N43="Q",P43="Q",R43="Q",T43="Q",V43="Q",X43="Q",Z43="Q",AB43="Q",AD43="Q",AF43="Q",AH43="Q",AJ43="Q",AL43="Q",AN43="Q",AP43="Q",AR43="Q",AT43="Q",AV43="Q",AX43="Q",AZ43="Q",BB43="Q",BD43="Q"),"Yes","No")</f>
        <v>No</v>
      </c>
    </row>
    <row r="44" spans="1:57" ht="11.25" customHeight="1">
      <c r="A44" s="7" t="s">
        <v>480</v>
      </c>
      <c r="B44" s="7" t="s">
        <v>481</v>
      </c>
      <c r="C44" s="37" t="s">
        <v>48</v>
      </c>
      <c r="D44" s="298">
        <v>3034</v>
      </c>
      <c r="E44" s="299">
        <v>30034</v>
      </c>
      <c r="F44" s="27" t="s">
        <v>159</v>
      </c>
      <c r="G44" s="73" t="s">
        <v>160</v>
      </c>
      <c r="H44" s="35">
        <v>2203663</v>
      </c>
      <c r="I44" s="35">
        <v>1491</v>
      </c>
      <c r="J44" s="37" t="s">
        <v>7</v>
      </c>
      <c r="K44" s="37" t="s">
        <v>161</v>
      </c>
      <c r="L44" s="8">
        <v>620</v>
      </c>
      <c r="M44" s="8">
        <v>3462559</v>
      </c>
      <c r="N44" s="9" t="s">
        <v>1148</v>
      </c>
      <c r="O44" s="8">
        <v>906614</v>
      </c>
      <c r="P44" s="9" t="s">
        <v>1148</v>
      </c>
      <c r="Q44" s="8">
        <v>177933</v>
      </c>
      <c r="R44" s="9" t="s">
        <v>1148</v>
      </c>
      <c r="S44" s="8">
        <v>625460</v>
      </c>
      <c r="T44" s="9" t="s">
        <v>1148</v>
      </c>
      <c r="U44" s="8">
        <v>101930</v>
      </c>
      <c r="V44" s="9" t="s">
        <v>1148</v>
      </c>
      <c r="W44" s="33">
        <v>5274496</v>
      </c>
      <c r="X44" s="9" t="s">
        <v>1148</v>
      </c>
      <c r="Y44" s="30">
        <v>1594</v>
      </c>
      <c r="Z44" s="9" t="s">
        <v>1148</v>
      </c>
      <c r="AA44" s="30">
        <v>402</v>
      </c>
      <c r="AB44" s="9" t="s">
        <v>1148</v>
      </c>
      <c r="AC44" s="30">
        <v>82</v>
      </c>
      <c r="AD44" s="9" t="s">
        <v>1148</v>
      </c>
      <c r="AE44" s="30">
        <v>412</v>
      </c>
      <c r="AF44" s="9" t="s">
        <v>1148</v>
      </c>
      <c r="AG44" s="30">
        <v>61</v>
      </c>
      <c r="AH44" s="9" t="s">
        <v>1148</v>
      </c>
      <c r="AI44" s="32">
        <v>2551</v>
      </c>
      <c r="AJ44" s="12" t="s">
        <v>1148</v>
      </c>
      <c r="AK44" s="22">
        <v>83565914</v>
      </c>
      <c r="AL44" s="22" t="s">
        <v>1148</v>
      </c>
      <c r="AM44" s="22">
        <v>20603847</v>
      </c>
      <c r="AN44" s="22" t="s">
        <v>1148</v>
      </c>
      <c r="AO44" s="22">
        <v>3824718</v>
      </c>
      <c r="AP44" s="22" t="s">
        <v>1148</v>
      </c>
      <c r="AQ44" s="22">
        <v>17252914</v>
      </c>
      <c r="AR44" s="22" t="s">
        <v>1148</v>
      </c>
      <c r="AS44" s="26">
        <v>125247393</v>
      </c>
      <c r="AT44" s="22" t="s">
        <v>1148</v>
      </c>
      <c r="AU44" s="23">
        <v>24.134148761075263</v>
      </c>
      <c r="AV44" s="23" t="s">
        <v>1148</v>
      </c>
      <c r="AW44" s="23">
        <v>22.726151372028227</v>
      </c>
      <c r="AX44" s="23" t="s">
        <v>1148</v>
      </c>
      <c r="AY44" s="23">
        <v>21.495270691777243</v>
      </c>
      <c r="AZ44" s="23" t="s">
        <v>1148</v>
      </c>
      <c r="BA44" s="23">
        <v>27.584360310811242</v>
      </c>
      <c r="BB44" s="23" t="s">
        <v>1148</v>
      </c>
      <c r="BC44" s="24">
        <v>23.745850409214455</v>
      </c>
      <c r="BD44" s="1" t="s">
        <v>1148</v>
      </c>
      <c r="BE44" s="1" t="str">
        <f>IF(OR(N44="Q",P44="Q",R44="Q",T44="Q",V44="Q",X44="Q",Z44="Q",AB44="Q",AD44="Q",AF44="Q",AH44="Q",AJ44="Q",AL44="Q",AN44="Q",AP44="Q",AR44="Q",AT44="Q",AV44="Q",AX44="Q",AZ44="Q",BB44="Q",BD44="Q"),"Yes","No")</f>
        <v>No</v>
      </c>
    </row>
    <row r="45" spans="1:57" ht="11.25" customHeight="1">
      <c r="A45" s="7" t="s">
        <v>480</v>
      </c>
      <c r="B45" s="7" t="s">
        <v>481</v>
      </c>
      <c r="C45" s="37" t="s">
        <v>48</v>
      </c>
      <c r="D45" s="298">
        <v>3034</v>
      </c>
      <c r="E45" s="299">
        <v>30034</v>
      </c>
      <c r="F45" s="27" t="s">
        <v>159</v>
      </c>
      <c r="G45" s="73" t="s">
        <v>160</v>
      </c>
      <c r="H45" s="35">
        <v>2203663</v>
      </c>
      <c r="I45" s="35">
        <v>1491</v>
      </c>
      <c r="J45" s="37" t="s">
        <v>20</v>
      </c>
      <c r="K45" s="37" t="s">
        <v>161</v>
      </c>
      <c r="L45" s="8">
        <v>54</v>
      </c>
      <c r="M45" s="8">
        <v>394502</v>
      </c>
      <c r="N45" s="9" t="s">
        <v>1148</v>
      </c>
      <c r="O45" s="8">
        <v>187989</v>
      </c>
      <c r="P45" s="9" t="s">
        <v>1148</v>
      </c>
      <c r="Q45" s="8">
        <v>294683</v>
      </c>
      <c r="R45" s="9" t="s">
        <v>1148</v>
      </c>
      <c r="S45" s="8">
        <v>134060</v>
      </c>
      <c r="T45" s="9" t="s">
        <v>1148</v>
      </c>
      <c r="U45" s="8">
        <v>20944</v>
      </c>
      <c r="V45" s="9" t="s">
        <v>1148</v>
      </c>
      <c r="W45" s="33">
        <v>1032178</v>
      </c>
      <c r="X45" s="9" t="s">
        <v>1148</v>
      </c>
      <c r="Y45" s="30">
        <v>164</v>
      </c>
      <c r="Z45" s="9" t="s">
        <v>1148</v>
      </c>
      <c r="AA45" s="30">
        <v>80</v>
      </c>
      <c r="AB45" s="9" t="s">
        <v>1148</v>
      </c>
      <c r="AC45" s="30">
        <v>110</v>
      </c>
      <c r="AD45" s="9" t="s">
        <v>1148</v>
      </c>
      <c r="AE45" s="30">
        <v>86</v>
      </c>
      <c r="AF45" s="9" t="s">
        <v>1148</v>
      </c>
      <c r="AG45" s="30">
        <v>13</v>
      </c>
      <c r="AH45" s="9" t="s">
        <v>1148</v>
      </c>
      <c r="AI45" s="32">
        <v>453</v>
      </c>
      <c r="AJ45" s="12" t="s">
        <v>1148</v>
      </c>
      <c r="AK45" s="22">
        <v>9621411</v>
      </c>
      <c r="AL45" s="22" t="s">
        <v>1148</v>
      </c>
      <c r="AM45" s="22">
        <v>3819739</v>
      </c>
      <c r="AN45" s="22" t="s">
        <v>1148</v>
      </c>
      <c r="AO45" s="22">
        <v>7487065</v>
      </c>
      <c r="AP45" s="22" t="s">
        <v>1148</v>
      </c>
      <c r="AQ45" s="22">
        <v>2372216</v>
      </c>
      <c r="AR45" s="22" t="s">
        <v>1148</v>
      </c>
      <c r="AS45" s="26">
        <v>23300431</v>
      </c>
      <c r="AT45" s="22" t="s">
        <v>1148</v>
      </c>
      <c r="AU45" s="23">
        <v>24.388750880857383</v>
      </c>
      <c r="AV45" s="23" t="s">
        <v>1148</v>
      </c>
      <c r="AW45" s="23">
        <v>20.318949513003421</v>
      </c>
      <c r="AX45" s="23" t="s">
        <v>1148</v>
      </c>
      <c r="AY45" s="23">
        <v>25.407183312237219</v>
      </c>
      <c r="AZ45" s="23" t="s">
        <v>1148</v>
      </c>
      <c r="BA45" s="23">
        <v>17.695181262121437</v>
      </c>
      <c r="BB45" s="23" t="s">
        <v>1148</v>
      </c>
      <c r="BC45" s="24">
        <v>22.574043430493578</v>
      </c>
      <c r="BD45" s="1" t="s">
        <v>1148</v>
      </c>
      <c r="BE45" s="1" t="str">
        <f>IF(OR(N45="Q",P45="Q",R45="Q",T45="Q",V45="Q",X45="Q",Z45="Q",AB45="Q",AD45="Q",AF45="Q",AH45="Q",AJ45="Q",AL45="Q",AN45="Q",AP45="Q",AR45="Q",AT45="Q",AV45="Q",AX45="Q",AZ45="Q",BB45="Q",BD45="Q"),"Yes","No")</f>
        <v>No</v>
      </c>
    </row>
    <row r="46" spans="1:57" ht="11.25" customHeight="1">
      <c r="A46" s="7" t="s">
        <v>480</v>
      </c>
      <c r="B46" s="7" t="s">
        <v>481</v>
      </c>
      <c r="C46" s="37" t="s">
        <v>48</v>
      </c>
      <c r="D46" s="298">
        <v>3034</v>
      </c>
      <c r="E46" s="299">
        <v>30034</v>
      </c>
      <c r="F46" s="27" t="s">
        <v>159</v>
      </c>
      <c r="G46" s="73" t="s">
        <v>160</v>
      </c>
      <c r="H46" s="35">
        <v>2203663</v>
      </c>
      <c r="I46" s="35">
        <v>1491</v>
      </c>
      <c r="J46" s="37" t="s">
        <v>21</v>
      </c>
      <c r="K46" s="37" t="s">
        <v>161</v>
      </c>
      <c r="L46" s="8">
        <v>38</v>
      </c>
      <c r="M46" s="8">
        <v>320033</v>
      </c>
      <c r="N46" s="9" t="s">
        <v>1148</v>
      </c>
      <c r="O46" s="8">
        <v>74547</v>
      </c>
      <c r="P46" s="9" t="s">
        <v>1148</v>
      </c>
      <c r="Q46" s="8">
        <v>95982</v>
      </c>
      <c r="R46" s="9" t="s">
        <v>1148</v>
      </c>
      <c r="S46" s="8">
        <v>53393</v>
      </c>
      <c r="T46" s="9" t="s">
        <v>1148</v>
      </c>
      <c r="U46" s="8">
        <v>16756</v>
      </c>
      <c r="V46" s="9" t="s">
        <v>1148</v>
      </c>
      <c r="W46" s="33">
        <v>560711</v>
      </c>
      <c r="X46" s="9" t="s">
        <v>1148</v>
      </c>
      <c r="Y46" s="30">
        <v>137</v>
      </c>
      <c r="Z46" s="9" t="s">
        <v>1148</v>
      </c>
      <c r="AA46" s="30">
        <v>28</v>
      </c>
      <c r="AB46" s="9" t="s">
        <v>1148</v>
      </c>
      <c r="AC46" s="30">
        <v>36</v>
      </c>
      <c r="AD46" s="9" t="s">
        <v>1148</v>
      </c>
      <c r="AE46" s="30">
        <v>29</v>
      </c>
      <c r="AF46" s="9" t="s">
        <v>1148</v>
      </c>
      <c r="AG46" s="30">
        <v>10</v>
      </c>
      <c r="AH46" s="9" t="s">
        <v>1148</v>
      </c>
      <c r="AI46" s="32">
        <v>240</v>
      </c>
      <c r="AJ46" s="12" t="s">
        <v>1148</v>
      </c>
      <c r="AK46" s="22">
        <v>7365060</v>
      </c>
      <c r="AL46" s="22" t="s">
        <v>1148</v>
      </c>
      <c r="AM46" s="22">
        <v>3514704</v>
      </c>
      <c r="AN46" s="22" t="s">
        <v>1148</v>
      </c>
      <c r="AO46" s="22">
        <v>4355940</v>
      </c>
      <c r="AP46" s="22" t="s">
        <v>1148</v>
      </c>
      <c r="AQ46" s="22">
        <v>1987149</v>
      </c>
      <c r="AR46" s="22" t="s">
        <v>1148</v>
      </c>
      <c r="AS46" s="26">
        <v>17222853</v>
      </c>
      <c r="AT46" s="22" t="s">
        <v>1148</v>
      </c>
      <c r="AU46" s="23">
        <v>23.013439239078469</v>
      </c>
      <c r="AV46" s="23" t="s">
        <v>1148</v>
      </c>
      <c r="AW46" s="23">
        <v>47.147490844701998</v>
      </c>
      <c r="AX46" s="23" t="s">
        <v>1148</v>
      </c>
      <c r="AY46" s="23">
        <v>45.382884290804526</v>
      </c>
      <c r="AZ46" s="23" t="s">
        <v>1148</v>
      </c>
      <c r="BA46" s="23">
        <v>37.217406776169163</v>
      </c>
      <c r="BB46" s="23" t="s">
        <v>1148</v>
      </c>
      <c r="BC46" s="24">
        <v>30.716096170754632</v>
      </c>
      <c r="BD46" s="1" t="s">
        <v>1148</v>
      </c>
      <c r="BE46" s="1" t="str">
        <f>IF(OR(N46="Q",P46="Q",R46="Q",T46="Q",V46="Q",X46="Q",Z46="Q",AB46="Q",AD46="Q",AF46="Q",AH46="Q",AJ46="Q",AL46="Q",AN46="Q",AP46="Q",AR46="Q",AT46="Q",AV46="Q",AX46="Q",AZ46="Q",BB46="Q",BD46="Q"),"Yes","No")</f>
        <v>No</v>
      </c>
    </row>
    <row r="47" spans="1:57" ht="11.25" customHeight="1">
      <c r="A47" s="7" t="s">
        <v>582</v>
      </c>
      <c r="B47" s="7" t="s">
        <v>583</v>
      </c>
      <c r="C47" s="37" t="s">
        <v>26</v>
      </c>
      <c r="D47" s="298">
        <v>8006</v>
      </c>
      <c r="E47" s="299">
        <v>80006</v>
      </c>
      <c r="F47" s="27" t="s">
        <v>167</v>
      </c>
      <c r="G47" s="73" t="s">
        <v>160</v>
      </c>
      <c r="H47" s="35">
        <v>2374203</v>
      </c>
      <c r="I47" s="35">
        <v>1395</v>
      </c>
      <c r="J47" s="37" t="s">
        <v>7</v>
      </c>
      <c r="K47" s="37" t="s">
        <v>161</v>
      </c>
      <c r="L47" s="8">
        <v>482</v>
      </c>
      <c r="M47" s="8">
        <v>2305836</v>
      </c>
      <c r="N47" s="9" t="s">
        <v>1148</v>
      </c>
      <c r="O47" s="8">
        <v>778290</v>
      </c>
      <c r="P47" s="9" t="s">
        <v>1148</v>
      </c>
      <c r="Q47" s="8">
        <v>354493</v>
      </c>
      <c r="R47" s="9" t="s">
        <v>1148</v>
      </c>
      <c r="S47" s="8">
        <v>550038</v>
      </c>
      <c r="T47" s="9" t="s">
        <v>1148</v>
      </c>
      <c r="U47" s="8">
        <v>34849</v>
      </c>
      <c r="V47" s="9" t="s">
        <v>1148</v>
      </c>
      <c r="W47" s="33">
        <v>4023506</v>
      </c>
      <c r="X47" s="9" t="s">
        <v>1148</v>
      </c>
      <c r="Y47" s="30">
        <v>1188</v>
      </c>
      <c r="Z47" s="9" t="s">
        <v>1148</v>
      </c>
      <c r="AA47" s="30">
        <v>351</v>
      </c>
      <c r="AB47" s="9" t="s">
        <v>1148</v>
      </c>
      <c r="AC47" s="30">
        <v>121</v>
      </c>
      <c r="AD47" s="9" t="s">
        <v>1148</v>
      </c>
      <c r="AE47" s="30">
        <v>268</v>
      </c>
      <c r="AF47" s="9" t="s">
        <v>1148</v>
      </c>
      <c r="AG47" s="30">
        <v>18</v>
      </c>
      <c r="AH47" s="9" t="s">
        <v>1148</v>
      </c>
      <c r="AI47" s="32">
        <v>1946</v>
      </c>
      <c r="AJ47" s="12" t="s">
        <v>1148</v>
      </c>
      <c r="AK47" s="22">
        <v>52111353</v>
      </c>
      <c r="AL47" s="22" t="s">
        <v>1148</v>
      </c>
      <c r="AM47" s="22">
        <v>17822857</v>
      </c>
      <c r="AN47" s="22" t="s">
        <v>1148</v>
      </c>
      <c r="AO47" s="22">
        <v>7288403</v>
      </c>
      <c r="AP47" s="22" t="s">
        <v>1148</v>
      </c>
      <c r="AQ47" s="22">
        <v>20026892</v>
      </c>
      <c r="AR47" s="22" t="s">
        <v>1148</v>
      </c>
      <c r="AS47" s="26">
        <v>97249505</v>
      </c>
      <c r="AT47" s="22" t="s">
        <v>1148</v>
      </c>
      <c r="AU47" s="23">
        <v>22.599765551409554</v>
      </c>
      <c r="AV47" s="23" t="s">
        <v>1148</v>
      </c>
      <c r="AW47" s="23">
        <v>22.900020557889732</v>
      </c>
      <c r="AX47" s="23" t="s">
        <v>1148</v>
      </c>
      <c r="AY47" s="23">
        <v>20.560075939440271</v>
      </c>
      <c r="AZ47" s="23" t="s">
        <v>1148</v>
      </c>
      <c r="BA47" s="23">
        <v>36.410015308033266</v>
      </c>
      <c r="BB47" s="23" t="s">
        <v>1148</v>
      </c>
      <c r="BC47" s="24">
        <v>24.170339251389212</v>
      </c>
      <c r="BD47" s="1" t="s">
        <v>1148</v>
      </c>
      <c r="BE47" s="1" t="str">
        <f>IF(OR(N47="Q",P47="Q",R47="Q",T47="Q",V47="Q",X47="Q",Z47="Q",AB47="Q",AD47="Q",AF47="Q",AH47="Q",AJ47="Q",AL47="Q",AN47="Q",AP47="Q",AR47="Q",AT47="Q",AV47="Q",AX47="Q",AZ47="Q",BB47="Q",BD47="Q"),"Yes","No")</f>
        <v>No</v>
      </c>
    </row>
    <row r="48" spans="1:57" ht="11.25" customHeight="1">
      <c r="A48" s="7" t="s">
        <v>582</v>
      </c>
      <c r="B48" s="7" t="s">
        <v>583</v>
      </c>
      <c r="C48" s="37" t="s">
        <v>26</v>
      </c>
      <c r="D48" s="298">
        <v>8006</v>
      </c>
      <c r="E48" s="299">
        <v>80006</v>
      </c>
      <c r="F48" s="27" t="s">
        <v>167</v>
      </c>
      <c r="G48" s="73" t="s">
        <v>160</v>
      </c>
      <c r="H48" s="35">
        <v>2374203</v>
      </c>
      <c r="I48" s="35">
        <v>1395</v>
      </c>
      <c r="J48" s="37" t="s">
        <v>21</v>
      </c>
      <c r="K48" s="37" t="s">
        <v>161</v>
      </c>
      <c r="L48" s="8">
        <v>137</v>
      </c>
      <c r="M48" s="8">
        <v>628627</v>
      </c>
      <c r="N48" s="9" t="s">
        <v>1148</v>
      </c>
      <c r="O48" s="8">
        <v>295379</v>
      </c>
      <c r="P48" s="9" t="s">
        <v>1148</v>
      </c>
      <c r="Q48" s="8">
        <v>234547</v>
      </c>
      <c r="R48" s="9" t="s">
        <v>1148</v>
      </c>
      <c r="S48" s="8">
        <v>278300</v>
      </c>
      <c r="T48" s="9" t="s">
        <v>1148</v>
      </c>
      <c r="U48" s="8">
        <v>430865</v>
      </c>
      <c r="V48" s="9" t="s">
        <v>1148</v>
      </c>
      <c r="W48" s="33">
        <v>1867718</v>
      </c>
      <c r="X48" s="9" t="s">
        <v>1148</v>
      </c>
      <c r="Y48" s="30">
        <v>252.5</v>
      </c>
      <c r="Z48" s="9" t="s">
        <v>1148</v>
      </c>
      <c r="AA48" s="30">
        <v>129</v>
      </c>
      <c r="AB48" s="9" t="s">
        <v>1148</v>
      </c>
      <c r="AC48" s="30">
        <v>84</v>
      </c>
      <c r="AD48" s="9" t="s">
        <v>1148</v>
      </c>
      <c r="AE48" s="30">
        <v>111</v>
      </c>
      <c r="AF48" s="9" t="s">
        <v>1148</v>
      </c>
      <c r="AG48" s="30">
        <v>226</v>
      </c>
      <c r="AH48" s="9" t="s">
        <v>1148</v>
      </c>
      <c r="AI48" s="32">
        <v>802.5</v>
      </c>
      <c r="AJ48" s="12" t="s">
        <v>1148</v>
      </c>
      <c r="AK48" s="22">
        <v>11438934</v>
      </c>
      <c r="AL48" s="22" t="s">
        <v>1148</v>
      </c>
      <c r="AM48" s="22">
        <v>6436295</v>
      </c>
      <c r="AN48" s="22" t="s">
        <v>1148</v>
      </c>
      <c r="AO48" s="22">
        <v>6006748</v>
      </c>
      <c r="AP48" s="22" t="s">
        <v>1148</v>
      </c>
      <c r="AQ48" s="22">
        <v>9147727</v>
      </c>
      <c r="AR48" s="22" t="s">
        <v>1148</v>
      </c>
      <c r="AS48" s="26">
        <v>33029704</v>
      </c>
      <c r="AT48" s="22" t="s">
        <v>1148</v>
      </c>
      <c r="AU48" s="23">
        <v>18.196695337616742</v>
      </c>
      <c r="AV48" s="23" t="s">
        <v>1148</v>
      </c>
      <c r="AW48" s="23">
        <v>21.789954600699442</v>
      </c>
      <c r="AX48" s="23" t="s">
        <v>1148</v>
      </c>
      <c r="AY48" s="23">
        <v>25.609997143429673</v>
      </c>
      <c r="AZ48" s="23" t="s">
        <v>1148</v>
      </c>
      <c r="BA48" s="23">
        <v>32.870021559468199</v>
      </c>
      <c r="BB48" s="23" t="s">
        <v>1148</v>
      </c>
      <c r="BC48" s="24">
        <v>17.684524109099982</v>
      </c>
      <c r="BD48" s="1" t="s">
        <v>1148</v>
      </c>
      <c r="BE48" s="1" t="str">
        <f>IF(OR(N48="Q",P48="Q",R48="Q",T48="Q",V48="Q",X48="Q",Z48="Q",AB48="Q",AD48="Q",AF48="Q",AH48="Q",AJ48="Q",AL48="Q",AN48="Q",AP48="Q",AR48="Q",AT48="Q",AV48="Q",AX48="Q",AZ48="Q",BB48="Q",BD48="Q"),"Yes","No")</f>
        <v>No</v>
      </c>
    </row>
    <row r="49" spans="1:57" ht="11.25" customHeight="1">
      <c r="A49" s="7" t="s">
        <v>496</v>
      </c>
      <c r="B49" s="7" t="s">
        <v>497</v>
      </c>
      <c r="C49" s="37" t="s">
        <v>70</v>
      </c>
      <c r="D49" s="298">
        <v>2078</v>
      </c>
      <c r="E49" s="299">
        <v>20078</v>
      </c>
      <c r="F49" s="27" t="s">
        <v>243</v>
      </c>
      <c r="G49" s="73" t="s">
        <v>160</v>
      </c>
      <c r="H49" s="35">
        <v>18351295</v>
      </c>
      <c r="I49" s="35">
        <v>1199</v>
      </c>
      <c r="J49" s="37" t="s">
        <v>41</v>
      </c>
      <c r="K49" s="37" t="s">
        <v>161</v>
      </c>
      <c r="L49" s="8">
        <v>1188</v>
      </c>
      <c r="M49" s="8">
        <v>3716262</v>
      </c>
      <c r="N49" s="9" t="s">
        <v>1148</v>
      </c>
      <c r="O49" s="8">
        <v>2763326</v>
      </c>
      <c r="P49" s="9" t="s">
        <v>1148</v>
      </c>
      <c r="Q49" s="8">
        <v>3260000</v>
      </c>
      <c r="R49" s="9" t="s">
        <v>1148</v>
      </c>
      <c r="S49" s="8">
        <v>910598</v>
      </c>
      <c r="T49" s="9" t="s">
        <v>1148</v>
      </c>
      <c r="U49" s="8">
        <v>967547</v>
      </c>
      <c r="V49" s="9" t="s">
        <v>1148</v>
      </c>
      <c r="W49" s="33">
        <v>11617733</v>
      </c>
      <c r="X49" s="9" t="s">
        <v>1148</v>
      </c>
      <c r="Y49" s="30">
        <v>1625</v>
      </c>
      <c r="Z49" s="9" t="s">
        <v>1148</v>
      </c>
      <c r="AA49" s="30">
        <v>1683</v>
      </c>
      <c r="AB49" s="9" t="s">
        <v>1148</v>
      </c>
      <c r="AC49" s="30">
        <v>1910</v>
      </c>
      <c r="AD49" s="9" t="s">
        <v>1148</v>
      </c>
      <c r="AE49" s="30">
        <v>427</v>
      </c>
      <c r="AF49" s="9" t="s">
        <v>1148</v>
      </c>
      <c r="AG49" s="30">
        <v>539</v>
      </c>
      <c r="AH49" s="9" t="s">
        <v>1148</v>
      </c>
      <c r="AI49" s="32">
        <v>6184</v>
      </c>
      <c r="AJ49" s="12" t="s">
        <v>1148</v>
      </c>
      <c r="AK49" s="22">
        <v>164064750</v>
      </c>
      <c r="AL49" s="22" t="s">
        <v>1148</v>
      </c>
      <c r="AM49" s="22">
        <v>104622519</v>
      </c>
      <c r="AN49" s="22" t="s">
        <v>1148</v>
      </c>
      <c r="AO49" s="22">
        <v>136411217</v>
      </c>
      <c r="AP49" s="22" t="s">
        <v>1148</v>
      </c>
      <c r="AQ49" s="22">
        <v>36390479</v>
      </c>
      <c r="AR49" s="22" t="s">
        <v>1148</v>
      </c>
      <c r="AS49" s="26">
        <v>441488965</v>
      </c>
      <c r="AT49" s="22" t="s">
        <v>1148</v>
      </c>
      <c r="AU49" s="23">
        <v>44.147788826514386</v>
      </c>
      <c r="AV49" s="23" t="s">
        <v>1148</v>
      </c>
      <c r="AW49" s="23">
        <v>37.861084432310918</v>
      </c>
      <c r="AX49" s="23" t="s">
        <v>1148</v>
      </c>
      <c r="AY49" s="23">
        <v>41.843931595092023</v>
      </c>
      <c r="AZ49" s="23" t="s">
        <v>1148</v>
      </c>
      <c r="BA49" s="23">
        <v>39.963275781409578</v>
      </c>
      <c r="BB49" s="23" t="s">
        <v>1148</v>
      </c>
      <c r="BC49" s="24">
        <v>38.00130068404912</v>
      </c>
      <c r="BD49" s="1" t="s">
        <v>1148</v>
      </c>
      <c r="BE49" s="1" t="str">
        <f>IF(OR(N49="Q",P49="Q",R49="Q",T49="Q",V49="Q",X49="Q",Z49="Q",AB49="Q",AD49="Q",AF49="Q",AH49="Q",AJ49="Q",AL49="Q",AN49="Q",AP49="Q",AR49="Q",AT49="Q",AV49="Q",AX49="Q",AZ49="Q",BB49="Q",BD49="Q"),"Yes","No")</f>
        <v>No</v>
      </c>
    </row>
    <row r="50" spans="1:57" ht="11.25" customHeight="1">
      <c r="A50" s="7" t="s">
        <v>512</v>
      </c>
      <c r="B50" s="7" t="s">
        <v>513</v>
      </c>
      <c r="C50" s="37" t="s">
        <v>32</v>
      </c>
      <c r="D50" s="298">
        <v>4034</v>
      </c>
      <c r="E50" s="299">
        <v>40034</v>
      </c>
      <c r="F50" s="27" t="s">
        <v>164</v>
      </c>
      <c r="G50" s="73" t="s">
        <v>160</v>
      </c>
      <c r="H50" s="35">
        <v>5502379</v>
      </c>
      <c r="I50" s="35">
        <v>1129</v>
      </c>
      <c r="J50" s="37" t="s">
        <v>7</v>
      </c>
      <c r="K50" s="37" t="s">
        <v>161</v>
      </c>
      <c r="L50" s="8">
        <v>672</v>
      </c>
      <c r="M50" s="8">
        <v>3991516</v>
      </c>
      <c r="N50" s="9" t="s">
        <v>1148</v>
      </c>
      <c r="O50" s="8">
        <v>897117</v>
      </c>
      <c r="P50" s="9" t="s">
        <v>1148</v>
      </c>
      <c r="Q50" s="8">
        <v>183468</v>
      </c>
      <c r="R50" s="9" t="s">
        <v>1148</v>
      </c>
      <c r="S50" s="8">
        <v>488958</v>
      </c>
      <c r="T50" s="9" t="s">
        <v>1148</v>
      </c>
      <c r="U50" s="8">
        <v>3666</v>
      </c>
      <c r="V50" s="9" t="s">
        <v>1148</v>
      </c>
      <c r="W50" s="33">
        <v>5564725</v>
      </c>
      <c r="X50" s="9" t="s">
        <v>1148</v>
      </c>
      <c r="Y50" s="30">
        <v>1858</v>
      </c>
      <c r="Z50" s="9" t="s">
        <v>1148</v>
      </c>
      <c r="AA50" s="30">
        <v>398</v>
      </c>
      <c r="AB50" s="9" t="s">
        <v>1148</v>
      </c>
      <c r="AC50" s="30">
        <v>77</v>
      </c>
      <c r="AD50" s="9" t="s">
        <v>1148</v>
      </c>
      <c r="AE50" s="30">
        <v>241</v>
      </c>
      <c r="AF50" s="9" t="s">
        <v>1148</v>
      </c>
      <c r="AG50" s="30">
        <v>2</v>
      </c>
      <c r="AH50" s="9" t="s">
        <v>1148</v>
      </c>
      <c r="AI50" s="32">
        <v>2576</v>
      </c>
      <c r="AJ50" s="12" t="s">
        <v>1148</v>
      </c>
      <c r="AK50" s="22">
        <v>132950540</v>
      </c>
      <c r="AL50" s="22" t="s">
        <v>1148</v>
      </c>
      <c r="AM50" s="22">
        <v>30718281</v>
      </c>
      <c r="AN50" s="22" t="s">
        <v>1148</v>
      </c>
      <c r="AO50" s="22">
        <v>4536369</v>
      </c>
      <c r="AP50" s="22" t="s">
        <v>1148</v>
      </c>
      <c r="AQ50" s="22">
        <v>19208172</v>
      </c>
      <c r="AR50" s="22" t="s">
        <v>1148</v>
      </c>
      <c r="AS50" s="26">
        <v>187413362</v>
      </c>
      <c r="AT50" s="22" t="s">
        <v>1148</v>
      </c>
      <c r="AU50" s="23">
        <v>33.308281865837444</v>
      </c>
      <c r="AV50" s="23" t="s">
        <v>1148</v>
      </c>
      <c r="AW50" s="23">
        <v>34.241109019224915</v>
      </c>
      <c r="AX50" s="23" t="s">
        <v>1148</v>
      </c>
      <c r="AY50" s="23">
        <v>24.72566878147688</v>
      </c>
      <c r="AZ50" s="23" t="s">
        <v>1148</v>
      </c>
      <c r="BA50" s="23">
        <v>39.283889413814684</v>
      </c>
      <c r="BB50" s="23" t="s">
        <v>1148</v>
      </c>
      <c r="BC50" s="24">
        <v>33.67881827044463</v>
      </c>
      <c r="BD50" s="1" t="s">
        <v>1148</v>
      </c>
      <c r="BE50" s="1" t="str">
        <f>IF(OR(N50="Q",P50="Q",R50="Q",T50="Q",V50="Q",X50="Q",Z50="Q",AB50="Q",AD50="Q",AF50="Q",AH50="Q",AJ50="Q",AL50="Q",AN50="Q",AP50="Q",AR50="Q",AT50="Q",AV50="Q",AX50="Q",AZ50="Q",BB50="Q",BD50="Q"),"Yes","No")</f>
        <v>No</v>
      </c>
    </row>
    <row r="51" spans="1:57" ht="11.25" customHeight="1">
      <c r="A51" s="7" t="s">
        <v>512</v>
      </c>
      <c r="B51" s="7" t="s">
        <v>513</v>
      </c>
      <c r="C51" s="37" t="s">
        <v>32</v>
      </c>
      <c r="D51" s="298">
        <v>4034</v>
      </c>
      <c r="E51" s="299">
        <v>40034</v>
      </c>
      <c r="F51" s="27" t="s">
        <v>164</v>
      </c>
      <c r="G51" s="73" t="s">
        <v>160</v>
      </c>
      <c r="H51" s="35">
        <v>5502379</v>
      </c>
      <c r="I51" s="35">
        <v>1129</v>
      </c>
      <c r="J51" s="37" t="s">
        <v>20</v>
      </c>
      <c r="K51" s="37" t="s">
        <v>161</v>
      </c>
      <c r="L51" s="8">
        <v>80</v>
      </c>
      <c r="M51" s="8">
        <v>266146</v>
      </c>
      <c r="N51" s="9" t="s">
        <v>1148</v>
      </c>
      <c r="O51" s="8">
        <v>354173</v>
      </c>
      <c r="P51" s="9" t="s">
        <v>1148</v>
      </c>
      <c r="Q51" s="8">
        <v>481846</v>
      </c>
      <c r="R51" s="9" t="s">
        <v>1148</v>
      </c>
      <c r="S51" s="8">
        <v>192955</v>
      </c>
      <c r="T51" s="9" t="s">
        <v>1148</v>
      </c>
      <c r="U51" s="8">
        <v>43844</v>
      </c>
      <c r="V51" s="9" t="s">
        <v>1148</v>
      </c>
      <c r="W51" s="33">
        <v>1338964</v>
      </c>
      <c r="X51" s="9" t="s">
        <v>1148</v>
      </c>
      <c r="Y51" s="30">
        <v>134.75</v>
      </c>
      <c r="Z51" s="9" t="s">
        <v>1148</v>
      </c>
      <c r="AA51" s="30">
        <v>121</v>
      </c>
      <c r="AB51" s="9" t="s">
        <v>1148</v>
      </c>
      <c r="AC51" s="30">
        <v>252</v>
      </c>
      <c r="AD51" s="9" t="s">
        <v>1148</v>
      </c>
      <c r="AE51" s="30">
        <v>90.25</v>
      </c>
      <c r="AF51" s="9" t="s">
        <v>1148</v>
      </c>
      <c r="AG51" s="30">
        <v>21</v>
      </c>
      <c r="AH51" s="9" t="s">
        <v>1148</v>
      </c>
      <c r="AI51" s="32">
        <v>619</v>
      </c>
      <c r="AJ51" s="12" t="s">
        <v>1148</v>
      </c>
      <c r="AK51" s="22">
        <v>13565120</v>
      </c>
      <c r="AL51" s="22" t="s">
        <v>1148</v>
      </c>
      <c r="AM51" s="22">
        <v>7955509</v>
      </c>
      <c r="AN51" s="22" t="s">
        <v>1148</v>
      </c>
      <c r="AO51" s="22">
        <v>8722209</v>
      </c>
      <c r="AP51" s="22" t="s">
        <v>1148</v>
      </c>
      <c r="AQ51" s="22">
        <v>4614164</v>
      </c>
      <c r="AR51" s="22" t="s">
        <v>1148</v>
      </c>
      <c r="AS51" s="26">
        <v>34857002</v>
      </c>
      <c r="AT51" s="22" t="s">
        <v>1148</v>
      </c>
      <c r="AU51" s="23">
        <v>50.968716418807723</v>
      </c>
      <c r="AV51" s="23" t="s">
        <v>1148</v>
      </c>
      <c r="AW51" s="23">
        <v>22.46221196985654</v>
      </c>
      <c r="AX51" s="23" t="s">
        <v>1148</v>
      </c>
      <c r="AY51" s="23">
        <v>18.101652810233976</v>
      </c>
      <c r="AZ51" s="23" t="s">
        <v>1148</v>
      </c>
      <c r="BA51" s="23">
        <v>23.913161099738282</v>
      </c>
      <c r="BB51" s="23" t="s">
        <v>1148</v>
      </c>
      <c r="BC51" s="24">
        <v>26.032814922581938</v>
      </c>
      <c r="BD51" s="1" t="s">
        <v>1148</v>
      </c>
      <c r="BE51" s="1" t="str">
        <f>IF(OR(N51="Q",P51="Q",R51="Q",T51="Q",V51="Q",X51="Q",Z51="Q",AB51="Q",AD51="Q",AF51="Q",AH51="Q",AJ51="Q",AL51="Q",AN51="Q",AP51="Q",AR51="Q",AT51="Q",AV51="Q",AX51="Q",AZ51="Q",BB51="Q",BD51="Q"),"Yes","No")</f>
        <v>No</v>
      </c>
    </row>
    <row r="52" spans="1:57" ht="11.25" customHeight="1">
      <c r="A52" s="7" t="s">
        <v>512</v>
      </c>
      <c r="B52" s="7" t="s">
        <v>513</v>
      </c>
      <c r="C52" s="37" t="s">
        <v>32</v>
      </c>
      <c r="D52" s="298">
        <v>4034</v>
      </c>
      <c r="E52" s="299">
        <v>40034</v>
      </c>
      <c r="F52" s="27" t="s">
        <v>164</v>
      </c>
      <c r="G52" s="73" t="s">
        <v>160</v>
      </c>
      <c r="H52" s="35">
        <v>5502379</v>
      </c>
      <c r="I52" s="35">
        <v>1129</v>
      </c>
      <c r="J52" s="37" t="s">
        <v>34</v>
      </c>
      <c r="K52" s="37" t="s">
        <v>161</v>
      </c>
      <c r="L52" s="8">
        <v>23</v>
      </c>
      <c r="M52" s="8">
        <v>63337</v>
      </c>
      <c r="N52" s="9" t="s">
        <v>1148</v>
      </c>
      <c r="O52" s="8">
        <v>154381</v>
      </c>
      <c r="P52" s="9" t="s">
        <v>1148</v>
      </c>
      <c r="Q52" s="8">
        <v>114712</v>
      </c>
      <c r="R52" s="9" t="s">
        <v>1148</v>
      </c>
      <c r="S52" s="8">
        <v>60244</v>
      </c>
      <c r="T52" s="9" t="s">
        <v>1148</v>
      </c>
      <c r="U52" s="8">
        <v>0</v>
      </c>
      <c r="V52" s="9" t="s">
        <v>1148</v>
      </c>
      <c r="W52" s="33">
        <v>392674</v>
      </c>
      <c r="X52" s="9" t="s">
        <v>1148</v>
      </c>
      <c r="Y52" s="30">
        <v>27</v>
      </c>
      <c r="Z52" s="9" t="s">
        <v>1148</v>
      </c>
      <c r="AA52" s="30">
        <v>87</v>
      </c>
      <c r="AB52" s="9" t="s">
        <v>1148</v>
      </c>
      <c r="AC52" s="30">
        <v>50</v>
      </c>
      <c r="AD52" s="9" t="s">
        <v>1148</v>
      </c>
      <c r="AE52" s="30">
        <v>29</v>
      </c>
      <c r="AF52" s="9" t="s">
        <v>1148</v>
      </c>
      <c r="AG52" s="30">
        <v>0</v>
      </c>
      <c r="AH52" s="9" t="s">
        <v>1148</v>
      </c>
      <c r="AI52" s="32">
        <v>193</v>
      </c>
      <c r="AJ52" s="12" t="s">
        <v>1148</v>
      </c>
      <c r="AK52" s="22">
        <v>2456078</v>
      </c>
      <c r="AL52" s="22" t="s">
        <v>1148</v>
      </c>
      <c r="AM52" s="22">
        <v>3206229</v>
      </c>
      <c r="AN52" s="22" t="s">
        <v>1148</v>
      </c>
      <c r="AO52" s="22">
        <v>2579409</v>
      </c>
      <c r="AP52" s="22" t="s">
        <v>1148</v>
      </c>
      <c r="AQ52" s="22">
        <v>1361023</v>
      </c>
      <c r="AR52" s="22" t="s">
        <v>1148</v>
      </c>
      <c r="AS52" s="26">
        <v>9602739</v>
      </c>
      <c r="AT52" s="22" t="s">
        <v>1148</v>
      </c>
      <c r="AU52" s="23">
        <v>38.777933909089477</v>
      </c>
      <c r="AV52" s="23" t="s">
        <v>1148</v>
      </c>
      <c r="AW52" s="23">
        <v>20.768287548338201</v>
      </c>
      <c r="AX52" s="23" t="s">
        <v>1148</v>
      </c>
      <c r="AY52" s="23">
        <v>22.485956133621592</v>
      </c>
      <c r="AZ52" s="23" t="s">
        <v>1148</v>
      </c>
      <c r="BA52" s="23">
        <v>22.591843171104177</v>
      </c>
      <c r="BB52" s="23" t="s">
        <v>1148</v>
      </c>
      <c r="BC52" s="24">
        <v>24.454735989650448</v>
      </c>
      <c r="BD52" s="1" t="s">
        <v>1148</v>
      </c>
      <c r="BE52" s="1" t="str">
        <f>IF(OR(N52="Q",P52="Q",R52="Q",T52="Q",V52="Q",X52="Q",Z52="Q",AB52="Q",AD52="Q",AF52="Q",AH52="Q",AJ52="Q",AL52="Q",AN52="Q",AP52="Q",AR52="Q",AT52="Q",AV52="Q",AX52="Q",AZ52="Q",BB52="Q",BD52="Q"),"Yes","No")</f>
        <v>No</v>
      </c>
    </row>
    <row r="53" spans="1:57" ht="11.25" customHeight="1">
      <c r="A53" s="7" t="s">
        <v>693</v>
      </c>
      <c r="B53" s="7" t="s">
        <v>694</v>
      </c>
      <c r="C53" s="37" t="s">
        <v>85</v>
      </c>
      <c r="D53" s="298">
        <v>8001</v>
      </c>
      <c r="E53" s="299">
        <v>80001</v>
      </c>
      <c r="F53" s="27" t="s">
        <v>167</v>
      </c>
      <c r="G53" s="73" t="s">
        <v>160</v>
      </c>
      <c r="H53" s="35">
        <v>1021243</v>
      </c>
      <c r="I53" s="35">
        <v>1104</v>
      </c>
      <c r="J53" s="37" t="s">
        <v>8</v>
      </c>
      <c r="K53" s="37" t="s">
        <v>161</v>
      </c>
      <c r="L53" s="8">
        <v>424</v>
      </c>
      <c r="M53" s="8">
        <v>0</v>
      </c>
      <c r="N53" s="9" t="s">
        <v>1148</v>
      </c>
      <c r="O53" s="8">
        <v>0</v>
      </c>
      <c r="P53" s="9" t="s">
        <v>1148</v>
      </c>
      <c r="Q53" s="8">
        <v>6749</v>
      </c>
      <c r="R53" s="9" t="s">
        <v>1148</v>
      </c>
      <c r="S53" s="8">
        <v>22141</v>
      </c>
      <c r="T53" s="9" t="s">
        <v>1148</v>
      </c>
      <c r="U53" s="8">
        <v>203</v>
      </c>
      <c r="V53" s="9" t="s">
        <v>1148</v>
      </c>
      <c r="W53" s="33">
        <v>29093</v>
      </c>
      <c r="X53" s="9" t="s">
        <v>1148</v>
      </c>
      <c r="Y53" s="30">
        <v>0</v>
      </c>
      <c r="Z53" s="9" t="s">
        <v>1148</v>
      </c>
      <c r="AA53" s="30">
        <v>0</v>
      </c>
      <c r="AB53" s="9" t="s">
        <v>1148</v>
      </c>
      <c r="AC53" s="30">
        <v>5.6999999999999993</v>
      </c>
      <c r="AD53" s="9" t="s">
        <v>1148</v>
      </c>
      <c r="AE53" s="30">
        <v>14.6</v>
      </c>
      <c r="AF53" s="9" t="s">
        <v>1148</v>
      </c>
      <c r="AG53" s="30">
        <v>0.9</v>
      </c>
      <c r="AH53" s="9" t="s">
        <v>1148</v>
      </c>
      <c r="AI53" s="32">
        <v>21.2</v>
      </c>
      <c r="AJ53" s="12" t="s">
        <v>1148</v>
      </c>
      <c r="AK53" s="22">
        <v>0</v>
      </c>
      <c r="AL53" s="22" t="s">
        <v>1148</v>
      </c>
      <c r="AM53" s="22">
        <v>0</v>
      </c>
      <c r="AN53" s="22" t="s">
        <v>1148</v>
      </c>
      <c r="AO53" s="22">
        <v>126343</v>
      </c>
      <c r="AP53" s="22" t="s">
        <v>1148</v>
      </c>
      <c r="AQ53" s="22">
        <v>438900</v>
      </c>
      <c r="AR53" s="22" t="s">
        <v>1148</v>
      </c>
      <c r="AS53" s="26">
        <v>565243</v>
      </c>
      <c r="AT53" s="22" t="s">
        <v>1148</v>
      </c>
      <c r="AU53" s="23" t="s">
        <v>1148</v>
      </c>
      <c r="AV53" s="23" t="s">
        <v>1148</v>
      </c>
      <c r="AW53" s="23" t="s">
        <v>1148</v>
      </c>
      <c r="AX53" s="23" t="s">
        <v>1148</v>
      </c>
      <c r="AY53" s="23">
        <v>18.720254852570751</v>
      </c>
      <c r="AZ53" s="23" t="s">
        <v>1148</v>
      </c>
      <c r="BA53" s="23">
        <v>19.82295289282327</v>
      </c>
      <c r="BB53" s="23" t="s">
        <v>1148</v>
      </c>
      <c r="BC53" s="24">
        <v>19.428831677723164</v>
      </c>
      <c r="BD53" s="1" t="s">
        <v>1148</v>
      </c>
      <c r="BE53" s="1" t="str">
        <f>IF(OR(N53="Q",P53="Q",R53="Q",T53="Q",V53="Q",X53="Q",Z53="Q",AB53="Q",AD53="Q",AF53="Q",AH53="Q",AJ53="Q",AL53="Q",AN53="Q",AP53="Q",AR53="Q",AT53="Q",AV53="Q",AX53="Q",AZ53="Q",BB53="Q",BD53="Q"),"Yes","No")</f>
        <v>No</v>
      </c>
    </row>
    <row r="54" spans="1:57" ht="11.25" customHeight="1">
      <c r="A54" s="7" t="s">
        <v>693</v>
      </c>
      <c r="B54" s="7" t="s">
        <v>694</v>
      </c>
      <c r="C54" s="37" t="s">
        <v>85</v>
      </c>
      <c r="D54" s="298">
        <v>8001</v>
      </c>
      <c r="E54" s="299">
        <v>80001</v>
      </c>
      <c r="F54" s="27" t="s">
        <v>167</v>
      </c>
      <c r="G54" s="73" t="s">
        <v>160</v>
      </c>
      <c r="H54" s="35">
        <v>1021243</v>
      </c>
      <c r="I54" s="35">
        <v>1104</v>
      </c>
      <c r="J54" s="37" t="s">
        <v>7</v>
      </c>
      <c r="K54" s="37" t="s">
        <v>161</v>
      </c>
      <c r="L54" s="8">
        <v>401</v>
      </c>
      <c r="M54" s="8">
        <v>1289601</v>
      </c>
      <c r="N54" s="9" t="s">
        <v>1148</v>
      </c>
      <c r="O54" s="8">
        <v>398200</v>
      </c>
      <c r="P54" s="9" t="s">
        <v>1148</v>
      </c>
      <c r="Q54" s="8">
        <v>247387</v>
      </c>
      <c r="R54" s="9" t="s">
        <v>1148</v>
      </c>
      <c r="S54" s="8">
        <v>224744</v>
      </c>
      <c r="T54" s="9" t="s">
        <v>1148</v>
      </c>
      <c r="U54" s="8">
        <v>14692</v>
      </c>
      <c r="V54" s="9" t="s">
        <v>1148</v>
      </c>
      <c r="W54" s="33">
        <v>2174624</v>
      </c>
      <c r="X54" s="9" t="s">
        <v>1148</v>
      </c>
      <c r="Y54" s="30">
        <v>800.5</v>
      </c>
      <c r="Z54" s="9" t="s">
        <v>1148</v>
      </c>
      <c r="AA54" s="30">
        <v>236.4</v>
      </c>
      <c r="AB54" s="9" t="s">
        <v>1148</v>
      </c>
      <c r="AC54" s="30">
        <v>167.5</v>
      </c>
      <c r="AD54" s="9" t="s">
        <v>1148</v>
      </c>
      <c r="AE54" s="30">
        <v>152.70000000000002</v>
      </c>
      <c r="AF54" s="9" t="s">
        <v>1148</v>
      </c>
      <c r="AG54" s="30">
        <v>62</v>
      </c>
      <c r="AH54" s="9" t="s">
        <v>1148</v>
      </c>
      <c r="AI54" s="32">
        <v>1419.1000000000001</v>
      </c>
      <c r="AJ54" s="12" t="s">
        <v>1148</v>
      </c>
      <c r="AK54" s="22">
        <v>25971796</v>
      </c>
      <c r="AL54" s="22" t="s">
        <v>1148</v>
      </c>
      <c r="AM54" s="22">
        <v>9556651</v>
      </c>
      <c r="AN54" s="22" t="s">
        <v>1148</v>
      </c>
      <c r="AO54" s="22">
        <v>4968574</v>
      </c>
      <c r="AP54" s="22" t="s">
        <v>1148</v>
      </c>
      <c r="AQ54" s="22">
        <v>6522071</v>
      </c>
      <c r="AR54" s="22" t="s">
        <v>1148</v>
      </c>
      <c r="AS54" s="26">
        <v>47019092</v>
      </c>
      <c r="AT54" s="22" t="s">
        <v>1148</v>
      </c>
      <c r="AU54" s="23">
        <v>20.139404358402327</v>
      </c>
      <c r="AV54" s="23" t="s">
        <v>1148</v>
      </c>
      <c r="AW54" s="23">
        <v>23.999625816172777</v>
      </c>
      <c r="AX54" s="23" t="s">
        <v>1148</v>
      </c>
      <c r="AY54" s="23">
        <v>20.084216228015215</v>
      </c>
      <c r="AZ54" s="23" t="s">
        <v>1148</v>
      </c>
      <c r="BA54" s="23">
        <v>29.020000533940838</v>
      </c>
      <c r="BB54" s="23" t="s">
        <v>1148</v>
      </c>
      <c r="BC54" s="24">
        <v>21.621711155583679</v>
      </c>
      <c r="BD54" s="1" t="s">
        <v>1148</v>
      </c>
      <c r="BE54" s="1" t="str">
        <f>IF(OR(N54="Q",P54="Q",R54="Q",T54="Q",V54="Q",X54="Q",Z54="Q",AB54="Q",AD54="Q",AF54="Q",AH54="Q",AJ54="Q",AL54="Q",AN54="Q",AP54="Q",AR54="Q",AT54="Q",AV54="Q",AX54="Q",AZ54="Q",BB54="Q",BD54="Q"),"Yes","No")</f>
        <v>No</v>
      </c>
    </row>
    <row r="55" spans="1:57" ht="11.25" customHeight="1">
      <c r="A55" s="7" t="s">
        <v>693</v>
      </c>
      <c r="B55" s="7" t="s">
        <v>694</v>
      </c>
      <c r="C55" s="37" t="s">
        <v>85</v>
      </c>
      <c r="D55" s="298">
        <v>8001</v>
      </c>
      <c r="E55" s="299">
        <v>80001</v>
      </c>
      <c r="F55" s="27" t="s">
        <v>167</v>
      </c>
      <c r="G55" s="73" t="s">
        <v>160</v>
      </c>
      <c r="H55" s="35">
        <v>1021243</v>
      </c>
      <c r="I55" s="35">
        <v>1104</v>
      </c>
      <c r="J55" s="37" t="s">
        <v>21</v>
      </c>
      <c r="K55" s="37" t="s">
        <v>161</v>
      </c>
      <c r="L55" s="8">
        <v>91</v>
      </c>
      <c r="M55" s="8">
        <v>385482</v>
      </c>
      <c r="N55" s="9" t="s">
        <v>1148</v>
      </c>
      <c r="O55" s="8">
        <v>211183</v>
      </c>
      <c r="P55" s="9" t="s">
        <v>1148</v>
      </c>
      <c r="Q55" s="8">
        <v>202073</v>
      </c>
      <c r="R55" s="9" t="s">
        <v>1148</v>
      </c>
      <c r="S55" s="8">
        <v>99025</v>
      </c>
      <c r="T55" s="9" t="s">
        <v>1148</v>
      </c>
      <c r="U55" s="8">
        <v>7077</v>
      </c>
      <c r="V55" s="9" t="s">
        <v>1148</v>
      </c>
      <c r="W55" s="33">
        <v>904840</v>
      </c>
      <c r="X55" s="9" t="s">
        <v>1148</v>
      </c>
      <c r="Y55" s="30">
        <v>209.4</v>
      </c>
      <c r="Z55" s="9" t="s">
        <v>1148</v>
      </c>
      <c r="AA55" s="30">
        <v>125.2</v>
      </c>
      <c r="AB55" s="9" t="s">
        <v>1148</v>
      </c>
      <c r="AC55" s="30">
        <v>139</v>
      </c>
      <c r="AD55" s="9" t="s">
        <v>1148</v>
      </c>
      <c r="AE55" s="30">
        <v>63.5</v>
      </c>
      <c r="AF55" s="9" t="s">
        <v>1148</v>
      </c>
      <c r="AG55" s="30">
        <v>43.4</v>
      </c>
      <c r="AH55" s="9" t="s">
        <v>1148</v>
      </c>
      <c r="AI55" s="32">
        <v>580.5</v>
      </c>
      <c r="AJ55" s="12" t="s">
        <v>1148</v>
      </c>
      <c r="AK55" s="22">
        <v>8727824</v>
      </c>
      <c r="AL55" s="22" t="s">
        <v>1148</v>
      </c>
      <c r="AM55" s="22">
        <v>4409943</v>
      </c>
      <c r="AN55" s="22" t="s">
        <v>1148</v>
      </c>
      <c r="AO55" s="22">
        <v>4727183</v>
      </c>
      <c r="AP55" s="22" t="s">
        <v>1148</v>
      </c>
      <c r="AQ55" s="22">
        <v>4320972</v>
      </c>
      <c r="AR55" s="22" t="s">
        <v>1148</v>
      </c>
      <c r="AS55" s="26">
        <v>22185922</v>
      </c>
      <c r="AT55" s="22" t="s">
        <v>1148</v>
      </c>
      <c r="AU55" s="23">
        <v>22.641326962089021</v>
      </c>
      <c r="AV55" s="23" t="s">
        <v>1148</v>
      </c>
      <c r="AW55" s="23">
        <v>20.882092782089469</v>
      </c>
      <c r="AX55" s="23" t="s">
        <v>1148</v>
      </c>
      <c r="AY55" s="23">
        <v>23.39344197394011</v>
      </c>
      <c r="AZ55" s="23" t="s">
        <v>1148</v>
      </c>
      <c r="BA55" s="23">
        <v>43.635162837667252</v>
      </c>
      <c r="BB55" s="23" t="s">
        <v>1148</v>
      </c>
      <c r="BC55" s="24">
        <v>24.519165819371381</v>
      </c>
      <c r="BD55" s="1" t="s">
        <v>1148</v>
      </c>
      <c r="BE55" s="1" t="str">
        <f>IF(OR(N55="Q",P55="Q",R55="Q",T55="Q",V55="Q",X55="Q",Z55="Q",AB55="Q",AD55="Q",AF55="Q",AH55="Q",AJ55="Q",AL55="Q",AN55="Q",AP55="Q",AR55="Q",AT55="Q",AV55="Q",AX55="Q",AZ55="Q",BB55="Q",BD55="Q"),"Yes","No")</f>
        <v>No</v>
      </c>
    </row>
    <row r="56" spans="1:57" ht="11.25" customHeight="1">
      <c r="A56" s="7" t="s">
        <v>693</v>
      </c>
      <c r="B56" s="7" t="s">
        <v>694</v>
      </c>
      <c r="C56" s="37" t="s">
        <v>85</v>
      </c>
      <c r="D56" s="298">
        <v>8001</v>
      </c>
      <c r="E56" s="299">
        <v>80001</v>
      </c>
      <c r="F56" s="27" t="s">
        <v>167</v>
      </c>
      <c r="G56" s="73" t="s">
        <v>160</v>
      </c>
      <c r="H56" s="35">
        <v>1021243</v>
      </c>
      <c r="I56" s="35">
        <v>1104</v>
      </c>
      <c r="J56" s="37" t="s">
        <v>10</v>
      </c>
      <c r="K56" s="37" t="s">
        <v>161</v>
      </c>
      <c r="L56" s="8">
        <v>59</v>
      </c>
      <c r="M56" s="8">
        <v>260594</v>
      </c>
      <c r="N56" s="9" t="s">
        <v>1148</v>
      </c>
      <c r="O56" s="8">
        <v>62021</v>
      </c>
      <c r="P56" s="9" t="s">
        <v>1148</v>
      </c>
      <c r="Q56" s="8">
        <v>28954</v>
      </c>
      <c r="R56" s="9" t="s">
        <v>1148</v>
      </c>
      <c r="S56" s="8">
        <v>20991</v>
      </c>
      <c r="T56" s="9" t="s">
        <v>1148</v>
      </c>
      <c r="U56" s="8">
        <v>3101</v>
      </c>
      <c r="V56" s="9" t="s">
        <v>1148</v>
      </c>
      <c r="W56" s="33">
        <v>375661</v>
      </c>
      <c r="X56" s="9" t="s">
        <v>1148</v>
      </c>
      <c r="Y56" s="30">
        <v>155.80000000000001</v>
      </c>
      <c r="Z56" s="9" t="s">
        <v>1148</v>
      </c>
      <c r="AA56" s="30">
        <v>39.5</v>
      </c>
      <c r="AB56" s="9" t="s">
        <v>1148</v>
      </c>
      <c r="AC56" s="30">
        <v>19.399999999999999</v>
      </c>
      <c r="AD56" s="9" t="s">
        <v>1148</v>
      </c>
      <c r="AE56" s="30">
        <v>15.3</v>
      </c>
      <c r="AF56" s="9" t="s">
        <v>1148</v>
      </c>
      <c r="AG56" s="30">
        <v>7.3</v>
      </c>
      <c r="AH56" s="9" t="s">
        <v>1148</v>
      </c>
      <c r="AI56" s="32">
        <v>237.29999999999998</v>
      </c>
      <c r="AJ56" s="12" t="s">
        <v>1148</v>
      </c>
      <c r="AK56" s="22">
        <v>5132415</v>
      </c>
      <c r="AL56" s="22" t="s">
        <v>1148</v>
      </c>
      <c r="AM56" s="22">
        <v>1723842</v>
      </c>
      <c r="AN56" s="22" t="s">
        <v>1148</v>
      </c>
      <c r="AO56" s="22">
        <v>790353</v>
      </c>
      <c r="AP56" s="22" t="s">
        <v>1148</v>
      </c>
      <c r="AQ56" s="22">
        <v>555212</v>
      </c>
      <c r="AR56" s="22" t="s">
        <v>1148</v>
      </c>
      <c r="AS56" s="26">
        <v>8201822</v>
      </c>
      <c r="AT56" s="22" t="s">
        <v>1148</v>
      </c>
      <c r="AU56" s="23">
        <v>19.69506205054606</v>
      </c>
      <c r="AV56" s="23" t="s">
        <v>1148</v>
      </c>
      <c r="AW56" s="23">
        <v>27.794488963415617</v>
      </c>
      <c r="AX56" s="23" t="s">
        <v>1148</v>
      </c>
      <c r="AY56" s="23">
        <v>27.296850176141465</v>
      </c>
      <c r="AZ56" s="23" t="s">
        <v>1148</v>
      </c>
      <c r="BA56" s="23">
        <v>26.450002381973228</v>
      </c>
      <c r="BB56" s="23" t="s">
        <v>1148</v>
      </c>
      <c r="BC56" s="24">
        <v>21.833040959801522</v>
      </c>
      <c r="BD56" s="1" t="s">
        <v>1148</v>
      </c>
      <c r="BE56" s="1" t="str">
        <f>IF(OR(N56="Q",P56="Q",R56="Q",T56="Q",V56="Q",X56="Q",Z56="Q",AB56="Q",AD56="Q",AF56="Q",AH56="Q",AJ56="Q",AL56="Q",AN56="Q",AP56="Q",AR56="Q",AT56="Q",AV56="Q",AX56="Q",AZ56="Q",BB56="Q",BD56="Q"),"Yes","No")</f>
        <v>No</v>
      </c>
    </row>
    <row r="57" spans="1:57" ht="11.25" customHeight="1">
      <c r="A57" s="7" t="s">
        <v>693</v>
      </c>
      <c r="B57" s="7" t="s">
        <v>694</v>
      </c>
      <c r="C57" s="37" t="s">
        <v>85</v>
      </c>
      <c r="D57" s="298">
        <v>8001</v>
      </c>
      <c r="E57" s="299">
        <v>80001</v>
      </c>
      <c r="F57" s="27" t="s">
        <v>167</v>
      </c>
      <c r="G57" s="73" t="s">
        <v>160</v>
      </c>
      <c r="H57" s="35">
        <v>1021243</v>
      </c>
      <c r="I57" s="35">
        <v>1104</v>
      </c>
      <c r="J57" s="37" t="s">
        <v>18</v>
      </c>
      <c r="K57" s="37" t="s">
        <v>161</v>
      </c>
      <c r="L57" s="8">
        <v>42</v>
      </c>
      <c r="M57" s="8">
        <v>89549</v>
      </c>
      <c r="N57" s="9" t="s">
        <v>1148</v>
      </c>
      <c r="O57" s="8">
        <v>24138</v>
      </c>
      <c r="P57" s="9" t="s">
        <v>1148</v>
      </c>
      <c r="Q57" s="8">
        <v>17618</v>
      </c>
      <c r="R57" s="9" t="s">
        <v>1148</v>
      </c>
      <c r="S57" s="8">
        <v>15720</v>
      </c>
      <c r="T57" s="9" t="s">
        <v>1148</v>
      </c>
      <c r="U57" s="8">
        <v>970</v>
      </c>
      <c r="V57" s="9" t="s">
        <v>1148</v>
      </c>
      <c r="W57" s="33">
        <v>147995</v>
      </c>
      <c r="X57" s="9" t="s">
        <v>1148</v>
      </c>
      <c r="Y57" s="30">
        <v>55.6</v>
      </c>
      <c r="Z57" s="9" t="s">
        <v>1148</v>
      </c>
      <c r="AA57" s="30">
        <v>14.4</v>
      </c>
      <c r="AB57" s="9" t="s">
        <v>1148</v>
      </c>
      <c r="AC57" s="30">
        <v>11.6</v>
      </c>
      <c r="AD57" s="9" t="s">
        <v>1148</v>
      </c>
      <c r="AE57" s="30">
        <v>11.3</v>
      </c>
      <c r="AF57" s="9" t="s">
        <v>1148</v>
      </c>
      <c r="AG57" s="30">
        <v>4.4000000000000004</v>
      </c>
      <c r="AH57" s="9" t="s">
        <v>1148</v>
      </c>
      <c r="AI57" s="32">
        <v>97.3</v>
      </c>
      <c r="AJ57" s="12" t="s">
        <v>1148</v>
      </c>
      <c r="AK57" s="22">
        <v>1827090</v>
      </c>
      <c r="AL57" s="22" t="s">
        <v>1148</v>
      </c>
      <c r="AM57" s="22">
        <v>672301</v>
      </c>
      <c r="AN57" s="22" t="s">
        <v>1148</v>
      </c>
      <c r="AO57" s="22">
        <v>356517</v>
      </c>
      <c r="AP57" s="22" t="s">
        <v>1148</v>
      </c>
      <c r="AQ57" s="22">
        <v>639582</v>
      </c>
      <c r="AR57" s="22" t="s">
        <v>1148</v>
      </c>
      <c r="AS57" s="26">
        <v>3495490</v>
      </c>
      <c r="AT57" s="22" t="s">
        <v>1148</v>
      </c>
      <c r="AU57" s="23">
        <v>20.403242917285507</v>
      </c>
      <c r="AV57" s="23" t="s">
        <v>1148</v>
      </c>
      <c r="AW57" s="23">
        <v>27.852390421741653</v>
      </c>
      <c r="AX57" s="23" t="s">
        <v>1148</v>
      </c>
      <c r="AY57" s="23">
        <v>20.235951867408332</v>
      </c>
      <c r="AZ57" s="23" t="s">
        <v>1148</v>
      </c>
      <c r="BA57" s="23">
        <v>40.685877862595419</v>
      </c>
      <c r="BB57" s="23" t="s">
        <v>1148</v>
      </c>
      <c r="BC57" s="24">
        <v>23.618973613973445</v>
      </c>
      <c r="BD57" s="1" t="s">
        <v>1148</v>
      </c>
      <c r="BE57" s="1" t="str">
        <f>IF(OR(N57="Q",P57="Q",R57="Q",T57="Q",V57="Q",X57="Q",Z57="Q",AB57="Q",AD57="Q",AF57="Q",AH57="Q",AJ57="Q",AL57="Q",AN57="Q",AP57="Q",AR57="Q",AT57="Q",AV57="Q",AX57="Q",AZ57="Q",BB57="Q",BD57="Q"),"Yes","No")</f>
        <v>No</v>
      </c>
    </row>
    <row r="58" spans="1:57" ht="11.25" customHeight="1">
      <c r="A58" s="7" t="s">
        <v>693</v>
      </c>
      <c r="B58" s="7" t="s">
        <v>694</v>
      </c>
      <c r="C58" s="37" t="s">
        <v>85</v>
      </c>
      <c r="D58" s="298">
        <v>8001</v>
      </c>
      <c r="E58" s="299">
        <v>80001</v>
      </c>
      <c r="F58" s="27" t="s">
        <v>167</v>
      </c>
      <c r="G58" s="73" t="s">
        <v>160</v>
      </c>
      <c r="H58" s="35">
        <v>1021243</v>
      </c>
      <c r="I58" s="35">
        <v>1104</v>
      </c>
      <c r="J58" s="37" t="s">
        <v>41</v>
      </c>
      <c r="K58" s="37" t="s">
        <v>161</v>
      </c>
      <c r="L58" s="8">
        <v>36</v>
      </c>
      <c r="M58" s="8">
        <v>208239</v>
      </c>
      <c r="N58" s="9" t="s">
        <v>1148</v>
      </c>
      <c r="O58" s="8">
        <v>62029</v>
      </c>
      <c r="P58" s="9" t="s">
        <v>1148</v>
      </c>
      <c r="Q58" s="8">
        <v>166828</v>
      </c>
      <c r="R58" s="9" t="s">
        <v>1148</v>
      </c>
      <c r="S58" s="8">
        <v>83142</v>
      </c>
      <c r="T58" s="9" t="s">
        <v>1148</v>
      </c>
      <c r="U58" s="8">
        <v>5365</v>
      </c>
      <c r="V58" s="9" t="s">
        <v>1148</v>
      </c>
      <c r="W58" s="33">
        <v>525603</v>
      </c>
      <c r="X58" s="9" t="s">
        <v>1148</v>
      </c>
      <c r="Y58" s="30">
        <v>160.80000000000001</v>
      </c>
      <c r="Z58" s="9" t="s">
        <v>1148</v>
      </c>
      <c r="AA58" s="30">
        <v>33.6</v>
      </c>
      <c r="AB58" s="9" t="s">
        <v>1148</v>
      </c>
      <c r="AC58" s="30">
        <v>115.60000000000001</v>
      </c>
      <c r="AD58" s="9" t="s">
        <v>1148</v>
      </c>
      <c r="AE58" s="30">
        <v>56.8</v>
      </c>
      <c r="AF58" s="9" t="s">
        <v>1148</v>
      </c>
      <c r="AG58" s="30">
        <v>33.4</v>
      </c>
      <c r="AH58" s="9" t="s">
        <v>1148</v>
      </c>
      <c r="AI58" s="32">
        <v>400.20000000000005</v>
      </c>
      <c r="AJ58" s="12" t="s">
        <v>1148</v>
      </c>
      <c r="AK58" s="22">
        <v>4199071</v>
      </c>
      <c r="AL58" s="22" t="s">
        <v>1148</v>
      </c>
      <c r="AM58" s="22">
        <v>1706164</v>
      </c>
      <c r="AN58" s="22" t="s">
        <v>1148</v>
      </c>
      <c r="AO58" s="22">
        <v>3811698</v>
      </c>
      <c r="AP58" s="22" t="s">
        <v>1148</v>
      </c>
      <c r="AQ58" s="22">
        <v>2937120</v>
      </c>
      <c r="AR58" s="22" t="s">
        <v>1148</v>
      </c>
      <c r="AS58" s="26">
        <v>12654053</v>
      </c>
      <c r="AT58" s="22" t="s">
        <v>1148</v>
      </c>
      <c r="AU58" s="23">
        <v>20.164671363193253</v>
      </c>
      <c r="AV58" s="23" t="s">
        <v>1148</v>
      </c>
      <c r="AW58" s="23">
        <v>27.505908526656885</v>
      </c>
      <c r="AX58" s="23" t="s">
        <v>1148</v>
      </c>
      <c r="AY58" s="23">
        <v>22.848071067206945</v>
      </c>
      <c r="AZ58" s="23" t="s">
        <v>1148</v>
      </c>
      <c r="BA58" s="23">
        <v>35.32654975824493</v>
      </c>
      <c r="BB58" s="23" t="s">
        <v>1148</v>
      </c>
      <c r="BC58" s="24">
        <v>24.075305886762443</v>
      </c>
      <c r="BD58" s="1" t="s">
        <v>1148</v>
      </c>
      <c r="BE58" s="1" t="str">
        <f>IF(OR(N58="Q",P58="Q",R58="Q",T58="Q",V58="Q",X58="Q",Z58="Q",AB58="Q",AD58="Q",AF58="Q",AH58="Q",AJ58="Q",AL58="Q",AN58="Q",AP58="Q",AR58="Q",AT58="Q",AV58="Q",AX58="Q",AZ58="Q",BB58="Q",BD58="Q"),"Yes","No")</f>
        <v>No</v>
      </c>
    </row>
    <row r="59" spans="1:57" ht="11.25" customHeight="1">
      <c r="A59" s="7" t="s">
        <v>748</v>
      </c>
      <c r="B59" s="7" t="s">
        <v>497</v>
      </c>
      <c r="C59" s="37" t="s">
        <v>70</v>
      </c>
      <c r="D59" s="298">
        <v>2188</v>
      </c>
      <c r="E59" s="299">
        <v>20188</v>
      </c>
      <c r="F59" s="27" t="s">
        <v>243</v>
      </c>
      <c r="G59" s="73" t="s">
        <v>160</v>
      </c>
      <c r="H59" s="35">
        <v>18351295</v>
      </c>
      <c r="I59" s="35">
        <v>1091</v>
      </c>
      <c r="J59" s="37" t="s">
        <v>7</v>
      </c>
      <c r="K59" s="37" t="s">
        <v>161</v>
      </c>
      <c r="L59" s="8">
        <v>1091</v>
      </c>
      <c r="M59" s="8">
        <v>5193765</v>
      </c>
      <c r="N59" s="9" t="s">
        <v>1148</v>
      </c>
      <c r="O59" s="8">
        <v>2008462</v>
      </c>
      <c r="P59" s="9" t="s">
        <v>1148</v>
      </c>
      <c r="Q59" s="8">
        <v>211074</v>
      </c>
      <c r="R59" s="9" t="s">
        <v>1148</v>
      </c>
      <c r="S59" s="8">
        <v>201700</v>
      </c>
      <c r="T59" s="9" t="s">
        <v>1148</v>
      </c>
      <c r="U59" s="8">
        <v>36768</v>
      </c>
      <c r="V59" s="9" t="s">
        <v>1148</v>
      </c>
      <c r="W59" s="33">
        <v>7651769</v>
      </c>
      <c r="X59" s="9" t="s">
        <v>1148</v>
      </c>
      <c r="Y59" s="30">
        <v>2526</v>
      </c>
      <c r="Z59" s="9" t="s">
        <v>1148</v>
      </c>
      <c r="AA59" s="30">
        <v>964</v>
      </c>
      <c r="AB59" s="9" t="s">
        <v>1148</v>
      </c>
      <c r="AC59" s="30">
        <v>103</v>
      </c>
      <c r="AD59" s="9" t="s">
        <v>1148</v>
      </c>
      <c r="AE59" s="30">
        <v>152</v>
      </c>
      <c r="AF59" s="9" t="s">
        <v>1148</v>
      </c>
      <c r="AG59" s="30">
        <v>18</v>
      </c>
      <c r="AH59" s="9" t="s">
        <v>1148</v>
      </c>
      <c r="AI59" s="32">
        <v>3763</v>
      </c>
      <c r="AJ59" s="12" t="s">
        <v>1148</v>
      </c>
      <c r="AK59" s="22">
        <v>177235393</v>
      </c>
      <c r="AL59" s="22" t="s">
        <v>1148</v>
      </c>
      <c r="AM59" s="22">
        <v>75168131</v>
      </c>
      <c r="AN59" s="22" t="s">
        <v>1148</v>
      </c>
      <c r="AO59" s="22">
        <v>7098087</v>
      </c>
      <c r="AP59" s="22" t="s">
        <v>1148</v>
      </c>
      <c r="AQ59" s="22">
        <v>10247394</v>
      </c>
      <c r="AR59" s="22" t="s">
        <v>1148</v>
      </c>
      <c r="AS59" s="26">
        <v>269749005</v>
      </c>
      <c r="AT59" s="22" t="s">
        <v>1148</v>
      </c>
      <c r="AU59" s="23">
        <v>34.12464618634074</v>
      </c>
      <c r="AV59" s="23" t="s">
        <v>1148</v>
      </c>
      <c r="AW59" s="23">
        <v>37.425717290145393</v>
      </c>
      <c r="AX59" s="23" t="s">
        <v>1148</v>
      </c>
      <c r="AY59" s="23">
        <v>33.628428892236848</v>
      </c>
      <c r="AZ59" s="23" t="s">
        <v>1148</v>
      </c>
      <c r="BA59" s="23">
        <v>50.805126425384231</v>
      </c>
      <c r="BB59" s="23" t="s">
        <v>1148</v>
      </c>
      <c r="BC59" s="24">
        <v>35.253155838865496</v>
      </c>
      <c r="BD59" s="1" t="s">
        <v>1148</v>
      </c>
      <c r="BE59" s="1" t="str">
        <f>IF(OR(N59="Q",P59="Q",R59="Q",T59="Q",V59="Q",X59="Q",Z59="Q",AB59="Q",AD59="Q",AF59="Q",AH59="Q",AJ59="Q",AL59="Q",AN59="Q",AP59="Q",AR59="Q",AT59="Q",AV59="Q",AX59="Q",AZ59="Q",BB59="Q",BD59="Q"),"Yes","No")</f>
        <v>No</v>
      </c>
    </row>
    <row r="60" spans="1:57" ht="11.25" customHeight="1">
      <c r="A60" s="7" t="s">
        <v>541</v>
      </c>
      <c r="B60" s="7" t="s">
        <v>285</v>
      </c>
      <c r="C60" s="37" t="s">
        <v>40</v>
      </c>
      <c r="D60" s="298">
        <v>5118</v>
      </c>
      <c r="E60" s="299">
        <v>50118</v>
      </c>
      <c r="F60" s="27" t="s">
        <v>167</v>
      </c>
      <c r="G60" s="73" t="s">
        <v>160</v>
      </c>
      <c r="H60" s="35">
        <v>8608208</v>
      </c>
      <c r="I60" s="35">
        <v>1062</v>
      </c>
      <c r="J60" s="37" t="s">
        <v>41</v>
      </c>
      <c r="K60" s="37" t="s">
        <v>161</v>
      </c>
      <c r="L60" s="8">
        <v>1062</v>
      </c>
      <c r="M60" s="8">
        <v>3630934</v>
      </c>
      <c r="N60" s="9" t="s">
        <v>1148</v>
      </c>
      <c r="O60" s="8">
        <v>2311271</v>
      </c>
      <c r="P60" s="9" t="s">
        <v>1148</v>
      </c>
      <c r="Q60" s="8">
        <v>1909128</v>
      </c>
      <c r="R60" s="9" t="s">
        <v>1148</v>
      </c>
      <c r="S60" s="8">
        <v>907455</v>
      </c>
      <c r="T60" s="9" t="s">
        <v>1148</v>
      </c>
      <c r="U60" s="8">
        <v>708248</v>
      </c>
      <c r="V60" s="9" t="s">
        <v>1148</v>
      </c>
      <c r="W60" s="33">
        <v>9467036</v>
      </c>
      <c r="X60" s="9" t="s">
        <v>1148</v>
      </c>
      <c r="Y60" s="30">
        <v>1747</v>
      </c>
      <c r="Z60" s="9" t="s">
        <v>1148</v>
      </c>
      <c r="AA60" s="30">
        <v>1300</v>
      </c>
      <c r="AB60" s="9" t="s">
        <v>1148</v>
      </c>
      <c r="AC60" s="30">
        <v>971</v>
      </c>
      <c r="AD60" s="9" t="s">
        <v>1148</v>
      </c>
      <c r="AE60" s="30">
        <v>492</v>
      </c>
      <c r="AF60" s="9" t="s">
        <v>1148</v>
      </c>
      <c r="AG60" s="30">
        <v>360</v>
      </c>
      <c r="AH60" s="9" t="s">
        <v>1148</v>
      </c>
      <c r="AI60" s="32">
        <v>4870</v>
      </c>
      <c r="AJ60" s="12" t="s">
        <v>1148</v>
      </c>
      <c r="AK60" s="22">
        <v>128365202</v>
      </c>
      <c r="AL60" s="22" t="s">
        <v>1148</v>
      </c>
      <c r="AM60" s="22">
        <v>72755784</v>
      </c>
      <c r="AN60" s="22" t="s">
        <v>1148</v>
      </c>
      <c r="AO60" s="22">
        <v>59285108</v>
      </c>
      <c r="AP60" s="22" t="s">
        <v>1148</v>
      </c>
      <c r="AQ60" s="22">
        <v>32684274</v>
      </c>
      <c r="AR60" s="22" t="s">
        <v>1148</v>
      </c>
      <c r="AS60" s="26">
        <v>293090368</v>
      </c>
      <c r="AT60" s="22" t="s">
        <v>1148</v>
      </c>
      <c r="AU60" s="23">
        <v>35.353218207766929</v>
      </c>
      <c r="AV60" s="23" t="s">
        <v>1148</v>
      </c>
      <c r="AW60" s="23">
        <v>31.478690296378055</v>
      </c>
      <c r="AX60" s="23" t="s">
        <v>1148</v>
      </c>
      <c r="AY60" s="23">
        <v>31.053500865316522</v>
      </c>
      <c r="AZ60" s="23" t="s">
        <v>1148</v>
      </c>
      <c r="BA60" s="23">
        <v>36.01751491809511</v>
      </c>
      <c r="BB60" s="23" t="s">
        <v>1148</v>
      </c>
      <c r="BC60" s="24">
        <v>30.959042302152437</v>
      </c>
      <c r="BD60" s="1" t="s">
        <v>1148</v>
      </c>
      <c r="BE60" s="1" t="str">
        <f>IF(OR(N60="Q",P60="Q",R60="Q",T60="Q",V60="Q",X60="Q",Z60="Q",AB60="Q",AD60="Q",AF60="Q",AH60="Q",AJ60="Q",AL60="Q",AN60="Q",AP60="Q",AR60="Q",AT60="Q",AV60="Q",AX60="Q",AZ60="Q",BB60="Q",BD60="Q"),"Yes","No")</f>
        <v>No</v>
      </c>
    </row>
    <row r="61" spans="1:57" ht="11.25" customHeight="1">
      <c r="A61" s="7" t="s">
        <v>354</v>
      </c>
      <c r="B61" s="7" t="s">
        <v>355</v>
      </c>
      <c r="C61" s="37" t="s">
        <v>84</v>
      </c>
      <c r="D61" s="298">
        <v>6056</v>
      </c>
      <c r="E61" s="299">
        <v>60056</v>
      </c>
      <c r="F61" s="27" t="s">
        <v>167</v>
      </c>
      <c r="G61" s="73" t="s">
        <v>160</v>
      </c>
      <c r="H61" s="35">
        <v>5121892</v>
      </c>
      <c r="I61" s="35">
        <v>1042</v>
      </c>
      <c r="J61" s="37" t="s">
        <v>7</v>
      </c>
      <c r="K61" s="37" t="s">
        <v>161</v>
      </c>
      <c r="L61" s="8">
        <v>535</v>
      </c>
      <c r="M61" s="8">
        <v>3025081</v>
      </c>
      <c r="N61" s="9" t="s">
        <v>1148</v>
      </c>
      <c r="O61" s="8">
        <v>688057</v>
      </c>
      <c r="P61" s="9" t="s">
        <v>1148</v>
      </c>
      <c r="Q61" s="8">
        <v>126817</v>
      </c>
      <c r="R61" s="9" t="s">
        <v>1148</v>
      </c>
      <c r="S61" s="8">
        <v>516753</v>
      </c>
      <c r="T61" s="9" t="s">
        <v>1148</v>
      </c>
      <c r="U61" s="8">
        <v>44880</v>
      </c>
      <c r="V61" s="9" t="s">
        <v>1148</v>
      </c>
      <c r="W61" s="33">
        <v>4401588</v>
      </c>
      <c r="X61" s="9" t="s">
        <v>1148</v>
      </c>
      <c r="Y61" s="30">
        <v>1615</v>
      </c>
      <c r="Z61" s="9" t="s">
        <v>1148</v>
      </c>
      <c r="AA61" s="30">
        <v>371</v>
      </c>
      <c r="AB61" s="9" t="s">
        <v>1148</v>
      </c>
      <c r="AC61" s="30">
        <v>76</v>
      </c>
      <c r="AD61" s="9" t="s">
        <v>1148</v>
      </c>
      <c r="AE61" s="30">
        <v>296</v>
      </c>
      <c r="AF61" s="9" t="s">
        <v>1148</v>
      </c>
      <c r="AG61" s="30">
        <v>30</v>
      </c>
      <c r="AH61" s="9" t="s">
        <v>1148</v>
      </c>
      <c r="AI61" s="32">
        <v>2388</v>
      </c>
      <c r="AJ61" s="12" t="s">
        <v>1148</v>
      </c>
      <c r="AK61" s="22">
        <v>75438188</v>
      </c>
      <c r="AL61" s="22" t="s">
        <v>1148</v>
      </c>
      <c r="AM61" s="22">
        <v>21727407</v>
      </c>
      <c r="AN61" s="22" t="s">
        <v>1148</v>
      </c>
      <c r="AO61" s="22">
        <v>3277083</v>
      </c>
      <c r="AP61" s="22" t="s">
        <v>1148</v>
      </c>
      <c r="AQ61" s="22">
        <v>20486373</v>
      </c>
      <c r="AR61" s="22" t="s">
        <v>1148</v>
      </c>
      <c r="AS61" s="26">
        <v>120929051</v>
      </c>
      <c r="AT61" s="22" t="s">
        <v>1148</v>
      </c>
      <c r="AU61" s="23">
        <v>24.937576216967415</v>
      </c>
      <c r="AV61" s="23" t="s">
        <v>1148</v>
      </c>
      <c r="AW61" s="23">
        <v>31.577917236508021</v>
      </c>
      <c r="AX61" s="23" t="s">
        <v>1148</v>
      </c>
      <c r="AY61" s="23">
        <v>25.841038662009037</v>
      </c>
      <c r="AZ61" s="23" t="s">
        <v>1148</v>
      </c>
      <c r="BA61" s="23">
        <v>39.644420061421997</v>
      </c>
      <c r="BB61" s="23" t="s">
        <v>1148</v>
      </c>
      <c r="BC61" s="24">
        <v>27.473959625480621</v>
      </c>
      <c r="BD61" s="1" t="s">
        <v>1148</v>
      </c>
      <c r="BE61" s="1" t="str">
        <f>IF(OR(N61="Q",P61="Q",R61="Q",T61="Q",V61="Q",X61="Q",Z61="Q",AB61="Q",AD61="Q",AF61="Q",AH61="Q",AJ61="Q",AL61="Q",AN61="Q",AP61="Q",AR61="Q",AT61="Q",AV61="Q",AX61="Q",AZ61="Q",BB61="Q",BD61="Q"),"Yes","No")</f>
        <v>No</v>
      </c>
    </row>
    <row r="62" spans="1:57" ht="11.25" customHeight="1">
      <c r="A62" s="7" t="s">
        <v>354</v>
      </c>
      <c r="B62" s="7" t="s">
        <v>355</v>
      </c>
      <c r="C62" s="37" t="s">
        <v>84</v>
      </c>
      <c r="D62" s="298">
        <v>6056</v>
      </c>
      <c r="E62" s="299">
        <v>60056</v>
      </c>
      <c r="F62" s="27" t="s">
        <v>167</v>
      </c>
      <c r="G62" s="73" t="s">
        <v>160</v>
      </c>
      <c r="H62" s="35">
        <v>5121892</v>
      </c>
      <c r="I62" s="35">
        <v>1042</v>
      </c>
      <c r="J62" s="37" t="s">
        <v>8</v>
      </c>
      <c r="K62" s="37" t="s">
        <v>161</v>
      </c>
      <c r="L62" s="8">
        <v>164</v>
      </c>
      <c r="M62" s="8">
        <v>0</v>
      </c>
      <c r="N62" s="9" t="s">
        <v>1148</v>
      </c>
      <c r="O62" s="8">
        <v>0</v>
      </c>
      <c r="P62" s="9" t="s">
        <v>1148</v>
      </c>
      <c r="Q62" s="8">
        <v>0</v>
      </c>
      <c r="R62" s="9" t="s">
        <v>1148</v>
      </c>
      <c r="S62" s="8">
        <v>4376</v>
      </c>
      <c r="T62" s="9" t="s">
        <v>1148</v>
      </c>
      <c r="U62" s="8">
        <v>0</v>
      </c>
      <c r="V62" s="9" t="s">
        <v>1148</v>
      </c>
      <c r="W62" s="33">
        <v>4376</v>
      </c>
      <c r="X62" s="9" t="s">
        <v>1148</v>
      </c>
      <c r="Y62" s="30">
        <v>0</v>
      </c>
      <c r="Z62" s="9" t="s">
        <v>1148</v>
      </c>
      <c r="AA62" s="30">
        <v>0</v>
      </c>
      <c r="AB62" s="9" t="s">
        <v>1148</v>
      </c>
      <c r="AC62" s="30">
        <v>0</v>
      </c>
      <c r="AD62" s="9" t="s">
        <v>1148</v>
      </c>
      <c r="AE62" s="30">
        <v>8</v>
      </c>
      <c r="AF62" s="9" t="s">
        <v>1148</v>
      </c>
      <c r="AG62" s="30">
        <v>0</v>
      </c>
      <c r="AH62" s="9" t="s">
        <v>1148</v>
      </c>
      <c r="AI62" s="32">
        <v>8</v>
      </c>
      <c r="AJ62" s="12" t="s">
        <v>1148</v>
      </c>
      <c r="AK62" s="22">
        <v>0</v>
      </c>
      <c r="AL62" s="22" t="s">
        <v>1148</v>
      </c>
      <c r="AM62" s="22">
        <v>0</v>
      </c>
      <c r="AN62" s="22" t="s">
        <v>1148</v>
      </c>
      <c r="AO62" s="22">
        <v>0</v>
      </c>
      <c r="AP62" s="22" t="s">
        <v>1148</v>
      </c>
      <c r="AQ62" s="22">
        <v>204663</v>
      </c>
      <c r="AR62" s="22" t="s">
        <v>1148</v>
      </c>
      <c r="AS62" s="26">
        <v>204663</v>
      </c>
      <c r="AT62" s="22" t="s">
        <v>1148</v>
      </c>
      <c r="AU62" s="23" t="s">
        <v>1148</v>
      </c>
      <c r="AV62" s="23" t="s">
        <v>1148</v>
      </c>
      <c r="AW62" s="23" t="s">
        <v>1148</v>
      </c>
      <c r="AX62" s="23" t="s">
        <v>1148</v>
      </c>
      <c r="AY62" s="23" t="s">
        <v>1148</v>
      </c>
      <c r="AZ62" s="23" t="s">
        <v>1148</v>
      </c>
      <c r="BA62" s="23">
        <v>46.769424131627055</v>
      </c>
      <c r="BB62" s="23" t="s">
        <v>1148</v>
      </c>
      <c r="BC62" s="24">
        <v>46.769424131627055</v>
      </c>
      <c r="BD62" s="1" t="s">
        <v>1148</v>
      </c>
      <c r="BE62" s="1" t="str">
        <f>IF(OR(N62="Q",P62="Q",R62="Q",T62="Q",V62="Q",X62="Q",Z62="Q",AB62="Q",AD62="Q",AF62="Q",AH62="Q",AJ62="Q",AL62="Q",AN62="Q",AP62="Q",AR62="Q",AT62="Q",AV62="Q",AX62="Q",AZ62="Q",BB62="Q",BD62="Q"),"Yes","No")</f>
        <v>No</v>
      </c>
    </row>
    <row r="63" spans="1:57" ht="11.25" customHeight="1">
      <c r="A63" s="7" t="s">
        <v>354</v>
      </c>
      <c r="B63" s="7" t="s">
        <v>355</v>
      </c>
      <c r="C63" s="37" t="s">
        <v>84</v>
      </c>
      <c r="D63" s="298">
        <v>6056</v>
      </c>
      <c r="E63" s="299">
        <v>60056</v>
      </c>
      <c r="F63" s="27" t="s">
        <v>167</v>
      </c>
      <c r="G63" s="73" t="s">
        <v>160</v>
      </c>
      <c r="H63" s="35">
        <v>5121892</v>
      </c>
      <c r="I63" s="35">
        <v>1042</v>
      </c>
      <c r="J63" s="37" t="s">
        <v>21</v>
      </c>
      <c r="K63" s="37" t="s">
        <v>161</v>
      </c>
      <c r="L63" s="8">
        <v>105</v>
      </c>
      <c r="M63" s="8">
        <v>1239202</v>
      </c>
      <c r="N63" s="9" t="s">
        <v>1148</v>
      </c>
      <c r="O63" s="8">
        <v>349847</v>
      </c>
      <c r="P63" s="9" t="s">
        <v>1148</v>
      </c>
      <c r="Q63" s="8">
        <v>558195</v>
      </c>
      <c r="R63" s="9" t="s">
        <v>1148</v>
      </c>
      <c r="S63" s="8">
        <v>286227</v>
      </c>
      <c r="T63" s="9" t="s">
        <v>1148</v>
      </c>
      <c r="U63" s="8">
        <v>32704</v>
      </c>
      <c r="V63" s="9" t="s">
        <v>1148</v>
      </c>
      <c r="W63" s="33">
        <v>2466175</v>
      </c>
      <c r="X63" s="9" t="s">
        <v>1148</v>
      </c>
      <c r="Y63" s="30">
        <v>639</v>
      </c>
      <c r="Z63" s="9" t="s">
        <v>1148</v>
      </c>
      <c r="AA63" s="30">
        <v>198</v>
      </c>
      <c r="AB63" s="9" t="s">
        <v>1148</v>
      </c>
      <c r="AC63" s="30">
        <v>301</v>
      </c>
      <c r="AD63" s="9" t="s">
        <v>1148</v>
      </c>
      <c r="AE63" s="30">
        <v>182</v>
      </c>
      <c r="AF63" s="9" t="s">
        <v>1148</v>
      </c>
      <c r="AG63" s="30">
        <v>22</v>
      </c>
      <c r="AH63" s="9" t="s">
        <v>1148</v>
      </c>
      <c r="AI63" s="32">
        <v>1342</v>
      </c>
      <c r="AJ63" s="12" t="s">
        <v>1148</v>
      </c>
      <c r="AK63" s="22">
        <v>35026720</v>
      </c>
      <c r="AL63" s="22" t="s">
        <v>1148</v>
      </c>
      <c r="AM63" s="22">
        <v>12980077</v>
      </c>
      <c r="AN63" s="22" t="s">
        <v>1148</v>
      </c>
      <c r="AO63" s="22">
        <v>17617327</v>
      </c>
      <c r="AP63" s="22" t="s">
        <v>1148</v>
      </c>
      <c r="AQ63" s="22">
        <v>14199315</v>
      </c>
      <c r="AR63" s="22" t="s">
        <v>1148</v>
      </c>
      <c r="AS63" s="26">
        <v>79823439</v>
      </c>
      <c r="AT63" s="22" t="s">
        <v>1148</v>
      </c>
      <c r="AU63" s="23">
        <v>28.265545084659323</v>
      </c>
      <c r="AV63" s="23" t="s">
        <v>1148</v>
      </c>
      <c r="AW63" s="23">
        <v>37.102153226982082</v>
      </c>
      <c r="AX63" s="23" t="s">
        <v>1148</v>
      </c>
      <c r="AY63" s="23">
        <v>31.561241143328047</v>
      </c>
      <c r="AZ63" s="23" t="s">
        <v>1148</v>
      </c>
      <c r="BA63" s="23">
        <v>49.608579903363413</v>
      </c>
      <c r="BB63" s="23" t="s">
        <v>1148</v>
      </c>
      <c r="BC63" s="24">
        <v>32.367305239895792</v>
      </c>
      <c r="BD63" s="1" t="s">
        <v>1148</v>
      </c>
      <c r="BE63" s="1" t="str">
        <f>IF(OR(N63="Q",P63="Q",R63="Q",T63="Q",V63="Q",X63="Q",Z63="Q",AB63="Q",AD63="Q",AF63="Q",AH63="Q",AJ63="Q",AL63="Q",AN63="Q",AP63="Q",AR63="Q",AT63="Q",AV63="Q",AX63="Q",AZ63="Q",BB63="Q",BD63="Q"),"Yes","No")</f>
        <v>No</v>
      </c>
    </row>
    <row r="64" spans="1:57" ht="11.25" customHeight="1">
      <c r="A64" s="7" t="s">
        <v>354</v>
      </c>
      <c r="B64" s="7" t="s">
        <v>355</v>
      </c>
      <c r="C64" s="37" t="s">
        <v>84</v>
      </c>
      <c r="D64" s="298">
        <v>6056</v>
      </c>
      <c r="E64" s="299">
        <v>60056</v>
      </c>
      <c r="F64" s="27" t="s">
        <v>167</v>
      </c>
      <c r="G64" s="73" t="s">
        <v>160</v>
      </c>
      <c r="H64" s="35">
        <v>5121892</v>
      </c>
      <c r="I64" s="35">
        <v>1042</v>
      </c>
      <c r="J64" s="37" t="s">
        <v>12</v>
      </c>
      <c r="K64" s="37" t="s">
        <v>161</v>
      </c>
      <c r="L64" s="8">
        <v>1</v>
      </c>
      <c r="M64" s="8">
        <v>2162</v>
      </c>
      <c r="N64" s="9" t="s">
        <v>1148</v>
      </c>
      <c r="O64" s="8">
        <v>0</v>
      </c>
      <c r="P64" s="9" t="s">
        <v>1148</v>
      </c>
      <c r="Q64" s="8">
        <v>0</v>
      </c>
      <c r="R64" s="9" t="s">
        <v>1148</v>
      </c>
      <c r="S64" s="8">
        <v>0</v>
      </c>
      <c r="T64" s="9" t="s">
        <v>1148</v>
      </c>
      <c r="U64" s="8">
        <v>0</v>
      </c>
      <c r="V64" s="9" t="s">
        <v>1148</v>
      </c>
      <c r="W64" s="33">
        <v>2162</v>
      </c>
      <c r="X64" s="9" t="s">
        <v>1148</v>
      </c>
      <c r="Y64" s="30">
        <v>5</v>
      </c>
      <c r="Z64" s="9" t="s">
        <v>1148</v>
      </c>
      <c r="AA64" s="30">
        <v>0</v>
      </c>
      <c r="AB64" s="9" t="s">
        <v>1148</v>
      </c>
      <c r="AC64" s="30">
        <v>0</v>
      </c>
      <c r="AD64" s="9" t="s">
        <v>1148</v>
      </c>
      <c r="AE64" s="30">
        <v>0</v>
      </c>
      <c r="AF64" s="9" t="s">
        <v>1148</v>
      </c>
      <c r="AG64" s="30">
        <v>0</v>
      </c>
      <c r="AH64" s="9" t="s">
        <v>1148</v>
      </c>
      <c r="AI64" s="32">
        <v>5</v>
      </c>
      <c r="AJ64" s="12" t="s">
        <v>1148</v>
      </c>
      <c r="AK64" s="22">
        <v>220193</v>
      </c>
      <c r="AL64" s="22" t="s">
        <v>1148</v>
      </c>
      <c r="AM64" s="22">
        <v>0</v>
      </c>
      <c r="AN64" s="22" t="s">
        <v>1148</v>
      </c>
      <c r="AO64" s="22">
        <v>0</v>
      </c>
      <c r="AP64" s="22" t="s">
        <v>1148</v>
      </c>
      <c r="AQ64" s="22">
        <v>0</v>
      </c>
      <c r="AR64" s="22" t="s">
        <v>1148</v>
      </c>
      <c r="AS64" s="26">
        <v>220193</v>
      </c>
      <c r="AT64" s="22" t="s">
        <v>1148</v>
      </c>
      <c r="AU64" s="23">
        <v>101.84690101757631</v>
      </c>
      <c r="AV64" s="23" t="s">
        <v>1148</v>
      </c>
      <c r="AW64" s="23" t="s">
        <v>1148</v>
      </c>
      <c r="AX64" s="23" t="s">
        <v>1148</v>
      </c>
      <c r="AY64" s="23" t="s">
        <v>1148</v>
      </c>
      <c r="AZ64" s="23" t="s">
        <v>1148</v>
      </c>
      <c r="BA64" s="23" t="s">
        <v>1148</v>
      </c>
      <c r="BB64" s="23" t="s">
        <v>1148</v>
      </c>
      <c r="BC64" s="24">
        <v>101.84690101757631</v>
      </c>
      <c r="BD64" s="1" t="s">
        <v>1148</v>
      </c>
      <c r="BE64" s="1" t="str">
        <f>IF(OR(N64="Q",P64="Q",R64="Q",T64="Q",V64="Q",X64="Q",Z64="Q",AB64="Q",AD64="Q",AF64="Q",AH64="Q",AJ64="Q",AL64="Q",AN64="Q",AP64="Q",AR64="Q",AT64="Q",AV64="Q",AX64="Q",AZ64="Q",BB64="Q",BD64="Q"),"Yes","No")</f>
        <v>No</v>
      </c>
    </row>
    <row r="65" spans="1:57" ht="11.25" customHeight="1">
      <c r="A65" s="7" t="s">
        <v>467</v>
      </c>
      <c r="B65" s="7" t="s">
        <v>468</v>
      </c>
      <c r="C65" s="37" t="s">
        <v>70</v>
      </c>
      <c r="D65" s="298">
        <v>2100</v>
      </c>
      <c r="E65" s="299">
        <v>20100</v>
      </c>
      <c r="F65" s="27" t="s">
        <v>243</v>
      </c>
      <c r="G65" s="73" t="s">
        <v>160</v>
      </c>
      <c r="H65" s="35">
        <v>18351295</v>
      </c>
      <c r="I65" s="35">
        <v>1019</v>
      </c>
      <c r="J65" s="37" t="s">
        <v>41</v>
      </c>
      <c r="K65" s="37" t="s">
        <v>161</v>
      </c>
      <c r="L65" s="8">
        <v>1019</v>
      </c>
      <c r="M65" s="8">
        <v>4585455</v>
      </c>
      <c r="N65" s="9" t="s">
        <v>1148</v>
      </c>
      <c r="O65" s="8">
        <v>4370466</v>
      </c>
      <c r="P65" s="9" t="s">
        <v>1148</v>
      </c>
      <c r="Q65" s="8">
        <v>2866820</v>
      </c>
      <c r="R65" s="9" t="s">
        <v>1148</v>
      </c>
      <c r="S65" s="8">
        <v>817354</v>
      </c>
      <c r="T65" s="9" t="s">
        <v>1148</v>
      </c>
      <c r="U65" s="8">
        <v>0</v>
      </c>
      <c r="V65" s="9" t="s">
        <v>1148</v>
      </c>
      <c r="W65" s="33">
        <v>12640095</v>
      </c>
      <c r="X65" s="9" t="s">
        <v>1148</v>
      </c>
      <c r="Y65" s="30">
        <v>2133</v>
      </c>
      <c r="Z65" s="9" t="s">
        <v>1148</v>
      </c>
      <c r="AA65" s="30">
        <v>2074</v>
      </c>
      <c r="AB65" s="9" t="s">
        <v>1148</v>
      </c>
      <c r="AC65" s="30">
        <v>1448</v>
      </c>
      <c r="AD65" s="9" t="s">
        <v>1148</v>
      </c>
      <c r="AE65" s="30">
        <v>457</v>
      </c>
      <c r="AF65" s="9" t="s">
        <v>1148</v>
      </c>
      <c r="AG65" s="30">
        <v>0</v>
      </c>
      <c r="AH65" s="9" t="s">
        <v>1148</v>
      </c>
      <c r="AI65" s="32">
        <v>6112</v>
      </c>
      <c r="AJ65" s="12" t="s">
        <v>1148</v>
      </c>
      <c r="AK65" s="22">
        <v>174603135</v>
      </c>
      <c r="AL65" s="22" t="s">
        <v>1148</v>
      </c>
      <c r="AM65" s="22">
        <v>175984769</v>
      </c>
      <c r="AN65" s="22" t="s">
        <v>1148</v>
      </c>
      <c r="AO65" s="22">
        <v>104726933</v>
      </c>
      <c r="AP65" s="22" t="s">
        <v>1148</v>
      </c>
      <c r="AQ65" s="22">
        <v>32405819</v>
      </c>
      <c r="AR65" s="22" t="s">
        <v>1148</v>
      </c>
      <c r="AS65" s="26">
        <v>487720656</v>
      </c>
      <c r="AT65" s="22" t="s">
        <v>1148</v>
      </c>
      <c r="AU65" s="23">
        <v>38.077602985963225</v>
      </c>
      <c r="AV65" s="23" t="s">
        <v>1148</v>
      </c>
      <c r="AW65" s="23">
        <v>40.266820288728937</v>
      </c>
      <c r="AX65" s="23" t="s">
        <v>1148</v>
      </c>
      <c r="AY65" s="23">
        <v>36.530697078993448</v>
      </c>
      <c r="AZ65" s="23" t="s">
        <v>1148</v>
      </c>
      <c r="BA65" s="23">
        <v>39.647226293625529</v>
      </c>
      <c r="BB65" s="23" t="s">
        <v>1148</v>
      </c>
      <c r="BC65" s="24">
        <v>38.585204937146436</v>
      </c>
      <c r="BD65" s="1" t="s">
        <v>1148</v>
      </c>
      <c r="BE65" s="1" t="str">
        <f>IF(OR(N65="Q",P65="Q",R65="Q",T65="Q",V65="Q",X65="Q",Z65="Q",AB65="Q",AD65="Q",AF65="Q",AH65="Q",AJ65="Q",AL65="Q",AN65="Q",AP65="Q",AR65="Q",AT65="Q",AV65="Q",AX65="Q",AZ65="Q",BB65="Q",BD65="Q"),"Yes","No")</f>
        <v>No</v>
      </c>
    </row>
    <row r="66" spans="1:57" ht="11.25" customHeight="1">
      <c r="A66" s="7" t="s">
        <v>689</v>
      </c>
      <c r="B66" s="7" t="s">
        <v>257</v>
      </c>
      <c r="C66" s="37" t="s">
        <v>76</v>
      </c>
      <c r="D66" s="298">
        <v>8</v>
      </c>
      <c r="E66" s="299">
        <v>8</v>
      </c>
      <c r="F66" s="27" t="s">
        <v>167</v>
      </c>
      <c r="G66" s="73" t="s">
        <v>160</v>
      </c>
      <c r="H66" s="35">
        <v>1849898</v>
      </c>
      <c r="I66" s="35">
        <v>918</v>
      </c>
      <c r="J66" s="37" t="s">
        <v>7</v>
      </c>
      <c r="K66" s="37" t="s">
        <v>161</v>
      </c>
      <c r="L66" s="8">
        <v>534</v>
      </c>
      <c r="M66" s="8">
        <v>2449755</v>
      </c>
      <c r="N66" s="9" t="s">
        <v>1148</v>
      </c>
      <c r="O66" s="8">
        <v>474376</v>
      </c>
      <c r="P66" s="9" t="s">
        <v>1148</v>
      </c>
      <c r="Q66" s="8">
        <v>56148</v>
      </c>
      <c r="R66" s="9" t="s">
        <v>1148</v>
      </c>
      <c r="S66" s="8">
        <v>320928</v>
      </c>
      <c r="T66" s="9" t="s">
        <v>1148</v>
      </c>
      <c r="U66" s="8">
        <v>6951</v>
      </c>
      <c r="V66" s="9" t="s">
        <v>1148</v>
      </c>
      <c r="W66" s="33">
        <v>3308158</v>
      </c>
      <c r="X66" s="9" t="s">
        <v>1148</v>
      </c>
      <c r="Y66" s="30">
        <v>1354</v>
      </c>
      <c r="Z66" s="9" t="s">
        <v>1148</v>
      </c>
      <c r="AA66" s="30">
        <v>294</v>
      </c>
      <c r="AB66" s="9" t="s">
        <v>1148</v>
      </c>
      <c r="AC66" s="30">
        <v>35</v>
      </c>
      <c r="AD66" s="9" t="s">
        <v>1148</v>
      </c>
      <c r="AE66" s="30">
        <v>166</v>
      </c>
      <c r="AF66" s="9" t="s">
        <v>1148</v>
      </c>
      <c r="AG66" s="30">
        <v>4</v>
      </c>
      <c r="AH66" s="9" t="s">
        <v>1148</v>
      </c>
      <c r="AI66" s="32">
        <v>1853</v>
      </c>
      <c r="AJ66" s="12" t="s">
        <v>1148</v>
      </c>
      <c r="AK66" s="22">
        <v>67203455</v>
      </c>
      <c r="AL66" s="22" t="s">
        <v>1148</v>
      </c>
      <c r="AM66" s="22">
        <v>13354461</v>
      </c>
      <c r="AN66" s="22" t="s">
        <v>1148</v>
      </c>
      <c r="AO66" s="22">
        <v>1712671</v>
      </c>
      <c r="AP66" s="22" t="s">
        <v>1148</v>
      </c>
      <c r="AQ66" s="22">
        <v>11540398</v>
      </c>
      <c r="AR66" s="22" t="s">
        <v>1148</v>
      </c>
      <c r="AS66" s="26">
        <v>93810985</v>
      </c>
      <c r="AT66" s="22" t="s">
        <v>1148</v>
      </c>
      <c r="AU66" s="23">
        <v>27.432724905143576</v>
      </c>
      <c r="AV66" s="23" t="s">
        <v>1148</v>
      </c>
      <c r="AW66" s="23">
        <v>28.151637097998211</v>
      </c>
      <c r="AX66" s="23" t="s">
        <v>1148</v>
      </c>
      <c r="AY66" s="23">
        <v>30.502796181520267</v>
      </c>
      <c r="AZ66" s="23" t="s">
        <v>1148</v>
      </c>
      <c r="BA66" s="23">
        <v>35.959461312194634</v>
      </c>
      <c r="BB66" s="23" t="s">
        <v>1148</v>
      </c>
      <c r="BC66" s="24">
        <v>28.357468113675345</v>
      </c>
      <c r="BD66" s="1" t="s">
        <v>1148</v>
      </c>
      <c r="BE66" s="1" t="str">
        <f>IF(OR(N66="Q",P66="Q",R66="Q",T66="Q",V66="Q",X66="Q",Z66="Q",AB66="Q",AD66="Q",AF66="Q",AH66="Q",AJ66="Q",AL66="Q",AN66="Q",AP66="Q",AR66="Q",AT66="Q",AV66="Q",AX66="Q",AZ66="Q",BB66="Q",BD66="Q"),"Yes","No")</f>
        <v>No</v>
      </c>
    </row>
    <row r="67" spans="1:57" ht="11.25" customHeight="1">
      <c r="A67" s="7" t="s">
        <v>689</v>
      </c>
      <c r="B67" s="7" t="s">
        <v>257</v>
      </c>
      <c r="C67" s="37" t="s">
        <v>76</v>
      </c>
      <c r="D67" s="298">
        <v>8</v>
      </c>
      <c r="E67" s="299">
        <v>8</v>
      </c>
      <c r="F67" s="27" t="s">
        <v>167</v>
      </c>
      <c r="G67" s="73" t="s">
        <v>160</v>
      </c>
      <c r="H67" s="35">
        <v>1849898</v>
      </c>
      <c r="I67" s="35">
        <v>918</v>
      </c>
      <c r="J67" s="37" t="s">
        <v>21</v>
      </c>
      <c r="K67" s="37" t="s">
        <v>161</v>
      </c>
      <c r="L67" s="8">
        <v>104</v>
      </c>
      <c r="M67" s="8">
        <v>460655</v>
      </c>
      <c r="N67" s="9" t="s">
        <v>1148</v>
      </c>
      <c r="O67" s="8">
        <v>345805</v>
      </c>
      <c r="P67" s="9" t="s">
        <v>1148</v>
      </c>
      <c r="Q67" s="8">
        <v>278053</v>
      </c>
      <c r="R67" s="9" t="s">
        <v>1148</v>
      </c>
      <c r="S67" s="8">
        <v>130796</v>
      </c>
      <c r="T67" s="9" t="s">
        <v>1148</v>
      </c>
      <c r="U67" s="8">
        <v>315075</v>
      </c>
      <c r="V67" s="9" t="s">
        <v>1148</v>
      </c>
      <c r="W67" s="33">
        <v>1530384</v>
      </c>
      <c r="X67" s="9" t="s">
        <v>1148</v>
      </c>
      <c r="Y67" s="30">
        <v>248</v>
      </c>
      <c r="Z67" s="9" t="s">
        <v>1148</v>
      </c>
      <c r="AA67" s="30">
        <v>175</v>
      </c>
      <c r="AB67" s="9" t="s">
        <v>1148</v>
      </c>
      <c r="AC67" s="30">
        <v>154</v>
      </c>
      <c r="AD67" s="9" t="s">
        <v>1148</v>
      </c>
      <c r="AE67" s="30">
        <v>68.5</v>
      </c>
      <c r="AF67" s="9" t="s">
        <v>1148</v>
      </c>
      <c r="AG67" s="30">
        <v>170.5</v>
      </c>
      <c r="AH67" s="9" t="s">
        <v>1148</v>
      </c>
      <c r="AI67" s="32">
        <v>816</v>
      </c>
      <c r="AJ67" s="12" t="s">
        <v>1148</v>
      </c>
      <c r="AK67" s="22">
        <v>15052888</v>
      </c>
      <c r="AL67" s="22" t="s">
        <v>1148</v>
      </c>
      <c r="AM67" s="22">
        <v>10390017</v>
      </c>
      <c r="AN67" s="22" t="s">
        <v>1148</v>
      </c>
      <c r="AO67" s="22">
        <v>8859894</v>
      </c>
      <c r="AP67" s="22" t="s">
        <v>1148</v>
      </c>
      <c r="AQ67" s="22">
        <v>4979848</v>
      </c>
      <c r="AR67" s="22" t="s">
        <v>1148</v>
      </c>
      <c r="AS67" s="26">
        <v>39282647</v>
      </c>
      <c r="AT67" s="22" t="s">
        <v>1148</v>
      </c>
      <c r="AU67" s="23">
        <v>32.677140159121251</v>
      </c>
      <c r="AV67" s="23" t="s">
        <v>1148</v>
      </c>
      <c r="AW67" s="23">
        <v>30.04588424111855</v>
      </c>
      <c r="AX67" s="23" t="s">
        <v>1148</v>
      </c>
      <c r="AY67" s="23">
        <v>31.864047501735282</v>
      </c>
      <c r="AZ67" s="23" t="s">
        <v>1148</v>
      </c>
      <c r="BA67" s="23">
        <v>38.073396739961467</v>
      </c>
      <c r="BB67" s="23" t="s">
        <v>1148</v>
      </c>
      <c r="BC67" s="24">
        <v>25.668490391953913</v>
      </c>
      <c r="BD67" s="1" t="s">
        <v>1148</v>
      </c>
      <c r="BE67" s="1" t="str">
        <f>IF(OR(N67="Q",P67="Q",R67="Q",T67="Q",V67="Q",X67="Q",Z67="Q",AB67="Q",AD67="Q",AF67="Q",AH67="Q",AJ67="Q",AL67="Q",AN67="Q",AP67="Q",AR67="Q",AT67="Q",AV67="Q",AX67="Q",AZ67="Q",BB67="Q",BD67="Q"),"Yes","No")</f>
        <v>No</v>
      </c>
    </row>
    <row r="68" spans="1:57" ht="11.25" customHeight="1">
      <c r="A68" s="7" t="s">
        <v>573</v>
      </c>
      <c r="B68" s="7" t="s">
        <v>574</v>
      </c>
      <c r="C68" s="37" t="s">
        <v>77</v>
      </c>
      <c r="D68" s="298">
        <v>3022</v>
      </c>
      <c r="E68" s="299">
        <v>30022</v>
      </c>
      <c r="F68" s="27" t="s">
        <v>167</v>
      </c>
      <c r="G68" s="73" t="s">
        <v>160</v>
      </c>
      <c r="H68" s="35">
        <v>1733853</v>
      </c>
      <c r="I68" s="35">
        <v>912</v>
      </c>
      <c r="J68" s="37" t="s">
        <v>7</v>
      </c>
      <c r="K68" s="37" t="s">
        <v>161</v>
      </c>
      <c r="L68" s="8">
        <v>575</v>
      </c>
      <c r="M68" s="8">
        <v>2573656</v>
      </c>
      <c r="N68" s="9" t="s">
        <v>1148</v>
      </c>
      <c r="O68" s="8">
        <v>986546</v>
      </c>
      <c r="P68" s="9" t="s">
        <v>1148</v>
      </c>
      <c r="Q68" s="8">
        <v>221501</v>
      </c>
      <c r="R68" s="9" t="s">
        <v>1148</v>
      </c>
      <c r="S68" s="8">
        <v>433760</v>
      </c>
      <c r="T68" s="9" t="s">
        <v>1148</v>
      </c>
      <c r="U68" s="8">
        <v>33956</v>
      </c>
      <c r="V68" s="9" t="s">
        <v>1148</v>
      </c>
      <c r="W68" s="33">
        <v>4249419</v>
      </c>
      <c r="X68" s="9" t="s">
        <v>1148</v>
      </c>
      <c r="Y68" s="30">
        <v>1243.5</v>
      </c>
      <c r="Z68" s="9" t="s">
        <v>1148</v>
      </c>
      <c r="AA68" s="30">
        <v>476.4</v>
      </c>
      <c r="AB68" s="9" t="s">
        <v>1148</v>
      </c>
      <c r="AC68" s="30">
        <v>106.8</v>
      </c>
      <c r="AD68" s="9" t="s">
        <v>1148</v>
      </c>
      <c r="AE68" s="30">
        <v>201.9</v>
      </c>
      <c r="AF68" s="9" t="s">
        <v>1148</v>
      </c>
      <c r="AG68" s="30">
        <v>17.8</v>
      </c>
      <c r="AH68" s="9" t="s">
        <v>1148</v>
      </c>
      <c r="AI68" s="32">
        <v>2046.4</v>
      </c>
      <c r="AJ68" s="12" t="s">
        <v>1148</v>
      </c>
      <c r="AK68" s="22">
        <v>67720799</v>
      </c>
      <c r="AL68" s="22" t="s">
        <v>1148</v>
      </c>
      <c r="AM68" s="22">
        <v>27969134</v>
      </c>
      <c r="AN68" s="22" t="s">
        <v>1148</v>
      </c>
      <c r="AO68" s="22">
        <v>6312661</v>
      </c>
      <c r="AP68" s="22" t="s">
        <v>1148</v>
      </c>
      <c r="AQ68" s="22">
        <v>14124519</v>
      </c>
      <c r="AR68" s="22" t="s">
        <v>1148</v>
      </c>
      <c r="AS68" s="26">
        <v>116127113</v>
      </c>
      <c r="AT68" s="22" t="s">
        <v>1148</v>
      </c>
      <c r="AU68" s="23">
        <v>26.313073308942609</v>
      </c>
      <c r="AV68" s="23" t="s">
        <v>1148</v>
      </c>
      <c r="AW68" s="23">
        <v>28.350562467436895</v>
      </c>
      <c r="AX68" s="23" t="s">
        <v>1148</v>
      </c>
      <c r="AY68" s="23">
        <v>28.499469528354275</v>
      </c>
      <c r="AZ68" s="23" t="s">
        <v>1148</v>
      </c>
      <c r="BA68" s="23">
        <v>32.562981833271856</v>
      </c>
      <c r="BB68" s="23" t="s">
        <v>1148</v>
      </c>
      <c r="BC68" s="24">
        <v>27.327762454114314</v>
      </c>
      <c r="BD68" s="1" t="s">
        <v>1148</v>
      </c>
      <c r="BE68" s="1" t="str">
        <f>IF(OR(N68="Q",P68="Q",R68="Q",T68="Q",V68="Q",X68="Q",Z68="Q",AB68="Q",AD68="Q",AF68="Q",AH68="Q",AJ68="Q",AL68="Q",AN68="Q",AP68="Q",AR68="Q",AT68="Q",AV68="Q",AX68="Q",AZ68="Q",BB68="Q",BD68="Q"),"Yes","No")</f>
        <v>No</v>
      </c>
    </row>
    <row r="69" spans="1:57" ht="11.25" customHeight="1">
      <c r="A69" s="7" t="s">
        <v>573</v>
      </c>
      <c r="B69" s="7" t="s">
        <v>574</v>
      </c>
      <c r="C69" s="37" t="s">
        <v>77</v>
      </c>
      <c r="D69" s="298">
        <v>3022</v>
      </c>
      <c r="E69" s="299">
        <v>30022</v>
      </c>
      <c r="F69" s="27" t="s">
        <v>167</v>
      </c>
      <c r="G69" s="73" t="s">
        <v>160</v>
      </c>
      <c r="H69" s="35">
        <v>1733853</v>
      </c>
      <c r="I69" s="35">
        <v>912</v>
      </c>
      <c r="J69" s="37" t="s">
        <v>21</v>
      </c>
      <c r="K69" s="37" t="s">
        <v>161</v>
      </c>
      <c r="L69" s="8">
        <v>56</v>
      </c>
      <c r="M69" s="8">
        <v>283883</v>
      </c>
      <c r="N69" s="9" t="s">
        <v>1148</v>
      </c>
      <c r="O69" s="8">
        <v>230361</v>
      </c>
      <c r="P69" s="9" t="s">
        <v>1148</v>
      </c>
      <c r="Q69" s="8">
        <v>287404</v>
      </c>
      <c r="R69" s="9" t="s">
        <v>1148</v>
      </c>
      <c r="S69" s="8">
        <v>35191</v>
      </c>
      <c r="T69" s="9" t="s">
        <v>1148</v>
      </c>
      <c r="U69" s="8">
        <v>8130</v>
      </c>
      <c r="V69" s="9" t="s">
        <v>1148</v>
      </c>
      <c r="W69" s="33">
        <v>844969</v>
      </c>
      <c r="X69" s="9" t="s">
        <v>1148</v>
      </c>
      <c r="Y69" s="30">
        <v>137.19999999999999</v>
      </c>
      <c r="Z69" s="9" t="s">
        <v>1148</v>
      </c>
      <c r="AA69" s="30">
        <v>111.2</v>
      </c>
      <c r="AB69" s="9" t="s">
        <v>1148</v>
      </c>
      <c r="AC69" s="30">
        <v>138.5</v>
      </c>
      <c r="AD69" s="9" t="s">
        <v>1148</v>
      </c>
      <c r="AE69" s="30">
        <v>16.100000000000001</v>
      </c>
      <c r="AF69" s="9" t="s">
        <v>1148</v>
      </c>
      <c r="AG69" s="30">
        <v>4.3</v>
      </c>
      <c r="AH69" s="9" t="s">
        <v>1148</v>
      </c>
      <c r="AI69" s="32">
        <v>407.3</v>
      </c>
      <c r="AJ69" s="12" t="s">
        <v>1148</v>
      </c>
      <c r="AK69" s="22">
        <v>7947888</v>
      </c>
      <c r="AL69" s="22" t="s">
        <v>1148</v>
      </c>
      <c r="AM69" s="22">
        <v>6645334</v>
      </c>
      <c r="AN69" s="22" t="s">
        <v>1148</v>
      </c>
      <c r="AO69" s="22">
        <v>8301928</v>
      </c>
      <c r="AP69" s="22" t="s">
        <v>1148</v>
      </c>
      <c r="AQ69" s="22">
        <v>1311967</v>
      </c>
      <c r="AR69" s="22" t="s">
        <v>1148</v>
      </c>
      <c r="AS69" s="26">
        <v>24207117</v>
      </c>
      <c r="AT69" s="22" t="s">
        <v>1148</v>
      </c>
      <c r="AU69" s="23">
        <v>27.997055124822552</v>
      </c>
      <c r="AV69" s="23" t="s">
        <v>1148</v>
      </c>
      <c r="AW69" s="23">
        <v>28.847478522840238</v>
      </c>
      <c r="AX69" s="23" t="s">
        <v>1148</v>
      </c>
      <c r="AY69" s="23">
        <v>28.885916688703009</v>
      </c>
      <c r="AZ69" s="23" t="s">
        <v>1148</v>
      </c>
      <c r="BA69" s="23">
        <v>37.28132192890228</v>
      </c>
      <c r="BB69" s="23" t="s">
        <v>1148</v>
      </c>
      <c r="BC69" s="24">
        <v>28.648526750685527</v>
      </c>
      <c r="BD69" s="1" t="s">
        <v>1148</v>
      </c>
      <c r="BE69" s="1" t="str">
        <f>IF(OR(N69="Q",P69="Q",R69="Q",T69="Q",V69="Q",X69="Q",Z69="Q",AB69="Q",AD69="Q",AF69="Q",AH69="Q",AJ69="Q",AL69="Q",AN69="Q",AP69="Q",AR69="Q",AT69="Q",AV69="Q",AX69="Q",AZ69="Q",BB69="Q",BD69="Q"),"Yes","No")</f>
        <v>No</v>
      </c>
    </row>
    <row r="70" spans="1:57" ht="11.25" customHeight="1">
      <c r="A70" s="7" t="s">
        <v>573</v>
      </c>
      <c r="B70" s="7" t="s">
        <v>574</v>
      </c>
      <c r="C70" s="37" t="s">
        <v>77</v>
      </c>
      <c r="D70" s="298">
        <v>3022</v>
      </c>
      <c r="E70" s="299">
        <v>30022</v>
      </c>
      <c r="F70" s="27" t="s">
        <v>167</v>
      </c>
      <c r="G70" s="73" t="s">
        <v>160</v>
      </c>
      <c r="H70" s="35">
        <v>1733853</v>
      </c>
      <c r="I70" s="35">
        <v>912</v>
      </c>
      <c r="J70" s="37" t="s">
        <v>78</v>
      </c>
      <c r="K70" s="37" t="s">
        <v>161</v>
      </c>
      <c r="L70" s="8">
        <v>2</v>
      </c>
      <c r="M70" s="8">
        <v>8369</v>
      </c>
      <c r="N70" s="9" t="s">
        <v>1148</v>
      </c>
      <c r="O70" s="8">
        <v>27</v>
      </c>
      <c r="P70" s="9" t="s">
        <v>1148</v>
      </c>
      <c r="Q70" s="8">
        <v>6450</v>
      </c>
      <c r="R70" s="9" t="s">
        <v>1148</v>
      </c>
      <c r="S70" s="8">
        <v>447</v>
      </c>
      <c r="T70" s="9" t="s">
        <v>1148</v>
      </c>
      <c r="U70" s="8">
        <v>0</v>
      </c>
      <c r="V70" s="9" t="s">
        <v>1148</v>
      </c>
      <c r="W70" s="33">
        <v>15293</v>
      </c>
      <c r="X70" s="9" t="s">
        <v>1148</v>
      </c>
      <c r="Y70" s="30">
        <v>4</v>
      </c>
      <c r="Z70" s="9" t="s">
        <v>1148</v>
      </c>
      <c r="AA70" s="30">
        <v>0.1</v>
      </c>
      <c r="AB70" s="9" t="s">
        <v>1148</v>
      </c>
      <c r="AC70" s="30">
        <v>3.1</v>
      </c>
      <c r="AD70" s="9" t="s">
        <v>1148</v>
      </c>
      <c r="AE70" s="30">
        <v>0.2</v>
      </c>
      <c r="AF70" s="9" t="s">
        <v>1148</v>
      </c>
      <c r="AG70" s="30">
        <v>0</v>
      </c>
      <c r="AH70" s="9" t="s">
        <v>1148</v>
      </c>
      <c r="AI70" s="32">
        <v>7.4</v>
      </c>
      <c r="AJ70" s="12" t="s">
        <v>1148</v>
      </c>
      <c r="AK70" s="22">
        <v>215684</v>
      </c>
      <c r="AL70" s="22" t="s">
        <v>1148</v>
      </c>
      <c r="AM70" s="22">
        <v>760</v>
      </c>
      <c r="AN70" s="22" t="s">
        <v>1148</v>
      </c>
      <c r="AO70" s="22">
        <v>181261</v>
      </c>
      <c r="AP70" s="22" t="s">
        <v>1148</v>
      </c>
      <c r="AQ70" s="22">
        <v>13497</v>
      </c>
      <c r="AR70" s="22" t="s">
        <v>1148</v>
      </c>
      <c r="AS70" s="26">
        <v>411202</v>
      </c>
      <c r="AT70" s="22" t="s">
        <v>1148</v>
      </c>
      <c r="AU70" s="23">
        <v>25.771776795316047</v>
      </c>
      <c r="AV70" s="23" t="s">
        <v>1148</v>
      </c>
      <c r="AW70" s="23">
        <v>28.148148148148149</v>
      </c>
      <c r="AX70" s="23" t="s">
        <v>1148</v>
      </c>
      <c r="AY70" s="23">
        <v>28.102480620155038</v>
      </c>
      <c r="AZ70" s="23" t="s">
        <v>1148</v>
      </c>
      <c r="BA70" s="23">
        <v>30.19463087248322</v>
      </c>
      <c r="BB70" s="23" t="s">
        <v>1148</v>
      </c>
      <c r="BC70" s="24">
        <v>26.888249525926895</v>
      </c>
      <c r="BD70" s="1" t="s">
        <v>1148</v>
      </c>
      <c r="BE70" s="1" t="str">
        <f>IF(OR(N70="Q",P70="Q",R70="Q",T70="Q",V70="Q",X70="Q",Z70="Q",AB70="Q",AD70="Q",AF70="Q",AH70="Q",AJ70="Q",AL70="Q",AN70="Q",AP70="Q",AR70="Q",AT70="Q",AV70="Q",AX70="Q",AZ70="Q",BB70="Q",BD70="Q"),"Yes","No")</f>
        <v>No</v>
      </c>
    </row>
    <row r="71" spans="1:57" ht="11.25" customHeight="1">
      <c r="A71" s="7" t="s">
        <v>494</v>
      </c>
      <c r="B71" s="7" t="s">
        <v>495</v>
      </c>
      <c r="C71" s="37" t="s">
        <v>54</v>
      </c>
      <c r="D71" s="298">
        <v>5027</v>
      </c>
      <c r="E71" s="299">
        <v>50027</v>
      </c>
      <c r="F71" s="27" t="s">
        <v>243</v>
      </c>
      <c r="G71" s="73" t="s">
        <v>160</v>
      </c>
      <c r="H71" s="35">
        <v>2650890</v>
      </c>
      <c r="I71" s="35">
        <v>885</v>
      </c>
      <c r="J71" s="37" t="s">
        <v>7</v>
      </c>
      <c r="K71" s="37" t="s">
        <v>161</v>
      </c>
      <c r="L71" s="8">
        <v>793</v>
      </c>
      <c r="M71" s="8">
        <v>3868053</v>
      </c>
      <c r="N71" s="9" t="s">
        <v>1148</v>
      </c>
      <c r="O71" s="8">
        <v>728864</v>
      </c>
      <c r="P71" s="9" t="s">
        <v>1148</v>
      </c>
      <c r="Q71" s="8">
        <v>228660</v>
      </c>
      <c r="R71" s="9" t="s">
        <v>1148</v>
      </c>
      <c r="S71" s="8">
        <v>680049</v>
      </c>
      <c r="T71" s="9" t="s">
        <v>1148</v>
      </c>
      <c r="U71" s="8">
        <v>60572</v>
      </c>
      <c r="V71" s="9" t="s">
        <v>1148</v>
      </c>
      <c r="W71" s="33">
        <v>5566198</v>
      </c>
      <c r="X71" s="9" t="s">
        <v>1148</v>
      </c>
      <c r="Y71" s="30">
        <v>1895</v>
      </c>
      <c r="Z71" s="9" t="s">
        <v>1148</v>
      </c>
      <c r="AA71" s="30">
        <v>406</v>
      </c>
      <c r="AB71" s="9" t="s">
        <v>1148</v>
      </c>
      <c r="AC71" s="30">
        <v>122</v>
      </c>
      <c r="AD71" s="9" t="s">
        <v>1148</v>
      </c>
      <c r="AE71" s="30">
        <v>331</v>
      </c>
      <c r="AF71" s="9" t="s">
        <v>1148</v>
      </c>
      <c r="AG71" s="30">
        <v>33</v>
      </c>
      <c r="AH71" s="9" t="s">
        <v>1148</v>
      </c>
      <c r="AI71" s="32">
        <v>2787</v>
      </c>
      <c r="AJ71" s="12" t="s">
        <v>1148</v>
      </c>
      <c r="AK71" s="22">
        <v>89946930</v>
      </c>
      <c r="AL71" s="22" t="s">
        <v>1148</v>
      </c>
      <c r="AM71" s="22">
        <v>20983808</v>
      </c>
      <c r="AN71" s="22" t="s">
        <v>1148</v>
      </c>
      <c r="AO71" s="22">
        <v>6481809</v>
      </c>
      <c r="AP71" s="22" t="s">
        <v>1148</v>
      </c>
      <c r="AQ71" s="22">
        <v>14208330</v>
      </c>
      <c r="AR71" s="22" t="s">
        <v>1148</v>
      </c>
      <c r="AS71" s="26">
        <v>131620877</v>
      </c>
      <c r="AT71" s="22" t="s">
        <v>1148</v>
      </c>
      <c r="AU71" s="23">
        <v>23.253799779889263</v>
      </c>
      <c r="AV71" s="23" t="s">
        <v>1148</v>
      </c>
      <c r="AW71" s="23">
        <v>28.789744040040393</v>
      </c>
      <c r="AX71" s="23" t="s">
        <v>1148</v>
      </c>
      <c r="AY71" s="23">
        <v>28.346929939648387</v>
      </c>
      <c r="AZ71" s="23" t="s">
        <v>1148</v>
      </c>
      <c r="BA71" s="23">
        <v>20.893097409157281</v>
      </c>
      <c r="BB71" s="23" t="s">
        <v>1148</v>
      </c>
      <c r="BC71" s="24">
        <v>23.646459755833334</v>
      </c>
      <c r="BD71" s="1" t="s">
        <v>1148</v>
      </c>
      <c r="BE71" s="1" t="str">
        <f>IF(OR(N71="Q",P71="Q",R71="Q",T71="Q",V71="Q",X71="Q",Z71="Q",AB71="Q",AD71="Q",AF71="Q",AH71="Q",AJ71="Q",AL71="Q",AN71="Q",AP71="Q",AR71="Q",AT71="Q",AV71="Q",AX71="Q",AZ71="Q",BB71="Q",BD71="Q"),"Yes","No")</f>
        <v>No</v>
      </c>
    </row>
    <row r="72" spans="1:57" ht="11.25" customHeight="1">
      <c r="A72" s="7" t="s">
        <v>494</v>
      </c>
      <c r="B72" s="7" t="s">
        <v>495</v>
      </c>
      <c r="C72" s="37" t="s">
        <v>54</v>
      </c>
      <c r="D72" s="298">
        <v>5027</v>
      </c>
      <c r="E72" s="299">
        <v>50027</v>
      </c>
      <c r="F72" s="27" t="s">
        <v>243</v>
      </c>
      <c r="G72" s="73" t="s">
        <v>160</v>
      </c>
      <c r="H72" s="35">
        <v>2650890</v>
      </c>
      <c r="I72" s="35">
        <v>885</v>
      </c>
      <c r="J72" s="37" t="s">
        <v>21</v>
      </c>
      <c r="K72" s="37" t="s">
        <v>161</v>
      </c>
      <c r="L72" s="8">
        <v>72</v>
      </c>
      <c r="M72" s="8">
        <v>331456</v>
      </c>
      <c r="N72" s="9" t="s">
        <v>1148</v>
      </c>
      <c r="O72" s="8">
        <v>179638</v>
      </c>
      <c r="P72" s="9" t="s">
        <v>1148</v>
      </c>
      <c r="Q72" s="8">
        <v>166402</v>
      </c>
      <c r="R72" s="9" t="s">
        <v>1148</v>
      </c>
      <c r="S72" s="8">
        <v>342957</v>
      </c>
      <c r="T72" s="9" t="s">
        <v>1148</v>
      </c>
      <c r="U72" s="8">
        <v>127483</v>
      </c>
      <c r="V72" s="9" t="s">
        <v>1148</v>
      </c>
      <c r="W72" s="33">
        <v>1147936</v>
      </c>
      <c r="X72" s="9" t="s">
        <v>1148</v>
      </c>
      <c r="Y72" s="30">
        <v>190</v>
      </c>
      <c r="Z72" s="9" t="s">
        <v>1148</v>
      </c>
      <c r="AA72" s="30">
        <v>95</v>
      </c>
      <c r="AB72" s="9" t="s">
        <v>1148</v>
      </c>
      <c r="AC72" s="30">
        <v>91</v>
      </c>
      <c r="AD72" s="9" t="s">
        <v>1148</v>
      </c>
      <c r="AE72" s="30">
        <v>182</v>
      </c>
      <c r="AF72" s="9" t="s">
        <v>1148</v>
      </c>
      <c r="AG72" s="30">
        <v>53</v>
      </c>
      <c r="AH72" s="9" t="s">
        <v>1148</v>
      </c>
      <c r="AI72" s="32">
        <v>611</v>
      </c>
      <c r="AJ72" s="12" t="s">
        <v>1148</v>
      </c>
      <c r="AK72" s="22">
        <v>9213838</v>
      </c>
      <c r="AL72" s="22" t="s">
        <v>1148</v>
      </c>
      <c r="AM72" s="22">
        <v>5135388</v>
      </c>
      <c r="AN72" s="22" t="s">
        <v>1148</v>
      </c>
      <c r="AO72" s="22">
        <v>5223908</v>
      </c>
      <c r="AP72" s="22" t="s">
        <v>1148</v>
      </c>
      <c r="AQ72" s="22">
        <v>10039085</v>
      </c>
      <c r="AR72" s="22" t="s">
        <v>1148</v>
      </c>
      <c r="AS72" s="26">
        <v>29612219</v>
      </c>
      <c r="AT72" s="22" t="s">
        <v>1148</v>
      </c>
      <c r="AU72" s="23">
        <v>27.798072745703802</v>
      </c>
      <c r="AV72" s="23" t="s">
        <v>1148</v>
      </c>
      <c r="AW72" s="23">
        <v>28.587425823044121</v>
      </c>
      <c r="AX72" s="23" t="s">
        <v>1148</v>
      </c>
      <c r="AY72" s="23">
        <v>31.39330056129133</v>
      </c>
      <c r="AZ72" s="23" t="s">
        <v>1148</v>
      </c>
      <c r="BA72" s="23">
        <v>29.272139072828374</v>
      </c>
      <c r="BB72" s="23" t="s">
        <v>1148</v>
      </c>
      <c r="BC72" s="24">
        <v>25.796053961196442</v>
      </c>
      <c r="BD72" s="1" t="s">
        <v>1148</v>
      </c>
      <c r="BE72" s="1" t="str">
        <f>IF(OR(N72="Q",P72="Q",R72="Q",T72="Q",V72="Q",X72="Q",Z72="Q",AB72="Q",AD72="Q",AF72="Q",AH72="Q",AJ72="Q",AL72="Q",AN72="Q",AP72="Q",AR72="Q",AT72="Q",AV72="Q",AX72="Q",AZ72="Q",BB72="Q",BD72="Q"),"Yes","No")</f>
        <v>No</v>
      </c>
    </row>
    <row r="73" spans="1:57" ht="11.25" customHeight="1">
      <c r="A73" s="7" t="s">
        <v>498</v>
      </c>
      <c r="B73" s="7" t="s">
        <v>499</v>
      </c>
      <c r="C73" s="37" t="s">
        <v>36</v>
      </c>
      <c r="D73" s="298">
        <v>4022</v>
      </c>
      <c r="E73" s="299">
        <v>40022</v>
      </c>
      <c r="F73" s="27" t="s">
        <v>167</v>
      </c>
      <c r="G73" s="73" t="s">
        <v>160</v>
      </c>
      <c r="H73" s="35">
        <v>4515419</v>
      </c>
      <c r="I73" s="35">
        <v>838</v>
      </c>
      <c r="J73" s="37" t="s">
        <v>7</v>
      </c>
      <c r="K73" s="37" t="s">
        <v>161</v>
      </c>
      <c r="L73" s="8">
        <v>451</v>
      </c>
      <c r="M73" s="8">
        <v>2695351</v>
      </c>
      <c r="N73" s="9" t="s">
        <v>1148</v>
      </c>
      <c r="O73" s="8">
        <v>691046</v>
      </c>
      <c r="P73" s="9" t="s">
        <v>1148</v>
      </c>
      <c r="Q73" s="8">
        <v>213876</v>
      </c>
      <c r="R73" s="9" t="s">
        <v>1148</v>
      </c>
      <c r="S73" s="8">
        <v>620425</v>
      </c>
      <c r="T73" s="9" t="s">
        <v>1148</v>
      </c>
      <c r="U73" s="8">
        <v>632</v>
      </c>
      <c r="V73" s="9" t="s">
        <v>1148</v>
      </c>
      <c r="W73" s="33">
        <v>4221330</v>
      </c>
      <c r="X73" s="9" t="s">
        <v>1148</v>
      </c>
      <c r="Y73" s="30">
        <v>1585.71</v>
      </c>
      <c r="Z73" s="9" t="s">
        <v>1148</v>
      </c>
      <c r="AA73" s="30">
        <v>327</v>
      </c>
      <c r="AB73" s="9" t="s">
        <v>1148</v>
      </c>
      <c r="AC73" s="30">
        <v>110.96</v>
      </c>
      <c r="AD73" s="9" t="s">
        <v>1148</v>
      </c>
      <c r="AE73" s="30">
        <v>302.32</v>
      </c>
      <c r="AF73" s="9" t="s">
        <v>1148</v>
      </c>
      <c r="AG73" s="30">
        <v>0.32</v>
      </c>
      <c r="AH73" s="9" t="s">
        <v>1148</v>
      </c>
      <c r="AI73" s="32">
        <v>2326.31</v>
      </c>
      <c r="AJ73" s="12" t="s">
        <v>1148</v>
      </c>
      <c r="AK73" s="22">
        <v>53992339</v>
      </c>
      <c r="AL73" s="22" t="s">
        <v>1148</v>
      </c>
      <c r="AM73" s="22">
        <v>14858288</v>
      </c>
      <c r="AN73" s="22" t="s">
        <v>1148</v>
      </c>
      <c r="AO73" s="22">
        <v>5298176</v>
      </c>
      <c r="AP73" s="22" t="s">
        <v>1148</v>
      </c>
      <c r="AQ73" s="22">
        <v>20139092</v>
      </c>
      <c r="AR73" s="22" t="s">
        <v>1148</v>
      </c>
      <c r="AS73" s="26">
        <v>94287895</v>
      </c>
      <c r="AT73" s="22" t="s">
        <v>1148</v>
      </c>
      <c r="AU73" s="23">
        <v>20.031654133357769</v>
      </c>
      <c r="AV73" s="23" t="s">
        <v>1148</v>
      </c>
      <c r="AW73" s="23">
        <v>21.501156218254646</v>
      </c>
      <c r="AX73" s="23" t="s">
        <v>1148</v>
      </c>
      <c r="AY73" s="23">
        <v>24.772185752492099</v>
      </c>
      <c r="AZ73" s="23" t="s">
        <v>1148</v>
      </c>
      <c r="BA73" s="23">
        <v>32.460155538542125</v>
      </c>
      <c r="BB73" s="23" t="s">
        <v>1148</v>
      </c>
      <c r="BC73" s="24">
        <v>22.336063515527098</v>
      </c>
      <c r="BD73" s="1" t="s">
        <v>1148</v>
      </c>
      <c r="BE73" s="1" t="str">
        <f>IF(OR(N73="Q",P73="Q",R73="Q",T73="Q",V73="Q",X73="Q",Z73="Q",AB73="Q",AD73="Q",AF73="Q",AH73="Q",AJ73="Q",AL73="Q",AN73="Q",AP73="Q",AR73="Q",AT73="Q",AV73="Q",AX73="Q",AZ73="Q",BB73="Q",BD73="Q"),"Yes","No")</f>
        <v>No</v>
      </c>
    </row>
    <row r="74" spans="1:57" ht="11.25" customHeight="1">
      <c r="A74" s="7" t="s">
        <v>498</v>
      </c>
      <c r="B74" s="7" t="s">
        <v>499</v>
      </c>
      <c r="C74" s="37" t="s">
        <v>36</v>
      </c>
      <c r="D74" s="298">
        <v>4022</v>
      </c>
      <c r="E74" s="299">
        <v>40022</v>
      </c>
      <c r="F74" s="27" t="s">
        <v>167</v>
      </c>
      <c r="G74" s="73" t="s">
        <v>160</v>
      </c>
      <c r="H74" s="35">
        <v>4515419</v>
      </c>
      <c r="I74" s="35">
        <v>838</v>
      </c>
      <c r="J74" s="37" t="s">
        <v>20</v>
      </c>
      <c r="K74" s="37" t="s">
        <v>161</v>
      </c>
      <c r="L74" s="8">
        <v>224</v>
      </c>
      <c r="M74" s="8">
        <v>1673370</v>
      </c>
      <c r="N74" s="9" t="s">
        <v>1148</v>
      </c>
      <c r="O74" s="8">
        <v>537604</v>
      </c>
      <c r="P74" s="9" t="s">
        <v>1148</v>
      </c>
      <c r="Q74" s="8">
        <v>871005</v>
      </c>
      <c r="R74" s="9" t="s">
        <v>1148</v>
      </c>
      <c r="S74" s="8">
        <v>745134</v>
      </c>
      <c r="T74" s="9" t="s">
        <v>1148</v>
      </c>
      <c r="U74" s="8">
        <v>49860</v>
      </c>
      <c r="V74" s="9" t="s">
        <v>1148</v>
      </c>
      <c r="W74" s="33">
        <v>3876973</v>
      </c>
      <c r="X74" s="9" t="s">
        <v>1148</v>
      </c>
      <c r="Y74" s="30">
        <v>724.2</v>
      </c>
      <c r="Z74" s="9" t="s">
        <v>1148</v>
      </c>
      <c r="AA74" s="30">
        <v>225</v>
      </c>
      <c r="AB74" s="9" t="s">
        <v>1148</v>
      </c>
      <c r="AC74" s="30">
        <v>451.89</v>
      </c>
      <c r="AD74" s="9" t="s">
        <v>1148</v>
      </c>
      <c r="AE74" s="30">
        <v>354.35</v>
      </c>
      <c r="AF74" s="9" t="s">
        <v>1148</v>
      </c>
      <c r="AG74" s="30">
        <v>26.34</v>
      </c>
      <c r="AH74" s="9" t="s">
        <v>1148</v>
      </c>
      <c r="AI74" s="32">
        <v>1781.78</v>
      </c>
      <c r="AJ74" s="12" t="s">
        <v>1148</v>
      </c>
      <c r="AK74" s="22">
        <v>37672506</v>
      </c>
      <c r="AL74" s="22" t="s">
        <v>1148</v>
      </c>
      <c r="AM74" s="22">
        <v>12239309</v>
      </c>
      <c r="AN74" s="22" t="s">
        <v>1148</v>
      </c>
      <c r="AO74" s="22">
        <v>21576658</v>
      </c>
      <c r="AP74" s="22" t="s">
        <v>1148</v>
      </c>
      <c r="AQ74" s="22">
        <v>23605215</v>
      </c>
      <c r="AR74" s="22" t="s">
        <v>1148</v>
      </c>
      <c r="AS74" s="26">
        <v>95093688</v>
      </c>
      <c r="AT74" s="22" t="s">
        <v>1148</v>
      </c>
      <c r="AU74" s="23">
        <v>22.512956489001237</v>
      </c>
      <c r="AV74" s="23" t="s">
        <v>1148</v>
      </c>
      <c r="AW74" s="23">
        <v>22.766402407720182</v>
      </c>
      <c r="AX74" s="23" t="s">
        <v>1148</v>
      </c>
      <c r="AY74" s="23">
        <v>24.772140228816138</v>
      </c>
      <c r="AZ74" s="23" t="s">
        <v>1148</v>
      </c>
      <c r="BA74" s="23">
        <v>31.679154353445153</v>
      </c>
      <c r="BB74" s="23" t="s">
        <v>1148</v>
      </c>
      <c r="BC74" s="24">
        <v>24.527817965201201</v>
      </c>
      <c r="BD74" s="1" t="s">
        <v>1148</v>
      </c>
      <c r="BE74" s="1" t="str">
        <f>IF(OR(N74="Q",P74="Q",R74="Q",T74="Q",V74="Q",X74="Q",Z74="Q",AB74="Q",AD74="Q",AF74="Q",AH74="Q",AJ74="Q",AL74="Q",AN74="Q",AP74="Q",AR74="Q",AT74="Q",AV74="Q",AX74="Q",AZ74="Q",BB74="Q",BD74="Q"),"Yes","No")</f>
        <v>No</v>
      </c>
    </row>
    <row r="75" spans="1:57" ht="11.25" customHeight="1">
      <c r="A75" s="7" t="s">
        <v>498</v>
      </c>
      <c r="B75" s="7" t="s">
        <v>499</v>
      </c>
      <c r="C75" s="37" t="s">
        <v>36</v>
      </c>
      <c r="D75" s="298">
        <v>4022</v>
      </c>
      <c r="E75" s="299">
        <v>40022</v>
      </c>
      <c r="F75" s="27" t="s">
        <v>167</v>
      </c>
      <c r="G75" s="73" t="s">
        <v>160</v>
      </c>
      <c r="H75" s="35">
        <v>4515419</v>
      </c>
      <c r="I75" s="35">
        <v>838</v>
      </c>
      <c r="J75" s="37" t="s">
        <v>10</v>
      </c>
      <c r="K75" s="37" t="s">
        <v>161</v>
      </c>
      <c r="L75" s="8">
        <v>163</v>
      </c>
      <c r="M75" s="8">
        <v>627221</v>
      </c>
      <c r="N75" s="9" t="s">
        <v>1148</v>
      </c>
      <c r="O75" s="8">
        <v>118971</v>
      </c>
      <c r="P75" s="9" t="s">
        <v>1148</v>
      </c>
      <c r="Q75" s="8">
        <v>6070</v>
      </c>
      <c r="R75" s="9" t="s">
        <v>1148</v>
      </c>
      <c r="S75" s="8">
        <v>45774</v>
      </c>
      <c r="T75" s="9" t="s">
        <v>1148</v>
      </c>
      <c r="U75" s="8">
        <v>0</v>
      </c>
      <c r="V75" s="9" t="s">
        <v>1148</v>
      </c>
      <c r="W75" s="33">
        <v>798036</v>
      </c>
      <c r="X75" s="9" t="s">
        <v>1148</v>
      </c>
      <c r="Y75" s="30">
        <v>363.09</v>
      </c>
      <c r="Z75" s="9" t="s">
        <v>1148</v>
      </c>
      <c r="AA75" s="30">
        <v>55</v>
      </c>
      <c r="AB75" s="9" t="s">
        <v>1148</v>
      </c>
      <c r="AC75" s="30">
        <v>3.15</v>
      </c>
      <c r="AD75" s="9" t="s">
        <v>1148</v>
      </c>
      <c r="AE75" s="30">
        <v>22.33</v>
      </c>
      <c r="AF75" s="9" t="s">
        <v>1148</v>
      </c>
      <c r="AG75" s="30">
        <v>0</v>
      </c>
      <c r="AH75" s="9" t="s">
        <v>1148</v>
      </c>
      <c r="AI75" s="32">
        <v>443.57</v>
      </c>
      <c r="AJ75" s="12" t="s">
        <v>1148</v>
      </c>
      <c r="AK75" s="22">
        <v>9880263</v>
      </c>
      <c r="AL75" s="22" t="s">
        <v>1148</v>
      </c>
      <c r="AM75" s="22">
        <v>2580185</v>
      </c>
      <c r="AN75" s="22" t="s">
        <v>1148</v>
      </c>
      <c r="AO75" s="22">
        <v>150378</v>
      </c>
      <c r="AP75" s="22" t="s">
        <v>1148</v>
      </c>
      <c r="AQ75" s="22">
        <v>1487798</v>
      </c>
      <c r="AR75" s="22" t="s">
        <v>1148</v>
      </c>
      <c r="AS75" s="26">
        <v>14098624</v>
      </c>
      <c r="AT75" s="22" t="s">
        <v>1148</v>
      </c>
      <c r="AU75" s="23">
        <v>15.752442918843597</v>
      </c>
      <c r="AV75" s="23" t="s">
        <v>1148</v>
      </c>
      <c r="AW75" s="23">
        <v>21.687512082776475</v>
      </c>
      <c r="AX75" s="23" t="s">
        <v>1148</v>
      </c>
      <c r="AY75" s="23">
        <v>24.773970345963757</v>
      </c>
      <c r="AZ75" s="23" t="s">
        <v>1148</v>
      </c>
      <c r="BA75" s="23">
        <v>32.503124044217245</v>
      </c>
      <c r="BB75" s="23" t="s">
        <v>1148</v>
      </c>
      <c r="BC75" s="24">
        <v>17.666651629751041</v>
      </c>
      <c r="BD75" s="1" t="s">
        <v>1148</v>
      </c>
      <c r="BE75" s="1" t="str">
        <f>IF(OR(N75="Q",P75="Q",R75="Q",T75="Q",V75="Q",X75="Q",Z75="Q",AB75="Q",AD75="Q",AF75="Q",AH75="Q",AJ75="Q",AL75="Q",AN75="Q",AP75="Q",AR75="Q",AT75="Q",AV75="Q",AX75="Q",AZ75="Q",BB75="Q",BD75="Q"),"Yes","No")</f>
        <v>No</v>
      </c>
    </row>
    <row r="76" spans="1:57" ht="11.25" customHeight="1">
      <c r="A76" s="7" t="s">
        <v>695</v>
      </c>
      <c r="B76" s="7" t="s">
        <v>696</v>
      </c>
      <c r="C76" s="37" t="s">
        <v>84</v>
      </c>
      <c r="D76" s="298">
        <v>6011</v>
      </c>
      <c r="E76" s="299">
        <v>60011</v>
      </c>
      <c r="F76" s="27" t="s">
        <v>167</v>
      </c>
      <c r="G76" s="73" t="s">
        <v>160</v>
      </c>
      <c r="H76" s="35">
        <v>1758210</v>
      </c>
      <c r="I76" s="35">
        <v>786</v>
      </c>
      <c r="J76" s="37" t="s">
        <v>7</v>
      </c>
      <c r="K76" s="37" t="s">
        <v>161</v>
      </c>
      <c r="L76" s="8">
        <v>372</v>
      </c>
      <c r="M76" s="8">
        <v>2130764</v>
      </c>
      <c r="N76" s="9" t="s">
        <v>1148</v>
      </c>
      <c r="O76" s="8">
        <v>486524</v>
      </c>
      <c r="P76" s="9" t="s">
        <v>1148</v>
      </c>
      <c r="Q76" s="8">
        <v>180448</v>
      </c>
      <c r="R76" s="9" t="s">
        <v>1148</v>
      </c>
      <c r="S76" s="8">
        <v>371533</v>
      </c>
      <c r="T76" s="9" t="s">
        <v>1148</v>
      </c>
      <c r="U76" s="8">
        <v>0</v>
      </c>
      <c r="V76" s="9" t="s">
        <v>1148</v>
      </c>
      <c r="W76" s="33">
        <v>3169269</v>
      </c>
      <c r="X76" s="9" t="s">
        <v>1148</v>
      </c>
      <c r="Y76" s="30">
        <v>1199.8</v>
      </c>
      <c r="Z76" s="9" t="s">
        <v>1148</v>
      </c>
      <c r="AA76" s="30">
        <v>263.5</v>
      </c>
      <c r="AB76" s="9" t="s">
        <v>1148</v>
      </c>
      <c r="AC76" s="30">
        <v>97.7</v>
      </c>
      <c r="AD76" s="9" t="s">
        <v>1148</v>
      </c>
      <c r="AE76" s="30">
        <v>206.6</v>
      </c>
      <c r="AF76" s="9" t="s">
        <v>1148</v>
      </c>
      <c r="AG76" s="30">
        <v>0</v>
      </c>
      <c r="AH76" s="9" t="s">
        <v>1148</v>
      </c>
      <c r="AI76" s="32">
        <v>1767.6000000000001</v>
      </c>
      <c r="AJ76" s="12" t="s">
        <v>1148</v>
      </c>
      <c r="AK76" s="22">
        <v>47072136</v>
      </c>
      <c r="AL76" s="22" t="s">
        <v>1148</v>
      </c>
      <c r="AM76" s="22">
        <v>11137901</v>
      </c>
      <c r="AN76" s="22" t="s">
        <v>1148</v>
      </c>
      <c r="AO76" s="22">
        <v>3757513</v>
      </c>
      <c r="AP76" s="22" t="s">
        <v>1148</v>
      </c>
      <c r="AQ76" s="22">
        <v>10184466</v>
      </c>
      <c r="AR76" s="22" t="s">
        <v>1148</v>
      </c>
      <c r="AS76" s="26">
        <v>72152016</v>
      </c>
      <c r="AT76" s="22" t="s">
        <v>1148</v>
      </c>
      <c r="AU76" s="23">
        <v>22.091670405544679</v>
      </c>
      <c r="AV76" s="23" t="s">
        <v>1148</v>
      </c>
      <c r="AW76" s="23">
        <v>22.892808987840272</v>
      </c>
      <c r="AX76" s="23" t="s">
        <v>1148</v>
      </c>
      <c r="AY76" s="23">
        <v>20.823245477921617</v>
      </c>
      <c r="AZ76" s="23" t="s">
        <v>1148</v>
      </c>
      <c r="BA76" s="23">
        <v>27.412009162039443</v>
      </c>
      <c r="BB76" s="23" t="s">
        <v>1148</v>
      </c>
      <c r="BC76" s="24">
        <v>22.766138185177716</v>
      </c>
      <c r="BD76" s="1" t="s">
        <v>1148</v>
      </c>
      <c r="BE76" s="1" t="str">
        <f>IF(OR(N76="Q",P76="Q",R76="Q",T76="Q",V76="Q",X76="Q",Z76="Q",AB76="Q",AD76="Q",AF76="Q",AH76="Q",AJ76="Q",AL76="Q",AN76="Q",AP76="Q",AR76="Q",AT76="Q",AV76="Q",AX76="Q",AZ76="Q",BB76="Q",BD76="Q"),"Yes","No")</f>
        <v>No</v>
      </c>
    </row>
    <row r="77" spans="1:57" ht="11.25" customHeight="1">
      <c r="A77" s="7" t="s">
        <v>695</v>
      </c>
      <c r="B77" s="7" t="s">
        <v>696</v>
      </c>
      <c r="C77" s="37" t="s">
        <v>84</v>
      </c>
      <c r="D77" s="298">
        <v>6011</v>
      </c>
      <c r="E77" s="299">
        <v>60011</v>
      </c>
      <c r="F77" s="27" t="s">
        <v>167</v>
      </c>
      <c r="G77" s="73" t="s">
        <v>160</v>
      </c>
      <c r="H77" s="35">
        <v>1758210</v>
      </c>
      <c r="I77" s="35">
        <v>786</v>
      </c>
      <c r="J77" s="37" t="s">
        <v>10</v>
      </c>
      <c r="K77" s="37" t="s">
        <v>161</v>
      </c>
      <c r="L77" s="8">
        <v>102</v>
      </c>
      <c r="M77" s="8">
        <v>390859</v>
      </c>
      <c r="N77" s="9" t="s">
        <v>1148</v>
      </c>
      <c r="O77" s="8">
        <v>53440</v>
      </c>
      <c r="P77" s="9" t="s">
        <v>1148</v>
      </c>
      <c r="Q77" s="8">
        <v>4921</v>
      </c>
      <c r="R77" s="9" t="s">
        <v>1148</v>
      </c>
      <c r="S77" s="8">
        <v>47362</v>
      </c>
      <c r="T77" s="9" t="s">
        <v>1148</v>
      </c>
      <c r="U77" s="8">
        <v>0</v>
      </c>
      <c r="V77" s="9" t="s">
        <v>1148</v>
      </c>
      <c r="W77" s="33">
        <v>496582</v>
      </c>
      <c r="X77" s="9" t="s">
        <v>1148</v>
      </c>
      <c r="Y77" s="30">
        <v>213.8</v>
      </c>
      <c r="Z77" s="9" t="s">
        <v>1148</v>
      </c>
      <c r="AA77" s="30">
        <v>29</v>
      </c>
      <c r="AB77" s="9" t="s">
        <v>1148</v>
      </c>
      <c r="AC77" s="30">
        <v>2.7</v>
      </c>
      <c r="AD77" s="9" t="s">
        <v>1148</v>
      </c>
      <c r="AE77" s="30">
        <v>25.900000000000002</v>
      </c>
      <c r="AF77" s="9" t="s">
        <v>1148</v>
      </c>
      <c r="AG77" s="30">
        <v>0</v>
      </c>
      <c r="AH77" s="9" t="s">
        <v>1148</v>
      </c>
      <c r="AI77" s="32">
        <v>271.39999999999998</v>
      </c>
      <c r="AJ77" s="12" t="s">
        <v>1148</v>
      </c>
      <c r="AK77" s="22">
        <v>7409102</v>
      </c>
      <c r="AL77" s="22" t="s">
        <v>1148</v>
      </c>
      <c r="AM77" s="22">
        <v>1157871</v>
      </c>
      <c r="AN77" s="22" t="s">
        <v>1148</v>
      </c>
      <c r="AO77" s="22">
        <v>98417</v>
      </c>
      <c r="AP77" s="22" t="s">
        <v>1148</v>
      </c>
      <c r="AQ77" s="22">
        <v>1424625</v>
      </c>
      <c r="AR77" s="22" t="s">
        <v>1148</v>
      </c>
      <c r="AS77" s="26">
        <v>10090015</v>
      </c>
      <c r="AT77" s="22" t="s">
        <v>1148</v>
      </c>
      <c r="AU77" s="23">
        <v>18.955945750257765</v>
      </c>
      <c r="AV77" s="23" t="s">
        <v>1148</v>
      </c>
      <c r="AW77" s="23">
        <v>21.666747754491016</v>
      </c>
      <c r="AX77" s="23" t="s">
        <v>1148</v>
      </c>
      <c r="AY77" s="23">
        <v>19.999390367811422</v>
      </c>
      <c r="AZ77" s="23" t="s">
        <v>1148</v>
      </c>
      <c r="BA77" s="23">
        <v>30.07949410920147</v>
      </c>
      <c r="BB77" s="23" t="s">
        <v>1148</v>
      </c>
      <c r="BC77" s="24">
        <v>20.318930206894329</v>
      </c>
      <c r="BD77" s="1" t="s">
        <v>1148</v>
      </c>
      <c r="BE77" s="1" t="str">
        <f>IF(OR(N77="Q",P77="Q",R77="Q",T77="Q",V77="Q",X77="Q",Z77="Q",AB77="Q",AD77="Q",AF77="Q",AH77="Q",AJ77="Q",AL77="Q",AN77="Q",AP77="Q",AR77="Q",AT77="Q",AV77="Q",AX77="Q",AZ77="Q",BB77="Q",BD77="Q"),"Yes","No")</f>
        <v>No</v>
      </c>
    </row>
    <row r="78" spans="1:57" ht="11.25" customHeight="1">
      <c r="A78" s="7" t="s">
        <v>603</v>
      </c>
      <c r="B78" s="7" t="s">
        <v>604</v>
      </c>
      <c r="C78" s="37" t="s">
        <v>17</v>
      </c>
      <c r="D78" s="298">
        <v>9026</v>
      </c>
      <c r="E78" s="299">
        <v>90026</v>
      </c>
      <c r="F78" s="27" t="s">
        <v>167</v>
      </c>
      <c r="G78" s="73" t="s">
        <v>160</v>
      </c>
      <c r="H78" s="35">
        <v>2956746</v>
      </c>
      <c r="I78" s="35">
        <v>732</v>
      </c>
      <c r="J78" s="37" t="s">
        <v>7</v>
      </c>
      <c r="K78" s="37" t="s">
        <v>161</v>
      </c>
      <c r="L78" s="8">
        <v>215</v>
      </c>
      <c r="M78" s="8">
        <v>1058661</v>
      </c>
      <c r="N78" s="9" t="s">
        <v>1148</v>
      </c>
      <c r="O78" s="8">
        <v>311015</v>
      </c>
      <c r="P78" s="9" t="s">
        <v>1148</v>
      </c>
      <c r="Q78" s="8">
        <v>7262</v>
      </c>
      <c r="R78" s="9" t="s">
        <v>1148</v>
      </c>
      <c r="S78" s="8">
        <v>60220</v>
      </c>
      <c r="T78" s="9" t="s">
        <v>1148</v>
      </c>
      <c r="U78" s="8">
        <v>0</v>
      </c>
      <c r="V78" s="9" t="s">
        <v>1148</v>
      </c>
      <c r="W78" s="33">
        <v>1437158</v>
      </c>
      <c r="X78" s="9" t="s">
        <v>1148</v>
      </c>
      <c r="Y78" s="30">
        <v>620</v>
      </c>
      <c r="Z78" s="9" t="s">
        <v>1148</v>
      </c>
      <c r="AA78" s="30">
        <v>182</v>
      </c>
      <c r="AB78" s="9" t="s">
        <v>1148</v>
      </c>
      <c r="AC78" s="30">
        <v>4</v>
      </c>
      <c r="AD78" s="9" t="s">
        <v>1148</v>
      </c>
      <c r="AE78" s="30">
        <v>34</v>
      </c>
      <c r="AF78" s="9" t="s">
        <v>1148</v>
      </c>
      <c r="AG78" s="30">
        <v>0</v>
      </c>
      <c r="AH78" s="9" t="s">
        <v>1148</v>
      </c>
      <c r="AI78" s="32">
        <v>840</v>
      </c>
      <c r="AJ78" s="12" t="s">
        <v>1148</v>
      </c>
      <c r="AK78" s="22">
        <v>25123728</v>
      </c>
      <c r="AL78" s="22" t="s">
        <v>1148</v>
      </c>
      <c r="AM78" s="22">
        <v>8078907</v>
      </c>
      <c r="AN78" s="22" t="s">
        <v>1148</v>
      </c>
      <c r="AO78" s="22">
        <v>743021</v>
      </c>
      <c r="AP78" s="22" t="s">
        <v>1148</v>
      </c>
      <c r="AQ78" s="22">
        <v>1425869</v>
      </c>
      <c r="AR78" s="22" t="s">
        <v>1148</v>
      </c>
      <c r="AS78" s="26">
        <v>35371525</v>
      </c>
      <c r="AT78" s="22" t="s">
        <v>1148</v>
      </c>
      <c r="AU78" s="23">
        <v>23.731608135182082</v>
      </c>
      <c r="AV78" s="23" t="s">
        <v>1148</v>
      </c>
      <c r="AW78" s="23">
        <v>25.975940067199332</v>
      </c>
      <c r="AX78" s="23" t="s">
        <v>1148</v>
      </c>
      <c r="AY78" s="23">
        <v>102.31630404847149</v>
      </c>
      <c r="AZ78" s="23" t="s">
        <v>1148</v>
      </c>
      <c r="BA78" s="23">
        <v>23.677665227499169</v>
      </c>
      <c r="BB78" s="23" t="s">
        <v>1148</v>
      </c>
      <c r="BC78" s="24">
        <v>24.612133808530448</v>
      </c>
      <c r="BD78" s="1" t="s">
        <v>1148</v>
      </c>
      <c r="BE78" s="1" t="str">
        <f>IF(OR(N78="Q",P78="Q",R78="Q",T78="Q",V78="Q",X78="Q",Z78="Q",AB78="Q",AD78="Q",AF78="Q",AH78="Q",AJ78="Q",AL78="Q",AN78="Q",AP78="Q",AR78="Q",AT78="Q",AV78="Q",AX78="Q",AZ78="Q",BB78="Q",BD78="Q"),"Yes","No")</f>
        <v>No</v>
      </c>
    </row>
    <row r="79" spans="1:57" ht="11.25" customHeight="1">
      <c r="A79" s="7" t="s">
        <v>603</v>
      </c>
      <c r="B79" s="7" t="s">
        <v>604</v>
      </c>
      <c r="C79" s="37" t="s">
        <v>17</v>
      </c>
      <c r="D79" s="298">
        <v>9026</v>
      </c>
      <c r="E79" s="299">
        <v>90026</v>
      </c>
      <c r="F79" s="27" t="s">
        <v>167</v>
      </c>
      <c r="G79" s="73" t="s">
        <v>160</v>
      </c>
      <c r="H79" s="35">
        <v>2956746</v>
      </c>
      <c r="I79" s="35">
        <v>732</v>
      </c>
      <c r="J79" s="37" t="s">
        <v>21</v>
      </c>
      <c r="K79" s="37" t="s">
        <v>161</v>
      </c>
      <c r="L79" s="8">
        <v>97</v>
      </c>
      <c r="M79" s="8">
        <v>582274</v>
      </c>
      <c r="N79" s="9" t="s">
        <v>1148</v>
      </c>
      <c r="O79" s="8">
        <v>160857</v>
      </c>
      <c r="P79" s="9" t="s">
        <v>1148</v>
      </c>
      <c r="Q79" s="8">
        <v>243421</v>
      </c>
      <c r="R79" s="9" t="s">
        <v>1148</v>
      </c>
      <c r="S79" s="8">
        <v>8065</v>
      </c>
      <c r="T79" s="9" t="s">
        <v>1148</v>
      </c>
      <c r="U79" s="8">
        <v>0</v>
      </c>
      <c r="V79" s="9" t="s">
        <v>1148</v>
      </c>
      <c r="W79" s="33">
        <v>994617</v>
      </c>
      <c r="X79" s="9" t="s">
        <v>1148</v>
      </c>
      <c r="Y79" s="30">
        <v>337</v>
      </c>
      <c r="Z79" s="9" t="s">
        <v>1148</v>
      </c>
      <c r="AA79" s="30">
        <v>84</v>
      </c>
      <c r="AB79" s="9" t="s">
        <v>1148</v>
      </c>
      <c r="AC79" s="30">
        <v>120</v>
      </c>
      <c r="AD79" s="9" t="s">
        <v>1148</v>
      </c>
      <c r="AE79" s="30">
        <v>4</v>
      </c>
      <c r="AF79" s="9" t="s">
        <v>1148</v>
      </c>
      <c r="AG79" s="30">
        <v>0</v>
      </c>
      <c r="AH79" s="9" t="s">
        <v>1148</v>
      </c>
      <c r="AI79" s="32">
        <v>545</v>
      </c>
      <c r="AJ79" s="12" t="s">
        <v>1148</v>
      </c>
      <c r="AK79" s="22">
        <v>13180417</v>
      </c>
      <c r="AL79" s="22" t="s">
        <v>1148</v>
      </c>
      <c r="AM79" s="22">
        <v>4927106</v>
      </c>
      <c r="AN79" s="22" t="s">
        <v>1148</v>
      </c>
      <c r="AO79" s="22">
        <v>5692887</v>
      </c>
      <c r="AP79" s="22" t="s">
        <v>1148</v>
      </c>
      <c r="AQ79" s="22">
        <v>472134</v>
      </c>
      <c r="AR79" s="22" t="s">
        <v>1148</v>
      </c>
      <c r="AS79" s="26">
        <v>24272544</v>
      </c>
      <c r="AT79" s="22" t="s">
        <v>1148</v>
      </c>
      <c r="AU79" s="23">
        <v>22.636107743090022</v>
      </c>
      <c r="AV79" s="23" t="s">
        <v>1148</v>
      </c>
      <c r="AW79" s="23">
        <v>30.630348694803459</v>
      </c>
      <c r="AX79" s="23" t="s">
        <v>1148</v>
      </c>
      <c r="AY79" s="23">
        <v>23.387000299891955</v>
      </c>
      <c r="AZ79" s="23" t="s">
        <v>1148</v>
      </c>
      <c r="BA79" s="23">
        <v>58.541103533787975</v>
      </c>
      <c r="BB79" s="23" t="s">
        <v>1148</v>
      </c>
      <c r="BC79" s="24">
        <v>24.403910248869664</v>
      </c>
      <c r="BD79" s="1" t="s">
        <v>1148</v>
      </c>
      <c r="BE79" s="1" t="str">
        <f>IF(OR(N79="Q",P79="Q",R79="Q",T79="Q",V79="Q",X79="Q",Z79="Q",AB79="Q",AD79="Q",AF79="Q",AH79="Q",AJ79="Q",AL79="Q",AN79="Q",AP79="Q",AR79="Q",AT79="Q",AV79="Q",AX79="Q",AZ79="Q",BB79="Q",BD79="Q"),"Yes","No")</f>
        <v>No</v>
      </c>
    </row>
    <row r="80" spans="1:57" ht="11.25" customHeight="1">
      <c r="A80" s="7" t="s">
        <v>611</v>
      </c>
      <c r="B80" s="7" t="s">
        <v>612</v>
      </c>
      <c r="C80" s="37" t="s">
        <v>17</v>
      </c>
      <c r="D80" s="298">
        <v>9013</v>
      </c>
      <c r="E80" s="299">
        <v>90013</v>
      </c>
      <c r="F80" s="27" t="s">
        <v>167</v>
      </c>
      <c r="G80" s="73" t="s">
        <v>160</v>
      </c>
      <c r="H80" s="35">
        <v>1664496</v>
      </c>
      <c r="I80" s="35">
        <v>679</v>
      </c>
      <c r="J80" s="37" t="s">
        <v>7</v>
      </c>
      <c r="K80" s="37" t="s">
        <v>161</v>
      </c>
      <c r="L80" s="8">
        <v>384</v>
      </c>
      <c r="M80" s="8">
        <v>1822672</v>
      </c>
      <c r="N80" s="9" t="s">
        <v>1148</v>
      </c>
      <c r="O80" s="8">
        <v>551645</v>
      </c>
      <c r="P80" s="9" t="s">
        <v>1148</v>
      </c>
      <c r="Q80" s="8">
        <v>88319</v>
      </c>
      <c r="R80" s="9" t="s">
        <v>1148</v>
      </c>
      <c r="S80" s="8">
        <v>201992</v>
      </c>
      <c r="T80" s="9" t="s">
        <v>1148</v>
      </c>
      <c r="U80" s="8">
        <v>0</v>
      </c>
      <c r="V80" s="9" t="s">
        <v>1148</v>
      </c>
      <c r="W80" s="33">
        <v>2664628</v>
      </c>
      <c r="X80" s="9" t="s">
        <v>1148</v>
      </c>
      <c r="Y80" s="30">
        <v>1033</v>
      </c>
      <c r="Z80" s="9" t="s">
        <v>1148</v>
      </c>
      <c r="AA80" s="30">
        <v>311</v>
      </c>
      <c r="AB80" s="9" t="s">
        <v>1148</v>
      </c>
      <c r="AC80" s="30">
        <v>54</v>
      </c>
      <c r="AD80" s="9" t="s">
        <v>1148</v>
      </c>
      <c r="AE80" s="30">
        <v>131</v>
      </c>
      <c r="AF80" s="9" t="s">
        <v>1148</v>
      </c>
      <c r="AG80" s="30">
        <v>0</v>
      </c>
      <c r="AH80" s="9" t="s">
        <v>1148</v>
      </c>
      <c r="AI80" s="32">
        <v>1529</v>
      </c>
      <c r="AJ80" s="12" t="s">
        <v>1148</v>
      </c>
      <c r="AK80" s="22">
        <v>65998523</v>
      </c>
      <c r="AL80" s="22" t="s">
        <v>1148</v>
      </c>
      <c r="AM80" s="22">
        <v>23277357</v>
      </c>
      <c r="AN80" s="22" t="s">
        <v>1148</v>
      </c>
      <c r="AO80" s="22">
        <v>1794565</v>
      </c>
      <c r="AP80" s="22" t="s">
        <v>1148</v>
      </c>
      <c r="AQ80" s="22">
        <v>10929827</v>
      </c>
      <c r="AR80" s="22" t="s">
        <v>1148</v>
      </c>
      <c r="AS80" s="26">
        <v>102000272</v>
      </c>
      <c r="AT80" s="22" t="s">
        <v>1148</v>
      </c>
      <c r="AU80" s="23">
        <v>36.209764016784149</v>
      </c>
      <c r="AV80" s="23" t="s">
        <v>1148</v>
      </c>
      <c r="AW80" s="23">
        <v>42.196262088843369</v>
      </c>
      <c r="AX80" s="23" t="s">
        <v>1148</v>
      </c>
      <c r="AY80" s="23">
        <v>20.319127254611125</v>
      </c>
      <c r="AZ80" s="23" t="s">
        <v>1148</v>
      </c>
      <c r="BA80" s="23">
        <v>54.110197433561723</v>
      </c>
      <c r="BB80" s="23" t="s">
        <v>1148</v>
      </c>
      <c r="BC80" s="24">
        <v>38.279366575747162</v>
      </c>
      <c r="BD80" s="1" t="s">
        <v>1148</v>
      </c>
      <c r="BE80" s="1" t="str">
        <f>IF(OR(N80="Q",P80="Q",R80="Q",T80="Q",V80="Q",X80="Q",Z80="Q",AB80="Q",AD80="Q",AF80="Q",AH80="Q",AJ80="Q",AL80="Q",AN80="Q",AP80="Q",AR80="Q",AT80="Q",AV80="Q",AX80="Q",AZ80="Q",BB80="Q",BD80="Q"),"Yes","No")</f>
        <v>No</v>
      </c>
    </row>
    <row r="81" spans="1:57" ht="11.25" customHeight="1">
      <c r="A81" s="7" t="s">
        <v>611</v>
      </c>
      <c r="B81" s="7" t="s">
        <v>612</v>
      </c>
      <c r="C81" s="37" t="s">
        <v>17</v>
      </c>
      <c r="D81" s="298">
        <v>9013</v>
      </c>
      <c r="E81" s="299">
        <v>90013</v>
      </c>
      <c r="F81" s="27" t="s">
        <v>167</v>
      </c>
      <c r="G81" s="73" t="s">
        <v>160</v>
      </c>
      <c r="H81" s="35">
        <v>1664496</v>
      </c>
      <c r="I81" s="35">
        <v>679</v>
      </c>
      <c r="J81" s="37" t="s">
        <v>21</v>
      </c>
      <c r="K81" s="37" t="s">
        <v>161</v>
      </c>
      <c r="L81" s="8">
        <v>59</v>
      </c>
      <c r="M81" s="8">
        <v>281226</v>
      </c>
      <c r="N81" s="9" t="s">
        <v>1148</v>
      </c>
      <c r="O81" s="8">
        <v>197729</v>
      </c>
      <c r="P81" s="9" t="s">
        <v>1148</v>
      </c>
      <c r="Q81" s="8">
        <v>225121</v>
      </c>
      <c r="R81" s="9" t="s">
        <v>1148</v>
      </c>
      <c r="S81" s="8">
        <v>68199</v>
      </c>
      <c r="T81" s="9" t="s">
        <v>1148</v>
      </c>
      <c r="U81" s="8">
        <v>0</v>
      </c>
      <c r="V81" s="9" t="s">
        <v>1148</v>
      </c>
      <c r="W81" s="33">
        <v>772275</v>
      </c>
      <c r="X81" s="9" t="s">
        <v>1148</v>
      </c>
      <c r="Y81" s="30">
        <v>169</v>
      </c>
      <c r="Z81" s="9" t="s">
        <v>1148</v>
      </c>
      <c r="AA81" s="30">
        <v>94</v>
      </c>
      <c r="AB81" s="9" t="s">
        <v>1148</v>
      </c>
      <c r="AC81" s="30">
        <v>115</v>
      </c>
      <c r="AD81" s="9" t="s">
        <v>1148</v>
      </c>
      <c r="AE81" s="30">
        <v>44</v>
      </c>
      <c r="AF81" s="9" t="s">
        <v>1148</v>
      </c>
      <c r="AG81" s="30">
        <v>0</v>
      </c>
      <c r="AH81" s="9" t="s">
        <v>1148</v>
      </c>
      <c r="AI81" s="32">
        <v>422</v>
      </c>
      <c r="AJ81" s="12" t="s">
        <v>1148</v>
      </c>
      <c r="AK81" s="22">
        <v>10877887</v>
      </c>
      <c r="AL81" s="22" t="s">
        <v>1148</v>
      </c>
      <c r="AM81" s="22">
        <v>9660586</v>
      </c>
      <c r="AN81" s="22" t="s">
        <v>1148</v>
      </c>
      <c r="AO81" s="22">
        <v>8078722</v>
      </c>
      <c r="AP81" s="22" t="s">
        <v>1148</v>
      </c>
      <c r="AQ81" s="22">
        <v>3690892</v>
      </c>
      <c r="AR81" s="22" t="s">
        <v>1148</v>
      </c>
      <c r="AS81" s="26">
        <v>32308087</v>
      </c>
      <c r="AT81" s="22" t="s">
        <v>1148</v>
      </c>
      <c r="AU81" s="23">
        <v>38.680232268709155</v>
      </c>
      <c r="AV81" s="23" t="s">
        <v>1148</v>
      </c>
      <c r="AW81" s="23">
        <v>48.857709288976324</v>
      </c>
      <c r="AX81" s="23" t="s">
        <v>1148</v>
      </c>
      <c r="AY81" s="23">
        <v>35.886132346604718</v>
      </c>
      <c r="AZ81" s="23" t="s">
        <v>1148</v>
      </c>
      <c r="BA81" s="23">
        <v>54.119444566635877</v>
      </c>
      <c r="BB81" s="23" t="s">
        <v>1148</v>
      </c>
      <c r="BC81" s="24">
        <v>41.834951280308182</v>
      </c>
      <c r="BD81" s="1" t="s">
        <v>1148</v>
      </c>
      <c r="BE81" s="1" t="str">
        <f>IF(OR(N81="Q",P81="Q",R81="Q",T81="Q",V81="Q",X81="Q",Z81="Q",AB81="Q",AD81="Q",AF81="Q",AH81="Q",AJ81="Q",AL81="Q",AN81="Q",AP81="Q",AR81="Q",AT81="Q",AV81="Q",AX81="Q",AZ81="Q",BB81="Q",BD81="Q"),"Yes","No")</f>
        <v>No</v>
      </c>
    </row>
    <row r="82" spans="1:57" ht="11.25" customHeight="1">
      <c r="A82" s="7" t="s">
        <v>1146</v>
      </c>
      <c r="B82" s="7" t="s">
        <v>199</v>
      </c>
      <c r="C82" s="37" t="s">
        <v>17</v>
      </c>
      <c r="D82" s="298">
        <v>9014</v>
      </c>
      <c r="E82" s="299">
        <v>90014</v>
      </c>
      <c r="F82" s="27" t="s">
        <v>167</v>
      </c>
      <c r="G82" s="73" t="s">
        <v>160</v>
      </c>
      <c r="H82" s="35">
        <v>3281212</v>
      </c>
      <c r="I82" s="35">
        <v>667</v>
      </c>
      <c r="J82" s="37" t="s">
        <v>7</v>
      </c>
      <c r="K82" s="37" t="s">
        <v>161</v>
      </c>
      <c r="L82" s="8">
        <v>362</v>
      </c>
      <c r="M82" s="8">
        <v>1869544</v>
      </c>
      <c r="N82" s="9" t="s">
        <v>1148</v>
      </c>
      <c r="O82" s="8">
        <v>526072</v>
      </c>
      <c r="P82" s="9" t="s">
        <v>1148</v>
      </c>
      <c r="Q82" s="8">
        <v>61566</v>
      </c>
      <c r="R82" s="9" t="s">
        <v>1148</v>
      </c>
      <c r="S82" s="8">
        <v>363489</v>
      </c>
      <c r="T82" s="9" t="s">
        <v>1148</v>
      </c>
      <c r="U82" s="8">
        <v>0</v>
      </c>
      <c r="V82" s="9" t="s">
        <v>1148</v>
      </c>
      <c r="W82" s="33">
        <v>2820671</v>
      </c>
      <c r="X82" s="9" t="s">
        <v>1148</v>
      </c>
      <c r="Y82" s="30">
        <v>1305</v>
      </c>
      <c r="Z82" s="9" t="s">
        <v>1148</v>
      </c>
      <c r="AA82" s="30">
        <v>320</v>
      </c>
      <c r="AB82" s="9" t="s">
        <v>1148</v>
      </c>
      <c r="AC82" s="30">
        <v>36</v>
      </c>
      <c r="AD82" s="9" t="s">
        <v>1148</v>
      </c>
      <c r="AE82" s="30">
        <v>213</v>
      </c>
      <c r="AF82" s="9" t="s">
        <v>1148</v>
      </c>
      <c r="AG82" s="30">
        <v>0</v>
      </c>
      <c r="AH82" s="9" t="s">
        <v>1148</v>
      </c>
      <c r="AI82" s="32">
        <v>1874</v>
      </c>
      <c r="AJ82" s="12" t="s">
        <v>1148</v>
      </c>
      <c r="AK82" s="22">
        <v>66632541</v>
      </c>
      <c r="AL82" s="22" t="s">
        <v>1148</v>
      </c>
      <c r="AM82" s="22">
        <v>16931271</v>
      </c>
      <c r="AN82" s="22" t="s">
        <v>1148</v>
      </c>
      <c r="AO82" s="22">
        <v>3416258</v>
      </c>
      <c r="AP82" s="22" t="s">
        <v>1148</v>
      </c>
      <c r="AQ82" s="22">
        <v>17291573</v>
      </c>
      <c r="AR82" s="22" t="s">
        <v>1148</v>
      </c>
      <c r="AS82" s="26">
        <v>104271643</v>
      </c>
      <c r="AT82" s="22" t="s">
        <v>1148</v>
      </c>
      <c r="AU82" s="23">
        <v>35.641065949771708</v>
      </c>
      <c r="AV82" s="23" t="s">
        <v>1148</v>
      </c>
      <c r="AW82" s="23">
        <v>32.184322678264571</v>
      </c>
      <c r="AX82" s="23" t="s">
        <v>1148</v>
      </c>
      <c r="AY82" s="23">
        <v>55.489361010947604</v>
      </c>
      <c r="AZ82" s="23" t="s">
        <v>1148</v>
      </c>
      <c r="BA82" s="23">
        <v>47.571103939871634</v>
      </c>
      <c r="BB82" s="23" t="s">
        <v>1148</v>
      </c>
      <c r="BC82" s="24">
        <v>36.966963889088802</v>
      </c>
      <c r="BD82" s="1" t="s">
        <v>1148</v>
      </c>
      <c r="BE82" s="1" t="str">
        <f>IF(OR(N82="Q",P82="Q",R82="Q",T82="Q",V82="Q",X82="Q",Z82="Q",AB82="Q",AD82="Q",AF82="Q",AH82="Q",AJ82="Q",AL82="Q",AN82="Q",AP82="Q",AR82="Q",AT82="Q",AV82="Q",AX82="Q",AZ82="Q",BB82="Q",BD82="Q"),"Yes","No")</f>
        <v>No</v>
      </c>
    </row>
    <row r="83" spans="1:57" ht="11.25" customHeight="1">
      <c r="A83" s="7" t="s">
        <v>1146</v>
      </c>
      <c r="B83" s="7" t="s">
        <v>199</v>
      </c>
      <c r="C83" s="37" t="s">
        <v>17</v>
      </c>
      <c r="D83" s="298">
        <v>9014</v>
      </c>
      <c r="E83" s="299">
        <v>90014</v>
      </c>
      <c r="F83" s="27" t="s">
        <v>167</v>
      </c>
      <c r="G83" s="73" t="s">
        <v>160</v>
      </c>
      <c r="H83" s="35">
        <v>3281212</v>
      </c>
      <c r="I83" s="35">
        <v>667</v>
      </c>
      <c r="J83" s="37" t="s">
        <v>18</v>
      </c>
      <c r="K83" s="37" t="s">
        <v>161</v>
      </c>
      <c r="L83" s="8">
        <v>104</v>
      </c>
      <c r="M83" s="8">
        <v>155964</v>
      </c>
      <c r="N83" s="9" t="s">
        <v>1148</v>
      </c>
      <c r="O83" s="8">
        <v>43887</v>
      </c>
      <c r="P83" s="9" t="s">
        <v>1148</v>
      </c>
      <c r="Q83" s="8">
        <v>5136</v>
      </c>
      <c r="R83" s="9" t="s">
        <v>1148</v>
      </c>
      <c r="S83" s="8">
        <v>30324</v>
      </c>
      <c r="T83" s="9" t="s">
        <v>1148</v>
      </c>
      <c r="U83" s="8">
        <v>0</v>
      </c>
      <c r="V83" s="9" t="s">
        <v>1148</v>
      </c>
      <c r="W83" s="33">
        <v>235311</v>
      </c>
      <c r="X83" s="9" t="s">
        <v>1148</v>
      </c>
      <c r="Y83" s="30">
        <v>110</v>
      </c>
      <c r="Z83" s="9" t="s">
        <v>1148</v>
      </c>
      <c r="AA83" s="30">
        <v>26</v>
      </c>
      <c r="AB83" s="9" t="s">
        <v>1148</v>
      </c>
      <c r="AC83" s="30">
        <v>3</v>
      </c>
      <c r="AD83" s="9" t="s">
        <v>1148</v>
      </c>
      <c r="AE83" s="30">
        <v>18</v>
      </c>
      <c r="AF83" s="9" t="s">
        <v>1148</v>
      </c>
      <c r="AG83" s="30">
        <v>0</v>
      </c>
      <c r="AH83" s="9" t="s">
        <v>1148</v>
      </c>
      <c r="AI83" s="32">
        <v>157</v>
      </c>
      <c r="AJ83" s="12" t="s">
        <v>1148</v>
      </c>
      <c r="AK83" s="22">
        <v>5558728</v>
      </c>
      <c r="AL83" s="22" t="s">
        <v>1148</v>
      </c>
      <c r="AM83" s="22">
        <v>1412468</v>
      </c>
      <c r="AN83" s="22" t="s">
        <v>1148</v>
      </c>
      <c r="AO83" s="22">
        <v>284997</v>
      </c>
      <c r="AP83" s="22" t="s">
        <v>1148</v>
      </c>
      <c r="AQ83" s="22">
        <v>1442526</v>
      </c>
      <c r="AR83" s="22" t="s">
        <v>1148</v>
      </c>
      <c r="AS83" s="26">
        <v>8698719</v>
      </c>
      <c r="AT83" s="22" t="s">
        <v>1148</v>
      </c>
      <c r="AU83" s="23">
        <v>35.641096663332561</v>
      </c>
      <c r="AV83" s="23" t="s">
        <v>1148</v>
      </c>
      <c r="AW83" s="23">
        <v>32.184200332672546</v>
      </c>
      <c r="AX83" s="23" t="s">
        <v>1148</v>
      </c>
      <c r="AY83" s="23">
        <v>55.490070093457945</v>
      </c>
      <c r="AZ83" s="23" t="s">
        <v>1148</v>
      </c>
      <c r="BA83" s="23">
        <v>47.570439256034824</v>
      </c>
      <c r="BB83" s="23" t="s">
        <v>1148</v>
      </c>
      <c r="BC83" s="24">
        <v>36.966903374682865</v>
      </c>
      <c r="BD83" s="1" t="s">
        <v>1148</v>
      </c>
      <c r="BE83" s="1" t="str">
        <f>IF(OR(N83="Q",P83="Q",R83="Q",T83="Q",V83="Q",X83="Q",Z83="Q",AB83="Q",AD83="Q",AF83="Q",AH83="Q",AJ83="Q",AL83="Q",AN83="Q",AP83="Q",AR83="Q",AT83="Q",AV83="Q",AX83="Q",AZ83="Q",BB83="Q",BD83="Q"),"Yes","No")</f>
        <v>No</v>
      </c>
    </row>
    <row r="84" spans="1:57" ht="11.25" customHeight="1">
      <c r="A84" s="7" t="s">
        <v>628</v>
      </c>
      <c r="B84" s="7" t="s">
        <v>377</v>
      </c>
      <c r="C84" s="37" t="s">
        <v>89</v>
      </c>
      <c r="D84" s="298">
        <v>29</v>
      </c>
      <c r="E84" s="299">
        <v>29</v>
      </c>
      <c r="F84" s="27" t="s">
        <v>167</v>
      </c>
      <c r="G84" s="73" t="s">
        <v>160</v>
      </c>
      <c r="H84" s="35">
        <v>3059393</v>
      </c>
      <c r="I84" s="35">
        <v>608</v>
      </c>
      <c r="J84" s="37" t="s">
        <v>8</v>
      </c>
      <c r="K84" s="37" t="s">
        <v>161</v>
      </c>
      <c r="L84" s="8">
        <v>368</v>
      </c>
      <c r="M84" s="8">
        <v>12761</v>
      </c>
      <c r="N84" s="9" t="s">
        <v>1148</v>
      </c>
      <c r="O84" s="8">
        <v>8600</v>
      </c>
      <c r="P84" s="9" t="s">
        <v>1148</v>
      </c>
      <c r="Q84" s="8">
        <v>1249</v>
      </c>
      <c r="R84" s="9" t="s">
        <v>1148</v>
      </c>
      <c r="S84" s="8">
        <v>12121</v>
      </c>
      <c r="T84" s="9" t="s">
        <v>1148</v>
      </c>
      <c r="U84" s="8">
        <v>567</v>
      </c>
      <c r="V84" s="9" t="s">
        <v>1148</v>
      </c>
      <c r="W84" s="33">
        <v>35298</v>
      </c>
      <c r="X84" s="9" t="s">
        <v>1148</v>
      </c>
      <c r="Y84" s="30">
        <v>6.4</v>
      </c>
      <c r="Z84" s="9" t="s">
        <v>1148</v>
      </c>
      <c r="AA84" s="30">
        <v>5.7</v>
      </c>
      <c r="AB84" s="9" t="s">
        <v>1148</v>
      </c>
      <c r="AC84" s="30">
        <v>0.8</v>
      </c>
      <c r="AD84" s="9" t="s">
        <v>1148</v>
      </c>
      <c r="AE84" s="30">
        <v>7.5</v>
      </c>
      <c r="AF84" s="9" t="s">
        <v>1148</v>
      </c>
      <c r="AG84" s="30">
        <v>0.3</v>
      </c>
      <c r="AH84" s="9" t="s">
        <v>1148</v>
      </c>
      <c r="AI84" s="32">
        <v>20.7</v>
      </c>
      <c r="AJ84" s="12" t="s">
        <v>1148</v>
      </c>
      <c r="AK84" s="22">
        <v>427321</v>
      </c>
      <c r="AL84" s="22" t="s">
        <v>1148</v>
      </c>
      <c r="AM84" s="22">
        <v>296153</v>
      </c>
      <c r="AN84" s="22" t="s">
        <v>1148</v>
      </c>
      <c r="AO84" s="22">
        <v>37132</v>
      </c>
      <c r="AP84" s="22" t="s">
        <v>1148</v>
      </c>
      <c r="AQ84" s="22">
        <v>534171</v>
      </c>
      <c r="AR84" s="22" t="s">
        <v>1148</v>
      </c>
      <c r="AS84" s="26">
        <v>1294777</v>
      </c>
      <c r="AT84" s="22" t="s">
        <v>1148</v>
      </c>
      <c r="AU84" s="23">
        <v>33.486482250607317</v>
      </c>
      <c r="AV84" s="23" t="s">
        <v>1148</v>
      </c>
      <c r="AW84" s="23">
        <v>34.436395348837209</v>
      </c>
      <c r="AX84" s="23" t="s">
        <v>1148</v>
      </c>
      <c r="AY84" s="23">
        <v>29.729383506805444</v>
      </c>
      <c r="AZ84" s="23" t="s">
        <v>1148</v>
      </c>
      <c r="BA84" s="23">
        <v>44.069878722877654</v>
      </c>
      <c r="BB84" s="23" t="s">
        <v>1148</v>
      </c>
      <c r="BC84" s="24">
        <v>36.681313388860559</v>
      </c>
      <c r="BD84" s="1" t="s">
        <v>1148</v>
      </c>
      <c r="BE84" s="1" t="str">
        <f>IF(OR(N84="Q",P84="Q",R84="Q",T84="Q",V84="Q",X84="Q",Z84="Q",AB84="Q",AD84="Q",AF84="Q",AH84="Q",AJ84="Q",AL84="Q",AN84="Q",AP84="Q",AR84="Q",AT84="Q",AV84="Q",AX84="Q",AZ84="Q",BB84="Q",BD84="Q"),"Yes","No")</f>
        <v>No</v>
      </c>
    </row>
    <row r="85" spans="1:57" ht="11.25" customHeight="1">
      <c r="A85" s="7" t="s">
        <v>628</v>
      </c>
      <c r="B85" s="7" t="s">
        <v>377</v>
      </c>
      <c r="C85" s="37" t="s">
        <v>89</v>
      </c>
      <c r="D85" s="298">
        <v>29</v>
      </c>
      <c r="E85" s="299">
        <v>29</v>
      </c>
      <c r="F85" s="27" t="s">
        <v>167</v>
      </c>
      <c r="G85" s="73" t="s">
        <v>160</v>
      </c>
      <c r="H85" s="35">
        <v>3059393</v>
      </c>
      <c r="I85" s="35">
        <v>608</v>
      </c>
      <c r="J85" s="37" t="s">
        <v>7</v>
      </c>
      <c r="K85" s="37" t="s">
        <v>161</v>
      </c>
      <c r="L85" s="8">
        <v>93</v>
      </c>
      <c r="M85" s="8">
        <v>594841</v>
      </c>
      <c r="N85" s="9" t="s">
        <v>1148</v>
      </c>
      <c r="O85" s="8">
        <v>78303</v>
      </c>
      <c r="P85" s="9" t="s">
        <v>1148</v>
      </c>
      <c r="Q85" s="8">
        <v>16120</v>
      </c>
      <c r="R85" s="9" t="s">
        <v>1148</v>
      </c>
      <c r="S85" s="8">
        <v>122319</v>
      </c>
      <c r="T85" s="9" t="s">
        <v>1148</v>
      </c>
      <c r="U85" s="8">
        <v>13138</v>
      </c>
      <c r="V85" s="9" t="s">
        <v>1148</v>
      </c>
      <c r="W85" s="33">
        <v>824721</v>
      </c>
      <c r="X85" s="9" t="s">
        <v>1148</v>
      </c>
      <c r="Y85" s="30">
        <v>327.7</v>
      </c>
      <c r="Z85" s="9" t="s">
        <v>1148</v>
      </c>
      <c r="AA85" s="30">
        <v>45.1</v>
      </c>
      <c r="AB85" s="9" t="s">
        <v>1148</v>
      </c>
      <c r="AC85" s="30">
        <v>10</v>
      </c>
      <c r="AD85" s="9" t="s">
        <v>1148</v>
      </c>
      <c r="AE85" s="30">
        <v>70.100000000000009</v>
      </c>
      <c r="AF85" s="9" t="s">
        <v>1148</v>
      </c>
      <c r="AG85" s="30">
        <v>7.4</v>
      </c>
      <c r="AH85" s="9" t="s">
        <v>1148</v>
      </c>
      <c r="AI85" s="32">
        <v>460.3</v>
      </c>
      <c r="AJ85" s="12" t="s">
        <v>1148</v>
      </c>
      <c r="AK85" s="22">
        <v>17642000</v>
      </c>
      <c r="AL85" s="22" t="s">
        <v>1148</v>
      </c>
      <c r="AM85" s="22">
        <v>2667380</v>
      </c>
      <c r="AN85" s="22" t="s">
        <v>1148</v>
      </c>
      <c r="AO85" s="22">
        <v>485497</v>
      </c>
      <c r="AP85" s="22" t="s">
        <v>1148</v>
      </c>
      <c r="AQ85" s="22">
        <v>5032357</v>
      </c>
      <c r="AR85" s="22" t="s">
        <v>1148</v>
      </c>
      <c r="AS85" s="26">
        <v>25827234</v>
      </c>
      <c r="AT85" s="22" t="s">
        <v>1148</v>
      </c>
      <c r="AU85" s="23">
        <v>29.658345675567084</v>
      </c>
      <c r="AV85" s="23" t="s">
        <v>1148</v>
      </c>
      <c r="AW85" s="23">
        <v>34.064850644292044</v>
      </c>
      <c r="AX85" s="23" t="s">
        <v>1148</v>
      </c>
      <c r="AY85" s="23">
        <v>30.117679900744417</v>
      </c>
      <c r="AZ85" s="23" t="s">
        <v>1148</v>
      </c>
      <c r="BA85" s="23">
        <v>41.141253607370892</v>
      </c>
      <c r="BB85" s="23" t="s">
        <v>1148</v>
      </c>
      <c r="BC85" s="24">
        <v>31.316328794828795</v>
      </c>
      <c r="BD85" s="1" t="s">
        <v>1148</v>
      </c>
      <c r="BE85" s="1" t="str">
        <f>IF(OR(N85="Q",P85="Q",R85="Q",T85="Q",V85="Q",X85="Q",Z85="Q",AB85="Q",AD85="Q",AF85="Q",AH85="Q",AJ85="Q",AL85="Q",AN85="Q",AP85="Q",AR85="Q",AT85="Q",AV85="Q",AX85="Q",AZ85="Q",BB85="Q",BD85="Q"),"Yes","No")</f>
        <v>No</v>
      </c>
    </row>
    <row r="86" spans="1:57" ht="11.25" customHeight="1">
      <c r="A86" s="7" t="s">
        <v>628</v>
      </c>
      <c r="B86" s="7" t="s">
        <v>377</v>
      </c>
      <c r="C86" s="37" t="s">
        <v>89</v>
      </c>
      <c r="D86" s="298">
        <v>29</v>
      </c>
      <c r="E86" s="299">
        <v>29</v>
      </c>
      <c r="F86" s="27" t="s">
        <v>167</v>
      </c>
      <c r="G86" s="73" t="s">
        <v>160</v>
      </c>
      <c r="H86" s="35">
        <v>3059393</v>
      </c>
      <c r="I86" s="35">
        <v>608</v>
      </c>
      <c r="J86" s="37" t="s">
        <v>18</v>
      </c>
      <c r="K86" s="37" t="s">
        <v>161</v>
      </c>
      <c r="L86" s="8">
        <v>49</v>
      </c>
      <c r="M86" s="8">
        <v>120208</v>
      </c>
      <c r="N86" s="9" t="s">
        <v>1148</v>
      </c>
      <c r="O86" s="8">
        <v>29845</v>
      </c>
      <c r="P86" s="9" t="s">
        <v>1148</v>
      </c>
      <c r="Q86" s="8">
        <v>3345</v>
      </c>
      <c r="R86" s="9" t="s">
        <v>1148</v>
      </c>
      <c r="S86" s="8">
        <v>24757</v>
      </c>
      <c r="T86" s="9" t="s">
        <v>1148</v>
      </c>
      <c r="U86" s="8">
        <v>2889</v>
      </c>
      <c r="V86" s="9" t="s">
        <v>1148</v>
      </c>
      <c r="W86" s="33">
        <v>181044</v>
      </c>
      <c r="X86" s="9" t="s">
        <v>1148</v>
      </c>
      <c r="Y86" s="30">
        <v>65.900000000000006</v>
      </c>
      <c r="Z86" s="9" t="s">
        <v>1148</v>
      </c>
      <c r="AA86" s="30">
        <v>17.100000000000001</v>
      </c>
      <c r="AB86" s="9" t="s">
        <v>1148</v>
      </c>
      <c r="AC86" s="30">
        <v>2.1</v>
      </c>
      <c r="AD86" s="9" t="s">
        <v>1148</v>
      </c>
      <c r="AE86" s="30">
        <v>14.2</v>
      </c>
      <c r="AF86" s="9" t="s">
        <v>1148</v>
      </c>
      <c r="AG86" s="30">
        <v>1.6</v>
      </c>
      <c r="AH86" s="9" t="s">
        <v>1148</v>
      </c>
      <c r="AI86" s="32">
        <v>100.9</v>
      </c>
      <c r="AJ86" s="12" t="s">
        <v>1148</v>
      </c>
      <c r="AK86" s="22">
        <v>3562872</v>
      </c>
      <c r="AL86" s="22" t="s">
        <v>1148</v>
      </c>
      <c r="AM86" s="22">
        <v>1008052</v>
      </c>
      <c r="AN86" s="22" t="s">
        <v>1148</v>
      </c>
      <c r="AO86" s="22">
        <v>100757</v>
      </c>
      <c r="AP86" s="22" t="s">
        <v>1148</v>
      </c>
      <c r="AQ86" s="22">
        <v>1039461</v>
      </c>
      <c r="AR86" s="22" t="s">
        <v>1148</v>
      </c>
      <c r="AS86" s="26">
        <v>5711142</v>
      </c>
      <c r="AT86" s="22" t="s">
        <v>1148</v>
      </c>
      <c r="AU86" s="23">
        <v>29.639225342739252</v>
      </c>
      <c r="AV86" s="23" t="s">
        <v>1148</v>
      </c>
      <c r="AW86" s="23">
        <v>33.776243926955942</v>
      </c>
      <c r="AX86" s="23" t="s">
        <v>1148</v>
      </c>
      <c r="AY86" s="23">
        <v>30.121674140508222</v>
      </c>
      <c r="AZ86" s="23" t="s">
        <v>1148</v>
      </c>
      <c r="BA86" s="23">
        <v>41.986549258795492</v>
      </c>
      <c r="BB86" s="23" t="s">
        <v>1148</v>
      </c>
      <c r="BC86" s="24">
        <v>31.545602174057134</v>
      </c>
      <c r="BD86" s="1" t="s">
        <v>1148</v>
      </c>
      <c r="BE86" s="1" t="str">
        <f>IF(OR(N86="Q",P86="Q",R86="Q",T86="Q",V86="Q",X86="Q",Z86="Q",AB86="Q",AD86="Q",AF86="Q",AH86="Q",AJ86="Q",AL86="Q",AN86="Q",AP86="Q",AR86="Q",AT86="Q",AV86="Q",AX86="Q",AZ86="Q",BB86="Q",BD86="Q"),"Yes","No")</f>
        <v>No</v>
      </c>
    </row>
    <row r="87" spans="1:57" ht="11.25" customHeight="1">
      <c r="A87" s="7" t="s">
        <v>262</v>
      </c>
      <c r="B87" s="7" t="s">
        <v>263</v>
      </c>
      <c r="C87" s="37" t="s">
        <v>32</v>
      </c>
      <c r="D87" s="298">
        <v>4035</v>
      </c>
      <c r="E87" s="299">
        <v>40035</v>
      </c>
      <c r="F87" s="27" t="s">
        <v>167</v>
      </c>
      <c r="G87" s="73" t="s">
        <v>160</v>
      </c>
      <c r="H87" s="35">
        <v>1510516</v>
      </c>
      <c r="I87" s="35">
        <v>560</v>
      </c>
      <c r="J87" s="37" t="s">
        <v>7</v>
      </c>
      <c r="K87" s="37" t="s">
        <v>161</v>
      </c>
      <c r="L87" s="8">
        <v>238</v>
      </c>
      <c r="M87" s="8">
        <v>1411223</v>
      </c>
      <c r="N87" s="9" t="s">
        <v>1148</v>
      </c>
      <c r="O87" s="8">
        <v>270444</v>
      </c>
      <c r="P87" s="9" t="s">
        <v>1148</v>
      </c>
      <c r="Q87" s="8">
        <v>78827</v>
      </c>
      <c r="R87" s="9" t="s">
        <v>1148</v>
      </c>
      <c r="S87" s="8">
        <v>191972</v>
      </c>
      <c r="T87" s="9" t="s">
        <v>1148</v>
      </c>
      <c r="U87" s="8">
        <v>0</v>
      </c>
      <c r="V87" s="9" t="s">
        <v>1148</v>
      </c>
      <c r="W87" s="33">
        <v>1952466</v>
      </c>
      <c r="X87" s="9" t="s">
        <v>1148</v>
      </c>
      <c r="Y87" s="30">
        <v>705</v>
      </c>
      <c r="Z87" s="9" t="s">
        <v>1148</v>
      </c>
      <c r="AA87" s="30">
        <v>141</v>
      </c>
      <c r="AB87" s="9" t="s">
        <v>1148</v>
      </c>
      <c r="AC87" s="30">
        <v>38</v>
      </c>
      <c r="AD87" s="9" t="s">
        <v>1148</v>
      </c>
      <c r="AE87" s="30">
        <v>103</v>
      </c>
      <c r="AF87" s="9" t="s">
        <v>1148</v>
      </c>
      <c r="AG87" s="30">
        <v>0</v>
      </c>
      <c r="AH87" s="9" t="s">
        <v>1148</v>
      </c>
      <c r="AI87" s="32">
        <v>987</v>
      </c>
      <c r="AJ87" s="12" t="s">
        <v>1148</v>
      </c>
      <c r="AK87" s="22">
        <v>28215020</v>
      </c>
      <c r="AL87" s="22" t="s">
        <v>1148</v>
      </c>
      <c r="AM87" s="22">
        <v>6124001</v>
      </c>
      <c r="AN87" s="22" t="s">
        <v>1148</v>
      </c>
      <c r="AO87" s="22">
        <v>1552911</v>
      </c>
      <c r="AP87" s="22" t="s">
        <v>1148</v>
      </c>
      <c r="AQ87" s="22">
        <v>4616447</v>
      </c>
      <c r="AR87" s="22" t="s">
        <v>1148</v>
      </c>
      <c r="AS87" s="26">
        <v>40508379</v>
      </c>
      <c r="AT87" s="22" t="s">
        <v>1148</v>
      </c>
      <c r="AU87" s="23">
        <v>19.993310766618741</v>
      </c>
      <c r="AV87" s="23" t="s">
        <v>1148</v>
      </c>
      <c r="AW87" s="23">
        <v>22.644247977400127</v>
      </c>
      <c r="AX87" s="23" t="s">
        <v>1148</v>
      </c>
      <c r="AY87" s="23">
        <v>19.700242302764281</v>
      </c>
      <c r="AZ87" s="23" t="s">
        <v>1148</v>
      </c>
      <c r="BA87" s="23">
        <v>24.047501719000689</v>
      </c>
      <c r="BB87" s="23" t="s">
        <v>1148</v>
      </c>
      <c r="BC87" s="24">
        <v>20.747290349742325</v>
      </c>
      <c r="BD87" s="1" t="s">
        <v>1148</v>
      </c>
      <c r="BE87" s="1" t="str">
        <f>IF(OR(N87="Q",P87="Q",R87="Q",T87="Q",V87="Q",X87="Q",Z87="Q",AB87="Q",AD87="Q",AF87="Q",AH87="Q",AJ87="Q",AL87="Q",AN87="Q",AP87="Q",AR87="Q",AT87="Q",AV87="Q",AX87="Q",AZ87="Q",BB87="Q",BD87="Q"),"Yes","No")</f>
        <v>No</v>
      </c>
    </row>
    <row r="88" spans="1:57" ht="11.25" customHeight="1">
      <c r="A88" s="7" t="s">
        <v>262</v>
      </c>
      <c r="B88" s="7" t="s">
        <v>263</v>
      </c>
      <c r="C88" s="37" t="s">
        <v>32</v>
      </c>
      <c r="D88" s="298">
        <v>4035</v>
      </c>
      <c r="E88" s="299">
        <v>40035</v>
      </c>
      <c r="F88" s="27" t="s">
        <v>167</v>
      </c>
      <c r="G88" s="73" t="s">
        <v>160</v>
      </c>
      <c r="H88" s="35">
        <v>1510516</v>
      </c>
      <c r="I88" s="35">
        <v>560</v>
      </c>
      <c r="J88" s="37" t="s">
        <v>22</v>
      </c>
      <c r="K88" s="37" t="s">
        <v>161</v>
      </c>
      <c r="L88" s="8">
        <v>12</v>
      </c>
      <c r="M88" s="8">
        <v>50768</v>
      </c>
      <c r="N88" s="9" t="s">
        <v>1148</v>
      </c>
      <c r="O88" s="8">
        <v>1683</v>
      </c>
      <c r="P88" s="9" t="s">
        <v>1148</v>
      </c>
      <c r="Q88" s="8">
        <v>3925</v>
      </c>
      <c r="R88" s="9" t="s">
        <v>1148</v>
      </c>
      <c r="S88" s="8">
        <v>9558</v>
      </c>
      <c r="T88" s="9" t="s">
        <v>1148</v>
      </c>
      <c r="U88" s="8">
        <v>0</v>
      </c>
      <c r="V88" s="9" t="s">
        <v>1148</v>
      </c>
      <c r="W88" s="33">
        <v>65934</v>
      </c>
      <c r="X88" s="9" t="s">
        <v>1148</v>
      </c>
      <c r="Y88" s="30">
        <v>25</v>
      </c>
      <c r="Z88" s="9" t="s">
        <v>1148</v>
      </c>
      <c r="AA88" s="30">
        <v>1</v>
      </c>
      <c r="AB88" s="9" t="s">
        <v>1148</v>
      </c>
      <c r="AC88" s="30">
        <v>2</v>
      </c>
      <c r="AD88" s="9" t="s">
        <v>1148</v>
      </c>
      <c r="AE88" s="30">
        <v>6</v>
      </c>
      <c r="AF88" s="9" t="s">
        <v>1148</v>
      </c>
      <c r="AG88" s="30">
        <v>0</v>
      </c>
      <c r="AH88" s="9" t="s">
        <v>1148</v>
      </c>
      <c r="AI88" s="32">
        <v>34</v>
      </c>
      <c r="AJ88" s="12" t="s">
        <v>1148</v>
      </c>
      <c r="AK88" s="22">
        <v>1014818</v>
      </c>
      <c r="AL88" s="22" t="s">
        <v>1148</v>
      </c>
      <c r="AM88" s="22">
        <v>38325</v>
      </c>
      <c r="AN88" s="22" t="s">
        <v>1148</v>
      </c>
      <c r="AO88" s="22">
        <v>77323</v>
      </c>
      <c r="AP88" s="22" t="s">
        <v>1148</v>
      </c>
      <c r="AQ88" s="22">
        <v>229864</v>
      </c>
      <c r="AR88" s="22" t="s">
        <v>1148</v>
      </c>
      <c r="AS88" s="26">
        <v>1360330</v>
      </c>
      <c r="AT88" s="22" t="s">
        <v>1148</v>
      </c>
      <c r="AU88" s="23">
        <v>19.989323983611722</v>
      </c>
      <c r="AV88" s="23" t="s">
        <v>1148</v>
      </c>
      <c r="AW88" s="23">
        <v>22.771836007130126</v>
      </c>
      <c r="AX88" s="23" t="s">
        <v>1148</v>
      </c>
      <c r="AY88" s="23">
        <v>19.70012738853503</v>
      </c>
      <c r="AZ88" s="23" t="s">
        <v>1148</v>
      </c>
      <c r="BA88" s="23">
        <v>24.049382716049383</v>
      </c>
      <c r="BB88" s="23" t="s">
        <v>1148</v>
      </c>
      <c r="BC88" s="24">
        <v>20.631692298358963</v>
      </c>
      <c r="BD88" s="1" t="s">
        <v>1148</v>
      </c>
      <c r="BE88" s="1" t="str">
        <f>IF(OR(N88="Q",P88="Q",R88="Q",T88="Q",V88="Q",X88="Q",Z88="Q",AB88="Q",AD88="Q",AF88="Q",AH88="Q",AJ88="Q",AL88="Q",AN88="Q",AP88="Q",AR88="Q",AT88="Q",AV88="Q",AX88="Q",AZ88="Q",BB88="Q",BD88="Q"),"Yes","No")</f>
        <v>No</v>
      </c>
    </row>
    <row r="89" spans="1:57" ht="11.25" customHeight="1">
      <c r="A89" s="7" t="s">
        <v>659</v>
      </c>
      <c r="B89" s="7" t="s">
        <v>660</v>
      </c>
      <c r="C89" s="37" t="s">
        <v>73</v>
      </c>
      <c r="D89" s="298">
        <v>5015</v>
      </c>
      <c r="E89" s="299">
        <v>50015</v>
      </c>
      <c r="F89" s="27" t="s">
        <v>167</v>
      </c>
      <c r="G89" s="73" t="s">
        <v>160</v>
      </c>
      <c r="H89" s="35">
        <v>1780673</v>
      </c>
      <c r="I89" s="35">
        <v>547</v>
      </c>
      <c r="J89" s="37" t="s">
        <v>7</v>
      </c>
      <c r="K89" s="37" t="s">
        <v>161</v>
      </c>
      <c r="L89" s="8">
        <v>350</v>
      </c>
      <c r="M89" s="8">
        <v>2019494</v>
      </c>
      <c r="N89" s="9" t="s">
        <v>1148</v>
      </c>
      <c r="O89" s="8">
        <v>528710</v>
      </c>
      <c r="P89" s="9" t="s">
        <v>1148</v>
      </c>
      <c r="Q89" s="8">
        <v>142703</v>
      </c>
      <c r="R89" s="9" t="s">
        <v>1148</v>
      </c>
      <c r="S89" s="8">
        <v>297936</v>
      </c>
      <c r="T89" s="9" t="s">
        <v>1148</v>
      </c>
      <c r="U89" s="8">
        <v>0</v>
      </c>
      <c r="V89" s="9" t="s">
        <v>1148</v>
      </c>
      <c r="W89" s="33">
        <v>2988843</v>
      </c>
      <c r="X89" s="9" t="s">
        <v>1148</v>
      </c>
      <c r="Y89" s="30">
        <v>1014.9200000000001</v>
      </c>
      <c r="Z89" s="9" t="s">
        <v>1148</v>
      </c>
      <c r="AA89" s="30">
        <v>288.63</v>
      </c>
      <c r="AB89" s="9" t="s">
        <v>1148</v>
      </c>
      <c r="AC89" s="30">
        <v>69.33</v>
      </c>
      <c r="AD89" s="9" t="s">
        <v>1148</v>
      </c>
      <c r="AE89" s="30">
        <v>199.27</v>
      </c>
      <c r="AF89" s="9" t="s">
        <v>1148</v>
      </c>
      <c r="AG89" s="30">
        <v>0</v>
      </c>
      <c r="AH89" s="9" t="s">
        <v>1148</v>
      </c>
      <c r="AI89" s="32">
        <v>1572.1499999999999</v>
      </c>
      <c r="AJ89" s="12" t="s">
        <v>1148</v>
      </c>
      <c r="AK89" s="22">
        <v>47150016</v>
      </c>
      <c r="AL89" s="22" t="s">
        <v>1148</v>
      </c>
      <c r="AM89" s="22">
        <v>14518214</v>
      </c>
      <c r="AN89" s="22" t="s">
        <v>1148</v>
      </c>
      <c r="AO89" s="22">
        <v>3149252</v>
      </c>
      <c r="AP89" s="22" t="s">
        <v>1148</v>
      </c>
      <c r="AQ89" s="22">
        <v>12755128</v>
      </c>
      <c r="AR89" s="22" t="s">
        <v>1148</v>
      </c>
      <c r="AS89" s="26">
        <v>77572610</v>
      </c>
      <c r="AT89" s="22" t="s">
        <v>1148</v>
      </c>
      <c r="AU89" s="23">
        <v>23.347440497471148</v>
      </c>
      <c r="AV89" s="23" t="s">
        <v>1148</v>
      </c>
      <c r="AW89" s="23">
        <v>27.459692459003993</v>
      </c>
      <c r="AX89" s="23" t="s">
        <v>1148</v>
      </c>
      <c r="AY89" s="23">
        <v>22.068575993496982</v>
      </c>
      <c r="AZ89" s="23" t="s">
        <v>1148</v>
      </c>
      <c r="BA89" s="23">
        <v>42.811637398635952</v>
      </c>
      <c r="BB89" s="23" t="s">
        <v>1148</v>
      </c>
      <c r="BC89" s="24">
        <v>25.954059815119095</v>
      </c>
      <c r="BD89" s="1" t="s">
        <v>1148</v>
      </c>
      <c r="BE89" s="1" t="str">
        <f>IF(OR(N89="Q",P89="Q",R89="Q",T89="Q",V89="Q",X89="Q",Z89="Q",AB89="Q",AD89="Q",AF89="Q",AH89="Q",AJ89="Q",AL89="Q",AN89="Q",AP89="Q",AR89="Q",AT89="Q",AV89="Q",AX89="Q",AZ89="Q",BB89="Q",BD89="Q"),"Yes","No")</f>
        <v>No</v>
      </c>
    </row>
    <row r="90" spans="1:57" ht="11.25" customHeight="1">
      <c r="A90" s="7" t="s">
        <v>659</v>
      </c>
      <c r="B90" s="7" t="s">
        <v>660</v>
      </c>
      <c r="C90" s="37" t="s">
        <v>73</v>
      </c>
      <c r="D90" s="298">
        <v>5015</v>
      </c>
      <c r="E90" s="299">
        <v>50015</v>
      </c>
      <c r="F90" s="27" t="s">
        <v>167</v>
      </c>
      <c r="G90" s="73" t="s">
        <v>160</v>
      </c>
      <c r="H90" s="35">
        <v>1780673</v>
      </c>
      <c r="I90" s="35">
        <v>547</v>
      </c>
      <c r="J90" s="37" t="s">
        <v>10</v>
      </c>
      <c r="K90" s="37" t="s">
        <v>161</v>
      </c>
      <c r="L90" s="8">
        <v>73</v>
      </c>
      <c r="M90" s="8">
        <v>331364</v>
      </c>
      <c r="N90" s="9" t="s">
        <v>1148</v>
      </c>
      <c r="O90" s="8">
        <v>61589</v>
      </c>
      <c r="P90" s="9" t="s">
        <v>1148</v>
      </c>
      <c r="Q90" s="8">
        <v>29454</v>
      </c>
      <c r="R90" s="9" t="s">
        <v>1148</v>
      </c>
      <c r="S90" s="8">
        <v>56188</v>
      </c>
      <c r="T90" s="9" t="s">
        <v>1148</v>
      </c>
      <c r="U90" s="8">
        <v>0</v>
      </c>
      <c r="V90" s="9" t="s">
        <v>1148</v>
      </c>
      <c r="W90" s="33">
        <v>478595</v>
      </c>
      <c r="X90" s="9" t="s">
        <v>1148</v>
      </c>
      <c r="Y90" s="30">
        <v>158.41999999999999</v>
      </c>
      <c r="Z90" s="9" t="s">
        <v>1148</v>
      </c>
      <c r="AA90" s="30">
        <v>31</v>
      </c>
      <c r="AB90" s="9" t="s">
        <v>1148</v>
      </c>
      <c r="AC90" s="30">
        <v>16.329999999999998</v>
      </c>
      <c r="AD90" s="9" t="s">
        <v>1148</v>
      </c>
      <c r="AE90" s="30">
        <v>36.11</v>
      </c>
      <c r="AF90" s="9" t="s">
        <v>1148</v>
      </c>
      <c r="AG90" s="30">
        <v>0</v>
      </c>
      <c r="AH90" s="9" t="s">
        <v>1148</v>
      </c>
      <c r="AI90" s="32">
        <v>241.86</v>
      </c>
      <c r="AJ90" s="12" t="s">
        <v>1148</v>
      </c>
      <c r="AK90" s="22">
        <v>7070925</v>
      </c>
      <c r="AL90" s="22" t="s">
        <v>1148</v>
      </c>
      <c r="AM90" s="22">
        <v>1739291</v>
      </c>
      <c r="AN90" s="22" t="s">
        <v>1148</v>
      </c>
      <c r="AO90" s="22">
        <v>691528</v>
      </c>
      <c r="AP90" s="22" t="s">
        <v>1148</v>
      </c>
      <c r="AQ90" s="22">
        <v>2436070</v>
      </c>
      <c r="AR90" s="22" t="s">
        <v>1148</v>
      </c>
      <c r="AS90" s="26">
        <v>11937814</v>
      </c>
      <c r="AT90" s="22" t="s">
        <v>1148</v>
      </c>
      <c r="AU90" s="23">
        <v>21.338844895643462</v>
      </c>
      <c r="AV90" s="23" t="s">
        <v>1148</v>
      </c>
      <c r="AW90" s="23">
        <v>28.24028641478186</v>
      </c>
      <c r="AX90" s="23" t="s">
        <v>1148</v>
      </c>
      <c r="AY90" s="23">
        <v>23.478237251307124</v>
      </c>
      <c r="AZ90" s="23" t="s">
        <v>1148</v>
      </c>
      <c r="BA90" s="23">
        <v>43.35569872570656</v>
      </c>
      <c r="BB90" s="23" t="s">
        <v>1148</v>
      </c>
      <c r="BC90" s="24">
        <v>24.94345741179912</v>
      </c>
      <c r="BD90" s="1" t="s">
        <v>1148</v>
      </c>
      <c r="BE90" s="1" t="str">
        <f>IF(OR(N90="Q",P90="Q",R90="Q",T90="Q",V90="Q",X90="Q",Z90="Q",AB90="Q",AD90="Q",AF90="Q",AH90="Q",AJ90="Q",AL90="Q",AN90="Q",AP90="Q",AR90="Q",AT90="Q",AV90="Q",AX90="Q",AZ90="Q",BB90="Q",BD90="Q"),"Yes","No")</f>
        <v>No</v>
      </c>
    </row>
    <row r="91" spans="1:57" ht="11.25" customHeight="1">
      <c r="A91" s="7" t="s">
        <v>659</v>
      </c>
      <c r="B91" s="7" t="s">
        <v>660</v>
      </c>
      <c r="C91" s="37" t="s">
        <v>73</v>
      </c>
      <c r="D91" s="298">
        <v>5015</v>
      </c>
      <c r="E91" s="299">
        <v>50015</v>
      </c>
      <c r="F91" s="27" t="s">
        <v>167</v>
      </c>
      <c r="G91" s="73" t="s">
        <v>160</v>
      </c>
      <c r="H91" s="35">
        <v>1780673</v>
      </c>
      <c r="I91" s="35">
        <v>547</v>
      </c>
      <c r="J91" s="37" t="s">
        <v>20</v>
      </c>
      <c r="K91" s="37" t="s">
        <v>161</v>
      </c>
      <c r="L91" s="8">
        <v>20</v>
      </c>
      <c r="M91" s="8">
        <v>199726</v>
      </c>
      <c r="N91" s="9" t="s">
        <v>1148</v>
      </c>
      <c r="O91" s="8">
        <v>158375</v>
      </c>
      <c r="P91" s="9" t="s">
        <v>1148</v>
      </c>
      <c r="Q91" s="8">
        <v>248584</v>
      </c>
      <c r="R91" s="9" t="s">
        <v>1148</v>
      </c>
      <c r="S91" s="8">
        <v>24338</v>
      </c>
      <c r="T91" s="9" t="s">
        <v>1148</v>
      </c>
      <c r="U91" s="8">
        <v>0</v>
      </c>
      <c r="V91" s="9" t="s">
        <v>1148</v>
      </c>
      <c r="W91" s="33">
        <v>631023</v>
      </c>
      <c r="X91" s="9" t="s">
        <v>1148</v>
      </c>
      <c r="Y91" s="30">
        <v>103.3</v>
      </c>
      <c r="Z91" s="9" t="s">
        <v>1148</v>
      </c>
      <c r="AA91" s="30">
        <v>72.53</v>
      </c>
      <c r="AB91" s="9" t="s">
        <v>1148</v>
      </c>
      <c r="AC91" s="30">
        <v>120.48</v>
      </c>
      <c r="AD91" s="9" t="s">
        <v>1148</v>
      </c>
      <c r="AE91" s="30">
        <v>14.709999999999999</v>
      </c>
      <c r="AF91" s="9" t="s">
        <v>1148</v>
      </c>
      <c r="AG91" s="30">
        <v>0</v>
      </c>
      <c r="AH91" s="9" t="s">
        <v>1148</v>
      </c>
      <c r="AI91" s="32">
        <v>311.02000000000004</v>
      </c>
      <c r="AJ91" s="12" t="s">
        <v>1148</v>
      </c>
      <c r="AK91" s="22">
        <v>4033678</v>
      </c>
      <c r="AL91" s="22" t="s">
        <v>1148</v>
      </c>
      <c r="AM91" s="22">
        <v>4281346</v>
      </c>
      <c r="AN91" s="22" t="s">
        <v>1148</v>
      </c>
      <c r="AO91" s="22">
        <v>6796551</v>
      </c>
      <c r="AP91" s="22" t="s">
        <v>1148</v>
      </c>
      <c r="AQ91" s="22">
        <v>747146</v>
      </c>
      <c r="AR91" s="22" t="s">
        <v>1148</v>
      </c>
      <c r="AS91" s="26">
        <v>15858721</v>
      </c>
      <c r="AT91" s="22" t="s">
        <v>1148</v>
      </c>
      <c r="AU91" s="23">
        <v>20.196058600282388</v>
      </c>
      <c r="AV91" s="23" t="s">
        <v>1148</v>
      </c>
      <c r="AW91" s="23">
        <v>27.032966061562746</v>
      </c>
      <c r="AX91" s="23" t="s">
        <v>1148</v>
      </c>
      <c r="AY91" s="23">
        <v>27.341063785279825</v>
      </c>
      <c r="AZ91" s="23" t="s">
        <v>1148</v>
      </c>
      <c r="BA91" s="23">
        <v>30.698742706878132</v>
      </c>
      <c r="BB91" s="23" t="s">
        <v>1148</v>
      </c>
      <c r="BC91" s="24">
        <v>25.131763818434511</v>
      </c>
      <c r="BD91" s="1" t="s">
        <v>1148</v>
      </c>
      <c r="BE91" s="1" t="str">
        <f>IF(OR(N91="Q",P91="Q",R91="Q",T91="Q",V91="Q",X91="Q",Z91="Q",AB91="Q",AD91="Q",AF91="Q",AH91="Q",AJ91="Q",AL91="Q",AN91="Q",AP91="Q",AR91="Q",AT91="Q",AV91="Q",AX91="Q",AZ91="Q",BB91="Q",BD91="Q"),"Yes","No")</f>
        <v>No</v>
      </c>
    </row>
    <row r="92" spans="1:57" ht="11.25" customHeight="1">
      <c r="A92" s="7" t="s">
        <v>659</v>
      </c>
      <c r="B92" s="7" t="s">
        <v>660</v>
      </c>
      <c r="C92" s="37" t="s">
        <v>73</v>
      </c>
      <c r="D92" s="298">
        <v>5015</v>
      </c>
      <c r="E92" s="299">
        <v>50015</v>
      </c>
      <c r="F92" s="27" t="s">
        <v>167</v>
      </c>
      <c r="G92" s="73" t="s">
        <v>160</v>
      </c>
      <c r="H92" s="35">
        <v>1780673</v>
      </c>
      <c r="I92" s="35">
        <v>547</v>
      </c>
      <c r="J92" s="37" t="s">
        <v>22</v>
      </c>
      <c r="K92" s="37" t="s">
        <v>161</v>
      </c>
      <c r="L92" s="8">
        <v>16</v>
      </c>
      <c r="M92" s="8">
        <v>68813</v>
      </c>
      <c r="N92" s="9" t="s">
        <v>1148</v>
      </c>
      <c r="O92" s="8">
        <v>14998</v>
      </c>
      <c r="P92" s="9" t="s">
        <v>1148</v>
      </c>
      <c r="Q92" s="8">
        <v>4661</v>
      </c>
      <c r="R92" s="9" t="s">
        <v>1148</v>
      </c>
      <c r="S92" s="8">
        <v>13102</v>
      </c>
      <c r="T92" s="9" t="s">
        <v>1148</v>
      </c>
      <c r="U92" s="8">
        <v>0</v>
      </c>
      <c r="V92" s="9" t="s">
        <v>1148</v>
      </c>
      <c r="W92" s="33">
        <v>101574</v>
      </c>
      <c r="X92" s="9" t="s">
        <v>1148</v>
      </c>
      <c r="Y92" s="30">
        <v>35.26</v>
      </c>
      <c r="Z92" s="9" t="s">
        <v>1148</v>
      </c>
      <c r="AA92" s="30">
        <v>8.3699999999999992</v>
      </c>
      <c r="AB92" s="9" t="s">
        <v>1148</v>
      </c>
      <c r="AC92" s="30">
        <v>2.21</v>
      </c>
      <c r="AD92" s="9" t="s">
        <v>1148</v>
      </c>
      <c r="AE92" s="30">
        <v>8.6100000000000012</v>
      </c>
      <c r="AF92" s="9" t="s">
        <v>1148</v>
      </c>
      <c r="AG92" s="30">
        <v>0</v>
      </c>
      <c r="AH92" s="9" t="s">
        <v>1148</v>
      </c>
      <c r="AI92" s="32">
        <v>54.449999999999996</v>
      </c>
      <c r="AJ92" s="12" t="s">
        <v>1148</v>
      </c>
      <c r="AK92" s="22">
        <v>1596535</v>
      </c>
      <c r="AL92" s="22" t="s">
        <v>1148</v>
      </c>
      <c r="AM92" s="22">
        <v>417346</v>
      </c>
      <c r="AN92" s="22" t="s">
        <v>1148</v>
      </c>
      <c r="AO92" s="22">
        <v>102063</v>
      </c>
      <c r="AP92" s="22" t="s">
        <v>1148</v>
      </c>
      <c r="AQ92" s="22">
        <v>565712</v>
      </c>
      <c r="AR92" s="22" t="s">
        <v>1148</v>
      </c>
      <c r="AS92" s="26">
        <v>2681656</v>
      </c>
      <c r="AT92" s="22" t="s">
        <v>1148</v>
      </c>
      <c r="AU92" s="23">
        <v>23.201066658916194</v>
      </c>
      <c r="AV92" s="23" t="s">
        <v>1148</v>
      </c>
      <c r="AW92" s="23">
        <v>27.826776903587145</v>
      </c>
      <c r="AX92" s="23" t="s">
        <v>1148</v>
      </c>
      <c r="AY92" s="23">
        <v>21.897232353572196</v>
      </c>
      <c r="AZ92" s="23" t="s">
        <v>1148</v>
      </c>
      <c r="BA92" s="23">
        <v>43.177530148068996</v>
      </c>
      <c r="BB92" s="23" t="s">
        <v>1148</v>
      </c>
      <c r="BC92" s="24">
        <v>26.401008132002286</v>
      </c>
      <c r="BD92" s="1" t="s">
        <v>1148</v>
      </c>
      <c r="BE92" s="1" t="str">
        <f>IF(OR(N92="Q",P92="Q",R92="Q",T92="Q",V92="Q",X92="Q",Z92="Q",AB92="Q",AD92="Q",AF92="Q",AH92="Q",AJ92="Q",AL92="Q",AN92="Q",AP92="Q",AR92="Q",AT92="Q",AV92="Q",AX92="Q",AZ92="Q",BB92="Q",BD92="Q"),"Yes","No")</f>
        <v>No</v>
      </c>
    </row>
    <row r="93" spans="1:57" ht="11.25" customHeight="1">
      <c r="A93" s="7" t="s">
        <v>659</v>
      </c>
      <c r="B93" s="7" t="s">
        <v>660</v>
      </c>
      <c r="C93" s="37" t="s">
        <v>73</v>
      </c>
      <c r="D93" s="298">
        <v>5015</v>
      </c>
      <c r="E93" s="299">
        <v>50015</v>
      </c>
      <c r="F93" s="27" t="s">
        <v>167</v>
      </c>
      <c r="G93" s="73" t="s">
        <v>160</v>
      </c>
      <c r="H93" s="35">
        <v>1780673</v>
      </c>
      <c r="I93" s="35">
        <v>547</v>
      </c>
      <c r="J93" s="37" t="s">
        <v>21</v>
      </c>
      <c r="K93" s="37" t="s">
        <v>161</v>
      </c>
      <c r="L93" s="8">
        <v>14</v>
      </c>
      <c r="M93" s="8">
        <v>95840</v>
      </c>
      <c r="N93" s="9" t="s">
        <v>1148</v>
      </c>
      <c r="O93" s="8">
        <v>53424</v>
      </c>
      <c r="P93" s="9" t="s">
        <v>1148</v>
      </c>
      <c r="Q93" s="8">
        <v>83854</v>
      </c>
      <c r="R93" s="9" t="s">
        <v>1148</v>
      </c>
      <c r="S93" s="8">
        <v>17036</v>
      </c>
      <c r="T93" s="9" t="s">
        <v>1148</v>
      </c>
      <c r="U93" s="8">
        <v>0</v>
      </c>
      <c r="V93" s="9" t="s">
        <v>1148</v>
      </c>
      <c r="W93" s="33">
        <v>250154</v>
      </c>
      <c r="X93" s="9" t="s">
        <v>1148</v>
      </c>
      <c r="Y93" s="30">
        <v>50.11</v>
      </c>
      <c r="Z93" s="9" t="s">
        <v>1148</v>
      </c>
      <c r="AA93" s="30">
        <v>24.47</v>
      </c>
      <c r="AB93" s="9" t="s">
        <v>1148</v>
      </c>
      <c r="AC93" s="30">
        <v>40.64</v>
      </c>
      <c r="AD93" s="9" t="s">
        <v>1148</v>
      </c>
      <c r="AE93" s="30">
        <v>10.299999999999999</v>
      </c>
      <c r="AF93" s="9" t="s">
        <v>1148</v>
      </c>
      <c r="AG93" s="30">
        <v>0</v>
      </c>
      <c r="AH93" s="9" t="s">
        <v>1148</v>
      </c>
      <c r="AI93" s="32">
        <v>125.52</v>
      </c>
      <c r="AJ93" s="12" t="s">
        <v>1148</v>
      </c>
      <c r="AK93" s="22">
        <v>2063764</v>
      </c>
      <c r="AL93" s="22" t="s">
        <v>1148</v>
      </c>
      <c r="AM93" s="22">
        <v>1444223</v>
      </c>
      <c r="AN93" s="22" t="s">
        <v>1148</v>
      </c>
      <c r="AO93" s="22">
        <v>2292675</v>
      </c>
      <c r="AP93" s="22" t="s">
        <v>1148</v>
      </c>
      <c r="AQ93" s="22">
        <v>523003</v>
      </c>
      <c r="AR93" s="22" t="s">
        <v>1148</v>
      </c>
      <c r="AS93" s="26">
        <v>6323665</v>
      </c>
      <c r="AT93" s="22" t="s">
        <v>1148</v>
      </c>
      <c r="AU93" s="23">
        <v>21.533430717863105</v>
      </c>
      <c r="AV93" s="23" t="s">
        <v>1148</v>
      </c>
      <c r="AW93" s="23">
        <v>27.033224767894581</v>
      </c>
      <c r="AX93" s="23" t="s">
        <v>1148</v>
      </c>
      <c r="AY93" s="23">
        <v>27.341271734204689</v>
      </c>
      <c r="AZ93" s="23" t="s">
        <v>1148</v>
      </c>
      <c r="BA93" s="23">
        <v>30.699870861704625</v>
      </c>
      <c r="BB93" s="23" t="s">
        <v>1148</v>
      </c>
      <c r="BC93" s="24">
        <v>25.279088081741648</v>
      </c>
      <c r="BD93" s="1" t="s">
        <v>1148</v>
      </c>
      <c r="BE93" s="1" t="str">
        <f>IF(OR(N93="Q",P93="Q",R93="Q",T93="Q",V93="Q",X93="Q",Z93="Q",AB93="Q",AD93="Q",AF93="Q",AH93="Q",AJ93="Q",AL93="Q",AN93="Q",AP93="Q",AR93="Q",AT93="Q",AV93="Q",AX93="Q",AZ93="Q",BB93="Q",BD93="Q"),"Yes","No")</f>
        <v>No</v>
      </c>
    </row>
    <row r="94" spans="1:57" ht="11.25" customHeight="1">
      <c r="A94" s="7" t="s">
        <v>53</v>
      </c>
      <c r="B94" s="7" t="s">
        <v>796</v>
      </c>
      <c r="C94" s="37" t="s">
        <v>52</v>
      </c>
      <c r="D94" s="298">
        <v>5193</v>
      </c>
      <c r="E94" s="299">
        <v>50193</v>
      </c>
      <c r="F94" s="27" t="s">
        <v>246</v>
      </c>
      <c r="G94" s="73" t="s">
        <v>160</v>
      </c>
      <c r="H94" s="35">
        <v>3734090</v>
      </c>
      <c r="I94" s="35">
        <v>539</v>
      </c>
      <c r="J94" s="37" t="s">
        <v>8</v>
      </c>
      <c r="K94" s="37" t="s">
        <v>161</v>
      </c>
      <c r="L94" s="8">
        <v>539</v>
      </c>
      <c r="M94" s="8">
        <v>0</v>
      </c>
      <c r="N94" s="9" t="s">
        <v>1148</v>
      </c>
      <c r="O94" s="8">
        <v>0</v>
      </c>
      <c r="P94" s="9" t="s">
        <v>1148</v>
      </c>
      <c r="Q94" s="8">
        <v>0</v>
      </c>
      <c r="R94" s="9" t="s">
        <v>1148</v>
      </c>
      <c r="S94" s="8">
        <v>7545</v>
      </c>
      <c r="T94" s="9" t="s">
        <v>1148</v>
      </c>
      <c r="U94" s="8">
        <v>0</v>
      </c>
      <c r="V94" s="9" t="s">
        <v>1148</v>
      </c>
      <c r="W94" s="33">
        <v>7545</v>
      </c>
      <c r="X94" s="9" t="s">
        <v>1148</v>
      </c>
      <c r="Y94" s="30">
        <v>0</v>
      </c>
      <c r="Z94" s="9" t="s">
        <v>1148</v>
      </c>
      <c r="AA94" s="30">
        <v>0</v>
      </c>
      <c r="AB94" s="9" t="s">
        <v>1148</v>
      </c>
      <c r="AC94" s="30">
        <v>0</v>
      </c>
      <c r="AD94" s="9" t="s">
        <v>1148</v>
      </c>
      <c r="AE94" s="30">
        <v>7</v>
      </c>
      <c r="AF94" s="9" t="s">
        <v>1148</v>
      </c>
      <c r="AG94" s="30">
        <v>0</v>
      </c>
      <c r="AH94" s="9" t="s">
        <v>1148</v>
      </c>
      <c r="AI94" s="32">
        <v>7</v>
      </c>
      <c r="AJ94" s="12" t="s">
        <v>1148</v>
      </c>
      <c r="AK94" s="22">
        <v>0</v>
      </c>
      <c r="AL94" s="22" t="s">
        <v>1148</v>
      </c>
      <c r="AM94" s="22">
        <v>0</v>
      </c>
      <c r="AN94" s="22" t="s">
        <v>1148</v>
      </c>
      <c r="AO94" s="22">
        <v>0</v>
      </c>
      <c r="AP94" s="22" t="s">
        <v>1148</v>
      </c>
      <c r="AQ94" s="22">
        <v>190929</v>
      </c>
      <c r="AR94" s="22" t="s">
        <v>1148</v>
      </c>
      <c r="AS94" s="26">
        <v>190929</v>
      </c>
      <c r="AT94" s="22" t="s">
        <v>1148</v>
      </c>
      <c r="AU94" s="23" t="s">
        <v>1148</v>
      </c>
      <c r="AV94" s="23" t="s">
        <v>1148</v>
      </c>
      <c r="AW94" s="23" t="s">
        <v>1148</v>
      </c>
      <c r="AX94" s="23" t="s">
        <v>1148</v>
      </c>
      <c r="AY94" s="23" t="s">
        <v>1148</v>
      </c>
      <c r="AZ94" s="23" t="s">
        <v>1148</v>
      </c>
      <c r="BA94" s="23">
        <v>25.305367793240556</v>
      </c>
      <c r="BB94" s="23" t="s">
        <v>1148</v>
      </c>
      <c r="BC94" s="24">
        <v>25.305367793240556</v>
      </c>
      <c r="BD94" s="1" t="s">
        <v>1148</v>
      </c>
      <c r="BE94" s="1" t="str">
        <f>IF(OR(N94="Q",P94="Q",R94="Q",T94="Q",V94="Q",X94="Q",Z94="Q",AB94="Q",AD94="Q",AF94="Q",AH94="Q",AJ94="Q",AL94="Q",AN94="Q",AP94="Q",AR94="Q",AT94="Q",AV94="Q",AX94="Q",AZ94="Q",BB94="Q",BD94="Q"),"Yes","No")</f>
        <v>No</v>
      </c>
    </row>
    <row r="95" spans="1:57" ht="11.25" customHeight="1">
      <c r="A95" s="7" t="s">
        <v>605</v>
      </c>
      <c r="B95" s="7" t="s">
        <v>199</v>
      </c>
      <c r="C95" s="37" t="s">
        <v>17</v>
      </c>
      <c r="D95" s="298">
        <v>9003</v>
      </c>
      <c r="E95" s="299">
        <v>90003</v>
      </c>
      <c r="F95" s="27" t="s">
        <v>167</v>
      </c>
      <c r="G95" s="73" t="s">
        <v>160</v>
      </c>
      <c r="H95" s="35">
        <v>3281212</v>
      </c>
      <c r="I95" s="35">
        <v>538</v>
      </c>
      <c r="J95" s="37" t="s">
        <v>20</v>
      </c>
      <c r="K95" s="37" t="s">
        <v>161</v>
      </c>
      <c r="L95" s="8">
        <v>534</v>
      </c>
      <c r="M95" s="8">
        <v>2285246</v>
      </c>
      <c r="N95" s="9" t="s">
        <v>1148</v>
      </c>
      <c r="O95" s="8">
        <v>1021474</v>
      </c>
      <c r="P95" s="9" t="s">
        <v>1148</v>
      </c>
      <c r="Q95" s="8">
        <v>1373994</v>
      </c>
      <c r="R95" s="9" t="s">
        <v>1148</v>
      </c>
      <c r="S95" s="8">
        <v>769473</v>
      </c>
      <c r="T95" s="9" t="s">
        <v>1148</v>
      </c>
      <c r="U95" s="8">
        <v>644810</v>
      </c>
      <c r="V95" s="9" t="s">
        <v>1148</v>
      </c>
      <c r="W95" s="33">
        <v>6094997</v>
      </c>
      <c r="X95" s="9" t="s">
        <v>1148</v>
      </c>
      <c r="Y95" s="30">
        <v>1222</v>
      </c>
      <c r="Z95" s="9" t="s">
        <v>1148</v>
      </c>
      <c r="AA95" s="30">
        <v>535</v>
      </c>
      <c r="AB95" s="9" t="s">
        <v>1148</v>
      </c>
      <c r="AC95" s="30">
        <v>658</v>
      </c>
      <c r="AD95" s="9" t="s">
        <v>1148</v>
      </c>
      <c r="AE95" s="30">
        <v>420</v>
      </c>
      <c r="AF95" s="9" t="s">
        <v>1148</v>
      </c>
      <c r="AG95" s="30">
        <v>342</v>
      </c>
      <c r="AH95" s="9" t="s">
        <v>1148</v>
      </c>
      <c r="AI95" s="32">
        <v>3177</v>
      </c>
      <c r="AJ95" s="12" t="s">
        <v>1148</v>
      </c>
      <c r="AK95" s="22">
        <v>101696392</v>
      </c>
      <c r="AL95" s="22" t="s">
        <v>1148</v>
      </c>
      <c r="AM95" s="22">
        <v>43430435</v>
      </c>
      <c r="AN95" s="22" t="s">
        <v>1148</v>
      </c>
      <c r="AO95" s="22">
        <v>51109425</v>
      </c>
      <c r="AP95" s="22" t="s">
        <v>1148</v>
      </c>
      <c r="AQ95" s="22">
        <v>37278536</v>
      </c>
      <c r="AR95" s="22" t="s">
        <v>1148</v>
      </c>
      <c r="AS95" s="26">
        <v>233514788</v>
      </c>
      <c r="AT95" s="22" t="s">
        <v>1148</v>
      </c>
      <c r="AU95" s="23">
        <v>44.501288701522725</v>
      </c>
      <c r="AV95" s="23" t="s">
        <v>1148</v>
      </c>
      <c r="AW95" s="23">
        <v>42.517416008630669</v>
      </c>
      <c r="AX95" s="23" t="s">
        <v>1148</v>
      </c>
      <c r="AY95" s="23">
        <v>37.197706103520105</v>
      </c>
      <c r="AZ95" s="23" t="s">
        <v>1148</v>
      </c>
      <c r="BA95" s="23">
        <v>48.446840889803802</v>
      </c>
      <c r="BB95" s="23" t="s">
        <v>1148</v>
      </c>
      <c r="BC95" s="24">
        <v>38.312535346612968</v>
      </c>
      <c r="BD95" s="1" t="s">
        <v>1148</v>
      </c>
      <c r="BE95" s="1" t="str">
        <f>IF(OR(N95="Q",P95="Q",R95="Q",T95="Q",V95="Q",X95="Q",Z95="Q",AB95="Q",AD95="Q",AF95="Q",AH95="Q",AJ95="Q",AL95="Q",AN95="Q",AP95="Q",AR95="Q",AT95="Q",AV95="Q",AX95="Q",AZ95="Q",BB95="Q",BD95="Q"),"Yes","No")</f>
        <v>No</v>
      </c>
    </row>
    <row r="96" spans="1:57" ht="11.25" customHeight="1">
      <c r="A96" s="7" t="s">
        <v>565</v>
      </c>
      <c r="B96" s="7" t="s">
        <v>566</v>
      </c>
      <c r="C96" s="37" t="s">
        <v>89</v>
      </c>
      <c r="D96" s="298">
        <v>3</v>
      </c>
      <c r="E96" s="299">
        <v>3</v>
      </c>
      <c r="F96" s="27" t="s">
        <v>167</v>
      </c>
      <c r="G96" s="73" t="s">
        <v>160</v>
      </c>
      <c r="H96" s="35">
        <v>3059393</v>
      </c>
      <c r="I96" s="35">
        <v>507</v>
      </c>
      <c r="J96" s="37" t="s">
        <v>8</v>
      </c>
      <c r="K96" s="37" t="s">
        <v>161</v>
      </c>
      <c r="L96" s="8">
        <v>303</v>
      </c>
      <c r="M96" s="8">
        <v>16878</v>
      </c>
      <c r="N96" s="9" t="s">
        <v>1148</v>
      </c>
      <c r="O96" s="8">
        <v>7388</v>
      </c>
      <c r="P96" s="9" t="s">
        <v>1148</v>
      </c>
      <c r="Q96" s="8">
        <v>2430</v>
      </c>
      <c r="R96" s="9" t="s">
        <v>1148</v>
      </c>
      <c r="S96" s="8">
        <v>9407</v>
      </c>
      <c r="T96" s="9" t="s">
        <v>1148</v>
      </c>
      <c r="U96" s="8">
        <v>0</v>
      </c>
      <c r="V96" s="9" t="s">
        <v>1148</v>
      </c>
      <c r="W96" s="33">
        <v>36103</v>
      </c>
      <c r="X96" s="9" t="s">
        <v>1148</v>
      </c>
      <c r="Y96" s="30">
        <v>9.4</v>
      </c>
      <c r="Z96" s="9" t="s">
        <v>1148</v>
      </c>
      <c r="AA96" s="30">
        <v>4</v>
      </c>
      <c r="AB96" s="9" t="s">
        <v>1148</v>
      </c>
      <c r="AC96" s="30">
        <v>1</v>
      </c>
      <c r="AD96" s="9" t="s">
        <v>1148</v>
      </c>
      <c r="AE96" s="30">
        <v>6</v>
      </c>
      <c r="AF96" s="9" t="s">
        <v>1148</v>
      </c>
      <c r="AG96" s="30">
        <v>0</v>
      </c>
      <c r="AH96" s="9" t="s">
        <v>1148</v>
      </c>
      <c r="AI96" s="32">
        <v>20.399999999999999</v>
      </c>
      <c r="AJ96" s="12" t="s">
        <v>1148</v>
      </c>
      <c r="AK96" s="22">
        <v>510464</v>
      </c>
      <c r="AL96" s="22" t="s">
        <v>1148</v>
      </c>
      <c r="AM96" s="22">
        <v>257393</v>
      </c>
      <c r="AN96" s="22" t="s">
        <v>1148</v>
      </c>
      <c r="AO96" s="22">
        <v>43052</v>
      </c>
      <c r="AP96" s="22" t="s">
        <v>1148</v>
      </c>
      <c r="AQ96" s="22">
        <v>291497</v>
      </c>
      <c r="AR96" s="22" t="s">
        <v>1148</v>
      </c>
      <c r="AS96" s="26">
        <v>1102406</v>
      </c>
      <c r="AT96" s="22" t="s">
        <v>1148</v>
      </c>
      <c r="AU96" s="23">
        <v>30.244341746652449</v>
      </c>
      <c r="AV96" s="23" t="s">
        <v>1148</v>
      </c>
      <c r="AW96" s="23">
        <v>34.83933405522469</v>
      </c>
      <c r="AX96" s="23" t="s">
        <v>1148</v>
      </c>
      <c r="AY96" s="23">
        <v>17.716872427983539</v>
      </c>
      <c r="AZ96" s="23" t="s">
        <v>1148</v>
      </c>
      <c r="BA96" s="23">
        <v>30.98724354204316</v>
      </c>
      <c r="BB96" s="23" t="s">
        <v>1148</v>
      </c>
      <c r="BC96" s="24">
        <v>30.535024790183641</v>
      </c>
      <c r="BD96" s="1" t="s">
        <v>1148</v>
      </c>
      <c r="BE96" s="1" t="str">
        <f>IF(OR(N96="Q",P96="Q",R96="Q",T96="Q",V96="Q",X96="Q",Z96="Q",AB96="Q",AD96="Q",AF96="Q",AH96="Q",AJ96="Q",AL96="Q",AN96="Q",AP96="Q",AR96="Q",AT96="Q",AV96="Q",AX96="Q",AZ96="Q",BB96="Q",BD96="Q"),"Yes","No")</f>
        <v>No</v>
      </c>
    </row>
    <row r="97" spans="1:57" ht="11.25" customHeight="1">
      <c r="A97" s="7" t="s">
        <v>565</v>
      </c>
      <c r="B97" s="7" t="s">
        <v>566</v>
      </c>
      <c r="C97" s="37" t="s">
        <v>89</v>
      </c>
      <c r="D97" s="298">
        <v>3</v>
      </c>
      <c r="E97" s="299">
        <v>3</v>
      </c>
      <c r="F97" s="27" t="s">
        <v>167</v>
      </c>
      <c r="G97" s="73" t="s">
        <v>160</v>
      </c>
      <c r="H97" s="35">
        <v>3059393</v>
      </c>
      <c r="I97" s="35">
        <v>507</v>
      </c>
      <c r="J97" s="37" t="s">
        <v>7</v>
      </c>
      <c r="K97" s="37" t="s">
        <v>161</v>
      </c>
      <c r="L97" s="8">
        <v>116</v>
      </c>
      <c r="M97" s="8">
        <v>950619</v>
      </c>
      <c r="N97" s="9" t="s">
        <v>1148</v>
      </c>
      <c r="O97" s="8">
        <v>139824</v>
      </c>
      <c r="P97" s="9" t="s">
        <v>1148</v>
      </c>
      <c r="Q97" s="8">
        <v>52198</v>
      </c>
      <c r="R97" s="9" t="s">
        <v>1148</v>
      </c>
      <c r="S97" s="8">
        <v>143264</v>
      </c>
      <c r="T97" s="9" t="s">
        <v>1148</v>
      </c>
      <c r="U97" s="8">
        <v>0</v>
      </c>
      <c r="V97" s="9" t="s">
        <v>1148</v>
      </c>
      <c r="W97" s="33">
        <v>1285905</v>
      </c>
      <c r="X97" s="9" t="s">
        <v>1148</v>
      </c>
      <c r="Y97" s="30">
        <v>459</v>
      </c>
      <c r="Z97" s="9" t="s">
        <v>1148</v>
      </c>
      <c r="AA97" s="30">
        <v>74</v>
      </c>
      <c r="AB97" s="9" t="s">
        <v>1148</v>
      </c>
      <c r="AC97" s="30">
        <v>27</v>
      </c>
      <c r="AD97" s="9" t="s">
        <v>1148</v>
      </c>
      <c r="AE97" s="30">
        <v>77</v>
      </c>
      <c r="AF97" s="9" t="s">
        <v>1148</v>
      </c>
      <c r="AG97" s="30">
        <v>0</v>
      </c>
      <c r="AH97" s="9" t="s">
        <v>1148</v>
      </c>
      <c r="AI97" s="32">
        <v>637</v>
      </c>
      <c r="AJ97" s="12" t="s">
        <v>1148</v>
      </c>
      <c r="AK97" s="22">
        <v>17232181</v>
      </c>
      <c r="AL97" s="22" t="s">
        <v>1148</v>
      </c>
      <c r="AM97" s="22">
        <v>2073683</v>
      </c>
      <c r="AN97" s="22" t="s">
        <v>1148</v>
      </c>
      <c r="AO97" s="22">
        <v>1198695</v>
      </c>
      <c r="AP97" s="22" t="s">
        <v>1148</v>
      </c>
      <c r="AQ97" s="22">
        <v>4791795</v>
      </c>
      <c r="AR97" s="22" t="s">
        <v>1148</v>
      </c>
      <c r="AS97" s="26">
        <v>25296354</v>
      </c>
      <c r="AT97" s="22" t="s">
        <v>1148</v>
      </c>
      <c r="AU97" s="23">
        <v>18.127326510410587</v>
      </c>
      <c r="AV97" s="23" t="s">
        <v>1148</v>
      </c>
      <c r="AW97" s="23">
        <v>14.830665694015334</v>
      </c>
      <c r="AX97" s="23" t="s">
        <v>1148</v>
      </c>
      <c r="AY97" s="23">
        <v>22.964385608644008</v>
      </c>
      <c r="AZ97" s="23" t="s">
        <v>1148</v>
      </c>
      <c r="BA97" s="23">
        <v>33.447307069466163</v>
      </c>
      <c r="BB97" s="23" t="s">
        <v>1148</v>
      </c>
      <c r="BC97" s="24">
        <v>19.672023983109174</v>
      </c>
      <c r="BD97" s="1" t="s">
        <v>1148</v>
      </c>
      <c r="BE97" s="1" t="str">
        <f>IF(OR(N97="Q",P97="Q",R97="Q",T97="Q",V97="Q",X97="Q",Z97="Q",AB97="Q",AD97="Q",AF97="Q",AH97="Q",AJ97="Q",AL97="Q",AN97="Q",AP97="Q",AR97="Q",AT97="Q",AV97="Q",AX97="Q",AZ97="Q",BB97="Q",BD97="Q"),"Yes","No")</f>
        <v>No</v>
      </c>
    </row>
    <row r="98" spans="1:57" ht="11.25" customHeight="1">
      <c r="A98" s="7" t="s">
        <v>565</v>
      </c>
      <c r="B98" s="7" t="s">
        <v>566</v>
      </c>
      <c r="C98" s="37" t="s">
        <v>89</v>
      </c>
      <c r="D98" s="298">
        <v>3</v>
      </c>
      <c r="E98" s="299">
        <v>3</v>
      </c>
      <c r="F98" s="27" t="s">
        <v>167</v>
      </c>
      <c r="G98" s="73" t="s">
        <v>160</v>
      </c>
      <c r="H98" s="35">
        <v>3059393</v>
      </c>
      <c r="I98" s="35">
        <v>507</v>
      </c>
      <c r="J98" s="37" t="s">
        <v>10</v>
      </c>
      <c r="K98" s="37" t="s">
        <v>161</v>
      </c>
      <c r="L98" s="8">
        <v>30</v>
      </c>
      <c r="M98" s="8">
        <v>75601</v>
      </c>
      <c r="N98" s="9" t="s">
        <v>1148</v>
      </c>
      <c r="O98" s="8">
        <v>4508</v>
      </c>
      <c r="P98" s="9" t="s">
        <v>1148</v>
      </c>
      <c r="Q98" s="8">
        <v>1232</v>
      </c>
      <c r="R98" s="9" t="s">
        <v>1148</v>
      </c>
      <c r="S98" s="8">
        <v>22380</v>
      </c>
      <c r="T98" s="9" t="s">
        <v>1148</v>
      </c>
      <c r="U98" s="8">
        <v>0</v>
      </c>
      <c r="V98" s="9" t="s">
        <v>1148</v>
      </c>
      <c r="W98" s="33">
        <v>103721</v>
      </c>
      <c r="X98" s="9" t="s">
        <v>1148</v>
      </c>
      <c r="Y98" s="30">
        <v>40.4</v>
      </c>
      <c r="Z98" s="9" t="s">
        <v>1148</v>
      </c>
      <c r="AA98" s="30">
        <v>2.4</v>
      </c>
      <c r="AB98" s="9" t="s">
        <v>1148</v>
      </c>
      <c r="AC98" s="30">
        <v>1</v>
      </c>
      <c r="AD98" s="9" t="s">
        <v>1148</v>
      </c>
      <c r="AE98" s="30">
        <v>11.9</v>
      </c>
      <c r="AF98" s="9" t="s">
        <v>1148</v>
      </c>
      <c r="AG98" s="30">
        <v>0</v>
      </c>
      <c r="AH98" s="9" t="s">
        <v>1148</v>
      </c>
      <c r="AI98" s="32">
        <v>55.699999999999996</v>
      </c>
      <c r="AJ98" s="12" t="s">
        <v>1148</v>
      </c>
      <c r="AK98" s="22">
        <v>2002790</v>
      </c>
      <c r="AL98" s="22" t="s">
        <v>1148</v>
      </c>
      <c r="AM98" s="22">
        <v>203887</v>
      </c>
      <c r="AN98" s="22" t="s">
        <v>1148</v>
      </c>
      <c r="AO98" s="22">
        <v>51648</v>
      </c>
      <c r="AP98" s="22" t="s">
        <v>1148</v>
      </c>
      <c r="AQ98" s="22">
        <v>637551</v>
      </c>
      <c r="AR98" s="22" t="s">
        <v>1148</v>
      </c>
      <c r="AS98" s="26">
        <v>2895876</v>
      </c>
      <c r="AT98" s="22" t="s">
        <v>1148</v>
      </c>
      <c r="AU98" s="23">
        <v>26.491580799195777</v>
      </c>
      <c r="AV98" s="23" t="s">
        <v>1148</v>
      </c>
      <c r="AW98" s="23">
        <v>45.227817213842059</v>
      </c>
      <c r="AX98" s="23" t="s">
        <v>1148</v>
      </c>
      <c r="AY98" s="23">
        <v>41.922077922077925</v>
      </c>
      <c r="AZ98" s="23" t="s">
        <v>1148</v>
      </c>
      <c r="BA98" s="23">
        <v>28.487533512064342</v>
      </c>
      <c r="BB98" s="23" t="s">
        <v>1148</v>
      </c>
      <c r="BC98" s="24">
        <v>27.919861937312596</v>
      </c>
      <c r="BD98" s="1" t="s">
        <v>1148</v>
      </c>
      <c r="BE98" s="1" t="str">
        <f>IF(OR(N98="Q",P98="Q",R98="Q",T98="Q",V98="Q",X98="Q",Z98="Q",AB98="Q",AD98="Q",AF98="Q",AH98="Q",AJ98="Q",AL98="Q",AN98="Q",AP98="Q",AR98="Q",AT98="Q",AV98="Q",AX98="Q",AZ98="Q",BB98="Q",BD98="Q"),"Yes","No")</f>
        <v>No</v>
      </c>
    </row>
    <row r="99" spans="1:57" ht="11.25" customHeight="1">
      <c r="A99" s="7" t="s">
        <v>798</v>
      </c>
      <c r="B99" s="7" t="s">
        <v>799</v>
      </c>
      <c r="C99" s="37" t="s">
        <v>17</v>
      </c>
      <c r="D99" s="298">
        <v>9230</v>
      </c>
      <c r="E99" s="299">
        <v>90230</v>
      </c>
      <c r="F99" s="27" t="s">
        <v>164</v>
      </c>
      <c r="G99" s="73" t="s">
        <v>160</v>
      </c>
      <c r="H99" s="35">
        <v>87941</v>
      </c>
      <c r="I99" s="35">
        <v>505</v>
      </c>
      <c r="J99" s="37" t="s">
        <v>8</v>
      </c>
      <c r="K99" s="37" t="s">
        <v>161</v>
      </c>
      <c r="L99" s="8">
        <v>505</v>
      </c>
      <c r="M99" s="8">
        <v>7644</v>
      </c>
      <c r="N99" s="9" t="s">
        <v>1148</v>
      </c>
      <c r="O99" s="8">
        <v>10236</v>
      </c>
      <c r="P99" s="9" t="s">
        <v>1148</v>
      </c>
      <c r="Q99" s="8">
        <v>0</v>
      </c>
      <c r="R99" s="9" t="s">
        <v>1148</v>
      </c>
      <c r="S99" s="8">
        <v>36532</v>
      </c>
      <c r="T99" s="9" t="s">
        <v>1148</v>
      </c>
      <c r="U99" s="8">
        <v>0</v>
      </c>
      <c r="V99" s="9" t="s">
        <v>1148</v>
      </c>
      <c r="W99" s="33">
        <v>54412</v>
      </c>
      <c r="X99" s="9" t="s">
        <v>1148</v>
      </c>
      <c r="Y99" s="30">
        <v>5</v>
      </c>
      <c r="Z99" s="9" t="s">
        <v>1148</v>
      </c>
      <c r="AA99" s="30">
        <v>5</v>
      </c>
      <c r="AB99" s="9" t="s">
        <v>1148</v>
      </c>
      <c r="AC99" s="30">
        <v>0</v>
      </c>
      <c r="AD99" s="9" t="s">
        <v>1148</v>
      </c>
      <c r="AE99" s="30">
        <v>19</v>
      </c>
      <c r="AF99" s="9" t="s">
        <v>1148</v>
      </c>
      <c r="AG99" s="30">
        <v>0</v>
      </c>
      <c r="AH99" s="9" t="s">
        <v>1148</v>
      </c>
      <c r="AI99" s="32">
        <v>29</v>
      </c>
      <c r="AJ99" s="12" t="s">
        <v>1148</v>
      </c>
      <c r="AK99" s="22">
        <v>195605</v>
      </c>
      <c r="AL99" s="22" t="s">
        <v>1148</v>
      </c>
      <c r="AM99" s="22">
        <v>207937</v>
      </c>
      <c r="AN99" s="22" t="s">
        <v>1148</v>
      </c>
      <c r="AO99" s="22">
        <v>0</v>
      </c>
      <c r="AP99" s="22" t="s">
        <v>1148</v>
      </c>
      <c r="AQ99" s="22">
        <v>908364</v>
      </c>
      <c r="AR99" s="22" t="s">
        <v>1148</v>
      </c>
      <c r="AS99" s="26">
        <v>1311906</v>
      </c>
      <c r="AT99" s="22" t="s">
        <v>1148</v>
      </c>
      <c r="AU99" s="23">
        <v>25.589351125065409</v>
      </c>
      <c r="AV99" s="23" t="s">
        <v>1148</v>
      </c>
      <c r="AW99" s="23">
        <v>20.314282923016805</v>
      </c>
      <c r="AX99" s="23" t="s">
        <v>1148</v>
      </c>
      <c r="AY99" s="23" t="s">
        <v>1148</v>
      </c>
      <c r="AZ99" s="23" t="s">
        <v>1148</v>
      </c>
      <c r="BA99" s="23">
        <v>24.864885579765684</v>
      </c>
      <c r="BB99" s="23" t="s">
        <v>1148</v>
      </c>
      <c r="BC99" s="24">
        <v>24.110600602808205</v>
      </c>
      <c r="BD99" s="1" t="s">
        <v>1148</v>
      </c>
      <c r="BE99" s="1" t="str">
        <f>IF(OR(N99="Q",P99="Q",R99="Q",T99="Q",V99="Q",X99="Q",Z99="Q",AB99="Q",AD99="Q",AF99="Q",AH99="Q",AJ99="Q",AL99="Q",AN99="Q",AP99="Q",AR99="Q",AT99="Q",AV99="Q",AX99="Q",AZ99="Q",BB99="Q",BD99="Q"),"Yes","No")</f>
        <v>No</v>
      </c>
    </row>
    <row r="100" spans="1:57" ht="11.25" customHeight="1">
      <c r="A100" s="7" t="s">
        <v>237</v>
      </c>
      <c r="B100" s="7" t="s">
        <v>238</v>
      </c>
      <c r="C100" s="37" t="s">
        <v>32</v>
      </c>
      <c r="D100" s="298">
        <v>4029</v>
      </c>
      <c r="E100" s="299">
        <v>40029</v>
      </c>
      <c r="F100" s="27" t="s">
        <v>164</v>
      </c>
      <c r="G100" s="73" t="s">
        <v>160</v>
      </c>
      <c r="H100" s="35">
        <v>5502379</v>
      </c>
      <c r="I100" s="35">
        <v>474</v>
      </c>
      <c r="J100" s="37" t="s">
        <v>7</v>
      </c>
      <c r="K100" s="37" t="s">
        <v>161</v>
      </c>
      <c r="L100" s="8">
        <v>274</v>
      </c>
      <c r="M100" s="8">
        <v>1591188</v>
      </c>
      <c r="N100" s="9" t="s">
        <v>1148</v>
      </c>
      <c r="O100" s="8">
        <v>379108</v>
      </c>
      <c r="P100" s="9" t="s">
        <v>1148</v>
      </c>
      <c r="Q100" s="8">
        <v>23197</v>
      </c>
      <c r="R100" s="9" t="s">
        <v>1148</v>
      </c>
      <c r="S100" s="8">
        <v>178625</v>
      </c>
      <c r="T100" s="9" t="s">
        <v>1148</v>
      </c>
      <c r="U100" s="8">
        <v>0</v>
      </c>
      <c r="V100" s="9" t="s">
        <v>1148</v>
      </c>
      <c r="W100" s="33">
        <v>2172118</v>
      </c>
      <c r="X100" s="9" t="s">
        <v>1148</v>
      </c>
      <c r="Y100" s="30">
        <v>735</v>
      </c>
      <c r="Z100" s="9" t="s">
        <v>1148</v>
      </c>
      <c r="AA100" s="30">
        <v>175</v>
      </c>
      <c r="AB100" s="9" t="s">
        <v>1148</v>
      </c>
      <c r="AC100" s="30">
        <v>10</v>
      </c>
      <c r="AD100" s="9" t="s">
        <v>1148</v>
      </c>
      <c r="AE100" s="30">
        <v>96</v>
      </c>
      <c r="AF100" s="9" t="s">
        <v>1148</v>
      </c>
      <c r="AG100" s="30">
        <v>0</v>
      </c>
      <c r="AH100" s="9" t="s">
        <v>1148</v>
      </c>
      <c r="AI100" s="32">
        <v>1016</v>
      </c>
      <c r="AJ100" s="12" t="s">
        <v>1148</v>
      </c>
      <c r="AK100" s="22">
        <v>39242844</v>
      </c>
      <c r="AL100" s="22" t="s">
        <v>1148</v>
      </c>
      <c r="AM100" s="22">
        <v>11783674</v>
      </c>
      <c r="AN100" s="22" t="s">
        <v>1148</v>
      </c>
      <c r="AO100" s="22">
        <v>462347</v>
      </c>
      <c r="AP100" s="22" t="s">
        <v>1148</v>
      </c>
      <c r="AQ100" s="22">
        <v>5433614</v>
      </c>
      <c r="AR100" s="22" t="s">
        <v>1148</v>
      </c>
      <c r="AS100" s="26">
        <v>56922479</v>
      </c>
      <c r="AT100" s="22" t="s">
        <v>1148</v>
      </c>
      <c r="AU100" s="23">
        <v>24.662606806989494</v>
      </c>
      <c r="AV100" s="23" t="s">
        <v>1148</v>
      </c>
      <c r="AW100" s="23">
        <v>31.082630807052343</v>
      </c>
      <c r="AX100" s="23" t="s">
        <v>1148</v>
      </c>
      <c r="AY100" s="23">
        <v>19.931327326809502</v>
      </c>
      <c r="AZ100" s="23" t="s">
        <v>1148</v>
      </c>
      <c r="BA100" s="23">
        <v>30.419112666200139</v>
      </c>
      <c r="BB100" s="23" t="s">
        <v>1148</v>
      </c>
      <c r="BC100" s="24">
        <v>26.205979141096385</v>
      </c>
      <c r="BD100" s="1" t="s">
        <v>1148</v>
      </c>
      <c r="BE100" s="1" t="str">
        <f>IF(OR(N100="Q",P100="Q",R100="Q",T100="Q",V100="Q",X100="Q",Z100="Q",AB100="Q",AD100="Q",AF100="Q",AH100="Q",AJ100="Q",AL100="Q",AN100="Q",AP100="Q",AR100="Q",AT100="Q",AV100="Q",AX100="Q",AZ100="Q",BB100="Q",BD100="Q"),"Yes","No")</f>
        <v>No</v>
      </c>
    </row>
    <row r="101" spans="1:57" ht="11.25" customHeight="1">
      <c r="A101" s="7" t="s">
        <v>219</v>
      </c>
      <c r="B101" s="7" t="s">
        <v>220</v>
      </c>
      <c r="C101" s="37" t="s">
        <v>55</v>
      </c>
      <c r="D101" s="298">
        <v>7006</v>
      </c>
      <c r="E101" s="299">
        <v>70006</v>
      </c>
      <c r="F101" s="27" t="s">
        <v>167</v>
      </c>
      <c r="G101" s="73" t="s">
        <v>160</v>
      </c>
      <c r="H101" s="35">
        <v>2150706</v>
      </c>
      <c r="I101" s="35">
        <v>473</v>
      </c>
      <c r="J101" s="37" t="s">
        <v>7</v>
      </c>
      <c r="K101" s="37" t="s">
        <v>161</v>
      </c>
      <c r="L101" s="8">
        <v>317</v>
      </c>
      <c r="M101" s="8">
        <v>1985777</v>
      </c>
      <c r="N101" s="9" t="s">
        <v>1148</v>
      </c>
      <c r="O101" s="8">
        <v>422194</v>
      </c>
      <c r="P101" s="9" t="s">
        <v>1148</v>
      </c>
      <c r="Q101" s="8">
        <v>148692</v>
      </c>
      <c r="R101" s="9" t="s">
        <v>1148</v>
      </c>
      <c r="S101" s="8">
        <v>252001</v>
      </c>
      <c r="T101" s="9" t="s">
        <v>1148</v>
      </c>
      <c r="U101" s="8">
        <v>2302</v>
      </c>
      <c r="V101" s="9" t="s">
        <v>1148</v>
      </c>
      <c r="W101" s="33">
        <v>2810966</v>
      </c>
      <c r="X101" s="9" t="s">
        <v>1148</v>
      </c>
      <c r="Y101" s="30">
        <v>1013.45</v>
      </c>
      <c r="Z101" s="9" t="s">
        <v>1148</v>
      </c>
      <c r="AA101" s="30">
        <v>215.25</v>
      </c>
      <c r="AB101" s="9" t="s">
        <v>1148</v>
      </c>
      <c r="AC101" s="30">
        <v>89.38</v>
      </c>
      <c r="AD101" s="9" t="s">
        <v>1148</v>
      </c>
      <c r="AE101" s="30">
        <v>143.38999999999999</v>
      </c>
      <c r="AF101" s="9" t="s">
        <v>1148</v>
      </c>
      <c r="AG101" s="30">
        <v>1.19</v>
      </c>
      <c r="AH101" s="9" t="s">
        <v>1148</v>
      </c>
      <c r="AI101" s="32">
        <v>1462.6599999999999</v>
      </c>
      <c r="AJ101" s="12" t="s">
        <v>1148</v>
      </c>
      <c r="AK101" s="22">
        <v>44519614</v>
      </c>
      <c r="AL101" s="22" t="s">
        <v>1148</v>
      </c>
      <c r="AM101" s="22">
        <v>11010692</v>
      </c>
      <c r="AN101" s="22" t="s">
        <v>1148</v>
      </c>
      <c r="AO101" s="22">
        <v>3593519</v>
      </c>
      <c r="AP101" s="22" t="s">
        <v>1148</v>
      </c>
      <c r="AQ101" s="22">
        <v>7728316</v>
      </c>
      <c r="AR101" s="22" t="s">
        <v>1148</v>
      </c>
      <c r="AS101" s="26">
        <v>66852141</v>
      </c>
      <c r="AT101" s="22" t="s">
        <v>1148</v>
      </c>
      <c r="AU101" s="23">
        <v>22.419241435468333</v>
      </c>
      <c r="AV101" s="23" t="s">
        <v>1148</v>
      </c>
      <c r="AW101" s="23">
        <v>26.079697958758295</v>
      </c>
      <c r="AX101" s="23" t="s">
        <v>1148</v>
      </c>
      <c r="AY101" s="23">
        <v>24.167534231834935</v>
      </c>
      <c r="AZ101" s="23" t="s">
        <v>1148</v>
      </c>
      <c r="BA101" s="23">
        <v>30.667798937305804</v>
      </c>
      <c r="BB101" s="23" t="s">
        <v>1148</v>
      </c>
      <c r="BC101" s="24">
        <v>23.782621703713243</v>
      </c>
      <c r="BD101" s="1" t="s">
        <v>1148</v>
      </c>
      <c r="BE101" s="1" t="str">
        <f>IF(OR(N101="Q",P101="Q",R101="Q",T101="Q",V101="Q",X101="Q",Z101="Q",AB101="Q",AD101="Q",AF101="Q",AH101="Q",AJ101="Q",AL101="Q",AN101="Q",AP101="Q",AR101="Q",AT101="Q",AV101="Q",AX101="Q",AZ101="Q",BB101="Q",BD101="Q"),"Yes","No")</f>
        <v>No</v>
      </c>
    </row>
    <row r="102" spans="1:57" ht="11.25" customHeight="1">
      <c r="A102" s="7" t="s">
        <v>219</v>
      </c>
      <c r="B102" s="7" t="s">
        <v>220</v>
      </c>
      <c r="C102" s="37" t="s">
        <v>55</v>
      </c>
      <c r="D102" s="298">
        <v>7006</v>
      </c>
      <c r="E102" s="299">
        <v>70006</v>
      </c>
      <c r="F102" s="27" t="s">
        <v>167</v>
      </c>
      <c r="G102" s="73" t="s">
        <v>160</v>
      </c>
      <c r="H102" s="35">
        <v>2150706</v>
      </c>
      <c r="I102" s="35">
        <v>473</v>
      </c>
      <c r="J102" s="37" t="s">
        <v>10</v>
      </c>
      <c r="K102" s="37" t="s">
        <v>161</v>
      </c>
      <c r="L102" s="8">
        <v>98</v>
      </c>
      <c r="M102" s="8">
        <v>502544</v>
      </c>
      <c r="N102" s="9" t="s">
        <v>1148</v>
      </c>
      <c r="O102" s="8">
        <v>59795</v>
      </c>
      <c r="P102" s="9" t="s">
        <v>1148</v>
      </c>
      <c r="Q102" s="8">
        <v>6568</v>
      </c>
      <c r="R102" s="9" t="s">
        <v>1148</v>
      </c>
      <c r="S102" s="8">
        <v>29001</v>
      </c>
      <c r="T102" s="9" t="s">
        <v>1148</v>
      </c>
      <c r="U102" s="8">
        <v>202</v>
      </c>
      <c r="V102" s="9" t="s">
        <v>1148</v>
      </c>
      <c r="W102" s="33">
        <v>598110</v>
      </c>
      <c r="X102" s="9" t="s">
        <v>1148</v>
      </c>
      <c r="Y102" s="30">
        <v>244.66</v>
      </c>
      <c r="Z102" s="9" t="s">
        <v>1148</v>
      </c>
      <c r="AA102" s="30">
        <v>29.52</v>
      </c>
      <c r="AB102" s="9" t="s">
        <v>1148</v>
      </c>
      <c r="AC102" s="30">
        <v>3.24</v>
      </c>
      <c r="AD102" s="9" t="s">
        <v>1148</v>
      </c>
      <c r="AE102" s="30">
        <v>19.64</v>
      </c>
      <c r="AF102" s="9" t="s">
        <v>1148</v>
      </c>
      <c r="AG102" s="30">
        <v>0.14199999999999999</v>
      </c>
      <c r="AH102" s="9" t="s">
        <v>1148</v>
      </c>
      <c r="AI102" s="32">
        <v>297.202</v>
      </c>
      <c r="AJ102" s="12" t="s">
        <v>1148</v>
      </c>
      <c r="AK102" s="22">
        <v>8309965</v>
      </c>
      <c r="AL102" s="22" t="s">
        <v>1148</v>
      </c>
      <c r="AM102" s="22">
        <v>1610132</v>
      </c>
      <c r="AN102" s="22" t="s">
        <v>1148</v>
      </c>
      <c r="AO102" s="22">
        <v>175426</v>
      </c>
      <c r="AP102" s="22" t="s">
        <v>1148</v>
      </c>
      <c r="AQ102" s="22">
        <v>961478</v>
      </c>
      <c r="AR102" s="22" t="s">
        <v>1148</v>
      </c>
      <c r="AS102" s="26">
        <v>11057001</v>
      </c>
      <c r="AT102" s="22" t="s">
        <v>1148</v>
      </c>
      <c r="AU102" s="23">
        <v>16.535795870610336</v>
      </c>
      <c r="AV102" s="23" t="s">
        <v>1148</v>
      </c>
      <c r="AW102" s="23">
        <v>26.927535747136048</v>
      </c>
      <c r="AX102" s="23" t="s">
        <v>1148</v>
      </c>
      <c r="AY102" s="23">
        <v>26.709196102314252</v>
      </c>
      <c r="AZ102" s="23" t="s">
        <v>1148</v>
      </c>
      <c r="BA102" s="23">
        <v>33.153270576876658</v>
      </c>
      <c r="BB102" s="23" t="s">
        <v>1148</v>
      </c>
      <c r="BC102" s="24">
        <v>18.486567688217885</v>
      </c>
      <c r="BD102" s="1" t="s">
        <v>1148</v>
      </c>
      <c r="BE102" s="1" t="str">
        <f>IF(OR(N102="Q",P102="Q",R102="Q",T102="Q",V102="Q",X102="Q",Z102="Q",AB102="Q",AD102="Q",AF102="Q",AH102="Q",AJ102="Q",AL102="Q",AN102="Q",AP102="Q",AR102="Q",AT102="Q",AV102="Q",AX102="Q",AZ102="Q",BB102="Q",BD102="Q"),"Yes","No")</f>
        <v>No</v>
      </c>
    </row>
    <row r="103" spans="1:57" ht="11.25" customHeight="1">
      <c r="A103" s="7" t="s">
        <v>219</v>
      </c>
      <c r="B103" s="7" t="s">
        <v>220</v>
      </c>
      <c r="C103" s="37" t="s">
        <v>55</v>
      </c>
      <c r="D103" s="298">
        <v>7006</v>
      </c>
      <c r="E103" s="299">
        <v>70006</v>
      </c>
      <c r="F103" s="27" t="s">
        <v>167</v>
      </c>
      <c r="G103" s="73" t="s">
        <v>160</v>
      </c>
      <c r="H103" s="35">
        <v>2150706</v>
      </c>
      <c r="I103" s="35">
        <v>473</v>
      </c>
      <c r="J103" s="37" t="s">
        <v>21</v>
      </c>
      <c r="K103" s="37" t="s">
        <v>161</v>
      </c>
      <c r="L103" s="8">
        <v>58</v>
      </c>
      <c r="M103" s="8">
        <v>350548</v>
      </c>
      <c r="N103" s="9" t="s">
        <v>1148</v>
      </c>
      <c r="O103" s="8">
        <v>121985</v>
      </c>
      <c r="P103" s="9" t="s">
        <v>1148</v>
      </c>
      <c r="Q103" s="8">
        <v>224825</v>
      </c>
      <c r="R103" s="9" t="s">
        <v>1148</v>
      </c>
      <c r="S103" s="8">
        <v>124679</v>
      </c>
      <c r="T103" s="9" t="s">
        <v>1148</v>
      </c>
      <c r="U103" s="8">
        <v>20581</v>
      </c>
      <c r="V103" s="9" t="s">
        <v>1148</v>
      </c>
      <c r="W103" s="33">
        <v>842618</v>
      </c>
      <c r="X103" s="9" t="s">
        <v>1148</v>
      </c>
      <c r="Y103" s="30">
        <v>240.85</v>
      </c>
      <c r="Z103" s="9" t="s">
        <v>1148</v>
      </c>
      <c r="AA103" s="30">
        <v>60.32</v>
      </c>
      <c r="AB103" s="9" t="s">
        <v>1148</v>
      </c>
      <c r="AC103" s="30">
        <v>110.01</v>
      </c>
      <c r="AD103" s="9" t="s">
        <v>1148</v>
      </c>
      <c r="AE103" s="30">
        <v>76.03</v>
      </c>
      <c r="AF103" s="9" t="s">
        <v>1148</v>
      </c>
      <c r="AG103" s="30">
        <v>11.68</v>
      </c>
      <c r="AH103" s="9" t="s">
        <v>1148</v>
      </c>
      <c r="AI103" s="32">
        <v>498.89</v>
      </c>
      <c r="AJ103" s="12" t="s">
        <v>1148</v>
      </c>
      <c r="AK103" s="22">
        <v>8595324</v>
      </c>
      <c r="AL103" s="22" t="s">
        <v>1148</v>
      </c>
      <c r="AM103" s="22">
        <v>3502097</v>
      </c>
      <c r="AN103" s="22" t="s">
        <v>1148</v>
      </c>
      <c r="AO103" s="22">
        <v>6723693</v>
      </c>
      <c r="AP103" s="22" t="s">
        <v>1148</v>
      </c>
      <c r="AQ103" s="22">
        <v>3558077</v>
      </c>
      <c r="AR103" s="22" t="s">
        <v>1148</v>
      </c>
      <c r="AS103" s="26">
        <v>22379191</v>
      </c>
      <c r="AT103" s="22" t="s">
        <v>1148</v>
      </c>
      <c r="AU103" s="23">
        <v>24.519677761676004</v>
      </c>
      <c r="AV103" s="23" t="s">
        <v>1148</v>
      </c>
      <c r="AW103" s="23">
        <v>28.709242939705703</v>
      </c>
      <c r="AX103" s="23" t="s">
        <v>1148</v>
      </c>
      <c r="AY103" s="23">
        <v>29.90634048704548</v>
      </c>
      <c r="AZ103" s="23" t="s">
        <v>1148</v>
      </c>
      <c r="BA103" s="23">
        <v>28.537901330617025</v>
      </c>
      <c r="BB103" s="23" t="s">
        <v>1148</v>
      </c>
      <c r="BC103" s="24">
        <v>26.559118129448933</v>
      </c>
      <c r="BD103" s="1" t="s">
        <v>1148</v>
      </c>
      <c r="BE103" s="1" t="str">
        <f>IF(OR(N103="Q",P103="Q",R103="Q",T103="Q",V103="Q",X103="Q",Z103="Q",AB103="Q",AD103="Q",AF103="Q",AH103="Q",AJ103="Q",AL103="Q",AN103="Q",AP103="Q",AR103="Q",AT103="Q",AV103="Q",AX103="Q",AZ103="Q",BB103="Q",BD103="Q"),"Yes","No")</f>
        <v>No</v>
      </c>
    </row>
    <row r="104" spans="1:57" ht="11.25" customHeight="1">
      <c r="A104" s="7" t="s">
        <v>298</v>
      </c>
      <c r="B104" s="7" t="s">
        <v>299</v>
      </c>
      <c r="C104" s="37" t="s">
        <v>52</v>
      </c>
      <c r="D104" s="298">
        <v>5119</v>
      </c>
      <c r="E104" s="299">
        <v>50119</v>
      </c>
      <c r="F104" s="27" t="s">
        <v>164</v>
      </c>
      <c r="G104" s="73" t="s">
        <v>160</v>
      </c>
      <c r="H104" s="35">
        <v>3734090</v>
      </c>
      <c r="I104" s="35">
        <v>454</v>
      </c>
      <c r="J104" s="37" t="s">
        <v>7</v>
      </c>
      <c r="K104" s="37" t="s">
        <v>161</v>
      </c>
      <c r="L104" s="8">
        <v>229</v>
      </c>
      <c r="M104" s="8">
        <v>1085946</v>
      </c>
      <c r="N104" s="9" t="s">
        <v>1148</v>
      </c>
      <c r="O104" s="8">
        <v>427912</v>
      </c>
      <c r="P104" s="9" t="s">
        <v>1148</v>
      </c>
      <c r="Q104" s="8">
        <v>93752</v>
      </c>
      <c r="R104" s="9" t="s">
        <v>1148</v>
      </c>
      <c r="S104" s="8">
        <v>51783</v>
      </c>
      <c r="T104" s="9" t="s">
        <v>1148</v>
      </c>
      <c r="U104" s="8">
        <v>0</v>
      </c>
      <c r="V104" s="9" t="s">
        <v>1148</v>
      </c>
      <c r="W104" s="33">
        <v>1659393</v>
      </c>
      <c r="X104" s="9" t="s">
        <v>1148</v>
      </c>
      <c r="Y104" s="30">
        <v>536</v>
      </c>
      <c r="Z104" s="9" t="s">
        <v>1148</v>
      </c>
      <c r="AA104" s="30">
        <v>174</v>
      </c>
      <c r="AB104" s="9" t="s">
        <v>1148</v>
      </c>
      <c r="AC104" s="30">
        <v>37</v>
      </c>
      <c r="AD104" s="9" t="s">
        <v>1148</v>
      </c>
      <c r="AE104" s="30">
        <v>33</v>
      </c>
      <c r="AF104" s="9" t="s">
        <v>1148</v>
      </c>
      <c r="AG104" s="30">
        <v>0</v>
      </c>
      <c r="AH104" s="9" t="s">
        <v>1148</v>
      </c>
      <c r="AI104" s="32">
        <v>780</v>
      </c>
      <c r="AJ104" s="12" t="s">
        <v>1148</v>
      </c>
      <c r="AK104" s="22">
        <v>24840176</v>
      </c>
      <c r="AL104" s="22" t="s">
        <v>1148</v>
      </c>
      <c r="AM104" s="22">
        <v>12976116</v>
      </c>
      <c r="AN104" s="22" t="s">
        <v>1148</v>
      </c>
      <c r="AO104" s="22">
        <v>2450197</v>
      </c>
      <c r="AP104" s="22" t="s">
        <v>1148</v>
      </c>
      <c r="AQ104" s="22">
        <v>1414542</v>
      </c>
      <c r="AR104" s="22" t="s">
        <v>1148</v>
      </c>
      <c r="AS104" s="26">
        <v>41681031</v>
      </c>
      <c r="AT104" s="22" t="s">
        <v>1148</v>
      </c>
      <c r="AU104" s="23">
        <v>22.874227631944866</v>
      </c>
      <c r="AV104" s="23" t="s">
        <v>1148</v>
      </c>
      <c r="AW104" s="23">
        <v>30.324262932565574</v>
      </c>
      <c r="AX104" s="23" t="s">
        <v>1148</v>
      </c>
      <c r="AY104" s="23">
        <v>26.134877122621383</v>
      </c>
      <c r="AZ104" s="23" t="s">
        <v>1148</v>
      </c>
      <c r="BA104" s="23">
        <v>27.316725566305543</v>
      </c>
      <c r="BB104" s="23" t="s">
        <v>1148</v>
      </c>
      <c r="BC104" s="24">
        <v>25.118239621355521</v>
      </c>
      <c r="BD104" s="1" t="s">
        <v>1148</v>
      </c>
      <c r="BE104" s="1" t="str">
        <f>IF(OR(N104="Q",P104="Q",R104="Q",T104="Q",V104="Q",X104="Q",Z104="Q",AB104="Q",AD104="Q",AF104="Q",AH104="Q",AJ104="Q",AL104="Q",AN104="Q",AP104="Q",AR104="Q",AT104="Q",AV104="Q",AX104="Q",AZ104="Q",BB104="Q",BD104="Q"),"Yes","No")</f>
        <v>No</v>
      </c>
    </row>
    <row r="105" spans="1:57" ht="11.25" customHeight="1">
      <c r="A105" s="7" t="s">
        <v>561</v>
      </c>
      <c r="B105" s="7" t="s">
        <v>562</v>
      </c>
      <c r="C105" s="37" t="s">
        <v>32</v>
      </c>
      <c r="D105" s="298">
        <v>4037</v>
      </c>
      <c r="E105" s="299">
        <v>40037</v>
      </c>
      <c r="F105" s="27" t="s">
        <v>164</v>
      </c>
      <c r="G105" s="73" t="s">
        <v>160</v>
      </c>
      <c r="H105" s="35">
        <v>5502379</v>
      </c>
      <c r="I105" s="35">
        <v>450</v>
      </c>
      <c r="J105" s="37" t="s">
        <v>7</v>
      </c>
      <c r="K105" s="37" t="s">
        <v>161</v>
      </c>
      <c r="L105" s="8">
        <v>131</v>
      </c>
      <c r="M105" s="8">
        <v>693479</v>
      </c>
      <c r="N105" s="9" t="s">
        <v>1148</v>
      </c>
      <c r="O105" s="8">
        <v>173687</v>
      </c>
      <c r="P105" s="9" t="s">
        <v>1148</v>
      </c>
      <c r="Q105" s="8">
        <v>7242</v>
      </c>
      <c r="R105" s="9" t="s">
        <v>1148</v>
      </c>
      <c r="S105" s="8">
        <v>126396</v>
      </c>
      <c r="T105" s="9" t="s">
        <v>1148</v>
      </c>
      <c r="U105" s="8">
        <v>0</v>
      </c>
      <c r="V105" s="9" t="s">
        <v>1148</v>
      </c>
      <c r="W105" s="33">
        <v>1000804</v>
      </c>
      <c r="X105" s="9" t="s">
        <v>1148</v>
      </c>
      <c r="Y105" s="30">
        <v>345</v>
      </c>
      <c r="Z105" s="9" t="s">
        <v>1148</v>
      </c>
      <c r="AA105" s="30">
        <v>89</v>
      </c>
      <c r="AB105" s="9" t="s">
        <v>1148</v>
      </c>
      <c r="AC105" s="30">
        <v>3</v>
      </c>
      <c r="AD105" s="9" t="s">
        <v>1148</v>
      </c>
      <c r="AE105" s="30">
        <v>71</v>
      </c>
      <c r="AF105" s="9" t="s">
        <v>1148</v>
      </c>
      <c r="AG105" s="30">
        <v>0</v>
      </c>
      <c r="AH105" s="9" t="s">
        <v>1148</v>
      </c>
      <c r="AI105" s="32">
        <v>508</v>
      </c>
      <c r="AJ105" s="12" t="s">
        <v>1148</v>
      </c>
      <c r="AK105" s="22">
        <v>13922840</v>
      </c>
      <c r="AL105" s="22" t="s">
        <v>1148</v>
      </c>
      <c r="AM105" s="22">
        <v>3765416</v>
      </c>
      <c r="AN105" s="22" t="s">
        <v>1148</v>
      </c>
      <c r="AO105" s="22">
        <v>219815</v>
      </c>
      <c r="AP105" s="22" t="s">
        <v>1148</v>
      </c>
      <c r="AQ105" s="22">
        <v>3931033</v>
      </c>
      <c r="AR105" s="22" t="s">
        <v>1148</v>
      </c>
      <c r="AS105" s="26">
        <v>21839104</v>
      </c>
      <c r="AT105" s="22" t="s">
        <v>1148</v>
      </c>
      <c r="AU105" s="23">
        <v>20.076801172061447</v>
      </c>
      <c r="AV105" s="23" t="s">
        <v>1148</v>
      </c>
      <c r="AW105" s="23">
        <v>21.679319695774584</v>
      </c>
      <c r="AX105" s="23" t="s">
        <v>1148</v>
      </c>
      <c r="AY105" s="23">
        <v>30.352803093068214</v>
      </c>
      <c r="AZ105" s="23" t="s">
        <v>1148</v>
      </c>
      <c r="BA105" s="23">
        <v>31.100928826861608</v>
      </c>
      <c r="BB105" s="23" t="s">
        <v>1148</v>
      </c>
      <c r="BC105" s="24">
        <v>21.821559466189186</v>
      </c>
      <c r="BD105" s="1" t="s">
        <v>1148</v>
      </c>
      <c r="BE105" s="1" t="str">
        <f>IF(OR(N105="Q",P105="Q",R105="Q",T105="Q",V105="Q",X105="Q",Z105="Q",AB105="Q",AD105="Q",AF105="Q",AH105="Q",AJ105="Q",AL105="Q",AN105="Q",AP105="Q",AR105="Q",AT105="Q",AV105="Q",AX105="Q",AZ105="Q",BB105="Q",BD105="Q"),"Yes","No")</f>
        <v>No</v>
      </c>
    </row>
    <row r="106" spans="1:57" ht="11.25" customHeight="1">
      <c r="A106" s="7" t="s">
        <v>359</v>
      </c>
      <c r="B106" s="7" t="s">
        <v>360</v>
      </c>
      <c r="C106" s="37" t="s">
        <v>31</v>
      </c>
      <c r="D106" s="298">
        <v>3075</v>
      </c>
      <c r="E106" s="299">
        <v>30075</v>
      </c>
      <c r="F106" s="27" t="s">
        <v>167</v>
      </c>
      <c r="G106" s="73" t="s">
        <v>160</v>
      </c>
      <c r="H106" s="35">
        <v>5441567</v>
      </c>
      <c r="I106" s="35">
        <v>445</v>
      </c>
      <c r="J106" s="37" t="s">
        <v>10</v>
      </c>
      <c r="K106" s="37" t="s">
        <v>161</v>
      </c>
      <c r="L106" s="8">
        <v>240</v>
      </c>
      <c r="M106" s="8">
        <v>812099</v>
      </c>
      <c r="N106" s="9" t="s">
        <v>1148</v>
      </c>
      <c r="O106" s="8">
        <v>89285</v>
      </c>
      <c r="P106" s="9" t="s">
        <v>1148</v>
      </c>
      <c r="Q106" s="8">
        <v>11449</v>
      </c>
      <c r="R106" s="9" t="s">
        <v>1148</v>
      </c>
      <c r="S106" s="8">
        <v>124779</v>
      </c>
      <c r="T106" s="9" t="s">
        <v>1148</v>
      </c>
      <c r="U106" s="8">
        <v>0</v>
      </c>
      <c r="V106" s="9" t="s">
        <v>1148</v>
      </c>
      <c r="W106" s="33">
        <v>1037612</v>
      </c>
      <c r="X106" s="9" t="s">
        <v>1148</v>
      </c>
      <c r="Y106" s="30">
        <v>385</v>
      </c>
      <c r="Z106" s="9" t="s">
        <v>1148</v>
      </c>
      <c r="AA106" s="30">
        <v>46</v>
      </c>
      <c r="AB106" s="9" t="s">
        <v>1148</v>
      </c>
      <c r="AC106" s="30">
        <v>7</v>
      </c>
      <c r="AD106" s="9" t="s">
        <v>1148</v>
      </c>
      <c r="AE106" s="30">
        <v>81</v>
      </c>
      <c r="AF106" s="9" t="s">
        <v>1148</v>
      </c>
      <c r="AG106" s="30">
        <v>0</v>
      </c>
      <c r="AH106" s="9" t="s">
        <v>1148</v>
      </c>
      <c r="AI106" s="32">
        <v>519</v>
      </c>
      <c r="AJ106" s="12" t="s">
        <v>1148</v>
      </c>
      <c r="AK106" s="22">
        <v>15280220</v>
      </c>
      <c r="AL106" s="22" t="s">
        <v>1148</v>
      </c>
      <c r="AM106" s="22">
        <v>1640083</v>
      </c>
      <c r="AN106" s="22" t="s">
        <v>1148</v>
      </c>
      <c r="AO106" s="22">
        <v>244523</v>
      </c>
      <c r="AP106" s="22" t="s">
        <v>1148</v>
      </c>
      <c r="AQ106" s="22">
        <v>3117272</v>
      </c>
      <c r="AR106" s="22" t="s">
        <v>1148</v>
      </c>
      <c r="AS106" s="26">
        <v>20282098</v>
      </c>
      <c r="AT106" s="22" t="s">
        <v>1148</v>
      </c>
      <c r="AU106" s="23">
        <v>18.815710892391198</v>
      </c>
      <c r="AV106" s="23" t="s">
        <v>1148</v>
      </c>
      <c r="AW106" s="23">
        <v>18.36907655261242</v>
      </c>
      <c r="AX106" s="23" t="s">
        <v>1148</v>
      </c>
      <c r="AY106" s="23">
        <v>21.357585815355051</v>
      </c>
      <c r="AZ106" s="23" t="s">
        <v>1148</v>
      </c>
      <c r="BA106" s="23">
        <v>24.982344785580906</v>
      </c>
      <c r="BB106" s="23" t="s">
        <v>1148</v>
      </c>
      <c r="BC106" s="24">
        <v>19.546899997301495</v>
      </c>
      <c r="BD106" s="1" t="s">
        <v>1148</v>
      </c>
      <c r="BE106" s="1" t="str">
        <f>IF(OR(N106="Q",P106="Q",R106="Q",T106="Q",V106="Q",X106="Q",Z106="Q",AB106="Q",AD106="Q",AF106="Q",AH106="Q",AJ106="Q",AL106="Q",AN106="Q",AP106="Q",AR106="Q",AT106="Q",AV106="Q",AX106="Q",AZ106="Q",BB106="Q",BD106="Q"),"Yes","No")</f>
        <v>No</v>
      </c>
    </row>
    <row r="107" spans="1:57" ht="11.25" customHeight="1">
      <c r="A107" s="7" t="s">
        <v>359</v>
      </c>
      <c r="B107" s="7" t="s">
        <v>360</v>
      </c>
      <c r="C107" s="37" t="s">
        <v>31</v>
      </c>
      <c r="D107" s="298">
        <v>3075</v>
      </c>
      <c r="E107" s="299">
        <v>30075</v>
      </c>
      <c r="F107" s="27" t="s">
        <v>167</v>
      </c>
      <c r="G107" s="73" t="s">
        <v>160</v>
      </c>
      <c r="H107" s="35">
        <v>5441567</v>
      </c>
      <c r="I107" s="35">
        <v>445</v>
      </c>
      <c r="J107" s="37" t="s">
        <v>7</v>
      </c>
      <c r="K107" s="37" t="s">
        <v>161</v>
      </c>
      <c r="L107" s="8">
        <v>173</v>
      </c>
      <c r="M107" s="8">
        <v>623321</v>
      </c>
      <c r="N107" s="9" t="s">
        <v>1148</v>
      </c>
      <c r="O107" s="8">
        <v>160108</v>
      </c>
      <c r="P107" s="9" t="s">
        <v>1148</v>
      </c>
      <c r="Q107" s="8">
        <v>8253</v>
      </c>
      <c r="R107" s="9" t="s">
        <v>1148</v>
      </c>
      <c r="S107" s="8">
        <v>89945</v>
      </c>
      <c r="T107" s="9" t="s">
        <v>1148</v>
      </c>
      <c r="U107" s="8">
        <v>0</v>
      </c>
      <c r="V107" s="9" t="s">
        <v>1148</v>
      </c>
      <c r="W107" s="33">
        <v>881627</v>
      </c>
      <c r="X107" s="9" t="s">
        <v>1148</v>
      </c>
      <c r="Y107" s="30">
        <v>329</v>
      </c>
      <c r="Z107" s="9" t="s">
        <v>1148</v>
      </c>
      <c r="AA107" s="30">
        <v>87</v>
      </c>
      <c r="AB107" s="9" t="s">
        <v>1148</v>
      </c>
      <c r="AC107" s="30">
        <v>5</v>
      </c>
      <c r="AD107" s="9" t="s">
        <v>1148</v>
      </c>
      <c r="AE107" s="30">
        <v>60</v>
      </c>
      <c r="AF107" s="9" t="s">
        <v>1148</v>
      </c>
      <c r="AG107" s="30">
        <v>0</v>
      </c>
      <c r="AH107" s="9" t="s">
        <v>1148</v>
      </c>
      <c r="AI107" s="32">
        <v>481</v>
      </c>
      <c r="AJ107" s="12" t="s">
        <v>1148</v>
      </c>
      <c r="AK107" s="22">
        <v>13882170</v>
      </c>
      <c r="AL107" s="22" t="s">
        <v>1148</v>
      </c>
      <c r="AM107" s="22">
        <v>3926953</v>
      </c>
      <c r="AN107" s="22" t="s">
        <v>1148</v>
      </c>
      <c r="AO107" s="22">
        <v>166883</v>
      </c>
      <c r="AP107" s="22" t="s">
        <v>1148</v>
      </c>
      <c r="AQ107" s="22">
        <v>2247347</v>
      </c>
      <c r="AR107" s="22" t="s">
        <v>1148</v>
      </c>
      <c r="AS107" s="26">
        <v>20223353</v>
      </c>
      <c r="AT107" s="22" t="s">
        <v>1148</v>
      </c>
      <c r="AU107" s="23">
        <v>22.271301624684554</v>
      </c>
      <c r="AV107" s="23" t="s">
        <v>1148</v>
      </c>
      <c r="AW107" s="23">
        <v>24.526900592100333</v>
      </c>
      <c r="AX107" s="23" t="s">
        <v>1148</v>
      </c>
      <c r="AY107" s="23">
        <v>20.220889373561128</v>
      </c>
      <c r="AZ107" s="23" t="s">
        <v>1148</v>
      </c>
      <c r="BA107" s="23">
        <v>24.985791316915893</v>
      </c>
      <c r="BB107" s="23" t="s">
        <v>1148</v>
      </c>
      <c r="BC107" s="24">
        <v>22.938672477136024</v>
      </c>
      <c r="BD107" s="1" t="s">
        <v>1148</v>
      </c>
      <c r="BE107" s="1" t="str">
        <f>IF(OR(N107="Q",P107="Q",R107="Q",T107="Q",V107="Q",X107="Q",Z107="Q",AB107="Q",AD107="Q",AF107="Q",AH107="Q",AJ107="Q",AL107="Q",AN107="Q",AP107="Q",AR107="Q",AT107="Q",AV107="Q",AX107="Q",AZ107="Q",BB107="Q",BD107="Q"),"Yes","No")</f>
        <v>No</v>
      </c>
    </row>
    <row r="108" spans="1:57" ht="11.25" customHeight="1">
      <c r="A108" s="7" t="s">
        <v>215</v>
      </c>
      <c r="B108" s="7" t="s">
        <v>216</v>
      </c>
      <c r="C108" s="37" t="s">
        <v>89</v>
      </c>
      <c r="D108" s="298">
        <v>18</v>
      </c>
      <c r="E108" s="299">
        <v>18</v>
      </c>
      <c r="F108" s="27" t="s">
        <v>167</v>
      </c>
      <c r="G108" s="73" t="s">
        <v>160</v>
      </c>
      <c r="H108" s="35">
        <v>210975</v>
      </c>
      <c r="I108" s="35">
        <v>440</v>
      </c>
      <c r="J108" s="37" t="s">
        <v>8</v>
      </c>
      <c r="K108" s="37" t="s">
        <v>161</v>
      </c>
      <c r="L108" s="8">
        <v>276</v>
      </c>
      <c r="M108" s="8">
        <v>8498</v>
      </c>
      <c r="N108" s="9" t="s">
        <v>1148</v>
      </c>
      <c r="O108" s="8">
        <v>4401</v>
      </c>
      <c r="P108" s="9" t="s">
        <v>1148</v>
      </c>
      <c r="Q108" s="8">
        <v>376</v>
      </c>
      <c r="R108" s="9" t="s">
        <v>1148</v>
      </c>
      <c r="S108" s="8">
        <v>3297</v>
      </c>
      <c r="T108" s="9" t="s">
        <v>1148</v>
      </c>
      <c r="U108" s="8">
        <v>0</v>
      </c>
      <c r="V108" s="9" t="s">
        <v>1148</v>
      </c>
      <c r="W108" s="33">
        <v>16572</v>
      </c>
      <c r="X108" s="9" t="s">
        <v>1148</v>
      </c>
      <c r="Y108" s="30">
        <v>5</v>
      </c>
      <c r="Z108" s="9" t="s">
        <v>1148</v>
      </c>
      <c r="AA108" s="30">
        <v>2.75</v>
      </c>
      <c r="AB108" s="9" t="s">
        <v>1148</v>
      </c>
      <c r="AC108" s="30">
        <v>0.21</v>
      </c>
      <c r="AD108" s="9" t="s">
        <v>1148</v>
      </c>
      <c r="AE108" s="30">
        <v>2.2799999999999998</v>
      </c>
      <c r="AF108" s="9" t="s">
        <v>1148</v>
      </c>
      <c r="AG108" s="30">
        <v>0</v>
      </c>
      <c r="AH108" s="9" t="s">
        <v>1148</v>
      </c>
      <c r="AI108" s="32">
        <v>10.24</v>
      </c>
      <c r="AJ108" s="12" t="s">
        <v>1148</v>
      </c>
      <c r="AK108" s="22">
        <v>246284</v>
      </c>
      <c r="AL108" s="22" t="s">
        <v>1148</v>
      </c>
      <c r="AM108" s="22">
        <v>105642</v>
      </c>
      <c r="AN108" s="22" t="s">
        <v>1148</v>
      </c>
      <c r="AO108" s="22">
        <v>9145</v>
      </c>
      <c r="AP108" s="22" t="s">
        <v>1148</v>
      </c>
      <c r="AQ108" s="22">
        <v>106389</v>
      </c>
      <c r="AR108" s="22" t="s">
        <v>1148</v>
      </c>
      <c r="AS108" s="26">
        <v>467460</v>
      </c>
      <c r="AT108" s="22" t="s">
        <v>1148</v>
      </c>
      <c r="AU108" s="23">
        <v>28.981407389974112</v>
      </c>
      <c r="AV108" s="23" t="s">
        <v>1148</v>
      </c>
      <c r="AW108" s="23">
        <v>24.004089979550102</v>
      </c>
      <c r="AX108" s="23" t="s">
        <v>1148</v>
      </c>
      <c r="AY108" s="23">
        <v>24.321808510638299</v>
      </c>
      <c r="AZ108" s="23" t="s">
        <v>1148</v>
      </c>
      <c r="BA108" s="23">
        <v>32.268425841674251</v>
      </c>
      <c r="BB108" s="23" t="s">
        <v>1148</v>
      </c>
      <c r="BC108" s="24">
        <v>28.207820419985516</v>
      </c>
      <c r="BD108" s="1" t="s">
        <v>1148</v>
      </c>
      <c r="BE108" s="1" t="str">
        <f>IF(OR(N108="Q",P108="Q",R108="Q",T108="Q",V108="Q",X108="Q",Z108="Q",AB108="Q",AD108="Q",AF108="Q",AH108="Q",AJ108="Q",AL108="Q",AN108="Q",AP108="Q",AR108="Q",AT108="Q",AV108="Q",AX108="Q",AZ108="Q",BB108="Q",BD108="Q"),"Yes","No")</f>
        <v>No</v>
      </c>
    </row>
    <row r="109" spans="1:57" ht="11.25" customHeight="1">
      <c r="A109" s="7" t="s">
        <v>215</v>
      </c>
      <c r="B109" s="7" t="s">
        <v>216</v>
      </c>
      <c r="C109" s="37" t="s">
        <v>89</v>
      </c>
      <c r="D109" s="298">
        <v>18</v>
      </c>
      <c r="E109" s="299">
        <v>18</v>
      </c>
      <c r="F109" s="27" t="s">
        <v>167</v>
      </c>
      <c r="G109" s="73" t="s">
        <v>160</v>
      </c>
      <c r="H109" s="35">
        <v>210975</v>
      </c>
      <c r="I109" s="35">
        <v>440</v>
      </c>
      <c r="J109" s="37" t="s">
        <v>10</v>
      </c>
      <c r="K109" s="37" t="s">
        <v>161</v>
      </c>
      <c r="L109" s="8">
        <v>61</v>
      </c>
      <c r="M109" s="8">
        <v>176161</v>
      </c>
      <c r="N109" s="9" t="s">
        <v>1148</v>
      </c>
      <c r="O109" s="8">
        <v>18615</v>
      </c>
      <c r="P109" s="9" t="s">
        <v>1148</v>
      </c>
      <c r="Q109" s="8">
        <v>2475</v>
      </c>
      <c r="R109" s="9" t="s">
        <v>1148</v>
      </c>
      <c r="S109" s="8">
        <v>21682</v>
      </c>
      <c r="T109" s="9" t="s">
        <v>1148</v>
      </c>
      <c r="U109" s="8">
        <v>0</v>
      </c>
      <c r="V109" s="9" t="s">
        <v>1148</v>
      </c>
      <c r="W109" s="33">
        <v>218933</v>
      </c>
      <c r="X109" s="9" t="s">
        <v>1148</v>
      </c>
      <c r="Y109" s="30">
        <v>110</v>
      </c>
      <c r="Z109" s="9" t="s">
        <v>1148</v>
      </c>
      <c r="AA109" s="30">
        <v>11.610000000000001</v>
      </c>
      <c r="AB109" s="9" t="s">
        <v>1148</v>
      </c>
      <c r="AC109" s="30">
        <v>1.36</v>
      </c>
      <c r="AD109" s="9" t="s">
        <v>1148</v>
      </c>
      <c r="AE109" s="30">
        <v>14.96</v>
      </c>
      <c r="AF109" s="9" t="s">
        <v>1148</v>
      </c>
      <c r="AG109" s="30">
        <v>0</v>
      </c>
      <c r="AH109" s="9" t="s">
        <v>1148</v>
      </c>
      <c r="AI109" s="32">
        <v>137.93</v>
      </c>
      <c r="AJ109" s="12" t="s">
        <v>1148</v>
      </c>
      <c r="AK109" s="22">
        <v>4514304</v>
      </c>
      <c r="AL109" s="22" t="s">
        <v>1148</v>
      </c>
      <c r="AM109" s="22">
        <v>544602</v>
      </c>
      <c r="AN109" s="22" t="s">
        <v>1148</v>
      </c>
      <c r="AO109" s="22">
        <v>53066</v>
      </c>
      <c r="AP109" s="22" t="s">
        <v>1148</v>
      </c>
      <c r="AQ109" s="22">
        <v>635680</v>
      </c>
      <c r="AR109" s="22" t="s">
        <v>1148</v>
      </c>
      <c r="AS109" s="26">
        <v>5747652</v>
      </c>
      <c r="AT109" s="22" t="s">
        <v>1148</v>
      </c>
      <c r="AU109" s="23">
        <v>25.626012568048548</v>
      </c>
      <c r="AV109" s="23" t="s">
        <v>1148</v>
      </c>
      <c r="AW109" s="23">
        <v>29.256083803384367</v>
      </c>
      <c r="AX109" s="23" t="s">
        <v>1148</v>
      </c>
      <c r="AY109" s="23">
        <v>21.440808080808083</v>
      </c>
      <c r="AZ109" s="23" t="s">
        <v>1148</v>
      </c>
      <c r="BA109" s="23">
        <v>29.318328567475326</v>
      </c>
      <c r="BB109" s="23" t="s">
        <v>1148</v>
      </c>
      <c r="BC109" s="24">
        <v>26.253018046617001</v>
      </c>
      <c r="BD109" s="1" t="s">
        <v>1148</v>
      </c>
      <c r="BE109" s="1" t="str">
        <f>IF(OR(N109="Q",P109="Q",R109="Q",T109="Q",V109="Q",X109="Q",Z109="Q",AB109="Q",AD109="Q",AF109="Q",AH109="Q",AJ109="Q",AL109="Q",AN109="Q",AP109="Q",AR109="Q",AT109="Q",AV109="Q",AX109="Q",AZ109="Q",BB109="Q",BD109="Q"),"Yes","No")</f>
        <v>No</v>
      </c>
    </row>
    <row r="110" spans="1:57" ht="11.25" customHeight="1">
      <c r="A110" s="7" t="s">
        <v>215</v>
      </c>
      <c r="B110" s="7" t="s">
        <v>216</v>
      </c>
      <c r="C110" s="37" t="s">
        <v>89</v>
      </c>
      <c r="D110" s="298">
        <v>18</v>
      </c>
      <c r="E110" s="299">
        <v>18</v>
      </c>
      <c r="F110" s="27" t="s">
        <v>167</v>
      </c>
      <c r="G110" s="73" t="s">
        <v>160</v>
      </c>
      <c r="H110" s="35">
        <v>210975</v>
      </c>
      <c r="I110" s="35">
        <v>440</v>
      </c>
      <c r="J110" s="37" t="s">
        <v>7</v>
      </c>
      <c r="K110" s="37" t="s">
        <v>161</v>
      </c>
      <c r="L110" s="8">
        <v>52</v>
      </c>
      <c r="M110" s="8">
        <v>185344</v>
      </c>
      <c r="N110" s="9" t="s">
        <v>1148</v>
      </c>
      <c r="O110" s="8">
        <v>28278</v>
      </c>
      <c r="P110" s="9" t="s">
        <v>1148</v>
      </c>
      <c r="Q110" s="8">
        <v>2606</v>
      </c>
      <c r="R110" s="9" t="s">
        <v>1148</v>
      </c>
      <c r="S110" s="8">
        <v>22828</v>
      </c>
      <c r="T110" s="9" t="s">
        <v>1148</v>
      </c>
      <c r="U110" s="8">
        <v>0</v>
      </c>
      <c r="V110" s="9" t="s">
        <v>1148</v>
      </c>
      <c r="W110" s="33">
        <v>239056</v>
      </c>
      <c r="X110" s="9" t="s">
        <v>1148</v>
      </c>
      <c r="Y110" s="30">
        <v>122</v>
      </c>
      <c r="Z110" s="9" t="s">
        <v>1148</v>
      </c>
      <c r="AA110" s="30">
        <v>17.64</v>
      </c>
      <c r="AB110" s="9" t="s">
        <v>1148</v>
      </c>
      <c r="AC110" s="30">
        <v>1.43</v>
      </c>
      <c r="AD110" s="9" t="s">
        <v>1148</v>
      </c>
      <c r="AE110" s="30">
        <v>15.760000000000002</v>
      </c>
      <c r="AF110" s="9" t="s">
        <v>1148</v>
      </c>
      <c r="AG110" s="30">
        <v>0</v>
      </c>
      <c r="AH110" s="9" t="s">
        <v>1148</v>
      </c>
      <c r="AI110" s="32">
        <v>156.83000000000001</v>
      </c>
      <c r="AJ110" s="12" t="s">
        <v>1148</v>
      </c>
      <c r="AK110" s="22">
        <v>4492713</v>
      </c>
      <c r="AL110" s="22" t="s">
        <v>1148</v>
      </c>
      <c r="AM110" s="22">
        <v>678687</v>
      </c>
      <c r="AN110" s="22" t="s">
        <v>1148</v>
      </c>
      <c r="AO110" s="22">
        <v>63294</v>
      </c>
      <c r="AP110" s="22" t="s">
        <v>1148</v>
      </c>
      <c r="AQ110" s="22">
        <v>736344</v>
      </c>
      <c r="AR110" s="22" t="s">
        <v>1148</v>
      </c>
      <c r="AS110" s="26">
        <v>5971038</v>
      </c>
      <c r="AT110" s="22" t="s">
        <v>1148</v>
      </c>
      <c r="AU110" s="23">
        <v>24.239862094267956</v>
      </c>
      <c r="AV110" s="23" t="s">
        <v>1148</v>
      </c>
      <c r="AW110" s="23">
        <v>24.000530447697859</v>
      </c>
      <c r="AX110" s="23" t="s">
        <v>1148</v>
      </c>
      <c r="AY110" s="23">
        <v>24.287797390636992</v>
      </c>
      <c r="AZ110" s="23" t="s">
        <v>1148</v>
      </c>
      <c r="BA110" s="23">
        <v>32.256176625197128</v>
      </c>
      <c r="BB110" s="23" t="s">
        <v>1148</v>
      </c>
      <c r="BC110" s="24">
        <v>24.977570109095776</v>
      </c>
      <c r="BD110" s="1" t="s">
        <v>1148</v>
      </c>
      <c r="BE110" s="1" t="str">
        <f>IF(OR(N110="Q",P110="Q",R110="Q",T110="Q",V110="Q",X110="Q",Z110="Q",AB110="Q",AD110="Q",AF110="Q",AH110="Q",AJ110="Q",AL110="Q",AN110="Q",AP110="Q",AR110="Q",AT110="Q",AV110="Q",AX110="Q",AZ110="Q",BB110="Q",BD110="Q"),"Yes","No")</f>
        <v>No</v>
      </c>
    </row>
    <row r="111" spans="1:57" ht="11.25" customHeight="1">
      <c r="A111" s="7" t="s">
        <v>518</v>
      </c>
      <c r="B111" s="7" t="s">
        <v>519</v>
      </c>
      <c r="C111" s="37" t="s">
        <v>93</v>
      </c>
      <c r="D111" s="298">
        <v>5008</v>
      </c>
      <c r="E111" s="299">
        <v>50008</v>
      </c>
      <c r="F111" s="27" t="s">
        <v>164</v>
      </c>
      <c r="G111" s="73" t="s">
        <v>160</v>
      </c>
      <c r="H111" s="35">
        <v>1376476</v>
      </c>
      <c r="I111" s="35">
        <v>433</v>
      </c>
      <c r="J111" s="37" t="s">
        <v>7</v>
      </c>
      <c r="K111" s="37" t="s">
        <v>161</v>
      </c>
      <c r="L111" s="8">
        <v>343</v>
      </c>
      <c r="M111" s="8">
        <v>1885992</v>
      </c>
      <c r="N111" s="9" t="s">
        <v>1148</v>
      </c>
      <c r="O111" s="8">
        <v>274113</v>
      </c>
      <c r="P111" s="9" t="s">
        <v>1148</v>
      </c>
      <c r="Q111" s="8">
        <v>38079</v>
      </c>
      <c r="R111" s="9" t="s">
        <v>1148</v>
      </c>
      <c r="S111" s="8">
        <v>132761</v>
      </c>
      <c r="T111" s="9" t="s">
        <v>1148</v>
      </c>
      <c r="U111" s="8">
        <v>0</v>
      </c>
      <c r="V111" s="9" t="s">
        <v>1148</v>
      </c>
      <c r="W111" s="33">
        <v>2330945</v>
      </c>
      <c r="X111" s="9" t="s">
        <v>1148</v>
      </c>
      <c r="Y111" s="30">
        <v>771.7</v>
      </c>
      <c r="Z111" s="9" t="s">
        <v>1148</v>
      </c>
      <c r="AA111" s="30">
        <v>147</v>
      </c>
      <c r="AB111" s="9" t="s">
        <v>1148</v>
      </c>
      <c r="AC111" s="30">
        <v>20.8</v>
      </c>
      <c r="AD111" s="9" t="s">
        <v>1148</v>
      </c>
      <c r="AE111" s="30">
        <v>69.3</v>
      </c>
      <c r="AF111" s="9" t="s">
        <v>1148</v>
      </c>
      <c r="AG111" s="30">
        <v>0</v>
      </c>
      <c r="AH111" s="9" t="s">
        <v>1148</v>
      </c>
      <c r="AI111" s="32">
        <v>1008.8</v>
      </c>
      <c r="AJ111" s="12" t="s">
        <v>1148</v>
      </c>
      <c r="AK111" s="22">
        <v>43814032</v>
      </c>
      <c r="AL111" s="22" t="s">
        <v>1148</v>
      </c>
      <c r="AM111" s="22">
        <v>7016916</v>
      </c>
      <c r="AN111" s="22" t="s">
        <v>1148</v>
      </c>
      <c r="AO111" s="22">
        <v>965050</v>
      </c>
      <c r="AP111" s="22" t="s">
        <v>1148</v>
      </c>
      <c r="AQ111" s="22">
        <v>3723907</v>
      </c>
      <c r="AR111" s="22" t="s">
        <v>1148</v>
      </c>
      <c r="AS111" s="26">
        <v>55519905</v>
      </c>
      <c r="AT111" s="22" t="s">
        <v>1148</v>
      </c>
      <c r="AU111" s="23">
        <v>23.23129260357414</v>
      </c>
      <c r="AV111" s="23" t="s">
        <v>1148</v>
      </c>
      <c r="AW111" s="23">
        <v>25.598625384421752</v>
      </c>
      <c r="AX111" s="23" t="s">
        <v>1148</v>
      </c>
      <c r="AY111" s="23">
        <v>25.343365109377871</v>
      </c>
      <c r="AZ111" s="23" t="s">
        <v>1148</v>
      </c>
      <c r="BA111" s="23">
        <v>28.049705862414413</v>
      </c>
      <c r="BB111" s="23" t="s">
        <v>1148</v>
      </c>
      <c r="BC111" s="24">
        <v>23.818625064083452</v>
      </c>
      <c r="BD111" s="1" t="s">
        <v>1148</v>
      </c>
      <c r="BE111" s="1" t="str">
        <f>IF(OR(N111="Q",P111="Q",R111="Q",T111="Q",V111="Q",X111="Q",Z111="Q",AB111="Q",AD111="Q",AF111="Q",AH111="Q",AJ111="Q",AL111="Q",AN111="Q",AP111="Q",AR111="Q",AT111="Q",AV111="Q",AX111="Q",AZ111="Q",BB111="Q",BD111="Q"),"Yes","No")</f>
        <v>No</v>
      </c>
    </row>
    <row r="112" spans="1:57" ht="11.25" customHeight="1">
      <c r="A112" s="7" t="s">
        <v>278</v>
      </c>
      <c r="B112" s="7" t="s">
        <v>279</v>
      </c>
      <c r="C112" s="37" t="s">
        <v>58</v>
      </c>
      <c r="D112" s="298">
        <v>4008</v>
      </c>
      <c r="E112" s="299">
        <v>40008</v>
      </c>
      <c r="F112" s="27" t="s">
        <v>164</v>
      </c>
      <c r="G112" s="73" t="s">
        <v>160</v>
      </c>
      <c r="H112" s="35">
        <v>1249442</v>
      </c>
      <c r="I112" s="35">
        <v>431</v>
      </c>
      <c r="J112" s="37" t="s">
        <v>7</v>
      </c>
      <c r="K112" s="37" t="s">
        <v>161</v>
      </c>
      <c r="L112" s="8">
        <v>196</v>
      </c>
      <c r="M112" s="8">
        <v>990489</v>
      </c>
      <c r="N112" s="9" t="s">
        <v>1148</v>
      </c>
      <c r="O112" s="8">
        <v>271142</v>
      </c>
      <c r="P112" s="9" t="s">
        <v>1148</v>
      </c>
      <c r="Q112" s="8">
        <v>0</v>
      </c>
      <c r="R112" s="9" t="s">
        <v>1148</v>
      </c>
      <c r="S112" s="8">
        <v>27125</v>
      </c>
      <c r="T112" s="9" t="s">
        <v>1148</v>
      </c>
      <c r="U112" s="8">
        <v>0</v>
      </c>
      <c r="V112" s="9" t="s">
        <v>1148</v>
      </c>
      <c r="W112" s="33">
        <v>1288756</v>
      </c>
      <c r="X112" s="9" t="s">
        <v>1148</v>
      </c>
      <c r="Y112" s="30">
        <v>571</v>
      </c>
      <c r="Z112" s="9" t="s">
        <v>1148</v>
      </c>
      <c r="AA112" s="30">
        <v>146.5</v>
      </c>
      <c r="AB112" s="9" t="s">
        <v>1148</v>
      </c>
      <c r="AC112" s="30">
        <v>0</v>
      </c>
      <c r="AD112" s="9" t="s">
        <v>1148</v>
      </c>
      <c r="AE112" s="30">
        <v>15</v>
      </c>
      <c r="AF112" s="9" t="s">
        <v>1148</v>
      </c>
      <c r="AG112" s="30">
        <v>0</v>
      </c>
      <c r="AH112" s="9" t="s">
        <v>1148</v>
      </c>
      <c r="AI112" s="32">
        <v>732.5</v>
      </c>
      <c r="AJ112" s="12" t="s">
        <v>1148</v>
      </c>
      <c r="AK112" s="22">
        <v>24726321</v>
      </c>
      <c r="AL112" s="22" t="s">
        <v>1148</v>
      </c>
      <c r="AM112" s="22">
        <v>7298215</v>
      </c>
      <c r="AN112" s="22" t="s">
        <v>1148</v>
      </c>
      <c r="AO112" s="22">
        <v>0</v>
      </c>
      <c r="AP112" s="22" t="s">
        <v>1148</v>
      </c>
      <c r="AQ112" s="22">
        <v>1981554</v>
      </c>
      <c r="AR112" s="22" t="s">
        <v>1148</v>
      </c>
      <c r="AS112" s="26">
        <v>34006090</v>
      </c>
      <c r="AT112" s="22" t="s">
        <v>1148</v>
      </c>
      <c r="AU112" s="23">
        <v>24.963751238024855</v>
      </c>
      <c r="AV112" s="23" t="s">
        <v>1148</v>
      </c>
      <c r="AW112" s="23">
        <v>26.916578766845415</v>
      </c>
      <c r="AX112" s="23" t="s">
        <v>1148</v>
      </c>
      <c r="AY112" s="23" t="s">
        <v>1148</v>
      </c>
      <c r="AZ112" s="23" t="s">
        <v>1148</v>
      </c>
      <c r="BA112" s="23">
        <v>73.052682027649766</v>
      </c>
      <c r="BB112" s="23" t="s">
        <v>1148</v>
      </c>
      <c r="BC112" s="24">
        <v>26.386755910350757</v>
      </c>
      <c r="BD112" s="1" t="s">
        <v>1148</v>
      </c>
      <c r="BE112" s="1" t="str">
        <f>IF(OR(N112="Q",P112="Q",R112="Q",T112="Q",V112="Q",X112="Q",Z112="Q",AB112="Q",AD112="Q",AF112="Q",AH112="Q",AJ112="Q",AL112="Q",AN112="Q",AP112="Q",AR112="Q",AT112="Q",AV112="Q",AX112="Q",AZ112="Q",BB112="Q",BD112="Q"),"Yes","No")</f>
        <v>No</v>
      </c>
    </row>
    <row r="113" spans="1:57" ht="11.25" customHeight="1">
      <c r="A113" s="7" t="s">
        <v>278</v>
      </c>
      <c r="B113" s="7" t="s">
        <v>279</v>
      </c>
      <c r="C113" s="37" t="s">
        <v>58</v>
      </c>
      <c r="D113" s="298">
        <v>4008</v>
      </c>
      <c r="E113" s="299">
        <v>40008</v>
      </c>
      <c r="F113" s="27" t="s">
        <v>164</v>
      </c>
      <c r="G113" s="73" t="s">
        <v>160</v>
      </c>
      <c r="H113" s="35">
        <v>1249442</v>
      </c>
      <c r="I113" s="35">
        <v>431</v>
      </c>
      <c r="J113" s="37" t="s">
        <v>8</v>
      </c>
      <c r="K113" s="37" t="s">
        <v>161</v>
      </c>
      <c r="L113" s="8">
        <v>79</v>
      </c>
      <c r="M113" s="8">
        <v>3700</v>
      </c>
      <c r="N113" s="9" t="s">
        <v>1148</v>
      </c>
      <c r="O113" s="8">
        <v>1128</v>
      </c>
      <c r="P113" s="9" t="s">
        <v>1148</v>
      </c>
      <c r="Q113" s="8">
        <v>0</v>
      </c>
      <c r="R113" s="9" t="s">
        <v>1148</v>
      </c>
      <c r="S113" s="8">
        <v>2915</v>
      </c>
      <c r="T113" s="9" t="s">
        <v>1148</v>
      </c>
      <c r="U113" s="8">
        <v>0</v>
      </c>
      <c r="V113" s="9" t="s">
        <v>1148</v>
      </c>
      <c r="W113" s="33">
        <v>7743</v>
      </c>
      <c r="X113" s="9" t="s">
        <v>1148</v>
      </c>
      <c r="Y113" s="30">
        <v>2</v>
      </c>
      <c r="Z113" s="9" t="s">
        <v>1148</v>
      </c>
      <c r="AA113" s="30">
        <v>1</v>
      </c>
      <c r="AB113" s="9" t="s">
        <v>1148</v>
      </c>
      <c r="AC113" s="30">
        <v>0</v>
      </c>
      <c r="AD113" s="9" t="s">
        <v>1148</v>
      </c>
      <c r="AE113" s="30">
        <v>3</v>
      </c>
      <c r="AF113" s="9" t="s">
        <v>1148</v>
      </c>
      <c r="AG113" s="30">
        <v>0</v>
      </c>
      <c r="AH113" s="9" t="s">
        <v>1148</v>
      </c>
      <c r="AI113" s="32">
        <v>6</v>
      </c>
      <c r="AJ113" s="12" t="s">
        <v>1148</v>
      </c>
      <c r="AK113" s="22">
        <v>80000</v>
      </c>
      <c r="AL113" s="22" t="s">
        <v>1148</v>
      </c>
      <c r="AM113" s="22">
        <v>56496</v>
      </c>
      <c r="AN113" s="22" t="s">
        <v>1148</v>
      </c>
      <c r="AO113" s="22">
        <v>0</v>
      </c>
      <c r="AP113" s="22" t="s">
        <v>1148</v>
      </c>
      <c r="AQ113" s="22">
        <v>155548</v>
      </c>
      <c r="AR113" s="22" t="s">
        <v>1148</v>
      </c>
      <c r="AS113" s="26">
        <v>292044</v>
      </c>
      <c r="AT113" s="22" t="s">
        <v>1148</v>
      </c>
      <c r="AU113" s="23">
        <v>21.621621621621621</v>
      </c>
      <c r="AV113" s="23" t="s">
        <v>1148</v>
      </c>
      <c r="AW113" s="23">
        <v>50.085106382978722</v>
      </c>
      <c r="AX113" s="23" t="s">
        <v>1148</v>
      </c>
      <c r="AY113" s="23" t="s">
        <v>1148</v>
      </c>
      <c r="AZ113" s="23" t="s">
        <v>1148</v>
      </c>
      <c r="BA113" s="23">
        <v>53.361234991423672</v>
      </c>
      <c r="BB113" s="23" t="s">
        <v>1148</v>
      </c>
      <c r="BC113" s="24">
        <v>37.717163889965128</v>
      </c>
      <c r="BD113" s="1" t="s">
        <v>1148</v>
      </c>
      <c r="BE113" s="1" t="str">
        <f>IF(OR(N113="Q",P113="Q",R113="Q",T113="Q",V113="Q",X113="Q",Z113="Q",AB113="Q",AD113="Q",AF113="Q",AH113="Q",AJ113="Q",AL113="Q",AN113="Q",AP113="Q",AR113="Q",AT113="Q",AV113="Q",AX113="Q",AZ113="Q",BB113="Q",BD113="Q"),"Yes","No")</f>
        <v>No</v>
      </c>
    </row>
    <row r="114" spans="1:57" ht="11.25" customHeight="1">
      <c r="A114" s="7" t="s">
        <v>278</v>
      </c>
      <c r="B114" s="7" t="s">
        <v>279</v>
      </c>
      <c r="C114" s="37" t="s">
        <v>58</v>
      </c>
      <c r="D114" s="298">
        <v>4008</v>
      </c>
      <c r="E114" s="299">
        <v>40008</v>
      </c>
      <c r="F114" s="27" t="s">
        <v>164</v>
      </c>
      <c r="G114" s="73" t="s">
        <v>160</v>
      </c>
      <c r="H114" s="35">
        <v>1249442</v>
      </c>
      <c r="I114" s="35">
        <v>431</v>
      </c>
      <c r="J114" s="37" t="s">
        <v>10</v>
      </c>
      <c r="K114" s="37" t="s">
        <v>161</v>
      </c>
      <c r="L114" s="8">
        <v>73</v>
      </c>
      <c r="M114" s="8">
        <v>249997</v>
      </c>
      <c r="N114" s="9" t="s">
        <v>1148</v>
      </c>
      <c r="O114" s="8">
        <v>0</v>
      </c>
      <c r="P114" s="9" t="s">
        <v>1148</v>
      </c>
      <c r="Q114" s="8">
        <v>0</v>
      </c>
      <c r="R114" s="9" t="s">
        <v>1148</v>
      </c>
      <c r="S114" s="8">
        <v>6198</v>
      </c>
      <c r="T114" s="9" t="s">
        <v>1148</v>
      </c>
      <c r="U114" s="8">
        <v>0</v>
      </c>
      <c r="V114" s="9" t="s">
        <v>1148</v>
      </c>
      <c r="W114" s="33">
        <v>256195</v>
      </c>
      <c r="X114" s="9" t="s">
        <v>1148</v>
      </c>
      <c r="Y114" s="30">
        <v>133</v>
      </c>
      <c r="Z114" s="9" t="s">
        <v>1148</v>
      </c>
      <c r="AA114" s="30">
        <v>0</v>
      </c>
      <c r="AB114" s="9" t="s">
        <v>1148</v>
      </c>
      <c r="AC114" s="30">
        <v>0</v>
      </c>
      <c r="AD114" s="9" t="s">
        <v>1148</v>
      </c>
      <c r="AE114" s="30">
        <v>3</v>
      </c>
      <c r="AF114" s="9" t="s">
        <v>1148</v>
      </c>
      <c r="AG114" s="30">
        <v>0</v>
      </c>
      <c r="AH114" s="9" t="s">
        <v>1148</v>
      </c>
      <c r="AI114" s="32">
        <v>136</v>
      </c>
      <c r="AJ114" s="12" t="s">
        <v>1148</v>
      </c>
      <c r="AK114" s="22">
        <v>3838564</v>
      </c>
      <c r="AL114" s="22" t="s">
        <v>1148</v>
      </c>
      <c r="AM114" s="22">
        <v>0</v>
      </c>
      <c r="AN114" s="22" t="s">
        <v>1148</v>
      </c>
      <c r="AO114" s="22">
        <v>0</v>
      </c>
      <c r="AP114" s="22" t="s">
        <v>1148</v>
      </c>
      <c r="AQ114" s="22">
        <v>524806</v>
      </c>
      <c r="AR114" s="22" t="s">
        <v>1148</v>
      </c>
      <c r="AS114" s="26">
        <v>4363370</v>
      </c>
      <c r="AT114" s="22" t="s">
        <v>1148</v>
      </c>
      <c r="AU114" s="23">
        <v>15.354440253283039</v>
      </c>
      <c r="AV114" s="23" t="s">
        <v>1148</v>
      </c>
      <c r="AW114" s="23" t="s">
        <v>1148</v>
      </c>
      <c r="AX114" s="23" t="s">
        <v>1148</v>
      </c>
      <c r="AY114" s="23" t="s">
        <v>1148</v>
      </c>
      <c r="AZ114" s="23" t="s">
        <v>1148</v>
      </c>
      <c r="BA114" s="23">
        <v>84.673443046143916</v>
      </c>
      <c r="BB114" s="23" t="s">
        <v>1148</v>
      </c>
      <c r="BC114" s="24">
        <v>17.031440894631043</v>
      </c>
      <c r="BD114" s="1" t="s">
        <v>1148</v>
      </c>
      <c r="BE114" s="1" t="str">
        <f>IF(OR(N114="Q",P114="Q",R114="Q",T114="Q",V114="Q",X114="Q",Z114="Q",AB114="Q",AD114="Q",AF114="Q",AH114="Q",AJ114="Q",AL114="Q",AN114="Q",AP114="Q",AR114="Q",AT114="Q",AV114="Q",AX114="Q",AZ114="Q",BB114="Q",BD114="Q"),"Yes","No")</f>
        <v>No</v>
      </c>
    </row>
    <row r="115" spans="1:57" ht="11.25" customHeight="1">
      <c r="A115" s="7" t="s">
        <v>278</v>
      </c>
      <c r="B115" s="7" t="s">
        <v>279</v>
      </c>
      <c r="C115" s="37" t="s">
        <v>58</v>
      </c>
      <c r="D115" s="298">
        <v>4008</v>
      </c>
      <c r="E115" s="299">
        <v>40008</v>
      </c>
      <c r="F115" s="27" t="s">
        <v>164</v>
      </c>
      <c r="G115" s="73" t="s">
        <v>160</v>
      </c>
      <c r="H115" s="35">
        <v>1249442</v>
      </c>
      <c r="I115" s="35">
        <v>431</v>
      </c>
      <c r="J115" s="37" t="s">
        <v>18</v>
      </c>
      <c r="K115" s="37" t="s">
        <v>161</v>
      </c>
      <c r="L115" s="8">
        <v>69</v>
      </c>
      <c r="M115" s="8">
        <v>167977</v>
      </c>
      <c r="N115" s="9" t="s">
        <v>1148</v>
      </c>
      <c r="O115" s="8">
        <v>45983</v>
      </c>
      <c r="P115" s="9" t="s">
        <v>1148</v>
      </c>
      <c r="Q115" s="8">
        <v>0</v>
      </c>
      <c r="R115" s="9" t="s">
        <v>1148</v>
      </c>
      <c r="S115" s="8">
        <v>4600</v>
      </c>
      <c r="T115" s="9" t="s">
        <v>1148</v>
      </c>
      <c r="U115" s="8">
        <v>0</v>
      </c>
      <c r="V115" s="9" t="s">
        <v>1148</v>
      </c>
      <c r="W115" s="33">
        <v>218560</v>
      </c>
      <c r="X115" s="9" t="s">
        <v>1148</v>
      </c>
      <c r="Y115" s="30">
        <v>97</v>
      </c>
      <c r="Z115" s="9" t="s">
        <v>1148</v>
      </c>
      <c r="AA115" s="30">
        <v>25.5</v>
      </c>
      <c r="AB115" s="9" t="s">
        <v>1148</v>
      </c>
      <c r="AC115" s="30">
        <v>0</v>
      </c>
      <c r="AD115" s="9" t="s">
        <v>1148</v>
      </c>
      <c r="AE115" s="30">
        <v>3</v>
      </c>
      <c r="AF115" s="9" t="s">
        <v>1148</v>
      </c>
      <c r="AG115" s="30">
        <v>0</v>
      </c>
      <c r="AH115" s="9" t="s">
        <v>1148</v>
      </c>
      <c r="AI115" s="32">
        <v>125.5</v>
      </c>
      <c r="AJ115" s="12" t="s">
        <v>1148</v>
      </c>
      <c r="AK115" s="22">
        <v>3829310</v>
      </c>
      <c r="AL115" s="22" t="s">
        <v>1148</v>
      </c>
      <c r="AM115" s="22">
        <v>1130258</v>
      </c>
      <c r="AN115" s="22" t="s">
        <v>1148</v>
      </c>
      <c r="AO115" s="22">
        <v>0</v>
      </c>
      <c r="AP115" s="22" t="s">
        <v>1148</v>
      </c>
      <c r="AQ115" s="22">
        <v>306879</v>
      </c>
      <c r="AR115" s="22" t="s">
        <v>1148</v>
      </c>
      <c r="AS115" s="26">
        <v>5266447</v>
      </c>
      <c r="AT115" s="22" t="s">
        <v>1148</v>
      </c>
      <c r="AU115" s="23">
        <v>22.796632872357524</v>
      </c>
      <c r="AV115" s="23" t="s">
        <v>1148</v>
      </c>
      <c r="AW115" s="23">
        <v>24.579909966726834</v>
      </c>
      <c r="AX115" s="23" t="s">
        <v>1148</v>
      </c>
      <c r="AY115" s="23" t="s">
        <v>1148</v>
      </c>
      <c r="AZ115" s="23" t="s">
        <v>1148</v>
      </c>
      <c r="BA115" s="23">
        <v>66.712826086956525</v>
      </c>
      <c r="BB115" s="23" t="s">
        <v>1148</v>
      </c>
      <c r="BC115" s="24">
        <v>24.096115483162517</v>
      </c>
      <c r="BD115" s="1" t="s">
        <v>1148</v>
      </c>
      <c r="BE115" s="1" t="str">
        <f>IF(OR(N115="Q",P115="Q",R115="Q",T115="Q",V115="Q",X115="Q",Z115="Q",AB115="Q",AD115="Q",AF115="Q",AH115="Q",AJ115="Q",AL115="Q",AN115="Q",AP115="Q",AR115="Q",AT115="Q",AV115="Q",AX115="Q",AZ115="Q",BB115="Q",BD115="Q"),"Yes","No")</f>
        <v>No</v>
      </c>
    </row>
    <row r="116" spans="1:57" ht="11.25" customHeight="1">
      <c r="A116" s="7" t="s">
        <v>278</v>
      </c>
      <c r="B116" s="7" t="s">
        <v>279</v>
      </c>
      <c r="C116" s="37" t="s">
        <v>58</v>
      </c>
      <c r="D116" s="298">
        <v>4008</v>
      </c>
      <c r="E116" s="299">
        <v>40008</v>
      </c>
      <c r="F116" s="27" t="s">
        <v>164</v>
      </c>
      <c r="G116" s="73" t="s">
        <v>160</v>
      </c>
      <c r="H116" s="35">
        <v>1249442</v>
      </c>
      <c r="I116" s="35">
        <v>431</v>
      </c>
      <c r="J116" s="37" t="s">
        <v>21</v>
      </c>
      <c r="K116" s="37" t="s">
        <v>161</v>
      </c>
      <c r="L116" s="8">
        <v>14</v>
      </c>
      <c r="M116" s="8">
        <v>113035</v>
      </c>
      <c r="N116" s="9" t="s">
        <v>1148</v>
      </c>
      <c r="O116" s="8">
        <v>73442</v>
      </c>
      <c r="P116" s="9" t="s">
        <v>1148</v>
      </c>
      <c r="Q116" s="8">
        <v>38447</v>
      </c>
      <c r="R116" s="9" t="s">
        <v>1148</v>
      </c>
      <c r="S116" s="8">
        <v>18642</v>
      </c>
      <c r="T116" s="9" t="s">
        <v>1148</v>
      </c>
      <c r="U116" s="8">
        <v>0</v>
      </c>
      <c r="V116" s="9" t="s">
        <v>1148</v>
      </c>
      <c r="W116" s="33">
        <v>243566</v>
      </c>
      <c r="X116" s="9" t="s">
        <v>1148</v>
      </c>
      <c r="Y116" s="30">
        <v>68</v>
      </c>
      <c r="Z116" s="9" t="s">
        <v>1148</v>
      </c>
      <c r="AA116" s="30">
        <v>37</v>
      </c>
      <c r="AB116" s="9" t="s">
        <v>1148</v>
      </c>
      <c r="AC116" s="30">
        <v>19</v>
      </c>
      <c r="AD116" s="9" t="s">
        <v>1148</v>
      </c>
      <c r="AE116" s="30">
        <v>9</v>
      </c>
      <c r="AF116" s="9" t="s">
        <v>1148</v>
      </c>
      <c r="AG116" s="30">
        <v>0</v>
      </c>
      <c r="AH116" s="9" t="s">
        <v>1148</v>
      </c>
      <c r="AI116" s="32">
        <v>133</v>
      </c>
      <c r="AJ116" s="12" t="s">
        <v>1148</v>
      </c>
      <c r="AK116" s="22">
        <v>2475014</v>
      </c>
      <c r="AL116" s="22" t="s">
        <v>1148</v>
      </c>
      <c r="AM116" s="22">
        <v>856012</v>
      </c>
      <c r="AN116" s="22" t="s">
        <v>1148</v>
      </c>
      <c r="AO116" s="22">
        <v>1013174</v>
      </c>
      <c r="AP116" s="22" t="s">
        <v>1148</v>
      </c>
      <c r="AQ116" s="22">
        <v>1282175</v>
      </c>
      <c r="AR116" s="22" t="s">
        <v>1148</v>
      </c>
      <c r="AS116" s="26">
        <v>5626375</v>
      </c>
      <c r="AT116" s="22" t="s">
        <v>1148</v>
      </c>
      <c r="AU116" s="23">
        <v>21.89599681514575</v>
      </c>
      <c r="AV116" s="23" t="s">
        <v>1148</v>
      </c>
      <c r="AW116" s="23">
        <v>11.655619400343127</v>
      </c>
      <c r="AX116" s="23" t="s">
        <v>1148</v>
      </c>
      <c r="AY116" s="23">
        <v>26.352485239420503</v>
      </c>
      <c r="AZ116" s="23" t="s">
        <v>1148</v>
      </c>
      <c r="BA116" s="23">
        <v>68.778832743267884</v>
      </c>
      <c r="BB116" s="23" t="s">
        <v>1148</v>
      </c>
      <c r="BC116" s="24">
        <v>23.10000164226534</v>
      </c>
      <c r="BD116" s="1" t="s">
        <v>1148</v>
      </c>
      <c r="BE116" s="1" t="str">
        <f>IF(OR(N116="Q",P116="Q",R116="Q",T116="Q",V116="Q",X116="Q",Z116="Q",AB116="Q",AD116="Q",AF116="Q",AH116="Q",AJ116="Q",AL116="Q",AN116="Q",AP116="Q",AR116="Q",AT116="Q",AV116="Q",AX116="Q",AZ116="Q",BB116="Q",BD116="Q"),"Yes","No")</f>
        <v>No</v>
      </c>
    </row>
    <row r="117" spans="1:57" ht="11.25" customHeight="1">
      <c r="A117" s="7" t="s">
        <v>16</v>
      </c>
      <c r="B117" s="7" t="s">
        <v>697</v>
      </c>
      <c r="C117" s="37" t="s">
        <v>13</v>
      </c>
      <c r="D117" s="298">
        <v>9169</v>
      </c>
      <c r="E117" s="299">
        <v>90169</v>
      </c>
      <c r="F117" s="27" t="s">
        <v>246</v>
      </c>
      <c r="G117" s="73" t="s">
        <v>160</v>
      </c>
      <c r="H117" s="35">
        <v>3629114</v>
      </c>
      <c r="I117" s="35">
        <v>397</v>
      </c>
      <c r="J117" s="37" t="s">
        <v>8</v>
      </c>
      <c r="K117" s="37" t="s">
        <v>161</v>
      </c>
      <c r="L117" s="8">
        <v>397</v>
      </c>
      <c r="M117" s="8">
        <v>0</v>
      </c>
      <c r="N117" s="9" t="s">
        <v>1148</v>
      </c>
      <c r="O117" s="8">
        <v>0</v>
      </c>
      <c r="P117" s="9" t="s">
        <v>1148</v>
      </c>
      <c r="Q117" s="8">
        <v>0</v>
      </c>
      <c r="R117" s="9" t="s">
        <v>1148</v>
      </c>
      <c r="S117" s="8">
        <v>9075</v>
      </c>
      <c r="T117" s="9" t="s">
        <v>1148</v>
      </c>
      <c r="U117" s="8">
        <v>0</v>
      </c>
      <c r="V117" s="9" t="s">
        <v>1148</v>
      </c>
      <c r="W117" s="33">
        <v>9075</v>
      </c>
      <c r="X117" s="9" t="s">
        <v>1148</v>
      </c>
      <c r="Y117" s="30">
        <v>0</v>
      </c>
      <c r="Z117" s="9" t="s">
        <v>1148</v>
      </c>
      <c r="AA117" s="30">
        <v>0</v>
      </c>
      <c r="AB117" s="9" t="s">
        <v>1148</v>
      </c>
      <c r="AC117" s="30">
        <v>0</v>
      </c>
      <c r="AD117" s="9" t="s">
        <v>1148</v>
      </c>
      <c r="AE117" s="30">
        <v>10</v>
      </c>
      <c r="AF117" s="9" t="s">
        <v>1148</v>
      </c>
      <c r="AG117" s="30">
        <v>0</v>
      </c>
      <c r="AH117" s="9" t="s">
        <v>1148</v>
      </c>
      <c r="AI117" s="32">
        <v>10</v>
      </c>
      <c r="AJ117" s="12" t="s">
        <v>1148</v>
      </c>
      <c r="AK117" s="22">
        <v>0</v>
      </c>
      <c r="AL117" s="22" t="s">
        <v>1148</v>
      </c>
      <c r="AM117" s="22">
        <v>0</v>
      </c>
      <c r="AN117" s="22" t="s">
        <v>1148</v>
      </c>
      <c r="AO117" s="22">
        <v>0</v>
      </c>
      <c r="AP117" s="22" t="s">
        <v>1148</v>
      </c>
      <c r="AQ117" s="22">
        <v>168593</v>
      </c>
      <c r="AR117" s="22" t="s">
        <v>1148</v>
      </c>
      <c r="AS117" s="26">
        <v>168593</v>
      </c>
      <c r="AT117" s="22" t="s">
        <v>1148</v>
      </c>
      <c r="AU117" s="23" t="s">
        <v>1148</v>
      </c>
      <c r="AV117" s="23" t="s">
        <v>1148</v>
      </c>
      <c r="AW117" s="23" t="s">
        <v>1148</v>
      </c>
      <c r="AX117" s="23" t="s">
        <v>1148</v>
      </c>
      <c r="AY117" s="23" t="s">
        <v>1148</v>
      </c>
      <c r="AZ117" s="23" t="s">
        <v>1148</v>
      </c>
      <c r="BA117" s="23">
        <v>18.577741046831957</v>
      </c>
      <c r="BB117" s="23" t="s">
        <v>1148</v>
      </c>
      <c r="BC117" s="24">
        <v>18.577741046831957</v>
      </c>
      <c r="BD117" s="1" t="s">
        <v>1148</v>
      </c>
      <c r="BE117" s="1" t="str">
        <f>IF(OR(N117="Q",P117="Q",R117="Q",T117="Q",V117="Q",X117="Q",Z117="Q",AB117="Q",AD117="Q",AF117="Q",AH117="Q",AJ117="Q",AL117="Q",AN117="Q",AP117="Q",AR117="Q",AT117="Q",AV117="Q",AX117="Q",AZ117="Q",BB117="Q",BD117="Q"),"Yes","No")</f>
        <v>No</v>
      </c>
    </row>
    <row r="118" spans="1:57" ht="11.25" customHeight="1">
      <c r="A118" s="7" t="s">
        <v>735</v>
      </c>
      <c r="B118" s="7" t="s">
        <v>736</v>
      </c>
      <c r="C118" s="37" t="s">
        <v>86</v>
      </c>
      <c r="D118" s="298">
        <v>3083</v>
      </c>
      <c r="E118" s="299">
        <v>30083</v>
      </c>
      <c r="F118" s="27" t="s">
        <v>167</v>
      </c>
      <c r="G118" s="73" t="s">
        <v>160</v>
      </c>
      <c r="H118" s="35">
        <v>1439666</v>
      </c>
      <c r="I118" s="35">
        <v>368</v>
      </c>
      <c r="J118" s="37" t="s">
        <v>7</v>
      </c>
      <c r="K118" s="37" t="s">
        <v>161</v>
      </c>
      <c r="L118" s="8">
        <v>236</v>
      </c>
      <c r="M118" s="8">
        <v>895765</v>
      </c>
      <c r="N118" s="9" t="s">
        <v>1148</v>
      </c>
      <c r="O118" s="8">
        <v>316839</v>
      </c>
      <c r="P118" s="9" t="s">
        <v>1148</v>
      </c>
      <c r="Q118" s="8">
        <v>16358</v>
      </c>
      <c r="R118" s="9" t="s">
        <v>1148</v>
      </c>
      <c r="S118" s="8">
        <v>213367</v>
      </c>
      <c r="T118" s="9" t="s">
        <v>1148</v>
      </c>
      <c r="U118" s="8">
        <v>0</v>
      </c>
      <c r="V118" s="9" t="s">
        <v>1148</v>
      </c>
      <c r="W118" s="33">
        <v>1442329</v>
      </c>
      <c r="X118" s="9" t="s">
        <v>1148</v>
      </c>
      <c r="Y118" s="30">
        <v>541.83000000000004</v>
      </c>
      <c r="Z118" s="9" t="s">
        <v>1148</v>
      </c>
      <c r="AA118" s="30">
        <v>179.55</v>
      </c>
      <c r="AB118" s="9" t="s">
        <v>1148</v>
      </c>
      <c r="AC118" s="30">
        <v>7.8</v>
      </c>
      <c r="AD118" s="9" t="s">
        <v>1148</v>
      </c>
      <c r="AE118" s="30">
        <v>130.13939999999999</v>
      </c>
      <c r="AF118" s="9" t="s">
        <v>1148</v>
      </c>
      <c r="AG118" s="30">
        <v>0</v>
      </c>
      <c r="AH118" s="9" t="s">
        <v>1148</v>
      </c>
      <c r="AI118" s="32">
        <v>859.31940000000009</v>
      </c>
      <c r="AJ118" s="12" t="s">
        <v>1148</v>
      </c>
      <c r="AK118" s="22">
        <v>18831088</v>
      </c>
      <c r="AL118" s="22" t="s">
        <v>1148</v>
      </c>
      <c r="AM118" s="22">
        <v>7460132</v>
      </c>
      <c r="AN118" s="22" t="s">
        <v>1148</v>
      </c>
      <c r="AO118" s="22">
        <v>306049</v>
      </c>
      <c r="AP118" s="22" t="s">
        <v>1148</v>
      </c>
      <c r="AQ118" s="22">
        <v>6879253</v>
      </c>
      <c r="AR118" s="22" t="s">
        <v>1148</v>
      </c>
      <c r="AS118" s="26">
        <v>33476522</v>
      </c>
      <c r="AT118" s="22" t="s">
        <v>1148</v>
      </c>
      <c r="AU118" s="23">
        <v>21.022352960877015</v>
      </c>
      <c r="AV118" s="23" t="s">
        <v>1148</v>
      </c>
      <c r="AW118" s="23">
        <v>23.545497871158538</v>
      </c>
      <c r="AX118" s="23" t="s">
        <v>1148</v>
      </c>
      <c r="AY118" s="23">
        <v>18.709438806700085</v>
      </c>
      <c r="AZ118" s="23" t="s">
        <v>1148</v>
      </c>
      <c r="BA118" s="23">
        <v>32.241410339930731</v>
      </c>
      <c r="BB118" s="23" t="s">
        <v>1148</v>
      </c>
      <c r="BC118" s="24">
        <v>23.210045696924904</v>
      </c>
      <c r="BD118" s="1" t="s">
        <v>1148</v>
      </c>
      <c r="BE118" s="1" t="str">
        <f>IF(OR(N118="Q",P118="Q",R118="Q",T118="Q",V118="Q",X118="Q",Z118="Q",AB118="Q",AD118="Q",AF118="Q",AH118="Q",AJ118="Q",AL118="Q",AN118="Q",AP118="Q",AR118="Q",AT118="Q",AV118="Q",AX118="Q",AZ118="Q",BB118="Q",BD118="Q"),"Yes","No")</f>
        <v>No</v>
      </c>
    </row>
    <row r="119" spans="1:57" ht="11.25" customHeight="1">
      <c r="A119" s="7" t="s">
        <v>735</v>
      </c>
      <c r="B119" s="7" t="s">
        <v>736</v>
      </c>
      <c r="C119" s="37" t="s">
        <v>86</v>
      </c>
      <c r="D119" s="298">
        <v>3083</v>
      </c>
      <c r="E119" s="299">
        <v>30083</v>
      </c>
      <c r="F119" s="27" t="s">
        <v>167</v>
      </c>
      <c r="G119" s="73" t="s">
        <v>160</v>
      </c>
      <c r="H119" s="35">
        <v>1439666</v>
      </c>
      <c r="I119" s="35">
        <v>368</v>
      </c>
      <c r="J119" s="37" t="s">
        <v>8</v>
      </c>
      <c r="K119" s="37" t="s">
        <v>161</v>
      </c>
      <c r="L119" s="8">
        <v>33</v>
      </c>
      <c r="M119" s="8">
        <v>8364</v>
      </c>
      <c r="N119" s="9" t="s">
        <v>1148</v>
      </c>
      <c r="O119" s="8">
        <v>3564</v>
      </c>
      <c r="P119" s="9" t="s">
        <v>1148</v>
      </c>
      <c r="Q119" s="8">
        <v>0</v>
      </c>
      <c r="R119" s="9" t="s">
        <v>1148</v>
      </c>
      <c r="S119" s="8">
        <v>3813</v>
      </c>
      <c r="T119" s="9" t="s">
        <v>1148</v>
      </c>
      <c r="U119" s="8">
        <v>0</v>
      </c>
      <c r="V119" s="9" t="s">
        <v>1148</v>
      </c>
      <c r="W119" s="33">
        <v>15741</v>
      </c>
      <c r="X119" s="9" t="s">
        <v>1148</v>
      </c>
      <c r="Y119" s="30">
        <v>4.76</v>
      </c>
      <c r="Z119" s="9" t="s">
        <v>1148</v>
      </c>
      <c r="AA119" s="30">
        <v>2</v>
      </c>
      <c r="AB119" s="9" t="s">
        <v>1148</v>
      </c>
      <c r="AC119" s="30">
        <v>0</v>
      </c>
      <c r="AD119" s="9" t="s">
        <v>1148</v>
      </c>
      <c r="AE119" s="30">
        <v>2</v>
      </c>
      <c r="AF119" s="9" t="s">
        <v>1148</v>
      </c>
      <c r="AG119" s="30">
        <v>0</v>
      </c>
      <c r="AH119" s="9" t="s">
        <v>1148</v>
      </c>
      <c r="AI119" s="32">
        <v>8.76</v>
      </c>
      <c r="AJ119" s="12" t="s">
        <v>1148</v>
      </c>
      <c r="AK119" s="22">
        <v>181250</v>
      </c>
      <c r="AL119" s="22" t="s">
        <v>1148</v>
      </c>
      <c r="AM119" s="22">
        <v>61772</v>
      </c>
      <c r="AN119" s="22" t="s">
        <v>1148</v>
      </c>
      <c r="AO119" s="22">
        <v>0</v>
      </c>
      <c r="AP119" s="22" t="s">
        <v>1148</v>
      </c>
      <c r="AQ119" s="22">
        <v>146298</v>
      </c>
      <c r="AR119" s="22" t="s">
        <v>1148</v>
      </c>
      <c r="AS119" s="26">
        <v>389320</v>
      </c>
      <c r="AT119" s="22" t="s">
        <v>1148</v>
      </c>
      <c r="AU119" s="23">
        <v>21.670253467240556</v>
      </c>
      <c r="AV119" s="23" t="s">
        <v>1148</v>
      </c>
      <c r="AW119" s="23">
        <v>17.332210998877667</v>
      </c>
      <c r="AX119" s="23" t="s">
        <v>1148</v>
      </c>
      <c r="AY119" s="23" t="s">
        <v>1148</v>
      </c>
      <c r="AZ119" s="23" t="s">
        <v>1148</v>
      </c>
      <c r="BA119" s="23">
        <v>38.368214004720691</v>
      </c>
      <c r="BB119" s="23" t="s">
        <v>1148</v>
      </c>
      <c r="BC119" s="24">
        <v>24.732863223429263</v>
      </c>
      <c r="BD119" s="1" t="s">
        <v>1148</v>
      </c>
      <c r="BE119" s="1" t="str">
        <f>IF(OR(N119="Q",P119="Q",R119="Q",T119="Q",V119="Q",X119="Q",Z119="Q",AB119="Q",AD119="Q",AF119="Q",AH119="Q",AJ119="Q",AL119="Q",AN119="Q",AP119="Q",AR119="Q",AT119="Q",AV119="Q",AX119="Q",AZ119="Q",BB119="Q",BD119="Q"),"Yes","No")</f>
        <v>No</v>
      </c>
    </row>
    <row r="120" spans="1:57" ht="11.25" customHeight="1">
      <c r="A120" s="7" t="s">
        <v>735</v>
      </c>
      <c r="B120" s="7" t="s">
        <v>736</v>
      </c>
      <c r="C120" s="37" t="s">
        <v>86</v>
      </c>
      <c r="D120" s="298">
        <v>3083</v>
      </c>
      <c r="E120" s="299">
        <v>30083</v>
      </c>
      <c r="F120" s="27" t="s">
        <v>167</v>
      </c>
      <c r="G120" s="73" t="s">
        <v>160</v>
      </c>
      <c r="H120" s="35">
        <v>1439666</v>
      </c>
      <c r="I120" s="35">
        <v>368</v>
      </c>
      <c r="J120" s="37" t="s">
        <v>21</v>
      </c>
      <c r="K120" s="37" t="s">
        <v>161</v>
      </c>
      <c r="L120" s="8">
        <v>6</v>
      </c>
      <c r="M120" s="8">
        <v>121066</v>
      </c>
      <c r="N120" s="9" t="s">
        <v>1148</v>
      </c>
      <c r="O120" s="8">
        <v>30178</v>
      </c>
      <c r="P120" s="9" t="s">
        <v>1148</v>
      </c>
      <c r="Q120" s="8">
        <v>16073</v>
      </c>
      <c r="R120" s="9" t="s">
        <v>1148</v>
      </c>
      <c r="S120" s="8">
        <v>28931</v>
      </c>
      <c r="T120" s="9" t="s">
        <v>1148</v>
      </c>
      <c r="U120" s="8">
        <v>0</v>
      </c>
      <c r="V120" s="9" t="s">
        <v>1148</v>
      </c>
      <c r="W120" s="33">
        <v>196248</v>
      </c>
      <c r="X120" s="9" t="s">
        <v>1148</v>
      </c>
      <c r="Y120" s="30">
        <v>88.093999999999994</v>
      </c>
      <c r="Z120" s="9" t="s">
        <v>1148</v>
      </c>
      <c r="AA120" s="30">
        <v>16.25</v>
      </c>
      <c r="AB120" s="9" t="s">
        <v>1148</v>
      </c>
      <c r="AC120" s="30">
        <v>7.86</v>
      </c>
      <c r="AD120" s="9" t="s">
        <v>1148</v>
      </c>
      <c r="AE120" s="30">
        <v>16.765000000000001</v>
      </c>
      <c r="AF120" s="9" t="s">
        <v>1148</v>
      </c>
      <c r="AG120" s="30">
        <v>0</v>
      </c>
      <c r="AH120" s="9" t="s">
        <v>1148</v>
      </c>
      <c r="AI120" s="32">
        <v>128.96899999999999</v>
      </c>
      <c r="AJ120" s="12" t="s">
        <v>1148</v>
      </c>
      <c r="AK120" s="22">
        <v>2816153</v>
      </c>
      <c r="AL120" s="22" t="s">
        <v>1148</v>
      </c>
      <c r="AM120" s="22">
        <v>993340</v>
      </c>
      <c r="AN120" s="22" t="s">
        <v>1148</v>
      </c>
      <c r="AO120" s="22">
        <v>426609</v>
      </c>
      <c r="AP120" s="22" t="s">
        <v>1148</v>
      </c>
      <c r="AQ120" s="22">
        <v>892741</v>
      </c>
      <c r="AR120" s="22" t="s">
        <v>1148</v>
      </c>
      <c r="AS120" s="26">
        <v>5128843</v>
      </c>
      <c r="AT120" s="22" t="s">
        <v>1148</v>
      </c>
      <c r="AU120" s="23">
        <v>23.261303751672642</v>
      </c>
      <c r="AV120" s="23" t="s">
        <v>1148</v>
      </c>
      <c r="AW120" s="23">
        <v>32.916031546159452</v>
      </c>
      <c r="AX120" s="23" t="s">
        <v>1148</v>
      </c>
      <c r="AY120" s="23">
        <v>26.541964785665403</v>
      </c>
      <c r="AZ120" s="23" t="s">
        <v>1148</v>
      </c>
      <c r="BA120" s="23">
        <v>30.857592202136118</v>
      </c>
      <c r="BB120" s="23" t="s">
        <v>1148</v>
      </c>
      <c r="BC120" s="24">
        <v>26.134498185968773</v>
      </c>
      <c r="BD120" s="1" t="s">
        <v>1148</v>
      </c>
      <c r="BE120" s="1" t="str">
        <f>IF(OR(N120="Q",P120="Q",R120="Q",T120="Q",V120="Q",X120="Q",Z120="Q",AB120="Q",AD120="Q",AF120="Q",AH120="Q",AJ120="Q",AL120="Q",AN120="Q",AP120="Q",AR120="Q",AT120="Q",AV120="Q",AX120="Q",AZ120="Q",BB120="Q",BD120="Q"),"Yes","No")</f>
        <v>No</v>
      </c>
    </row>
    <row r="121" spans="1:57" ht="11.25" customHeight="1">
      <c r="A121" s="7" t="s">
        <v>595</v>
      </c>
      <c r="B121" s="7" t="s">
        <v>596</v>
      </c>
      <c r="C121" s="37" t="s">
        <v>17</v>
      </c>
      <c r="D121" s="298">
        <v>9009</v>
      </c>
      <c r="E121" s="299">
        <v>90009</v>
      </c>
      <c r="F121" s="27" t="s">
        <v>167</v>
      </c>
      <c r="G121" s="73" t="s">
        <v>160</v>
      </c>
      <c r="H121" s="35">
        <v>3281212</v>
      </c>
      <c r="I121" s="35">
        <v>363</v>
      </c>
      <c r="J121" s="37" t="s">
        <v>7</v>
      </c>
      <c r="K121" s="37" t="s">
        <v>161</v>
      </c>
      <c r="L121" s="8">
        <v>192</v>
      </c>
      <c r="M121" s="8">
        <v>662161</v>
      </c>
      <c r="N121" s="9" t="s">
        <v>1148</v>
      </c>
      <c r="O121" s="8">
        <v>202026</v>
      </c>
      <c r="P121" s="9" t="s">
        <v>1148</v>
      </c>
      <c r="Q121" s="8">
        <v>9533</v>
      </c>
      <c r="R121" s="9" t="s">
        <v>1148</v>
      </c>
      <c r="S121" s="8">
        <v>165509</v>
      </c>
      <c r="T121" s="9" t="s">
        <v>1148</v>
      </c>
      <c r="U121" s="8">
        <v>18153</v>
      </c>
      <c r="V121" s="9" t="s">
        <v>1148</v>
      </c>
      <c r="W121" s="33">
        <v>1057382</v>
      </c>
      <c r="X121" s="9" t="s">
        <v>1148</v>
      </c>
      <c r="Y121" s="30">
        <v>377</v>
      </c>
      <c r="Z121" s="9" t="s">
        <v>1148</v>
      </c>
      <c r="AA121" s="30">
        <v>119</v>
      </c>
      <c r="AB121" s="9" t="s">
        <v>1148</v>
      </c>
      <c r="AC121" s="30">
        <v>6</v>
      </c>
      <c r="AD121" s="9" t="s">
        <v>1148</v>
      </c>
      <c r="AE121" s="30">
        <v>100</v>
      </c>
      <c r="AF121" s="9" t="s">
        <v>1148</v>
      </c>
      <c r="AG121" s="30">
        <v>10</v>
      </c>
      <c r="AH121" s="9" t="s">
        <v>1148</v>
      </c>
      <c r="AI121" s="32">
        <v>612</v>
      </c>
      <c r="AJ121" s="12" t="s">
        <v>1148</v>
      </c>
      <c r="AK121" s="22">
        <v>21150010</v>
      </c>
      <c r="AL121" s="22" t="s">
        <v>1148</v>
      </c>
      <c r="AM121" s="22">
        <v>6195829</v>
      </c>
      <c r="AN121" s="22" t="s">
        <v>1148</v>
      </c>
      <c r="AO121" s="22">
        <v>360917</v>
      </c>
      <c r="AP121" s="22" t="s">
        <v>1148</v>
      </c>
      <c r="AQ121" s="22">
        <v>7048171</v>
      </c>
      <c r="AR121" s="22" t="s">
        <v>1148</v>
      </c>
      <c r="AS121" s="26">
        <v>34754927</v>
      </c>
      <c r="AT121" s="22" t="s">
        <v>1148</v>
      </c>
      <c r="AU121" s="23">
        <v>31.940887488088244</v>
      </c>
      <c r="AV121" s="23" t="s">
        <v>1148</v>
      </c>
      <c r="AW121" s="23">
        <v>30.668473364814428</v>
      </c>
      <c r="AX121" s="23" t="s">
        <v>1148</v>
      </c>
      <c r="AY121" s="23">
        <v>37.859750340921011</v>
      </c>
      <c r="AZ121" s="23" t="s">
        <v>1148</v>
      </c>
      <c r="BA121" s="23">
        <v>42.584820160837175</v>
      </c>
      <c r="BB121" s="23" t="s">
        <v>1148</v>
      </c>
      <c r="BC121" s="24">
        <v>32.86884683113577</v>
      </c>
      <c r="BD121" s="1" t="s">
        <v>1148</v>
      </c>
      <c r="BE121" s="1" t="str">
        <f>IF(OR(N121="Q",P121="Q",R121="Q",T121="Q",V121="Q",X121="Q",Z121="Q",AB121="Q",AD121="Q",AF121="Q",AH121="Q",AJ121="Q",AL121="Q",AN121="Q",AP121="Q",AR121="Q",AT121="Q",AV121="Q",AX121="Q",AZ121="Q",BB121="Q",BD121="Q"),"Yes","No")</f>
        <v>No</v>
      </c>
    </row>
    <row r="122" spans="1:57" ht="11.25" customHeight="1">
      <c r="A122" s="7" t="s">
        <v>264</v>
      </c>
      <c r="B122" s="7" t="s">
        <v>265</v>
      </c>
      <c r="C122" s="37" t="s">
        <v>73</v>
      </c>
      <c r="D122" s="298">
        <v>5016</v>
      </c>
      <c r="E122" s="299">
        <v>50016</v>
      </c>
      <c r="F122" s="27" t="s">
        <v>167</v>
      </c>
      <c r="G122" s="73" t="s">
        <v>160</v>
      </c>
      <c r="H122" s="35">
        <v>1368035</v>
      </c>
      <c r="I122" s="35">
        <v>361</v>
      </c>
      <c r="J122" s="37" t="s">
        <v>7</v>
      </c>
      <c r="K122" s="37" t="s">
        <v>161</v>
      </c>
      <c r="L122" s="8">
        <v>284</v>
      </c>
      <c r="M122" s="8">
        <v>1251033</v>
      </c>
      <c r="N122" s="9" t="s">
        <v>1148</v>
      </c>
      <c r="O122" s="8">
        <v>253441</v>
      </c>
      <c r="P122" s="9" t="s">
        <v>1148</v>
      </c>
      <c r="Q122" s="8">
        <v>56111</v>
      </c>
      <c r="R122" s="9" t="s">
        <v>1148</v>
      </c>
      <c r="S122" s="8">
        <v>204759</v>
      </c>
      <c r="T122" s="9" t="s">
        <v>1148</v>
      </c>
      <c r="U122" s="8">
        <v>0</v>
      </c>
      <c r="V122" s="9" t="s">
        <v>1148</v>
      </c>
      <c r="W122" s="33">
        <v>1765344</v>
      </c>
      <c r="X122" s="9" t="s">
        <v>1148</v>
      </c>
      <c r="Y122" s="30">
        <v>680</v>
      </c>
      <c r="Z122" s="9" t="s">
        <v>1148</v>
      </c>
      <c r="AA122" s="30">
        <v>125</v>
      </c>
      <c r="AB122" s="9" t="s">
        <v>1148</v>
      </c>
      <c r="AC122" s="30">
        <v>27</v>
      </c>
      <c r="AD122" s="9" t="s">
        <v>1148</v>
      </c>
      <c r="AE122" s="30">
        <v>119</v>
      </c>
      <c r="AF122" s="9" t="s">
        <v>1148</v>
      </c>
      <c r="AG122" s="30">
        <v>0</v>
      </c>
      <c r="AH122" s="9" t="s">
        <v>1148</v>
      </c>
      <c r="AI122" s="32">
        <v>951</v>
      </c>
      <c r="AJ122" s="12" t="s">
        <v>1148</v>
      </c>
      <c r="AK122" s="22">
        <v>30226634</v>
      </c>
      <c r="AL122" s="22" t="s">
        <v>1148</v>
      </c>
      <c r="AM122" s="22">
        <v>7438318</v>
      </c>
      <c r="AN122" s="22" t="s">
        <v>1148</v>
      </c>
      <c r="AO122" s="22">
        <v>1732064</v>
      </c>
      <c r="AP122" s="22" t="s">
        <v>1148</v>
      </c>
      <c r="AQ122" s="22">
        <v>6745917</v>
      </c>
      <c r="AR122" s="22" t="s">
        <v>1148</v>
      </c>
      <c r="AS122" s="26">
        <v>46142933</v>
      </c>
      <c r="AT122" s="22" t="s">
        <v>1148</v>
      </c>
      <c r="AU122" s="23">
        <v>24.161340268402192</v>
      </c>
      <c r="AV122" s="23" t="s">
        <v>1148</v>
      </c>
      <c r="AW122" s="23">
        <v>29.349308122995094</v>
      </c>
      <c r="AX122" s="23" t="s">
        <v>1148</v>
      </c>
      <c r="AY122" s="23">
        <v>30.868528452531589</v>
      </c>
      <c r="AZ122" s="23" t="s">
        <v>1148</v>
      </c>
      <c r="BA122" s="23">
        <v>32.945643414941465</v>
      </c>
      <c r="BB122" s="23" t="s">
        <v>1148</v>
      </c>
      <c r="BC122" s="24">
        <v>26.138210456432287</v>
      </c>
      <c r="BD122" s="1" t="s">
        <v>1148</v>
      </c>
      <c r="BE122" s="1" t="str">
        <f>IF(OR(N122="Q",P122="Q",R122="Q",T122="Q",V122="Q",X122="Q",Z122="Q",AB122="Q",AD122="Q",AF122="Q",AH122="Q",AJ122="Q",AL122="Q",AN122="Q",AP122="Q",AR122="Q",AT122="Q",AV122="Q",AX122="Q",AZ122="Q",BB122="Q",BD122="Q"),"Yes","No")</f>
        <v>No</v>
      </c>
    </row>
    <row r="123" spans="1:57" ht="11.25" customHeight="1">
      <c r="A123" s="7" t="s">
        <v>538</v>
      </c>
      <c r="B123" s="7" t="s">
        <v>539</v>
      </c>
      <c r="C123" s="37" t="s">
        <v>70</v>
      </c>
      <c r="D123" s="298">
        <v>2004</v>
      </c>
      <c r="E123" s="299">
        <v>20004</v>
      </c>
      <c r="F123" s="27" t="s">
        <v>167</v>
      </c>
      <c r="G123" s="73" t="s">
        <v>160</v>
      </c>
      <c r="H123" s="35">
        <v>935906</v>
      </c>
      <c r="I123" s="35">
        <v>351</v>
      </c>
      <c r="J123" s="37" t="s">
        <v>7</v>
      </c>
      <c r="K123" s="37" t="s">
        <v>161</v>
      </c>
      <c r="L123" s="8">
        <v>264</v>
      </c>
      <c r="M123" s="8">
        <v>1127409</v>
      </c>
      <c r="N123" s="9" t="s">
        <v>1148</v>
      </c>
      <c r="O123" s="8">
        <v>366270</v>
      </c>
      <c r="P123" s="9" t="s">
        <v>1148</v>
      </c>
      <c r="Q123" s="8">
        <v>56289</v>
      </c>
      <c r="R123" s="9" t="s">
        <v>1148</v>
      </c>
      <c r="S123" s="8">
        <v>41486</v>
      </c>
      <c r="T123" s="9" t="s">
        <v>1148</v>
      </c>
      <c r="U123" s="8">
        <v>711</v>
      </c>
      <c r="V123" s="9" t="s">
        <v>1148</v>
      </c>
      <c r="W123" s="33">
        <v>1592165</v>
      </c>
      <c r="X123" s="9" t="s">
        <v>1148</v>
      </c>
      <c r="Y123" s="30">
        <v>638.5</v>
      </c>
      <c r="Z123" s="9" t="s">
        <v>1148</v>
      </c>
      <c r="AA123" s="30">
        <v>208</v>
      </c>
      <c r="AB123" s="9" t="s">
        <v>1148</v>
      </c>
      <c r="AC123" s="30">
        <v>32</v>
      </c>
      <c r="AD123" s="9" t="s">
        <v>1148</v>
      </c>
      <c r="AE123" s="30">
        <v>24</v>
      </c>
      <c r="AF123" s="9" t="s">
        <v>1148</v>
      </c>
      <c r="AG123" s="30">
        <v>0.5</v>
      </c>
      <c r="AH123" s="9" t="s">
        <v>1148</v>
      </c>
      <c r="AI123" s="32">
        <v>903</v>
      </c>
      <c r="AJ123" s="12" t="s">
        <v>1148</v>
      </c>
      <c r="AK123" s="22">
        <v>22944733</v>
      </c>
      <c r="AL123" s="22" t="s">
        <v>1148</v>
      </c>
      <c r="AM123" s="22">
        <v>8402353</v>
      </c>
      <c r="AN123" s="22" t="s">
        <v>1148</v>
      </c>
      <c r="AO123" s="22">
        <v>1228188</v>
      </c>
      <c r="AP123" s="22" t="s">
        <v>1148</v>
      </c>
      <c r="AQ123" s="22">
        <v>877982</v>
      </c>
      <c r="AR123" s="22" t="s">
        <v>1148</v>
      </c>
      <c r="AS123" s="26">
        <v>33453256</v>
      </c>
      <c r="AT123" s="22" t="s">
        <v>1148</v>
      </c>
      <c r="AU123" s="23">
        <v>20.351738366466829</v>
      </c>
      <c r="AV123" s="23" t="s">
        <v>1148</v>
      </c>
      <c r="AW123" s="23">
        <v>22.940325442979223</v>
      </c>
      <c r="AX123" s="23" t="s">
        <v>1148</v>
      </c>
      <c r="AY123" s="23">
        <v>21.819325267814314</v>
      </c>
      <c r="AZ123" s="23" t="s">
        <v>1148</v>
      </c>
      <c r="BA123" s="23">
        <v>21.163332208455866</v>
      </c>
      <c r="BB123" s="23" t="s">
        <v>1148</v>
      </c>
      <c r="BC123" s="24">
        <v>21.011174093137331</v>
      </c>
      <c r="BD123" s="1" t="s">
        <v>1148</v>
      </c>
      <c r="BE123" s="1" t="str">
        <f>IF(OR(N123="Q",P123="Q",R123="Q",T123="Q",V123="Q",X123="Q",Z123="Q",AB123="Q",AD123="Q",AF123="Q",AH123="Q",AJ123="Q",AL123="Q",AN123="Q",AP123="Q",AR123="Q",AT123="Q",AV123="Q",AX123="Q",AZ123="Q",BB123="Q",BD123="Q"),"Yes","No")</f>
        <v>No</v>
      </c>
    </row>
    <row r="124" spans="1:57" ht="11.25" customHeight="1">
      <c r="A124" s="7" t="s">
        <v>538</v>
      </c>
      <c r="B124" s="7" t="s">
        <v>539</v>
      </c>
      <c r="C124" s="37" t="s">
        <v>70</v>
      </c>
      <c r="D124" s="298">
        <v>2004</v>
      </c>
      <c r="E124" s="299">
        <v>20004</v>
      </c>
      <c r="F124" s="27" t="s">
        <v>167</v>
      </c>
      <c r="G124" s="73" t="s">
        <v>160</v>
      </c>
      <c r="H124" s="35">
        <v>935906</v>
      </c>
      <c r="I124" s="35">
        <v>351</v>
      </c>
      <c r="J124" s="37" t="s">
        <v>10</v>
      </c>
      <c r="K124" s="37" t="s">
        <v>161</v>
      </c>
      <c r="L124" s="8">
        <v>64</v>
      </c>
      <c r="M124" s="8">
        <v>210581</v>
      </c>
      <c r="N124" s="9" t="s">
        <v>1148</v>
      </c>
      <c r="O124" s="8">
        <v>16124</v>
      </c>
      <c r="P124" s="9" t="s">
        <v>1148</v>
      </c>
      <c r="Q124" s="8">
        <v>49</v>
      </c>
      <c r="R124" s="9" t="s">
        <v>1148</v>
      </c>
      <c r="S124" s="8">
        <v>260</v>
      </c>
      <c r="T124" s="9" t="s">
        <v>1148</v>
      </c>
      <c r="U124" s="8">
        <v>0</v>
      </c>
      <c r="V124" s="9" t="s">
        <v>1148</v>
      </c>
      <c r="W124" s="33">
        <v>227014</v>
      </c>
      <c r="X124" s="9" t="s">
        <v>1148</v>
      </c>
      <c r="Y124" s="30">
        <v>96.5</v>
      </c>
      <c r="Z124" s="9" t="s">
        <v>1148</v>
      </c>
      <c r="AA124" s="30">
        <v>6.9</v>
      </c>
      <c r="AB124" s="9" t="s">
        <v>1148</v>
      </c>
      <c r="AC124" s="30">
        <v>0.1</v>
      </c>
      <c r="AD124" s="9" t="s">
        <v>1148</v>
      </c>
      <c r="AE124" s="30">
        <v>0.5</v>
      </c>
      <c r="AF124" s="9" t="s">
        <v>1148</v>
      </c>
      <c r="AG124" s="30">
        <v>0</v>
      </c>
      <c r="AH124" s="9" t="s">
        <v>1148</v>
      </c>
      <c r="AI124" s="32">
        <v>104</v>
      </c>
      <c r="AJ124" s="12" t="s">
        <v>1148</v>
      </c>
      <c r="AK124" s="22">
        <v>2749779</v>
      </c>
      <c r="AL124" s="22" t="s">
        <v>1148</v>
      </c>
      <c r="AM124" s="22">
        <v>403563</v>
      </c>
      <c r="AN124" s="22" t="s">
        <v>1148</v>
      </c>
      <c r="AO124" s="22">
        <v>794</v>
      </c>
      <c r="AP124" s="22" t="s">
        <v>1148</v>
      </c>
      <c r="AQ124" s="22">
        <v>9845</v>
      </c>
      <c r="AR124" s="22" t="s">
        <v>1148</v>
      </c>
      <c r="AS124" s="26">
        <v>3163981</v>
      </c>
      <c r="AT124" s="22" t="s">
        <v>1148</v>
      </c>
      <c r="AU124" s="23">
        <v>13.05805841932558</v>
      </c>
      <c r="AV124" s="23" t="s">
        <v>1148</v>
      </c>
      <c r="AW124" s="23">
        <v>25.02871495906723</v>
      </c>
      <c r="AX124" s="23" t="s">
        <v>1148</v>
      </c>
      <c r="AY124" s="23">
        <v>16.204081632653061</v>
      </c>
      <c r="AZ124" s="23" t="s">
        <v>1148</v>
      </c>
      <c r="BA124" s="23">
        <v>37.865384615384613</v>
      </c>
      <c r="BB124" s="23" t="s">
        <v>1148</v>
      </c>
      <c r="BC124" s="24">
        <v>13.937382716484446</v>
      </c>
      <c r="BD124" s="1" t="s">
        <v>1148</v>
      </c>
      <c r="BE124" s="1" t="str">
        <f>IF(OR(N124="Q",P124="Q",R124="Q",T124="Q",V124="Q",X124="Q",Z124="Q",AB124="Q",AD124="Q",AF124="Q",AH124="Q",AJ124="Q",AL124="Q",AN124="Q",AP124="Q",AR124="Q",AT124="Q",AV124="Q",AX124="Q",AZ124="Q",BB124="Q",BD124="Q"),"Yes","No")</f>
        <v>No</v>
      </c>
    </row>
    <row r="125" spans="1:57" ht="11.25" customHeight="1">
      <c r="A125" s="7" t="s">
        <v>538</v>
      </c>
      <c r="B125" s="7" t="s">
        <v>539</v>
      </c>
      <c r="C125" s="37" t="s">
        <v>70</v>
      </c>
      <c r="D125" s="298">
        <v>2004</v>
      </c>
      <c r="E125" s="299">
        <v>20004</v>
      </c>
      <c r="F125" s="27" t="s">
        <v>167</v>
      </c>
      <c r="G125" s="73" t="s">
        <v>160</v>
      </c>
      <c r="H125" s="35">
        <v>935906</v>
      </c>
      <c r="I125" s="35">
        <v>351</v>
      </c>
      <c r="J125" s="37" t="s">
        <v>21</v>
      </c>
      <c r="K125" s="37" t="s">
        <v>161</v>
      </c>
      <c r="L125" s="8">
        <v>23</v>
      </c>
      <c r="M125" s="8">
        <v>84025</v>
      </c>
      <c r="N125" s="9" t="s">
        <v>1148</v>
      </c>
      <c r="O125" s="8">
        <v>58474</v>
      </c>
      <c r="P125" s="9" t="s">
        <v>1148</v>
      </c>
      <c r="Q125" s="8">
        <v>114201</v>
      </c>
      <c r="R125" s="9" t="s">
        <v>1148</v>
      </c>
      <c r="S125" s="8">
        <v>7147</v>
      </c>
      <c r="T125" s="9" t="s">
        <v>1148</v>
      </c>
      <c r="U125" s="8">
        <v>1892</v>
      </c>
      <c r="V125" s="9" t="s">
        <v>1148</v>
      </c>
      <c r="W125" s="33">
        <v>265739</v>
      </c>
      <c r="X125" s="9" t="s">
        <v>1148</v>
      </c>
      <c r="Y125" s="30">
        <v>47</v>
      </c>
      <c r="Z125" s="9" t="s">
        <v>1148</v>
      </c>
      <c r="AA125" s="30">
        <v>33</v>
      </c>
      <c r="AB125" s="9" t="s">
        <v>1148</v>
      </c>
      <c r="AC125" s="30">
        <v>64</v>
      </c>
      <c r="AD125" s="9" t="s">
        <v>1148</v>
      </c>
      <c r="AE125" s="30">
        <v>4</v>
      </c>
      <c r="AF125" s="9" t="s">
        <v>1148</v>
      </c>
      <c r="AG125" s="30">
        <v>1</v>
      </c>
      <c r="AH125" s="9" t="s">
        <v>1148</v>
      </c>
      <c r="AI125" s="32">
        <v>149</v>
      </c>
      <c r="AJ125" s="12" t="s">
        <v>1148</v>
      </c>
      <c r="AK125" s="22">
        <v>1988403</v>
      </c>
      <c r="AL125" s="22" t="s">
        <v>1148</v>
      </c>
      <c r="AM125" s="22">
        <v>1331896</v>
      </c>
      <c r="AN125" s="22" t="s">
        <v>1148</v>
      </c>
      <c r="AO125" s="22">
        <v>2572383</v>
      </c>
      <c r="AP125" s="22" t="s">
        <v>1148</v>
      </c>
      <c r="AQ125" s="22">
        <v>199172</v>
      </c>
      <c r="AR125" s="22" t="s">
        <v>1148</v>
      </c>
      <c r="AS125" s="26">
        <v>6091854</v>
      </c>
      <c r="AT125" s="22" t="s">
        <v>1148</v>
      </c>
      <c r="AU125" s="23">
        <v>23.664421303183577</v>
      </c>
      <c r="AV125" s="23" t="s">
        <v>1148</v>
      </c>
      <c r="AW125" s="23">
        <v>22.777576358723536</v>
      </c>
      <c r="AX125" s="23" t="s">
        <v>1148</v>
      </c>
      <c r="AY125" s="23">
        <v>22.525047941786848</v>
      </c>
      <c r="AZ125" s="23" t="s">
        <v>1148</v>
      </c>
      <c r="BA125" s="23">
        <v>27.867916608367146</v>
      </c>
      <c r="BB125" s="23" t="s">
        <v>1148</v>
      </c>
      <c r="BC125" s="24">
        <v>22.924200060962072</v>
      </c>
      <c r="BD125" s="1" t="s">
        <v>1148</v>
      </c>
      <c r="BE125" s="1" t="str">
        <f>IF(OR(N125="Q",P125="Q",R125="Q",T125="Q",V125="Q",X125="Q",Z125="Q",AB125="Q",AD125="Q",AF125="Q",AH125="Q",AJ125="Q",AL125="Q",AN125="Q",AP125="Q",AR125="Q",AT125="Q",AV125="Q",AX125="Q",AZ125="Q",BB125="Q",BD125="Q"),"Yes","No")</f>
        <v>No</v>
      </c>
    </row>
    <row r="126" spans="1:57" ht="11.25" customHeight="1">
      <c r="A126" s="7" t="s">
        <v>636</v>
      </c>
      <c r="B126" s="7" t="s">
        <v>637</v>
      </c>
      <c r="C126" s="37" t="s">
        <v>73</v>
      </c>
      <c r="D126" s="298">
        <v>5012</v>
      </c>
      <c r="E126" s="299">
        <v>50012</v>
      </c>
      <c r="F126" s="27" t="s">
        <v>164</v>
      </c>
      <c r="G126" s="73" t="s">
        <v>160</v>
      </c>
      <c r="H126" s="35">
        <v>1624827</v>
      </c>
      <c r="I126" s="35">
        <v>346</v>
      </c>
      <c r="J126" s="37" t="s">
        <v>7</v>
      </c>
      <c r="K126" s="37" t="s">
        <v>161</v>
      </c>
      <c r="L126" s="8">
        <v>298</v>
      </c>
      <c r="M126" s="8">
        <v>1096148</v>
      </c>
      <c r="N126" s="9" t="s">
        <v>1148</v>
      </c>
      <c r="O126" s="8">
        <v>330168</v>
      </c>
      <c r="P126" s="9" t="s">
        <v>1148</v>
      </c>
      <c r="Q126" s="8">
        <v>54174</v>
      </c>
      <c r="R126" s="9" t="s">
        <v>1148</v>
      </c>
      <c r="S126" s="8">
        <v>168864</v>
      </c>
      <c r="T126" s="9" t="s">
        <v>1148</v>
      </c>
      <c r="U126" s="8">
        <v>0</v>
      </c>
      <c r="V126" s="9" t="s">
        <v>1148</v>
      </c>
      <c r="W126" s="33">
        <v>1649354</v>
      </c>
      <c r="X126" s="9" t="s">
        <v>1148</v>
      </c>
      <c r="Y126" s="30">
        <v>531</v>
      </c>
      <c r="Z126" s="9" t="s">
        <v>1148</v>
      </c>
      <c r="AA126" s="30">
        <v>173</v>
      </c>
      <c r="AB126" s="9" t="s">
        <v>1148</v>
      </c>
      <c r="AC126" s="30">
        <v>35</v>
      </c>
      <c r="AD126" s="9" t="s">
        <v>1148</v>
      </c>
      <c r="AE126" s="30">
        <v>103</v>
      </c>
      <c r="AF126" s="9" t="s">
        <v>1148</v>
      </c>
      <c r="AG126" s="30">
        <v>0</v>
      </c>
      <c r="AH126" s="9" t="s">
        <v>1148</v>
      </c>
      <c r="AI126" s="32">
        <v>842</v>
      </c>
      <c r="AJ126" s="12" t="s">
        <v>1148</v>
      </c>
      <c r="AK126" s="22">
        <v>26109139</v>
      </c>
      <c r="AL126" s="22" t="s">
        <v>1148</v>
      </c>
      <c r="AM126" s="22">
        <v>9441430</v>
      </c>
      <c r="AN126" s="22" t="s">
        <v>1148</v>
      </c>
      <c r="AO126" s="22">
        <v>1410399</v>
      </c>
      <c r="AP126" s="22" t="s">
        <v>1148</v>
      </c>
      <c r="AQ126" s="22">
        <v>5653064</v>
      </c>
      <c r="AR126" s="22" t="s">
        <v>1148</v>
      </c>
      <c r="AS126" s="26">
        <v>42614032</v>
      </c>
      <c r="AT126" s="22" t="s">
        <v>1148</v>
      </c>
      <c r="AU126" s="23">
        <v>23.818990683739788</v>
      </c>
      <c r="AV126" s="23" t="s">
        <v>1148</v>
      </c>
      <c r="AW126" s="23">
        <v>28.595836059218339</v>
      </c>
      <c r="AX126" s="23" t="s">
        <v>1148</v>
      </c>
      <c r="AY126" s="23">
        <v>26.034610698859233</v>
      </c>
      <c r="AZ126" s="23" t="s">
        <v>1148</v>
      </c>
      <c r="BA126" s="23">
        <v>33.477022929694904</v>
      </c>
      <c r="BB126" s="23" t="s">
        <v>1148</v>
      </c>
      <c r="BC126" s="24">
        <v>25.836801559883444</v>
      </c>
      <c r="BD126" s="1" t="s">
        <v>1148</v>
      </c>
      <c r="BE126" s="1" t="str">
        <f>IF(OR(N126="Q",P126="Q",R126="Q",T126="Q",V126="Q",X126="Q",Z126="Q",AB126="Q",AD126="Q",AF126="Q",AH126="Q",AJ126="Q",AL126="Q",AN126="Q",AP126="Q",AR126="Q",AT126="Q",AV126="Q",AX126="Q",AZ126="Q",BB126="Q",BD126="Q"),"Yes","No")</f>
        <v>No</v>
      </c>
    </row>
    <row r="127" spans="1:57" ht="11.25" customHeight="1">
      <c r="A127" s="7" t="s">
        <v>324</v>
      </c>
      <c r="B127" s="7" t="s">
        <v>325</v>
      </c>
      <c r="C127" s="37" t="s">
        <v>13</v>
      </c>
      <c r="D127" s="298">
        <v>9033</v>
      </c>
      <c r="E127" s="299">
        <v>90033</v>
      </c>
      <c r="F127" s="27" t="s">
        <v>164</v>
      </c>
      <c r="G127" s="73" t="s">
        <v>160</v>
      </c>
      <c r="H127" s="35">
        <v>843168</v>
      </c>
      <c r="I127" s="35">
        <v>338</v>
      </c>
      <c r="J127" s="37" t="s">
        <v>7</v>
      </c>
      <c r="K127" s="37" t="s">
        <v>161</v>
      </c>
      <c r="L127" s="8">
        <v>212</v>
      </c>
      <c r="M127" s="8">
        <v>897034</v>
      </c>
      <c r="N127" s="9" t="s">
        <v>1148</v>
      </c>
      <c r="O127" s="8">
        <v>208113</v>
      </c>
      <c r="P127" s="9" t="s">
        <v>1148</v>
      </c>
      <c r="Q127" s="8">
        <v>21498</v>
      </c>
      <c r="R127" s="9" t="s">
        <v>1148</v>
      </c>
      <c r="S127" s="8">
        <v>93174</v>
      </c>
      <c r="T127" s="9" t="s">
        <v>1148</v>
      </c>
      <c r="U127" s="8">
        <v>0</v>
      </c>
      <c r="V127" s="9" t="s">
        <v>1148</v>
      </c>
      <c r="W127" s="33">
        <v>1219819</v>
      </c>
      <c r="X127" s="9" t="s">
        <v>1148</v>
      </c>
      <c r="Y127" s="30">
        <v>464</v>
      </c>
      <c r="Z127" s="9" t="s">
        <v>1148</v>
      </c>
      <c r="AA127" s="30">
        <v>111</v>
      </c>
      <c r="AB127" s="9" t="s">
        <v>1148</v>
      </c>
      <c r="AC127" s="30">
        <v>11</v>
      </c>
      <c r="AD127" s="9" t="s">
        <v>1148</v>
      </c>
      <c r="AE127" s="30">
        <v>51</v>
      </c>
      <c r="AF127" s="9" t="s">
        <v>1148</v>
      </c>
      <c r="AG127" s="30">
        <v>0</v>
      </c>
      <c r="AH127" s="9" t="s">
        <v>1148</v>
      </c>
      <c r="AI127" s="32">
        <v>637</v>
      </c>
      <c r="AJ127" s="12" t="s">
        <v>1148</v>
      </c>
      <c r="AK127" s="22">
        <v>15554553</v>
      </c>
      <c r="AL127" s="22" t="s">
        <v>1148</v>
      </c>
      <c r="AM127" s="22">
        <v>4087885</v>
      </c>
      <c r="AN127" s="22" t="s">
        <v>1148</v>
      </c>
      <c r="AO127" s="22">
        <v>370188</v>
      </c>
      <c r="AP127" s="22" t="s">
        <v>1148</v>
      </c>
      <c r="AQ127" s="22">
        <v>1888296</v>
      </c>
      <c r="AR127" s="22" t="s">
        <v>1148</v>
      </c>
      <c r="AS127" s="26">
        <v>21900922</v>
      </c>
      <c r="AT127" s="22" t="s">
        <v>1148</v>
      </c>
      <c r="AU127" s="23">
        <v>17.339981539161279</v>
      </c>
      <c r="AV127" s="23" t="s">
        <v>1148</v>
      </c>
      <c r="AW127" s="23">
        <v>19.642622037066403</v>
      </c>
      <c r="AX127" s="23" t="s">
        <v>1148</v>
      </c>
      <c r="AY127" s="23">
        <v>17.219648339380406</v>
      </c>
      <c r="AZ127" s="23" t="s">
        <v>1148</v>
      </c>
      <c r="BA127" s="23">
        <v>20.266340395389271</v>
      </c>
      <c r="BB127" s="23" t="s">
        <v>1148</v>
      </c>
      <c r="BC127" s="24">
        <v>17.954239112524071</v>
      </c>
      <c r="BD127" s="1" t="s">
        <v>1148</v>
      </c>
      <c r="BE127" s="1" t="str">
        <f>IF(OR(N127="Q",P127="Q",R127="Q",T127="Q",V127="Q",X127="Q",Z127="Q",AB127="Q",AD127="Q",AF127="Q",AH127="Q",AJ127="Q",AL127="Q",AN127="Q",AP127="Q",AR127="Q",AT127="Q",AV127="Q",AX127="Q",AZ127="Q",BB127="Q",BD127="Q"),"Yes","No")</f>
        <v>No</v>
      </c>
    </row>
    <row r="128" spans="1:57" ht="11.25" customHeight="1">
      <c r="A128" s="7" t="s">
        <v>324</v>
      </c>
      <c r="B128" s="7" t="s">
        <v>325</v>
      </c>
      <c r="C128" s="37" t="s">
        <v>13</v>
      </c>
      <c r="D128" s="298">
        <v>9033</v>
      </c>
      <c r="E128" s="299">
        <v>90033</v>
      </c>
      <c r="F128" s="27" t="s">
        <v>164</v>
      </c>
      <c r="G128" s="73" t="s">
        <v>160</v>
      </c>
      <c r="H128" s="35">
        <v>843168</v>
      </c>
      <c r="I128" s="35">
        <v>338</v>
      </c>
      <c r="J128" s="37" t="s">
        <v>10</v>
      </c>
      <c r="K128" s="37" t="s">
        <v>161</v>
      </c>
      <c r="L128" s="8">
        <v>120</v>
      </c>
      <c r="M128" s="8">
        <v>448392</v>
      </c>
      <c r="N128" s="9" t="s">
        <v>1148</v>
      </c>
      <c r="O128" s="8">
        <v>0</v>
      </c>
      <c r="P128" s="9" t="s">
        <v>1148</v>
      </c>
      <c r="Q128" s="8">
        <v>3896</v>
      </c>
      <c r="R128" s="9" t="s">
        <v>1148</v>
      </c>
      <c r="S128" s="8">
        <v>14615</v>
      </c>
      <c r="T128" s="9" t="s">
        <v>1148</v>
      </c>
      <c r="U128" s="8">
        <v>0</v>
      </c>
      <c r="V128" s="9" t="s">
        <v>1148</v>
      </c>
      <c r="W128" s="33">
        <v>466903</v>
      </c>
      <c r="X128" s="9" t="s">
        <v>1148</v>
      </c>
      <c r="Y128" s="30">
        <v>242</v>
      </c>
      <c r="Z128" s="9" t="s">
        <v>1148</v>
      </c>
      <c r="AA128" s="30">
        <v>0</v>
      </c>
      <c r="AB128" s="9" t="s">
        <v>1148</v>
      </c>
      <c r="AC128" s="30">
        <v>2</v>
      </c>
      <c r="AD128" s="9" t="s">
        <v>1148</v>
      </c>
      <c r="AE128" s="30">
        <v>8</v>
      </c>
      <c r="AF128" s="9" t="s">
        <v>1148</v>
      </c>
      <c r="AG128" s="30">
        <v>0</v>
      </c>
      <c r="AH128" s="9" t="s">
        <v>1148</v>
      </c>
      <c r="AI128" s="32">
        <v>252</v>
      </c>
      <c r="AJ128" s="12" t="s">
        <v>1148</v>
      </c>
      <c r="AK128" s="22">
        <v>6247101</v>
      </c>
      <c r="AL128" s="22" t="s">
        <v>1148</v>
      </c>
      <c r="AM128" s="22">
        <v>0</v>
      </c>
      <c r="AN128" s="22" t="s">
        <v>1148</v>
      </c>
      <c r="AO128" s="22">
        <v>53101</v>
      </c>
      <c r="AP128" s="22" t="s">
        <v>1148</v>
      </c>
      <c r="AQ128" s="22">
        <v>486793</v>
      </c>
      <c r="AR128" s="22" t="s">
        <v>1148</v>
      </c>
      <c r="AS128" s="26">
        <v>6786995</v>
      </c>
      <c r="AT128" s="22" t="s">
        <v>1148</v>
      </c>
      <c r="AU128" s="23">
        <v>13.932231172723867</v>
      </c>
      <c r="AV128" s="23" t="s">
        <v>1148</v>
      </c>
      <c r="AW128" s="23" t="s">
        <v>1148</v>
      </c>
      <c r="AX128" s="23" t="s">
        <v>1148</v>
      </c>
      <c r="AY128" s="23">
        <v>13.629620123203285</v>
      </c>
      <c r="AZ128" s="23" t="s">
        <v>1148</v>
      </c>
      <c r="BA128" s="23">
        <v>33.30776599384194</v>
      </c>
      <c r="BB128" s="23" t="s">
        <v>1148</v>
      </c>
      <c r="BC128" s="24">
        <v>14.536199167707212</v>
      </c>
      <c r="BD128" s="1" t="s">
        <v>1148</v>
      </c>
      <c r="BE128" s="1" t="str">
        <f>IF(OR(N128="Q",P128="Q",R128="Q",T128="Q",V128="Q",X128="Q",Z128="Q",AB128="Q",AD128="Q",AF128="Q",AH128="Q",AJ128="Q",AL128="Q",AN128="Q",AP128="Q",AR128="Q",AT128="Q",AV128="Q",AX128="Q",AZ128="Q",BB128="Q",BD128="Q"),"Yes","No")</f>
        <v>No</v>
      </c>
    </row>
    <row r="129" spans="1:57" ht="11.25" customHeight="1">
      <c r="A129" s="7" t="s">
        <v>324</v>
      </c>
      <c r="B129" s="7" t="s">
        <v>325</v>
      </c>
      <c r="C129" s="37" t="s">
        <v>13</v>
      </c>
      <c r="D129" s="298">
        <v>9033</v>
      </c>
      <c r="E129" s="299">
        <v>90033</v>
      </c>
      <c r="F129" s="27" t="s">
        <v>164</v>
      </c>
      <c r="G129" s="73" t="s">
        <v>160</v>
      </c>
      <c r="H129" s="35">
        <v>843168</v>
      </c>
      <c r="I129" s="35">
        <v>338</v>
      </c>
      <c r="J129" s="37" t="s">
        <v>12</v>
      </c>
      <c r="K129" s="37" t="s">
        <v>161</v>
      </c>
      <c r="L129" s="8">
        <v>6</v>
      </c>
      <c r="M129" s="8">
        <v>48484</v>
      </c>
      <c r="N129" s="9" t="s">
        <v>1148</v>
      </c>
      <c r="O129" s="8">
        <v>9583</v>
      </c>
      <c r="P129" s="9" t="s">
        <v>1148</v>
      </c>
      <c r="Q129" s="8">
        <v>4143</v>
      </c>
      <c r="R129" s="9" t="s">
        <v>1148</v>
      </c>
      <c r="S129" s="8">
        <v>6376</v>
      </c>
      <c r="T129" s="9" t="s">
        <v>1148</v>
      </c>
      <c r="U129" s="8">
        <v>0</v>
      </c>
      <c r="V129" s="9" t="s">
        <v>1148</v>
      </c>
      <c r="W129" s="33">
        <v>68586</v>
      </c>
      <c r="X129" s="9" t="s">
        <v>1148</v>
      </c>
      <c r="Y129" s="30">
        <v>24</v>
      </c>
      <c r="Z129" s="9" t="s">
        <v>1148</v>
      </c>
      <c r="AA129" s="30">
        <v>5</v>
      </c>
      <c r="AB129" s="9" t="s">
        <v>1148</v>
      </c>
      <c r="AC129" s="30">
        <v>2</v>
      </c>
      <c r="AD129" s="9" t="s">
        <v>1148</v>
      </c>
      <c r="AE129" s="30">
        <v>4</v>
      </c>
      <c r="AF129" s="9" t="s">
        <v>1148</v>
      </c>
      <c r="AG129" s="30">
        <v>0</v>
      </c>
      <c r="AH129" s="9" t="s">
        <v>1148</v>
      </c>
      <c r="AI129" s="32">
        <v>35</v>
      </c>
      <c r="AJ129" s="12" t="s">
        <v>1148</v>
      </c>
      <c r="AK129" s="22">
        <v>914717</v>
      </c>
      <c r="AL129" s="22" t="s">
        <v>1148</v>
      </c>
      <c r="AM129" s="22">
        <v>172221</v>
      </c>
      <c r="AN129" s="22" t="s">
        <v>1148</v>
      </c>
      <c r="AO129" s="22">
        <v>98568</v>
      </c>
      <c r="AP129" s="22" t="s">
        <v>1148</v>
      </c>
      <c r="AQ129" s="22">
        <v>218240</v>
      </c>
      <c r="AR129" s="22" t="s">
        <v>1148</v>
      </c>
      <c r="AS129" s="26">
        <v>1403746</v>
      </c>
      <c r="AT129" s="22" t="s">
        <v>1148</v>
      </c>
      <c r="AU129" s="23">
        <v>18.866368286445013</v>
      </c>
      <c r="AV129" s="23" t="s">
        <v>1148</v>
      </c>
      <c r="AW129" s="23">
        <v>17.971512052593134</v>
      </c>
      <c r="AX129" s="23" t="s">
        <v>1148</v>
      </c>
      <c r="AY129" s="23">
        <v>23.79145546705286</v>
      </c>
      <c r="AZ129" s="23" t="s">
        <v>1148</v>
      </c>
      <c r="BA129" s="23">
        <v>34.22835633626098</v>
      </c>
      <c r="BB129" s="23" t="s">
        <v>1148</v>
      </c>
      <c r="BC129" s="24">
        <v>20.466946607179306</v>
      </c>
      <c r="BD129" s="1" t="s">
        <v>1148</v>
      </c>
      <c r="BE129" s="1" t="str">
        <f>IF(OR(N129="Q",P129="Q",R129="Q",T129="Q",V129="Q",X129="Q",Z129="Q",AB129="Q",AD129="Q",AF129="Q",AH129="Q",AJ129="Q",AL129="Q",AN129="Q",AP129="Q",AR129="Q",AT129="Q",AV129="Q",AX129="Q",AZ129="Q",BB129="Q",BD129="Q"),"Yes","No")</f>
        <v>No</v>
      </c>
    </row>
    <row r="130" spans="1:57" ht="11.25" customHeight="1">
      <c r="A130" s="7" t="s">
        <v>268</v>
      </c>
      <c r="B130" s="7" t="s">
        <v>269</v>
      </c>
      <c r="C130" s="37" t="s">
        <v>89</v>
      </c>
      <c r="D130" s="298">
        <v>40</v>
      </c>
      <c r="E130" s="299">
        <v>40</v>
      </c>
      <c r="F130" s="27" t="s">
        <v>167</v>
      </c>
      <c r="G130" s="73" t="s">
        <v>160</v>
      </c>
      <c r="H130" s="35">
        <v>3059393</v>
      </c>
      <c r="I130" s="35">
        <v>336</v>
      </c>
      <c r="J130" s="37" t="s">
        <v>18</v>
      </c>
      <c r="K130" s="37" t="s">
        <v>161</v>
      </c>
      <c r="L130" s="8">
        <v>190</v>
      </c>
      <c r="M130" s="8">
        <v>598576</v>
      </c>
      <c r="N130" s="9" t="s">
        <v>1148</v>
      </c>
      <c r="O130" s="8">
        <v>162501</v>
      </c>
      <c r="P130" s="9" t="s">
        <v>1148</v>
      </c>
      <c r="Q130" s="8">
        <v>44506</v>
      </c>
      <c r="R130" s="9" t="s">
        <v>1148</v>
      </c>
      <c r="S130" s="8">
        <v>118925</v>
      </c>
      <c r="T130" s="9" t="s">
        <v>1148</v>
      </c>
      <c r="U130" s="8">
        <v>14158</v>
      </c>
      <c r="V130" s="9" t="s">
        <v>1148</v>
      </c>
      <c r="W130" s="33">
        <v>938666</v>
      </c>
      <c r="X130" s="9" t="s">
        <v>1148</v>
      </c>
      <c r="Y130" s="30">
        <v>363.3</v>
      </c>
      <c r="Z130" s="9" t="s">
        <v>1148</v>
      </c>
      <c r="AA130" s="30">
        <v>103.32000000000001</v>
      </c>
      <c r="AB130" s="9" t="s">
        <v>1148</v>
      </c>
      <c r="AC130" s="30">
        <v>27.14</v>
      </c>
      <c r="AD130" s="9" t="s">
        <v>1148</v>
      </c>
      <c r="AE130" s="30">
        <v>75.16</v>
      </c>
      <c r="AF130" s="9" t="s">
        <v>1148</v>
      </c>
      <c r="AG130" s="30">
        <v>7.9</v>
      </c>
      <c r="AH130" s="9" t="s">
        <v>1148</v>
      </c>
      <c r="AI130" s="32">
        <v>576.81999999999994</v>
      </c>
      <c r="AJ130" s="12" t="s">
        <v>1148</v>
      </c>
      <c r="AK130" s="22">
        <v>26296122</v>
      </c>
      <c r="AL130" s="22" t="s">
        <v>1148</v>
      </c>
      <c r="AM130" s="22">
        <v>8107369</v>
      </c>
      <c r="AN130" s="22" t="s">
        <v>1148</v>
      </c>
      <c r="AO130" s="22">
        <v>1603951</v>
      </c>
      <c r="AP130" s="22" t="s">
        <v>1148</v>
      </c>
      <c r="AQ130" s="22">
        <v>3821702</v>
      </c>
      <c r="AR130" s="22" t="s">
        <v>1148</v>
      </c>
      <c r="AS130" s="26">
        <v>39829144</v>
      </c>
      <c r="AT130" s="22" t="s">
        <v>1148</v>
      </c>
      <c r="AU130" s="23">
        <v>43.931133222848892</v>
      </c>
      <c r="AV130" s="23" t="s">
        <v>1148</v>
      </c>
      <c r="AW130" s="23">
        <v>49.891194515726056</v>
      </c>
      <c r="AX130" s="23" t="s">
        <v>1148</v>
      </c>
      <c r="AY130" s="23">
        <v>36.038983507841643</v>
      </c>
      <c r="AZ130" s="23" t="s">
        <v>1148</v>
      </c>
      <c r="BA130" s="23">
        <v>32.135396258145889</v>
      </c>
      <c r="BB130" s="23" t="s">
        <v>1148</v>
      </c>
      <c r="BC130" s="24">
        <v>42.431646613385382</v>
      </c>
      <c r="BD130" s="1" t="s">
        <v>1148</v>
      </c>
      <c r="BE130" s="1" t="str">
        <f>IF(OR(N130="Q",P130="Q",R130="Q",T130="Q",V130="Q",X130="Q",Z130="Q",AB130="Q",AD130="Q",AF130="Q",AH130="Q",AJ130="Q",AL130="Q",AN130="Q",AP130="Q",AR130="Q",AT130="Q",AV130="Q",AX130="Q",AZ130="Q",BB130="Q",BD130="Q"),"Yes","No")</f>
        <v>No</v>
      </c>
    </row>
    <row r="131" spans="1:57" ht="11.25" customHeight="1">
      <c r="A131" s="7" t="s">
        <v>268</v>
      </c>
      <c r="B131" s="7" t="s">
        <v>269</v>
      </c>
      <c r="C131" s="37" t="s">
        <v>89</v>
      </c>
      <c r="D131" s="298">
        <v>40</v>
      </c>
      <c r="E131" s="299">
        <v>40</v>
      </c>
      <c r="F131" s="27" t="s">
        <v>167</v>
      </c>
      <c r="G131" s="73" t="s">
        <v>160</v>
      </c>
      <c r="H131" s="35">
        <v>3059393</v>
      </c>
      <c r="I131" s="35">
        <v>336</v>
      </c>
      <c r="J131" s="37" t="s">
        <v>21</v>
      </c>
      <c r="K131" s="37" t="s">
        <v>161</v>
      </c>
      <c r="L131" s="8">
        <v>34</v>
      </c>
      <c r="M131" s="8">
        <v>170587</v>
      </c>
      <c r="N131" s="9" t="s">
        <v>1148</v>
      </c>
      <c r="O131" s="8">
        <v>70099</v>
      </c>
      <c r="P131" s="9" t="s">
        <v>1148</v>
      </c>
      <c r="Q131" s="8">
        <v>148589</v>
      </c>
      <c r="R131" s="9" t="s">
        <v>1148</v>
      </c>
      <c r="S131" s="8">
        <v>84724</v>
      </c>
      <c r="T131" s="9" t="s">
        <v>1148</v>
      </c>
      <c r="U131" s="8">
        <v>819103</v>
      </c>
      <c r="V131" s="9" t="s">
        <v>1148</v>
      </c>
      <c r="W131" s="33">
        <v>1293102</v>
      </c>
      <c r="X131" s="9" t="s">
        <v>1148</v>
      </c>
      <c r="Y131" s="30">
        <v>106.71</v>
      </c>
      <c r="Z131" s="9" t="s">
        <v>1148</v>
      </c>
      <c r="AA131" s="30">
        <v>45</v>
      </c>
      <c r="AB131" s="9" t="s">
        <v>1148</v>
      </c>
      <c r="AC131" s="30">
        <v>91.03</v>
      </c>
      <c r="AD131" s="9" t="s">
        <v>1148</v>
      </c>
      <c r="AE131" s="30">
        <v>49.59</v>
      </c>
      <c r="AF131" s="9" t="s">
        <v>1148</v>
      </c>
      <c r="AG131" s="30">
        <v>452.5</v>
      </c>
      <c r="AH131" s="9" t="s">
        <v>1148</v>
      </c>
      <c r="AI131" s="32">
        <v>744.83</v>
      </c>
      <c r="AJ131" s="12" t="s">
        <v>1148</v>
      </c>
      <c r="AK131" s="22">
        <v>7275702</v>
      </c>
      <c r="AL131" s="22" t="s">
        <v>1148</v>
      </c>
      <c r="AM131" s="22">
        <v>2923129</v>
      </c>
      <c r="AN131" s="22" t="s">
        <v>1148</v>
      </c>
      <c r="AO131" s="22">
        <v>7063912</v>
      </c>
      <c r="AP131" s="22" t="s">
        <v>1148</v>
      </c>
      <c r="AQ131" s="22">
        <v>3470581</v>
      </c>
      <c r="AR131" s="22" t="s">
        <v>1148</v>
      </c>
      <c r="AS131" s="26">
        <v>20733324</v>
      </c>
      <c r="AT131" s="22" t="s">
        <v>1148</v>
      </c>
      <c r="AU131" s="23">
        <v>42.650975748445077</v>
      </c>
      <c r="AV131" s="23" t="s">
        <v>1148</v>
      </c>
      <c r="AW131" s="23">
        <v>41.700009985877116</v>
      </c>
      <c r="AX131" s="23" t="s">
        <v>1148</v>
      </c>
      <c r="AY131" s="23">
        <v>47.539939026442063</v>
      </c>
      <c r="AZ131" s="23" t="s">
        <v>1148</v>
      </c>
      <c r="BA131" s="23">
        <v>40.963375194750014</v>
      </c>
      <c r="BB131" s="23" t="s">
        <v>1148</v>
      </c>
      <c r="BC131" s="24">
        <v>16.033788517843139</v>
      </c>
      <c r="BD131" s="1" t="s">
        <v>1148</v>
      </c>
      <c r="BE131" s="1" t="str">
        <f>IF(OR(N131="Q",P131="Q",R131="Q",T131="Q",V131="Q",X131="Q",Z131="Q",AB131="Q",AD131="Q",AF131="Q",AH131="Q",AJ131="Q",AL131="Q",AN131="Q",AP131="Q",AR131="Q",AT131="Q",AV131="Q",AX131="Q",AZ131="Q",BB131="Q",BD131="Q"),"Yes","No")</f>
        <v>No</v>
      </c>
    </row>
    <row r="132" spans="1:57" ht="11.25" customHeight="1">
      <c r="A132" s="7" t="s">
        <v>268</v>
      </c>
      <c r="B132" s="7" t="s">
        <v>269</v>
      </c>
      <c r="C132" s="37" t="s">
        <v>89</v>
      </c>
      <c r="D132" s="298">
        <v>40</v>
      </c>
      <c r="E132" s="299">
        <v>40</v>
      </c>
      <c r="F132" s="27" t="s">
        <v>167</v>
      </c>
      <c r="G132" s="73" t="s">
        <v>160</v>
      </c>
      <c r="H132" s="35">
        <v>3059393</v>
      </c>
      <c r="I132" s="35">
        <v>336</v>
      </c>
      <c r="J132" s="37" t="s">
        <v>12</v>
      </c>
      <c r="K132" s="37" t="s">
        <v>161</v>
      </c>
      <c r="L132" s="8">
        <v>2</v>
      </c>
      <c r="M132" s="8">
        <v>22985</v>
      </c>
      <c r="N132" s="9" t="s">
        <v>1148</v>
      </c>
      <c r="O132" s="8">
        <v>8190</v>
      </c>
      <c r="P132" s="9" t="s">
        <v>1148</v>
      </c>
      <c r="Q132" s="8">
        <v>2194</v>
      </c>
      <c r="R132" s="9" t="s">
        <v>1148</v>
      </c>
      <c r="S132" s="8">
        <v>7756</v>
      </c>
      <c r="T132" s="9" t="s">
        <v>1148</v>
      </c>
      <c r="U132" s="8">
        <v>22412</v>
      </c>
      <c r="V132" s="9" t="s">
        <v>1148</v>
      </c>
      <c r="W132" s="33">
        <v>63537</v>
      </c>
      <c r="X132" s="9" t="s">
        <v>1148</v>
      </c>
      <c r="Y132" s="30">
        <v>10.24</v>
      </c>
      <c r="Z132" s="9" t="s">
        <v>1148</v>
      </c>
      <c r="AA132" s="30">
        <v>4</v>
      </c>
      <c r="AB132" s="9" t="s">
        <v>1148</v>
      </c>
      <c r="AC132" s="30">
        <v>1.0900000000000001</v>
      </c>
      <c r="AD132" s="9" t="s">
        <v>1148</v>
      </c>
      <c r="AE132" s="30">
        <v>4.38</v>
      </c>
      <c r="AF132" s="9" t="s">
        <v>1148</v>
      </c>
      <c r="AG132" s="30">
        <v>12.53</v>
      </c>
      <c r="AH132" s="9" t="s">
        <v>1148</v>
      </c>
      <c r="AI132" s="32">
        <v>32.24</v>
      </c>
      <c r="AJ132" s="12" t="s">
        <v>1148</v>
      </c>
      <c r="AK132" s="22">
        <v>739651</v>
      </c>
      <c r="AL132" s="22" t="s">
        <v>1148</v>
      </c>
      <c r="AM132" s="22">
        <v>336024</v>
      </c>
      <c r="AN132" s="22" t="s">
        <v>1148</v>
      </c>
      <c r="AO132" s="22">
        <v>138252</v>
      </c>
      <c r="AP132" s="22" t="s">
        <v>1148</v>
      </c>
      <c r="AQ132" s="22">
        <v>491502</v>
      </c>
      <c r="AR132" s="22" t="s">
        <v>1148</v>
      </c>
      <c r="AS132" s="26">
        <v>1705429</v>
      </c>
      <c r="AT132" s="22" t="s">
        <v>1148</v>
      </c>
      <c r="AU132" s="23">
        <v>32.179725908201</v>
      </c>
      <c r="AV132" s="23" t="s">
        <v>1148</v>
      </c>
      <c r="AW132" s="23">
        <v>41.028571428571432</v>
      </c>
      <c r="AX132" s="23" t="s">
        <v>1148</v>
      </c>
      <c r="AY132" s="23">
        <v>63.013673655423887</v>
      </c>
      <c r="AZ132" s="23" t="s">
        <v>1148</v>
      </c>
      <c r="BA132" s="23">
        <v>63.37055183084064</v>
      </c>
      <c r="BB132" s="23" t="s">
        <v>1148</v>
      </c>
      <c r="BC132" s="24">
        <v>26.841509671529973</v>
      </c>
      <c r="BD132" s="1" t="s">
        <v>1148</v>
      </c>
      <c r="BE132" s="1" t="str">
        <f>IF(OR(N132="Q",P132="Q",R132="Q",T132="Q",V132="Q",X132="Q",Z132="Q",AB132="Q",AD132="Q",AF132="Q",AH132="Q",AJ132="Q",AL132="Q",AN132="Q",AP132="Q",AR132="Q",AT132="Q",AV132="Q",AX132="Q",AZ132="Q",BB132="Q",BD132="Q"),"Yes","No")</f>
        <v>No</v>
      </c>
    </row>
    <row r="133" spans="1:57" ht="11.25" customHeight="1">
      <c r="A133" s="7" t="s">
        <v>411</v>
      </c>
      <c r="B133" s="7" t="s">
        <v>412</v>
      </c>
      <c r="C133" s="37" t="s">
        <v>86</v>
      </c>
      <c r="D133" s="298">
        <v>3006</v>
      </c>
      <c r="E133" s="299">
        <v>30006</v>
      </c>
      <c r="F133" s="27" t="s">
        <v>413</v>
      </c>
      <c r="G133" s="73" t="s">
        <v>160</v>
      </c>
      <c r="H133" s="35">
        <v>953556</v>
      </c>
      <c r="I133" s="35">
        <v>328</v>
      </c>
      <c r="J133" s="37" t="s">
        <v>7</v>
      </c>
      <c r="K133" s="37" t="s">
        <v>161</v>
      </c>
      <c r="L133" s="8">
        <v>118</v>
      </c>
      <c r="M133" s="8">
        <v>471625</v>
      </c>
      <c r="N133" s="9" t="s">
        <v>1148</v>
      </c>
      <c r="O133" s="8">
        <v>90012</v>
      </c>
      <c r="P133" s="9" t="s">
        <v>1148</v>
      </c>
      <c r="Q133" s="8">
        <v>35097</v>
      </c>
      <c r="R133" s="9" t="s">
        <v>1148</v>
      </c>
      <c r="S133" s="8">
        <v>113485</v>
      </c>
      <c r="T133" s="9" t="s">
        <v>1148</v>
      </c>
      <c r="U133" s="8">
        <v>0</v>
      </c>
      <c r="V133" s="9" t="s">
        <v>1148</v>
      </c>
      <c r="W133" s="33">
        <v>710219</v>
      </c>
      <c r="X133" s="9" t="s">
        <v>1148</v>
      </c>
      <c r="Y133" s="30">
        <v>267</v>
      </c>
      <c r="Z133" s="9" t="s">
        <v>1148</v>
      </c>
      <c r="AA133" s="30">
        <v>42</v>
      </c>
      <c r="AB133" s="9" t="s">
        <v>1148</v>
      </c>
      <c r="AC133" s="30">
        <v>16</v>
      </c>
      <c r="AD133" s="9" t="s">
        <v>1148</v>
      </c>
      <c r="AE133" s="30">
        <v>62</v>
      </c>
      <c r="AF133" s="9" t="s">
        <v>1148</v>
      </c>
      <c r="AG133" s="30">
        <v>0</v>
      </c>
      <c r="AH133" s="9" t="s">
        <v>1148</v>
      </c>
      <c r="AI133" s="32">
        <v>387</v>
      </c>
      <c r="AJ133" s="12" t="s">
        <v>1148</v>
      </c>
      <c r="AK133" s="22">
        <v>11677339</v>
      </c>
      <c r="AL133" s="22" t="s">
        <v>1148</v>
      </c>
      <c r="AM133" s="22">
        <v>1971052</v>
      </c>
      <c r="AN133" s="22" t="s">
        <v>1148</v>
      </c>
      <c r="AO133" s="22">
        <v>709672</v>
      </c>
      <c r="AP133" s="22" t="s">
        <v>1148</v>
      </c>
      <c r="AQ133" s="22">
        <v>2946284</v>
      </c>
      <c r="AR133" s="22" t="s">
        <v>1148</v>
      </c>
      <c r="AS133" s="26">
        <v>17304347</v>
      </c>
      <c r="AT133" s="22" t="s">
        <v>1148</v>
      </c>
      <c r="AU133" s="23">
        <v>24.75979644844951</v>
      </c>
      <c r="AV133" s="23" t="s">
        <v>1148</v>
      </c>
      <c r="AW133" s="23">
        <v>21.89765809003244</v>
      </c>
      <c r="AX133" s="23" t="s">
        <v>1148</v>
      </c>
      <c r="AY133" s="23">
        <v>20.220303729663502</v>
      </c>
      <c r="AZ133" s="23" t="s">
        <v>1148</v>
      </c>
      <c r="BA133" s="23">
        <v>25.961880424725734</v>
      </c>
      <c r="BB133" s="23" t="s">
        <v>1148</v>
      </c>
      <c r="BC133" s="24">
        <v>24.364804377241388</v>
      </c>
      <c r="BD133" s="1" t="s">
        <v>1148</v>
      </c>
      <c r="BE133" s="1" t="str">
        <f>IF(OR(N133="Q",P133="Q",R133="Q",T133="Q",V133="Q",X133="Q",Z133="Q",AB133="Q",AD133="Q",AF133="Q",AH133="Q",AJ133="Q",AL133="Q",AN133="Q",AP133="Q",AR133="Q",AT133="Q",AV133="Q",AX133="Q",AZ133="Q",BB133="Q",BD133="Q"),"Yes","No")</f>
        <v>No</v>
      </c>
    </row>
    <row r="134" spans="1:57" ht="11.25" customHeight="1">
      <c r="A134" s="7" t="s">
        <v>458</v>
      </c>
      <c r="B134" s="7" t="s">
        <v>459</v>
      </c>
      <c r="C134" s="37" t="s">
        <v>76</v>
      </c>
      <c r="D134" s="298">
        <v>7</v>
      </c>
      <c r="E134" s="299">
        <v>7</v>
      </c>
      <c r="F134" s="27" t="s">
        <v>167</v>
      </c>
      <c r="G134" s="73" t="s">
        <v>160</v>
      </c>
      <c r="H134" s="35">
        <v>247421</v>
      </c>
      <c r="I134" s="35">
        <v>325</v>
      </c>
      <c r="J134" s="37" t="s">
        <v>7</v>
      </c>
      <c r="K134" s="37" t="s">
        <v>161</v>
      </c>
      <c r="L134" s="8">
        <v>71</v>
      </c>
      <c r="M134" s="8">
        <v>329433</v>
      </c>
      <c r="N134" s="9" t="s">
        <v>1148</v>
      </c>
      <c r="O134" s="8">
        <v>63259</v>
      </c>
      <c r="P134" s="9" t="s">
        <v>1148</v>
      </c>
      <c r="Q134" s="8">
        <v>15194</v>
      </c>
      <c r="R134" s="9" t="s">
        <v>1148</v>
      </c>
      <c r="S134" s="8">
        <v>69026</v>
      </c>
      <c r="T134" s="9" t="s">
        <v>1148</v>
      </c>
      <c r="U134" s="8">
        <v>9641</v>
      </c>
      <c r="V134" s="9" t="s">
        <v>1148</v>
      </c>
      <c r="W134" s="33">
        <v>486553</v>
      </c>
      <c r="X134" s="9" t="s">
        <v>1148</v>
      </c>
      <c r="Y134" s="30">
        <v>176.8</v>
      </c>
      <c r="Z134" s="9" t="s">
        <v>1148</v>
      </c>
      <c r="AA134" s="30">
        <v>34.700000000000003</v>
      </c>
      <c r="AB134" s="9" t="s">
        <v>1148</v>
      </c>
      <c r="AC134" s="30">
        <v>8.9</v>
      </c>
      <c r="AD134" s="9" t="s">
        <v>1148</v>
      </c>
      <c r="AE134" s="30">
        <v>39.199999999999996</v>
      </c>
      <c r="AF134" s="9" t="s">
        <v>1148</v>
      </c>
      <c r="AG134" s="30">
        <v>5.3</v>
      </c>
      <c r="AH134" s="9" t="s">
        <v>1148</v>
      </c>
      <c r="AI134" s="32">
        <v>264.89999999999998</v>
      </c>
      <c r="AJ134" s="12" t="s">
        <v>1148</v>
      </c>
      <c r="AK134" s="22">
        <v>7967805</v>
      </c>
      <c r="AL134" s="22" t="s">
        <v>1148</v>
      </c>
      <c r="AM134" s="22">
        <v>1787884</v>
      </c>
      <c r="AN134" s="22" t="s">
        <v>1148</v>
      </c>
      <c r="AO134" s="22">
        <v>328436</v>
      </c>
      <c r="AP134" s="22" t="s">
        <v>1148</v>
      </c>
      <c r="AQ134" s="22">
        <v>2261543</v>
      </c>
      <c r="AR134" s="22" t="s">
        <v>1148</v>
      </c>
      <c r="AS134" s="26">
        <v>12345668</v>
      </c>
      <c r="AT134" s="22" t="s">
        <v>1148</v>
      </c>
      <c r="AU134" s="23">
        <v>24.186420303976831</v>
      </c>
      <c r="AV134" s="23" t="s">
        <v>1148</v>
      </c>
      <c r="AW134" s="23">
        <v>28.262919110324223</v>
      </c>
      <c r="AX134" s="23" t="s">
        <v>1148</v>
      </c>
      <c r="AY134" s="23">
        <v>21.616164275371858</v>
      </c>
      <c r="AZ134" s="23" t="s">
        <v>1148</v>
      </c>
      <c r="BA134" s="23">
        <v>32.763639787906008</v>
      </c>
      <c r="BB134" s="23" t="s">
        <v>1148</v>
      </c>
      <c r="BC134" s="24">
        <v>25.373737290695978</v>
      </c>
      <c r="BD134" s="1" t="s">
        <v>1148</v>
      </c>
      <c r="BE134" s="1" t="str">
        <f>IF(OR(N134="Q",P134="Q",R134="Q",T134="Q",V134="Q",X134="Q",Z134="Q",AB134="Q",AD134="Q",AF134="Q",AH134="Q",AJ134="Q",AL134="Q",AN134="Q",AP134="Q",AR134="Q",AT134="Q",AV134="Q",AX134="Q",AZ134="Q",BB134="Q",BD134="Q"),"Yes","No")</f>
        <v>No</v>
      </c>
    </row>
    <row r="135" spans="1:57" ht="11.25" customHeight="1">
      <c r="A135" s="7" t="s">
        <v>458</v>
      </c>
      <c r="B135" s="7" t="s">
        <v>459</v>
      </c>
      <c r="C135" s="37" t="s">
        <v>76</v>
      </c>
      <c r="D135" s="298">
        <v>7</v>
      </c>
      <c r="E135" s="299">
        <v>7</v>
      </c>
      <c r="F135" s="27" t="s">
        <v>167</v>
      </c>
      <c r="G135" s="73" t="s">
        <v>160</v>
      </c>
      <c r="H135" s="35">
        <v>247421</v>
      </c>
      <c r="I135" s="35">
        <v>325</v>
      </c>
      <c r="J135" s="37" t="s">
        <v>22</v>
      </c>
      <c r="K135" s="37" t="s">
        <v>161</v>
      </c>
      <c r="L135" s="8">
        <v>8</v>
      </c>
      <c r="M135" s="8">
        <v>51524</v>
      </c>
      <c r="N135" s="9" t="s">
        <v>1148</v>
      </c>
      <c r="O135" s="8">
        <v>14620</v>
      </c>
      <c r="P135" s="9" t="s">
        <v>1148</v>
      </c>
      <c r="Q135" s="8">
        <v>2389</v>
      </c>
      <c r="R135" s="9" t="s">
        <v>1148</v>
      </c>
      <c r="S135" s="8">
        <v>10854</v>
      </c>
      <c r="T135" s="9" t="s">
        <v>1148</v>
      </c>
      <c r="U135" s="8">
        <v>1516</v>
      </c>
      <c r="V135" s="9" t="s">
        <v>1148</v>
      </c>
      <c r="W135" s="33">
        <v>80903</v>
      </c>
      <c r="X135" s="9" t="s">
        <v>1148</v>
      </c>
      <c r="Y135" s="30">
        <v>27.7</v>
      </c>
      <c r="Z135" s="9" t="s">
        <v>1148</v>
      </c>
      <c r="AA135" s="30">
        <v>8.1</v>
      </c>
      <c r="AB135" s="9" t="s">
        <v>1148</v>
      </c>
      <c r="AC135" s="30">
        <v>1.4</v>
      </c>
      <c r="AD135" s="9" t="s">
        <v>1148</v>
      </c>
      <c r="AE135" s="30">
        <v>6.1</v>
      </c>
      <c r="AF135" s="9" t="s">
        <v>1148</v>
      </c>
      <c r="AG135" s="30">
        <v>0.8</v>
      </c>
      <c r="AH135" s="9" t="s">
        <v>1148</v>
      </c>
      <c r="AI135" s="32">
        <v>44.1</v>
      </c>
      <c r="AJ135" s="12" t="s">
        <v>1148</v>
      </c>
      <c r="AK135" s="22">
        <v>1246890</v>
      </c>
      <c r="AL135" s="22" t="s">
        <v>1148</v>
      </c>
      <c r="AM135" s="22">
        <v>421531</v>
      </c>
      <c r="AN135" s="22" t="s">
        <v>1148</v>
      </c>
      <c r="AO135" s="22">
        <v>51657</v>
      </c>
      <c r="AP135" s="22" t="s">
        <v>1148</v>
      </c>
      <c r="AQ135" s="22">
        <v>357497</v>
      </c>
      <c r="AR135" s="22" t="s">
        <v>1148</v>
      </c>
      <c r="AS135" s="26">
        <v>2077575</v>
      </c>
      <c r="AT135" s="22" t="s">
        <v>1148</v>
      </c>
      <c r="AU135" s="23">
        <v>24.200178557565405</v>
      </c>
      <c r="AV135" s="23" t="s">
        <v>1148</v>
      </c>
      <c r="AW135" s="23">
        <v>28.832489740082078</v>
      </c>
      <c r="AX135" s="23" t="s">
        <v>1148</v>
      </c>
      <c r="AY135" s="23">
        <v>21.622854750941816</v>
      </c>
      <c r="AZ135" s="23" t="s">
        <v>1148</v>
      </c>
      <c r="BA135" s="23">
        <v>32.936889625944353</v>
      </c>
      <c r="BB135" s="23" t="s">
        <v>1148</v>
      </c>
      <c r="BC135" s="24">
        <v>25.679826458845778</v>
      </c>
      <c r="BD135" s="1" t="s">
        <v>1148</v>
      </c>
      <c r="BE135" s="1" t="str">
        <f>IF(OR(N135="Q",P135="Q",R135="Q",T135="Q",V135="Q",X135="Q",Z135="Q",AB135="Q",AD135="Q",AF135="Q",AH135="Q",AJ135="Q",AL135="Q",AN135="Q",AP135="Q",AR135="Q",AT135="Q",AV135="Q",AX135="Q",AZ135="Q",BB135="Q",BD135="Q"),"Yes","No")</f>
        <v>No</v>
      </c>
    </row>
    <row r="136" spans="1:57" ht="11.25" customHeight="1">
      <c r="A136" s="7" t="s">
        <v>650</v>
      </c>
      <c r="B136" s="7" t="s">
        <v>299</v>
      </c>
      <c r="C136" s="37" t="s">
        <v>52</v>
      </c>
      <c r="D136" s="298">
        <v>5031</v>
      </c>
      <c r="E136" s="299">
        <v>50031</v>
      </c>
      <c r="F136" s="27" t="s">
        <v>167</v>
      </c>
      <c r="G136" s="73" t="s">
        <v>160</v>
      </c>
      <c r="H136" s="35">
        <v>3734090</v>
      </c>
      <c r="I136" s="35">
        <v>317</v>
      </c>
      <c r="J136" s="37" t="s">
        <v>7</v>
      </c>
      <c r="K136" s="37" t="s">
        <v>161</v>
      </c>
      <c r="L136" s="8">
        <v>195</v>
      </c>
      <c r="M136" s="8">
        <v>733064</v>
      </c>
      <c r="N136" s="9" t="s">
        <v>1148</v>
      </c>
      <c r="O136" s="8">
        <v>194300</v>
      </c>
      <c r="P136" s="9" t="s">
        <v>1148</v>
      </c>
      <c r="Q136" s="8">
        <v>33831</v>
      </c>
      <c r="R136" s="9" t="s">
        <v>1148</v>
      </c>
      <c r="S136" s="8">
        <v>126160</v>
      </c>
      <c r="T136" s="9" t="s">
        <v>1148</v>
      </c>
      <c r="U136" s="8">
        <v>0</v>
      </c>
      <c r="V136" s="9" t="s">
        <v>1148</v>
      </c>
      <c r="W136" s="33">
        <v>1087355</v>
      </c>
      <c r="X136" s="9" t="s">
        <v>1148</v>
      </c>
      <c r="Y136" s="30">
        <v>335</v>
      </c>
      <c r="Z136" s="9" t="s">
        <v>1148</v>
      </c>
      <c r="AA136" s="30">
        <v>116</v>
      </c>
      <c r="AB136" s="9" t="s">
        <v>1148</v>
      </c>
      <c r="AC136" s="30">
        <v>21</v>
      </c>
      <c r="AD136" s="9" t="s">
        <v>1148</v>
      </c>
      <c r="AE136" s="30">
        <v>83</v>
      </c>
      <c r="AF136" s="9" t="s">
        <v>1148</v>
      </c>
      <c r="AG136" s="30">
        <v>0</v>
      </c>
      <c r="AH136" s="9" t="s">
        <v>1148</v>
      </c>
      <c r="AI136" s="32">
        <v>555</v>
      </c>
      <c r="AJ136" s="12" t="s">
        <v>1148</v>
      </c>
      <c r="AK136" s="22">
        <v>16627177</v>
      </c>
      <c r="AL136" s="22" t="s">
        <v>1148</v>
      </c>
      <c r="AM136" s="22">
        <v>5553381</v>
      </c>
      <c r="AN136" s="22" t="s">
        <v>1148</v>
      </c>
      <c r="AO136" s="22">
        <v>555182</v>
      </c>
      <c r="AP136" s="22" t="s">
        <v>1148</v>
      </c>
      <c r="AQ136" s="22">
        <v>3384950</v>
      </c>
      <c r="AR136" s="22" t="s">
        <v>1148</v>
      </c>
      <c r="AS136" s="26">
        <v>26120690</v>
      </c>
      <c r="AT136" s="22" t="s">
        <v>1148</v>
      </c>
      <c r="AU136" s="23">
        <v>22.681753571311646</v>
      </c>
      <c r="AV136" s="23" t="s">
        <v>1148</v>
      </c>
      <c r="AW136" s="23">
        <v>28.581477097272259</v>
      </c>
      <c r="AX136" s="23" t="s">
        <v>1148</v>
      </c>
      <c r="AY136" s="23">
        <v>16.410451952351394</v>
      </c>
      <c r="AZ136" s="23" t="s">
        <v>1148</v>
      </c>
      <c r="BA136" s="23">
        <v>26.830611921369691</v>
      </c>
      <c r="BB136" s="23" t="s">
        <v>1148</v>
      </c>
      <c r="BC136" s="24">
        <v>24.022228251123138</v>
      </c>
      <c r="BD136" s="1" t="s">
        <v>1148</v>
      </c>
      <c r="BE136" s="1" t="str">
        <f>IF(OR(N136="Q",P136="Q",R136="Q",T136="Q",V136="Q",X136="Q",Z136="Q",AB136="Q",AD136="Q",AF136="Q",AH136="Q",AJ136="Q",AL136="Q",AN136="Q",AP136="Q",AR136="Q",AT136="Q",AV136="Q",AX136="Q",AZ136="Q",BB136="Q",BD136="Q"),"Yes","No")</f>
        <v>No</v>
      </c>
    </row>
    <row r="137" spans="1:57" ht="11.25" customHeight="1">
      <c r="A137" s="7" t="s">
        <v>650</v>
      </c>
      <c r="B137" s="7" t="s">
        <v>299</v>
      </c>
      <c r="C137" s="37" t="s">
        <v>52</v>
      </c>
      <c r="D137" s="298">
        <v>5031</v>
      </c>
      <c r="E137" s="299">
        <v>50031</v>
      </c>
      <c r="F137" s="27" t="s">
        <v>167</v>
      </c>
      <c r="G137" s="73" t="s">
        <v>160</v>
      </c>
      <c r="H137" s="35">
        <v>3734090</v>
      </c>
      <c r="I137" s="35">
        <v>317</v>
      </c>
      <c r="J137" s="37" t="s">
        <v>10</v>
      </c>
      <c r="K137" s="37" t="s">
        <v>161</v>
      </c>
      <c r="L137" s="8">
        <v>84</v>
      </c>
      <c r="M137" s="8">
        <v>229060</v>
      </c>
      <c r="N137" s="9" t="s">
        <v>1148</v>
      </c>
      <c r="O137" s="8">
        <v>58383</v>
      </c>
      <c r="P137" s="9" t="s">
        <v>1148</v>
      </c>
      <c r="Q137" s="8">
        <v>10570</v>
      </c>
      <c r="R137" s="9" t="s">
        <v>1148</v>
      </c>
      <c r="S137" s="8">
        <v>40014</v>
      </c>
      <c r="T137" s="9" t="s">
        <v>1148</v>
      </c>
      <c r="U137" s="8">
        <v>0</v>
      </c>
      <c r="V137" s="9" t="s">
        <v>1148</v>
      </c>
      <c r="W137" s="33">
        <v>338027</v>
      </c>
      <c r="X137" s="9" t="s">
        <v>1148</v>
      </c>
      <c r="Y137" s="30">
        <v>130</v>
      </c>
      <c r="Z137" s="9" t="s">
        <v>1148</v>
      </c>
      <c r="AA137" s="30">
        <v>39</v>
      </c>
      <c r="AB137" s="9" t="s">
        <v>1148</v>
      </c>
      <c r="AC137" s="30">
        <v>7</v>
      </c>
      <c r="AD137" s="9" t="s">
        <v>1148</v>
      </c>
      <c r="AE137" s="30">
        <v>26</v>
      </c>
      <c r="AF137" s="9" t="s">
        <v>1148</v>
      </c>
      <c r="AG137" s="30">
        <v>0</v>
      </c>
      <c r="AH137" s="9" t="s">
        <v>1148</v>
      </c>
      <c r="AI137" s="32">
        <v>202</v>
      </c>
      <c r="AJ137" s="12" t="s">
        <v>1148</v>
      </c>
      <c r="AK137" s="22">
        <v>4157004</v>
      </c>
      <c r="AL137" s="22" t="s">
        <v>1148</v>
      </c>
      <c r="AM137" s="22">
        <v>538962</v>
      </c>
      <c r="AN137" s="22" t="s">
        <v>1148</v>
      </c>
      <c r="AO137" s="22">
        <v>136636</v>
      </c>
      <c r="AP137" s="22" t="s">
        <v>1148</v>
      </c>
      <c r="AQ137" s="22">
        <v>1021392</v>
      </c>
      <c r="AR137" s="22" t="s">
        <v>1148</v>
      </c>
      <c r="AS137" s="26">
        <v>5853994</v>
      </c>
      <c r="AT137" s="22" t="s">
        <v>1148</v>
      </c>
      <c r="AU137" s="23">
        <v>18.148100934253034</v>
      </c>
      <c r="AV137" s="23" t="s">
        <v>1148</v>
      </c>
      <c r="AW137" s="23">
        <v>9.2314886182621656</v>
      </c>
      <c r="AX137" s="23" t="s">
        <v>1148</v>
      </c>
      <c r="AY137" s="23">
        <v>12.926773888363293</v>
      </c>
      <c r="AZ137" s="23" t="s">
        <v>1148</v>
      </c>
      <c r="BA137" s="23">
        <v>25.525865946918579</v>
      </c>
      <c r="BB137" s="23" t="s">
        <v>1148</v>
      </c>
      <c r="BC137" s="24">
        <v>17.318125475183933</v>
      </c>
      <c r="BD137" s="1" t="s">
        <v>1148</v>
      </c>
      <c r="BE137" s="1" t="str">
        <f>IF(OR(N137="Q",P137="Q",R137="Q",T137="Q",V137="Q",X137="Q",Z137="Q",AB137="Q",AD137="Q",AF137="Q",AH137="Q",AJ137="Q",AL137="Q",AN137="Q",AP137="Q",AR137="Q",AT137="Q",AV137="Q",AX137="Q",AZ137="Q",BB137="Q",BD137="Q"),"Yes","No")</f>
        <v>No</v>
      </c>
    </row>
    <row r="138" spans="1:57" ht="11.25" customHeight="1">
      <c r="A138" s="7" t="s">
        <v>683</v>
      </c>
      <c r="B138" s="7" t="s">
        <v>684</v>
      </c>
      <c r="C138" s="37" t="s">
        <v>45</v>
      </c>
      <c r="D138" s="298">
        <v>4018</v>
      </c>
      <c r="E138" s="299">
        <v>40018</v>
      </c>
      <c r="F138" s="27" t="s">
        <v>167</v>
      </c>
      <c r="G138" s="73" t="s">
        <v>160</v>
      </c>
      <c r="H138" s="35">
        <v>972546</v>
      </c>
      <c r="I138" s="35">
        <v>315</v>
      </c>
      <c r="J138" s="37" t="s">
        <v>7</v>
      </c>
      <c r="K138" s="37" t="s">
        <v>161</v>
      </c>
      <c r="L138" s="8">
        <v>173</v>
      </c>
      <c r="M138" s="8">
        <v>790870</v>
      </c>
      <c r="N138" s="9" t="s">
        <v>1148</v>
      </c>
      <c r="O138" s="8">
        <v>194563</v>
      </c>
      <c r="P138" s="9" t="s">
        <v>1148</v>
      </c>
      <c r="Q138" s="8">
        <v>23999</v>
      </c>
      <c r="R138" s="9" t="s">
        <v>1148</v>
      </c>
      <c r="S138" s="8">
        <v>118352</v>
      </c>
      <c r="T138" s="9" t="s">
        <v>1148</v>
      </c>
      <c r="U138" s="8">
        <v>0</v>
      </c>
      <c r="V138" s="9" t="s">
        <v>1148</v>
      </c>
      <c r="W138" s="33">
        <v>1127784</v>
      </c>
      <c r="X138" s="9" t="s">
        <v>1148</v>
      </c>
      <c r="Y138" s="30">
        <v>418.75</v>
      </c>
      <c r="Z138" s="9" t="s">
        <v>1148</v>
      </c>
      <c r="AA138" s="30">
        <v>108</v>
      </c>
      <c r="AB138" s="9" t="s">
        <v>1148</v>
      </c>
      <c r="AC138" s="30">
        <v>12</v>
      </c>
      <c r="AD138" s="9" t="s">
        <v>1148</v>
      </c>
      <c r="AE138" s="30">
        <v>74</v>
      </c>
      <c r="AF138" s="9" t="s">
        <v>1148</v>
      </c>
      <c r="AG138" s="30">
        <v>0</v>
      </c>
      <c r="AH138" s="9" t="s">
        <v>1148</v>
      </c>
      <c r="AI138" s="32">
        <v>612.75</v>
      </c>
      <c r="AJ138" s="12" t="s">
        <v>1148</v>
      </c>
      <c r="AK138" s="22">
        <v>17556189</v>
      </c>
      <c r="AL138" s="22" t="s">
        <v>1148</v>
      </c>
      <c r="AM138" s="22">
        <v>4423180</v>
      </c>
      <c r="AN138" s="22" t="s">
        <v>1148</v>
      </c>
      <c r="AO138" s="22">
        <v>567167</v>
      </c>
      <c r="AP138" s="22" t="s">
        <v>1148</v>
      </c>
      <c r="AQ138" s="22">
        <v>3242916</v>
      </c>
      <c r="AR138" s="22" t="s">
        <v>1148</v>
      </c>
      <c r="AS138" s="26">
        <v>25789452</v>
      </c>
      <c r="AT138" s="22" t="s">
        <v>1148</v>
      </c>
      <c r="AU138" s="23">
        <v>22.198577515900212</v>
      </c>
      <c r="AV138" s="23" t="s">
        <v>1148</v>
      </c>
      <c r="AW138" s="23">
        <v>22.73392166033624</v>
      </c>
      <c r="AX138" s="23" t="s">
        <v>1148</v>
      </c>
      <c r="AY138" s="23">
        <v>23.632943039293306</v>
      </c>
      <c r="AZ138" s="23" t="s">
        <v>1148</v>
      </c>
      <c r="BA138" s="23">
        <v>27.400601595241316</v>
      </c>
      <c r="BB138" s="23" t="s">
        <v>1148</v>
      </c>
      <c r="BC138" s="24">
        <v>22.867368219446277</v>
      </c>
      <c r="BD138" s="1" t="s">
        <v>1148</v>
      </c>
      <c r="BE138" s="1" t="str">
        <f>IF(OR(N138="Q",P138="Q",R138="Q",T138="Q",V138="Q",X138="Q",Z138="Q",AB138="Q",AD138="Q",AF138="Q",AH138="Q",AJ138="Q",AL138="Q",AN138="Q",AP138="Q",AR138="Q",AT138="Q",AV138="Q",AX138="Q",AZ138="Q",BB138="Q",BD138="Q"),"Yes","No")</f>
        <v>No</v>
      </c>
    </row>
    <row r="139" spans="1:57" ht="11.25" customHeight="1">
      <c r="A139" s="7" t="s">
        <v>683</v>
      </c>
      <c r="B139" s="7" t="s">
        <v>684</v>
      </c>
      <c r="C139" s="37" t="s">
        <v>45</v>
      </c>
      <c r="D139" s="298">
        <v>4018</v>
      </c>
      <c r="E139" s="299">
        <v>40018</v>
      </c>
      <c r="F139" s="27" t="s">
        <v>167</v>
      </c>
      <c r="G139" s="73" t="s">
        <v>160</v>
      </c>
      <c r="H139" s="35">
        <v>972546</v>
      </c>
      <c r="I139" s="35">
        <v>315</v>
      </c>
      <c r="J139" s="37" t="s">
        <v>10</v>
      </c>
      <c r="K139" s="37" t="s">
        <v>161</v>
      </c>
      <c r="L139" s="8">
        <v>3</v>
      </c>
      <c r="M139" s="8">
        <v>4776</v>
      </c>
      <c r="N139" s="9" t="s">
        <v>1148</v>
      </c>
      <c r="O139" s="8">
        <v>1965</v>
      </c>
      <c r="P139" s="9" t="s">
        <v>1148</v>
      </c>
      <c r="Q139" s="8">
        <v>242</v>
      </c>
      <c r="R139" s="9" t="s">
        <v>1148</v>
      </c>
      <c r="S139" s="8">
        <v>520</v>
      </c>
      <c r="T139" s="9" t="s">
        <v>1148</v>
      </c>
      <c r="U139" s="8">
        <v>0</v>
      </c>
      <c r="V139" s="9" t="s">
        <v>1148</v>
      </c>
      <c r="W139" s="33">
        <v>7503</v>
      </c>
      <c r="X139" s="9" t="s">
        <v>1148</v>
      </c>
      <c r="Y139" s="30">
        <v>2.25</v>
      </c>
      <c r="Z139" s="9" t="s">
        <v>1148</v>
      </c>
      <c r="AA139" s="30">
        <v>0</v>
      </c>
      <c r="AB139" s="9" t="s">
        <v>1148</v>
      </c>
      <c r="AC139" s="30">
        <v>0</v>
      </c>
      <c r="AD139" s="9" t="s">
        <v>1148</v>
      </c>
      <c r="AE139" s="30">
        <v>0</v>
      </c>
      <c r="AF139" s="9" t="s">
        <v>1148</v>
      </c>
      <c r="AG139" s="30">
        <v>0</v>
      </c>
      <c r="AH139" s="9" t="s">
        <v>1148</v>
      </c>
      <c r="AI139" s="32">
        <v>2.25</v>
      </c>
      <c r="AJ139" s="12" t="s">
        <v>1148</v>
      </c>
      <c r="AK139" s="22">
        <v>110341</v>
      </c>
      <c r="AL139" s="22" t="s">
        <v>1148</v>
      </c>
      <c r="AM139" s="22">
        <v>45175</v>
      </c>
      <c r="AN139" s="22" t="s">
        <v>1148</v>
      </c>
      <c r="AO139" s="22">
        <v>7743</v>
      </c>
      <c r="AP139" s="22" t="s">
        <v>1148</v>
      </c>
      <c r="AQ139" s="22">
        <v>12589</v>
      </c>
      <c r="AR139" s="22" t="s">
        <v>1148</v>
      </c>
      <c r="AS139" s="26">
        <v>175848</v>
      </c>
      <c r="AT139" s="22" t="s">
        <v>1148</v>
      </c>
      <c r="AU139" s="23">
        <v>23.103224455611389</v>
      </c>
      <c r="AV139" s="23" t="s">
        <v>1148</v>
      </c>
      <c r="AW139" s="23">
        <v>22.989821882951652</v>
      </c>
      <c r="AX139" s="23" t="s">
        <v>1148</v>
      </c>
      <c r="AY139" s="23">
        <v>31.995867768595041</v>
      </c>
      <c r="AZ139" s="23" t="s">
        <v>1148</v>
      </c>
      <c r="BA139" s="23">
        <v>24.209615384615386</v>
      </c>
      <c r="BB139" s="23" t="s">
        <v>1148</v>
      </c>
      <c r="BC139" s="24">
        <v>23.437025189924029</v>
      </c>
      <c r="BD139" s="1" t="s">
        <v>1148</v>
      </c>
      <c r="BE139" s="1" t="str">
        <f>IF(OR(N139="Q",P139="Q",R139="Q",T139="Q",V139="Q",X139="Q",Z139="Q",AB139="Q",AD139="Q",AF139="Q",AH139="Q",AJ139="Q",AL139="Q",AN139="Q",AP139="Q",AR139="Q",AT139="Q",AV139="Q",AX139="Q",AZ139="Q",BB139="Q",BD139="Q"),"Yes","No")</f>
        <v>No</v>
      </c>
    </row>
    <row r="140" spans="1:57" ht="11.25" customHeight="1">
      <c r="A140" s="7" t="s">
        <v>640</v>
      </c>
      <c r="B140" s="7" t="s">
        <v>641</v>
      </c>
      <c r="C140" s="37" t="s">
        <v>89</v>
      </c>
      <c r="D140" s="298">
        <v>2</v>
      </c>
      <c r="E140" s="299">
        <v>2</v>
      </c>
      <c r="F140" s="27" t="s">
        <v>167</v>
      </c>
      <c r="G140" s="73" t="s">
        <v>160</v>
      </c>
      <c r="H140" s="35">
        <v>387847</v>
      </c>
      <c r="I140" s="35">
        <v>311</v>
      </c>
      <c r="J140" s="37" t="s">
        <v>7</v>
      </c>
      <c r="K140" s="37" t="s">
        <v>161</v>
      </c>
      <c r="L140" s="8">
        <v>110</v>
      </c>
      <c r="M140" s="8">
        <v>544948</v>
      </c>
      <c r="N140" s="9" t="s">
        <v>1148</v>
      </c>
      <c r="O140" s="8">
        <v>110905</v>
      </c>
      <c r="P140" s="9" t="s">
        <v>1148</v>
      </c>
      <c r="Q140" s="8">
        <v>40392</v>
      </c>
      <c r="R140" s="9" t="s">
        <v>1148</v>
      </c>
      <c r="S140" s="8">
        <v>94132</v>
      </c>
      <c r="T140" s="9" t="s">
        <v>1148</v>
      </c>
      <c r="U140" s="8">
        <v>856</v>
      </c>
      <c r="V140" s="9" t="s">
        <v>1148</v>
      </c>
      <c r="W140" s="33">
        <v>791233</v>
      </c>
      <c r="X140" s="9" t="s">
        <v>1148</v>
      </c>
      <c r="Y140" s="30">
        <v>333</v>
      </c>
      <c r="Z140" s="9" t="s">
        <v>1148</v>
      </c>
      <c r="AA140" s="30">
        <v>62</v>
      </c>
      <c r="AB140" s="9" t="s">
        <v>1148</v>
      </c>
      <c r="AC140" s="30">
        <v>24</v>
      </c>
      <c r="AD140" s="9" t="s">
        <v>1148</v>
      </c>
      <c r="AE140" s="30">
        <v>52.349999999999994</v>
      </c>
      <c r="AF140" s="9" t="s">
        <v>1148</v>
      </c>
      <c r="AG140" s="30">
        <v>0.45</v>
      </c>
      <c r="AH140" s="9" t="s">
        <v>1148</v>
      </c>
      <c r="AI140" s="32">
        <v>471.8</v>
      </c>
      <c r="AJ140" s="12" t="s">
        <v>1148</v>
      </c>
      <c r="AK140" s="22">
        <v>13912806</v>
      </c>
      <c r="AL140" s="22" t="s">
        <v>1148</v>
      </c>
      <c r="AM140" s="22">
        <v>2847825</v>
      </c>
      <c r="AN140" s="22" t="s">
        <v>1148</v>
      </c>
      <c r="AO140" s="22">
        <v>885205</v>
      </c>
      <c r="AP140" s="22" t="s">
        <v>1148</v>
      </c>
      <c r="AQ140" s="22">
        <v>3263889</v>
      </c>
      <c r="AR140" s="22" t="s">
        <v>1148</v>
      </c>
      <c r="AS140" s="26">
        <v>20909725</v>
      </c>
      <c r="AT140" s="22" t="s">
        <v>1148</v>
      </c>
      <c r="AU140" s="23">
        <v>25.530520343225408</v>
      </c>
      <c r="AV140" s="23" t="s">
        <v>1148</v>
      </c>
      <c r="AW140" s="23">
        <v>25.678057797213832</v>
      </c>
      <c r="AX140" s="23" t="s">
        <v>1148</v>
      </c>
      <c r="AY140" s="23">
        <v>21.915354525648642</v>
      </c>
      <c r="AZ140" s="23" t="s">
        <v>1148</v>
      </c>
      <c r="BA140" s="23">
        <v>34.673532911231035</v>
      </c>
      <c r="BB140" s="23" t="s">
        <v>1148</v>
      </c>
      <c r="BC140" s="24">
        <v>26.426760511758232</v>
      </c>
      <c r="BD140" s="1" t="s">
        <v>1148</v>
      </c>
      <c r="BE140" s="1" t="str">
        <f>IF(OR(N140="Q",P140="Q",R140="Q",T140="Q",V140="Q",X140="Q",Z140="Q",AB140="Q",AD140="Q",AF140="Q",AH140="Q",AJ140="Q",AL140="Q",AN140="Q",AP140="Q",AR140="Q",AT140="Q",AV140="Q",AX140="Q",AZ140="Q",BB140="Q",BD140="Q"),"Yes","No")</f>
        <v>No</v>
      </c>
    </row>
    <row r="141" spans="1:57" ht="11.25" customHeight="1">
      <c r="A141" s="7" t="s">
        <v>640</v>
      </c>
      <c r="B141" s="7" t="s">
        <v>641</v>
      </c>
      <c r="C141" s="37" t="s">
        <v>89</v>
      </c>
      <c r="D141" s="298">
        <v>2</v>
      </c>
      <c r="E141" s="299">
        <v>2</v>
      </c>
      <c r="F141" s="27" t="s">
        <v>167</v>
      </c>
      <c r="G141" s="73" t="s">
        <v>160</v>
      </c>
      <c r="H141" s="35">
        <v>387847</v>
      </c>
      <c r="I141" s="35">
        <v>311</v>
      </c>
      <c r="J141" s="37" t="s">
        <v>8</v>
      </c>
      <c r="K141" s="37" t="s">
        <v>161</v>
      </c>
      <c r="L141" s="8">
        <v>98</v>
      </c>
      <c r="M141" s="8">
        <v>0</v>
      </c>
      <c r="N141" s="9" t="s">
        <v>1148</v>
      </c>
      <c r="O141" s="8">
        <v>0</v>
      </c>
      <c r="P141" s="9" t="s">
        <v>1148</v>
      </c>
      <c r="Q141" s="8">
        <v>0</v>
      </c>
      <c r="R141" s="9" t="s">
        <v>1148</v>
      </c>
      <c r="S141" s="8">
        <v>5483</v>
      </c>
      <c r="T141" s="9" t="s">
        <v>1148</v>
      </c>
      <c r="U141" s="8">
        <v>13</v>
      </c>
      <c r="V141" s="9" t="s">
        <v>1148</v>
      </c>
      <c r="W141" s="33">
        <v>5496</v>
      </c>
      <c r="X141" s="9" t="s">
        <v>1148</v>
      </c>
      <c r="Y141" s="30">
        <v>0</v>
      </c>
      <c r="Z141" s="9" t="s">
        <v>1148</v>
      </c>
      <c r="AA141" s="30">
        <v>0</v>
      </c>
      <c r="AB141" s="9" t="s">
        <v>1148</v>
      </c>
      <c r="AC141" s="30">
        <v>0</v>
      </c>
      <c r="AD141" s="9" t="s">
        <v>1148</v>
      </c>
      <c r="AE141" s="30">
        <v>3.8</v>
      </c>
      <c r="AF141" s="9" t="s">
        <v>1148</v>
      </c>
      <c r="AG141" s="30">
        <v>0.01</v>
      </c>
      <c r="AH141" s="9" t="s">
        <v>1148</v>
      </c>
      <c r="AI141" s="32">
        <v>3.81</v>
      </c>
      <c r="AJ141" s="12" t="s">
        <v>1148</v>
      </c>
      <c r="AK141" s="22">
        <v>0</v>
      </c>
      <c r="AL141" s="22" t="s">
        <v>1148</v>
      </c>
      <c r="AM141" s="22">
        <v>0</v>
      </c>
      <c r="AN141" s="22" t="s">
        <v>1148</v>
      </c>
      <c r="AO141" s="22">
        <v>0</v>
      </c>
      <c r="AP141" s="22" t="s">
        <v>1148</v>
      </c>
      <c r="AQ141" s="22">
        <v>162382</v>
      </c>
      <c r="AR141" s="22" t="s">
        <v>1148</v>
      </c>
      <c r="AS141" s="26">
        <v>162382</v>
      </c>
      <c r="AT141" s="22" t="s">
        <v>1148</v>
      </c>
      <c r="AU141" s="23" t="s">
        <v>1148</v>
      </c>
      <c r="AV141" s="23" t="s">
        <v>1148</v>
      </c>
      <c r="AW141" s="23" t="s">
        <v>1148</v>
      </c>
      <c r="AX141" s="23" t="s">
        <v>1148</v>
      </c>
      <c r="AY141" s="23" t="s">
        <v>1148</v>
      </c>
      <c r="AZ141" s="23" t="s">
        <v>1148</v>
      </c>
      <c r="BA141" s="23">
        <v>29.615538938537298</v>
      </c>
      <c r="BB141" s="23" t="s">
        <v>1148</v>
      </c>
      <c r="BC141" s="24">
        <v>29.545487627365357</v>
      </c>
      <c r="BD141" s="1" t="s">
        <v>1148</v>
      </c>
      <c r="BE141" s="1" t="str">
        <f>IF(OR(N141="Q",P141="Q",R141="Q",T141="Q",V141="Q",X141="Q",Z141="Q",AB141="Q",AD141="Q",AF141="Q",AH141="Q",AJ141="Q",AL141="Q",AN141="Q",AP141="Q",AR141="Q",AT141="Q",AV141="Q",AX141="Q",AZ141="Q",BB141="Q",BD141="Q"),"Yes","No")</f>
        <v>No</v>
      </c>
    </row>
    <row r="142" spans="1:57" ht="11.25" customHeight="1">
      <c r="A142" s="7" t="s">
        <v>640</v>
      </c>
      <c r="B142" s="7" t="s">
        <v>641</v>
      </c>
      <c r="C142" s="37" t="s">
        <v>89</v>
      </c>
      <c r="D142" s="298">
        <v>2</v>
      </c>
      <c r="E142" s="299">
        <v>2</v>
      </c>
      <c r="F142" s="27" t="s">
        <v>167</v>
      </c>
      <c r="G142" s="73" t="s">
        <v>160</v>
      </c>
      <c r="H142" s="35">
        <v>387847</v>
      </c>
      <c r="I142" s="35">
        <v>311</v>
      </c>
      <c r="J142" s="37" t="s">
        <v>10</v>
      </c>
      <c r="K142" s="37" t="s">
        <v>161</v>
      </c>
      <c r="L142" s="8">
        <v>55</v>
      </c>
      <c r="M142" s="8">
        <v>137384</v>
      </c>
      <c r="N142" s="9" t="s">
        <v>1148</v>
      </c>
      <c r="O142" s="8">
        <v>24491</v>
      </c>
      <c r="P142" s="9" t="s">
        <v>1148</v>
      </c>
      <c r="Q142" s="8">
        <v>0</v>
      </c>
      <c r="R142" s="9" t="s">
        <v>1148</v>
      </c>
      <c r="S142" s="8">
        <v>25837</v>
      </c>
      <c r="T142" s="9" t="s">
        <v>1148</v>
      </c>
      <c r="U142" s="8">
        <v>235</v>
      </c>
      <c r="V142" s="9" t="s">
        <v>1148</v>
      </c>
      <c r="W142" s="33">
        <v>187947</v>
      </c>
      <c r="X142" s="9" t="s">
        <v>1148</v>
      </c>
      <c r="Y142" s="30">
        <v>81</v>
      </c>
      <c r="Z142" s="9" t="s">
        <v>1148</v>
      </c>
      <c r="AA142" s="30">
        <v>14</v>
      </c>
      <c r="AB142" s="9" t="s">
        <v>1148</v>
      </c>
      <c r="AC142" s="30">
        <v>0</v>
      </c>
      <c r="AD142" s="9" t="s">
        <v>1148</v>
      </c>
      <c r="AE142" s="30">
        <v>14.399999999999999</v>
      </c>
      <c r="AF142" s="9" t="s">
        <v>1148</v>
      </c>
      <c r="AG142" s="30">
        <v>0.1</v>
      </c>
      <c r="AH142" s="9" t="s">
        <v>1148</v>
      </c>
      <c r="AI142" s="32">
        <v>109.5</v>
      </c>
      <c r="AJ142" s="12" t="s">
        <v>1148</v>
      </c>
      <c r="AK142" s="22">
        <v>3008466</v>
      </c>
      <c r="AL142" s="22" t="s">
        <v>1148</v>
      </c>
      <c r="AM142" s="22">
        <v>537415</v>
      </c>
      <c r="AN142" s="22" t="s">
        <v>1148</v>
      </c>
      <c r="AO142" s="22">
        <v>0</v>
      </c>
      <c r="AP142" s="22" t="s">
        <v>1148</v>
      </c>
      <c r="AQ142" s="22">
        <v>509044</v>
      </c>
      <c r="AR142" s="22" t="s">
        <v>1148</v>
      </c>
      <c r="AS142" s="26">
        <v>4054925</v>
      </c>
      <c r="AT142" s="22" t="s">
        <v>1148</v>
      </c>
      <c r="AU142" s="23">
        <v>21.898226867757526</v>
      </c>
      <c r="AV142" s="23" t="s">
        <v>1148</v>
      </c>
      <c r="AW142" s="23">
        <v>21.943366951124904</v>
      </c>
      <c r="AX142" s="23" t="s">
        <v>1148</v>
      </c>
      <c r="AY142" s="23" t="s">
        <v>1148</v>
      </c>
      <c r="AZ142" s="23" t="s">
        <v>1148</v>
      </c>
      <c r="BA142" s="23">
        <v>19.702132600534117</v>
      </c>
      <c r="BB142" s="23" t="s">
        <v>1148</v>
      </c>
      <c r="BC142" s="24">
        <v>21.574832266543229</v>
      </c>
      <c r="BD142" s="1" t="s">
        <v>1148</v>
      </c>
      <c r="BE142" s="1" t="str">
        <f>IF(OR(N142="Q",P142="Q",R142="Q",T142="Q",V142="Q",X142="Q",Z142="Q",AB142="Q",AD142="Q",AF142="Q",AH142="Q",AJ142="Q",AL142="Q",AN142="Q",AP142="Q",AR142="Q",AT142="Q",AV142="Q",AX142="Q",AZ142="Q",BB142="Q",BD142="Q"),"Yes","No")</f>
        <v>No</v>
      </c>
    </row>
    <row r="143" spans="1:57" ht="11.25" customHeight="1">
      <c r="A143" s="7" t="s">
        <v>432</v>
      </c>
      <c r="B143" s="7" t="s">
        <v>433</v>
      </c>
      <c r="C143" s="37" t="s">
        <v>89</v>
      </c>
      <c r="D143" s="298">
        <v>19</v>
      </c>
      <c r="E143" s="299">
        <v>19</v>
      </c>
      <c r="F143" s="27" t="s">
        <v>167</v>
      </c>
      <c r="G143" s="73" t="s">
        <v>160</v>
      </c>
      <c r="H143" s="35">
        <v>176617</v>
      </c>
      <c r="I143" s="35">
        <v>310</v>
      </c>
      <c r="J143" s="37" t="s">
        <v>8</v>
      </c>
      <c r="K143" s="37" t="s">
        <v>161</v>
      </c>
      <c r="L143" s="8">
        <v>215</v>
      </c>
      <c r="M143" s="8">
        <v>11503</v>
      </c>
      <c r="N143" s="9" t="s">
        <v>1148</v>
      </c>
      <c r="O143" s="8">
        <v>4074</v>
      </c>
      <c r="P143" s="9" t="s">
        <v>1148</v>
      </c>
      <c r="Q143" s="8">
        <v>382</v>
      </c>
      <c r="R143" s="9" t="s">
        <v>1148</v>
      </c>
      <c r="S143" s="8">
        <v>2370</v>
      </c>
      <c r="T143" s="9" t="s">
        <v>1148</v>
      </c>
      <c r="U143" s="8">
        <v>0</v>
      </c>
      <c r="V143" s="9" t="s">
        <v>1148</v>
      </c>
      <c r="W143" s="33">
        <v>18329</v>
      </c>
      <c r="X143" s="9" t="s">
        <v>1148</v>
      </c>
      <c r="Y143" s="30">
        <v>6</v>
      </c>
      <c r="Z143" s="9" t="s">
        <v>1148</v>
      </c>
      <c r="AA143" s="30">
        <v>2.35</v>
      </c>
      <c r="AB143" s="9" t="s">
        <v>1148</v>
      </c>
      <c r="AC143" s="30">
        <v>0.2</v>
      </c>
      <c r="AD143" s="9" t="s">
        <v>1148</v>
      </c>
      <c r="AE143" s="30">
        <v>1.32</v>
      </c>
      <c r="AF143" s="9" t="s">
        <v>1148</v>
      </c>
      <c r="AG143" s="30">
        <v>0</v>
      </c>
      <c r="AH143" s="9" t="s">
        <v>1148</v>
      </c>
      <c r="AI143" s="32">
        <v>9.8699999999999992</v>
      </c>
      <c r="AJ143" s="12" t="s">
        <v>1148</v>
      </c>
      <c r="AK143" s="22">
        <v>306342</v>
      </c>
      <c r="AL143" s="22" t="s">
        <v>1148</v>
      </c>
      <c r="AM143" s="22">
        <v>116177</v>
      </c>
      <c r="AN143" s="22" t="s">
        <v>1148</v>
      </c>
      <c r="AO143" s="22">
        <v>11200</v>
      </c>
      <c r="AP143" s="22" t="s">
        <v>1148</v>
      </c>
      <c r="AQ143" s="22">
        <v>85168</v>
      </c>
      <c r="AR143" s="22" t="s">
        <v>1148</v>
      </c>
      <c r="AS143" s="26">
        <v>518887</v>
      </c>
      <c r="AT143" s="22" t="s">
        <v>1148</v>
      </c>
      <c r="AU143" s="23">
        <v>26.631487438059636</v>
      </c>
      <c r="AV143" s="23" t="s">
        <v>1148</v>
      </c>
      <c r="AW143" s="23">
        <v>28.516691212567501</v>
      </c>
      <c r="AX143" s="23" t="s">
        <v>1148</v>
      </c>
      <c r="AY143" s="23">
        <v>29.319371727748692</v>
      </c>
      <c r="AZ143" s="23" t="s">
        <v>1148</v>
      </c>
      <c r="BA143" s="23">
        <v>35.935864978902956</v>
      </c>
      <c r="BB143" s="23" t="s">
        <v>1148</v>
      </c>
      <c r="BC143" s="24">
        <v>28.309618637132413</v>
      </c>
      <c r="BD143" s="1" t="s">
        <v>1148</v>
      </c>
      <c r="BE143" s="1" t="str">
        <f>IF(OR(N143="Q",P143="Q",R143="Q",T143="Q",V143="Q",X143="Q",Z143="Q",AB143="Q",AD143="Q",AF143="Q",AH143="Q",AJ143="Q",AL143="Q",AN143="Q",AP143="Q",AR143="Q",AT143="Q",AV143="Q",AX143="Q",AZ143="Q",BB143="Q",BD143="Q"),"Yes","No")</f>
        <v>No</v>
      </c>
    </row>
    <row r="144" spans="1:57" ht="11.25" customHeight="1">
      <c r="A144" s="7" t="s">
        <v>432</v>
      </c>
      <c r="B144" s="7" t="s">
        <v>433</v>
      </c>
      <c r="C144" s="37" t="s">
        <v>89</v>
      </c>
      <c r="D144" s="298">
        <v>19</v>
      </c>
      <c r="E144" s="299">
        <v>19</v>
      </c>
      <c r="F144" s="27" t="s">
        <v>167</v>
      </c>
      <c r="G144" s="73" t="s">
        <v>160</v>
      </c>
      <c r="H144" s="35">
        <v>176617</v>
      </c>
      <c r="I144" s="35">
        <v>310</v>
      </c>
      <c r="J144" s="37" t="s">
        <v>7</v>
      </c>
      <c r="K144" s="37" t="s">
        <v>161</v>
      </c>
      <c r="L144" s="8">
        <v>50</v>
      </c>
      <c r="M144" s="8">
        <v>281308</v>
      </c>
      <c r="N144" s="9" t="s">
        <v>1148</v>
      </c>
      <c r="O144" s="8">
        <v>45889</v>
      </c>
      <c r="P144" s="9" t="s">
        <v>1148</v>
      </c>
      <c r="Q144" s="8">
        <v>9108</v>
      </c>
      <c r="R144" s="9" t="s">
        <v>1148</v>
      </c>
      <c r="S144" s="8">
        <v>56555</v>
      </c>
      <c r="T144" s="9" t="s">
        <v>1148</v>
      </c>
      <c r="U144" s="8">
        <v>0</v>
      </c>
      <c r="V144" s="9" t="s">
        <v>1148</v>
      </c>
      <c r="W144" s="33">
        <v>392860</v>
      </c>
      <c r="X144" s="9" t="s">
        <v>1148</v>
      </c>
      <c r="Y144" s="30">
        <v>142.44999999999999</v>
      </c>
      <c r="Z144" s="9" t="s">
        <v>1148</v>
      </c>
      <c r="AA144" s="30">
        <v>25.67</v>
      </c>
      <c r="AB144" s="9" t="s">
        <v>1148</v>
      </c>
      <c r="AC144" s="30">
        <v>4.67</v>
      </c>
      <c r="AD144" s="9" t="s">
        <v>1148</v>
      </c>
      <c r="AE144" s="30">
        <v>31.52</v>
      </c>
      <c r="AF144" s="9" t="s">
        <v>1148</v>
      </c>
      <c r="AG144" s="30">
        <v>0</v>
      </c>
      <c r="AH144" s="9" t="s">
        <v>1148</v>
      </c>
      <c r="AI144" s="32">
        <v>204.31</v>
      </c>
      <c r="AJ144" s="12" t="s">
        <v>1148</v>
      </c>
      <c r="AK144" s="22">
        <v>7040876</v>
      </c>
      <c r="AL144" s="22" t="s">
        <v>1148</v>
      </c>
      <c r="AM144" s="22">
        <v>1308605</v>
      </c>
      <c r="AN144" s="22" t="s">
        <v>1148</v>
      </c>
      <c r="AO144" s="22">
        <v>267239</v>
      </c>
      <c r="AP144" s="22" t="s">
        <v>1148</v>
      </c>
      <c r="AQ144" s="22">
        <v>1763863</v>
      </c>
      <c r="AR144" s="22" t="s">
        <v>1148</v>
      </c>
      <c r="AS144" s="26">
        <v>10380583</v>
      </c>
      <c r="AT144" s="22" t="s">
        <v>1148</v>
      </c>
      <c r="AU144" s="23">
        <v>25.029064228532427</v>
      </c>
      <c r="AV144" s="23" t="s">
        <v>1148</v>
      </c>
      <c r="AW144" s="23">
        <v>28.516746932816144</v>
      </c>
      <c r="AX144" s="23" t="s">
        <v>1148</v>
      </c>
      <c r="AY144" s="23">
        <v>29.341128678085198</v>
      </c>
      <c r="AZ144" s="23" t="s">
        <v>1148</v>
      </c>
      <c r="BA144" s="23">
        <v>31.188453717620018</v>
      </c>
      <c r="BB144" s="23" t="s">
        <v>1148</v>
      </c>
      <c r="BC144" s="24">
        <v>26.423110013745355</v>
      </c>
      <c r="BD144" s="1" t="s">
        <v>1148</v>
      </c>
      <c r="BE144" s="1" t="str">
        <f>IF(OR(N144="Q",P144="Q",R144="Q",T144="Q",V144="Q",X144="Q",Z144="Q",AB144="Q",AD144="Q",AF144="Q",AH144="Q",AJ144="Q",AL144="Q",AN144="Q",AP144="Q",AR144="Q",AT144="Q",AV144="Q",AX144="Q",AZ144="Q",BB144="Q",BD144="Q"),"Yes","No")</f>
        <v>No</v>
      </c>
    </row>
    <row r="145" spans="1:57" ht="11.25" customHeight="1">
      <c r="A145" s="7" t="s">
        <v>432</v>
      </c>
      <c r="B145" s="7" t="s">
        <v>433</v>
      </c>
      <c r="C145" s="37" t="s">
        <v>89</v>
      </c>
      <c r="D145" s="298">
        <v>19</v>
      </c>
      <c r="E145" s="299">
        <v>19</v>
      </c>
      <c r="F145" s="27" t="s">
        <v>167</v>
      </c>
      <c r="G145" s="73" t="s">
        <v>160</v>
      </c>
      <c r="H145" s="35">
        <v>176617</v>
      </c>
      <c r="I145" s="35">
        <v>310</v>
      </c>
      <c r="J145" s="37" t="s">
        <v>10</v>
      </c>
      <c r="K145" s="37" t="s">
        <v>161</v>
      </c>
      <c r="L145" s="8">
        <v>36</v>
      </c>
      <c r="M145" s="8">
        <v>118392</v>
      </c>
      <c r="N145" s="9" t="s">
        <v>1148</v>
      </c>
      <c r="O145" s="8">
        <v>17777</v>
      </c>
      <c r="P145" s="9" t="s">
        <v>1148</v>
      </c>
      <c r="Q145" s="8">
        <v>3377</v>
      </c>
      <c r="R145" s="9" t="s">
        <v>1148</v>
      </c>
      <c r="S145" s="8">
        <v>20973</v>
      </c>
      <c r="T145" s="9" t="s">
        <v>1148</v>
      </c>
      <c r="U145" s="8">
        <v>0</v>
      </c>
      <c r="V145" s="9" t="s">
        <v>1148</v>
      </c>
      <c r="W145" s="33">
        <v>160519</v>
      </c>
      <c r="X145" s="9" t="s">
        <v>1148</v>
      </c>
      <c r="Y145" s="30">
        <v>57.78</v>
      </c>
      <c r="Z145" s="9" t="s">
        <v>1148</v>
      </c>
      <c r="AA145" s="30">
        <v>9.94</v>
      </c>
      <c r="AB145" s="9" t="s">
        <v>1148</v>
      </c>
      <c r="AC145" s="30">
        <v>1.73</v>
      </c>
      <c r="AD145" s="9" t="s">
        <v>1148</v>
      </c>
      <c r="AE145" s="30">
        <v>11.69</v>
      </c>
      <c r="AF145" s="9" t="s">
        <v>1148</v>
      </c>
      <c r="AG145" s="30">
        <v>0</v>
      </c>
      <c r="AH145" s="9" t="s">
        <v>1148</v>
      </c>
      <c r="AI145" s="32">
        <v>81.14</v>
      </c>
      <c r="AJ145" s="12" t="s">
        <v>1148</v>
      </c>
      <c r="AK145" s="22">
        <v>2857663</v>
      </c>
      <c r="AL145" s="22" t="s">
        <v>1148</v>
      </c>
      <c r="AM145" s="22">
        <v>506943</v>
      </c>
      <c r="AN145" s="22" t="s">
        <v>1148</v>
      </c>
      <c r="AO145" s="22">
        <v>99102</v>
      </c>
      <c r="AP145" s="22" t="s">
        <v>1148</v>
      </c>
      <c r="AQ145" s="22">
        <v>700538</v>
      </c>
      <c r="AR145" s="22" t="s">
        <v>1148</v>
      </c>
      <c r="AS145" s="26">
        <v>4164246</v>
      </c>
      <c r="AT145" s="22" t="s">
        <v>1148</v>
      </c>
      <c r="AU145" s="23">
        <v>24.13729812825191</v>
      </c>
      <c r="AV145" s="23" t="s">
        <v>1148</v>
      </c>
      <c r="AW145" s="23">
        <v>28.516791359621983</v>
      </c>
      <c r="AX145" s="23" t="s">
        <v>1148</v>
      </c>
      <c r="AY145" s="23">
        <v>29.346165235416048</v>
      </c>
      <c r="AZ145" s="23" t="s">
        <v>1148</v>
      </c>
      <c r="BA145" s="23">
        <v>33.401897677966907</v>
      </c>
      <c r="BB145" s="23" t="s">
        <v>1148</v>
      </c>
      <c r="BC145" s="24">
        <v>25.94238688254973</v>
      </c>
      <c r="BD145" s="1" t="s">
        <v>1148</v>
      </c>
      <c r="BE145" s="1" t="str">
        <f>IF(OR(N145="Q",P145="Q",R145="Q",T145="Q",V145="Q",X145="Q",Z145="Q",AB145="Q",AD145="Q",AF145="Q",AH145="Q",AJ145="Q",AL145="Q",AN145="Q",AP145="Q",AR145="Q",AT145="Q",AV145="Q",AX145="Q",AZ145="Q",BB145="Q",BD145="Q"),"Yes","No")</f>
        <v>No</v>
      </c>
    </row>
    <row r="146" spans="1:57" ht="11.25" customHeight="1">
      <c r="A146" s="7" t="s">
        <v>432</v>
      </c>
      <c r="B146" s="7" t="s">
        <v>433</v>
      </c>
      <c r="C146" s="37" t="s">
        <v>89</v>
      </c>
      <c r="D146" s="298">
        <v>19</v>
      </c>
      <c r="E146" s="299">
        <v>19</v>
      </c>
      <c r="F146" s="27" t="s">
        <v>167</v>
      </c>
      <c r="G146" s="73" t="s">
        <v>160</v>
      </c>
      <c r="H146" s="35">
        <v>176617</v>
      </c>
      <c r="I146" s="35">
        <v>310</v>
      </c>
      <c r="J146" s="37" t="s">
        <v>18</v>
      </c>
      <c r="K146" s="37" t="s">
        <v>161</v>
      </c>
      <c r="L146" s="8">
        <v>9</v>
      </c>
      <c r="M146" s="8">
        <v>33348</v>
      </c>
      <c r="N146" s="9" t="s">
        <v>1148</v>
      </c>
      <c r="O146" s="8">
        <v>5439</v>
      </c>
      <c r="P146" s="9" t="s">
        <v>1148</v>
      </c>
      <c r="Q146" s="8">
        <v>771</v>
      </c>
      <c r="R146" s="9" t="s">
        <v>1148</v>
      </c>
      <c r="S146" s="8">
        <v>4791</v>
      </c>
      <c r="T146" s="9" t="s">
        <v>1148</v>
      </c>
      <c r="U146" s="8">
        <v>0</v>
      </c>
      <c r="V146" s="9" t="s">
        <v>1148</v>
      </c>
      <c r="W146" s="33">
        <v>44349</v>
      </c>
      <c r="X146" s="9" t="s">
        <v>1148</v>
      </c>
      <c r="Y146" s="30">
        <v>16.77</v>
      </c>
      <c r="Z146" s="9" t="s">
        <v>1148</v>
      </c>
      <c r="AA146" s="30">
        <v>3.04</v>
      </c>
      <c r="AB146" s="9" t="s">
        <v>1148</v>
      </c>
      <c r="AC146" s="30">
        <v>0.4</v>
      </c>
      <c r="AD146" s="9" t="s">
        <v>1148</v>
      </c>
      <c r="AE146" s="30">
        <v>2.67</v>
      </c>
      <c r="AF146" s="9" t="s">
        <v>1148</v>
      </c>
      <c r="AG146" s="30">
        <v>0</v>
      </c>
      <c r="AH146" s="9" t="s">
        <v>1148</v>
      </c>
      <c r="AI146" s="32">
        <v>22.88</v>
      </c>
      <c r="AJ146" s="12" t="s">
        <v>1148</v>
      </c>
      <c r="AK146" s="22">
        <v>834664</v>
      </c>
      <c r="AL146" s="22" t="s">
        <v>1148</v>
      </c>
      <c r="AM146" s="22">
        <v>155100</v>
      </c>
      <c r="AN146" s="22" t="s">
        <v>1148</v>
      </c>
      <c r="AO146" s="22">
        <v>22637</v>
      </c>
      <c r="AP146" s="22" t="s">
        <v>1148</v>
      </c>
      <c r="AQ146" s="22">
        <v>196010</v>
      </c>
      <c r="AR146" s="22" t="s">
        <v>1148</v>
      </c>
      <c r="AS146" s="26">
        <v>1208411</v>
      </c>
      <c r="AT146" s="22" t="s">
        <v>1148</v>
      </c>
      <c r="AU146" s="23">
        <v>25.028907280796449</v>
      </c>
      <c r="AV146" s="23" t="s">
        <v>1148</v>
      </c>
      <c r="AW146" s="23">
        <v>28.516271373414231</v>
      </c>
      <c r="AX146" s="23" t="s">
        <v>1148</v>
      </c>
      <c r="AY146" s="23">
        <v>29.360570687418935</v>
      </c>
      <c r="AZ146" s="23" t="s">
        <v>1148</v>
      </c>
      <c r="BA146" s="23">
        <v>40.912126904612819</v>
      </c>
      <c r="BB146" s="23" t="s">
        <v>1148</v>
      </c>
      <c r="BC146" s="24">
        <v>27.247762069043269</v>
      </c>
      <c r="BD146" s="1" t="s">
        <v>1148</v>
      </c>
      <c r="BE146" s="1" t="str">
        <f>IF(OR(N146="Q",P146="Q",R146="Q",T146="Q",V146="Q",X146="Q",Z146="Q",AB146="Q",AD146="Q",AF146="Q",AH146="Q",AJ146="Q",AL146="Q",AN146="Q",AP146="Q",AR146="Q",AT146="Q",AV146="Q",AX146="Q",AZ146="Q",BB146="Q",BD146="Q"),"Yes","No")</f>
        <v>No</v>
      </c>
    </row>
    <row r="147" spans="1:57" ht="11.25" customHeight="1">
      <c r="A147" s="7" t="s">
        <v>567</v>
      </c>
      <c r="B147" s="7" t="s">
        <v>568</v>
      </c>
      <c r="C147" s="37" t="s">
        <v>32</v>
      </c>
      <c r="D147" s="298">
        <v>4027</v>
      </c>
      <c r="E147" s="299">
        <v>40027</v>
      </c>
      <c r="F147" s="27" t="s">
        <v>167</v>
      </c>
      <c r="G147" s="73" t="s">
        <v>160</v>
      </c>
      <c r="H147" s="35">
        <v>2441770</v>
      </c>
      <c r="I147" s="35">
        <v>308</v>
      </c>
      <c r="J147" s="37" t="s">
        <v>7</v>
      </c>
      <c r="K147" s="37" t="s">
        <v>161</v>
      </c>
      <c r="L147" s="8">
        <v>160</v>
      </c>
      <c r="M147" s="8">
        <v>746438</v>
      </c>
      <c r="N147" s="9" t="s">
        <v>1148</v>
      </c>
      <c r="O147" s="8">
        <v>115060</v>
      </c>
      <c r="P147" s="9" t="s">
        <v>1148</v>
      </c>
      <c r="Q147" s="8">
        <v>56379</v>
      </c>
      <c r="R147" s="9" t="s">
        <v>1148</v>
      </c>
      <c r="S147" s="8">
        <v>142322</v>
      </c>
      <c r="T147" s="9" t="s">
        <v>1148</v>
      </c>
      <c r="U147" s="8">
        <v>0</v>
      </c>
      <c r="V147" s="9" t="s">
        <v>1148</v>
      </c>
      <c r="W147" s="33">
        <v>1060199</v>
      </c>
      <c r="X147" s="9" t="s">
        <v>1148</v>
      </c>
      <c r="Y147" s="30">
        <v>426</v>
      </c>
      <c r="Z147" s="9" t="s">
        <v>1148</v>
      </c>
      <c r="AA147" s="30">
        <v>62</v>
      </c>
      <c r="AB147" s="9" t="s">
        <v>1148</v>
      </c>
      <c r="AC147" s="30">
        <v>33</v>
      </c>
      <c r="AD147" s="9" t="s">
        <v>1148</v>
      </c>
      <c r="AE147" s="30">
        <v>84</v>
      </c>
      <c r="AF147" s="9" t="s">
        <v>1148</v>
      </c>
      <c r="AG147" s="30">
        <v>0</v>
      </c>
      <c r="AH147" s="9" t="s">
        <v>1148</v>
      </c>
      <c r="AI147" s="32">
        <v>605</v>
      </c>
      <c r="AJ147" s="12" t="s">
        <v>1148</v>
      </c>
      <c r="AK147" s="22">
        <v>16952492</v>
      </c>
      <c r="AL147" s="22" t="s">
        <v>1148</v>
      </c>
      <c r="AM147" s="22">
        <v>2936502</v>
      </c>
      <c r="AN147" s="22" t="s">
        <v>1148</v>
      </c>
      <c r="AO147" s="22">
        <v>492053</v>
      </c>
      <c r="AP147" s="22" t="s">
        <v>1148</v>
      </c>
      <c r="AQ147" s="22">
        <v>3166605</v>
      </c>
      <c r="AR147" s="22" t="s">
        <v>1148</v>
      </c>
      <c r="AS147" s="26">
        <v>23547652</v>
      </c>
      <c r="AT147" s="22" t="s">
        <v>1148</v>
      </c>
      <c r="AU147" s="23">
        <v>22.711185657750544</v>
      </c>
      <c r="AV147" s="23" t="s">
        <v>1148</v>
      </c>
      <c r="AW147" s="23">
        <v>25.521484442899357</v>
      </c>
      <c r="AX147" s="23" t="s">
        <v>1148</v>
      </c>
      <c r="AY147" s="23">
        <v>8.7275936075489096</v>
      </c>
      <c r="AZ147" s="23" t="s">
        <v>1148</v>
      </c>
      <c r="BA147" s="23">
        <v>22.249581933924482</v>
      </c>
      <c r="BB147" s="23" t="s">
        <v>1148</v>
      </c>
      <c r="BC147" s="24">
        <v>22.210596312579053</v>
      </c>
      <c r="BD147" s="1" t="s">
        <v>1148</v>
      </c>
      <c r="BE147" s="1" t="str">
        <f>IF(OR(N147="Q",P147="Q",R147="Q",T147="Q",V147="Q",X147="Q",Z147="Q",AB147="Q",AD147="Q",AF147="Q",AH147="Q",AJ147="Q",AL147="Q",AN147="Q",AP147="Q",AR147="Q",AT147="Q",AV147="Q",AX147="Q",AZ147="Q",BB147="Q",BD147="Q"),"Yes","No")</f>
        <v>No</v>
      </c>
    </row>
    <row r="148" spans="1:57" ht="11.25" customHeight="1">
      <c r="A148" s="7" t="s">
        <v>567</v>
      </c>
      <c r="B148" s="7" t="s">
        <v>568</v>
      </c>
      <c r="C148" s="37" t="s">
        <v>32</v>
      </c>
      <c r="D148" s="298">
        <v>4027</v>
      </c>
      <c r="E148" s="299">
        <v>40027</v>
      </c>
      <c r="F148" s="27" t="s">
        <v>167</v>
      </c>
      <c r="G148" s="73" t="s">
        <v>160</v>
      </c>
      <c r="H148" s="35">
        <v>2441770</v>
      </c>
      <c r="I148" s="35">
        <v>308</v>
      </c>
      <c r="J148" s="37" t="s">
        <v>18</v>
      </c>
      <c r="K148" s="37" t="s">
        <v>161</v>
      </c>
      <c r="L148" s="8">
        <v>7</v>
      </c>
      <c r="M148" s="8">
        <v>19543</v>
      </c>
      <c r="N148" s="9" t="s">
        <v>1148</v>
      </c>
      <c r="O148" s="8">
        <v>5126</v>
      </c>
      <c r="P148" s="9" t="s">
        <v>1148</v>
      </c>
      <c r="Q148" s="8">
        <v>2512</v>
      </c>
      <c r="R148" s="9" t="s">
        <v>1148</v>
      </c>
      <c r="S148" s="8">
        <v>6270</v>
      </c>
      <c r="T148" s="9" t="s">
        <v>1148</v>
      </c>
      <c r="U148" s="8">
        <v>0</v>
      </c>
      <c r="V148" s="9" t="s">
        <v>1148</v>
      </c>
      <c r="W148" s="33">
        <v>33451</v>
      </c>
      <c r="X148" s="9" t="s">
        <v>1148</v>
      </c>
      <c r="Y148" s="30">
        <v>10</v>
      </c>
      <c r="Z148" s="9" t="s">
        <v>1148</v>
      </c>
      <c r="AA148" s="30">
        <v>3</v>
      </c>
      <c r="AB148" s="9" t="s">
        <v>1148</v>
      </c>
      <c r="AC148" s="30">
        <v>1</v>
      </c>
      <c r="AD148" s="9" t="s">
        <v>1148</v>
      </c>
      <c r="AE148" s="30">
        <v>4</v>
      </c>
      <c r="AF148" s="9" t="s">
        <v>1148</v>
      </c>
      <c r="AG148" s="30">
        <v>0</v>
      </c>
      <c r="AH148" s="9" t="s">
        <v>1148</v>
      </c>
      <c r="AI148" s="32">
        <v>18</v>
      </c>
      <c r="AJ148" s="12" t="s">
        <v>1148</v>
      </c>
      <c r="AK148" s="22">
        <v>415622</v>
      </c>
      <c r="AL148" s="22" t="s">
        <v>1148</v>
      </c>
      <c r="AM148" s="22">
        <v>90820</v>
      </c>
      <c r="AN148" s="22" t="s">
        <v>1148</v>
      </c>
      <c r="AO148" s="22">
        <v>46982</v>
      </c>
      <c r="AP148" s="22" t="s">
        <v>1148</v>
      </c>
      <c r="AQ148" s="22">
        <v>97936</v>
      </c>
      <c r="AR148" s="22" t="s">
        <v>1148</v>
      </c>
      <c r="AS148" s="26">
        <v>651360</v>
      </c>
      <c r="AT148" s="22" t="s">
        <v>1148</v>
      </c>
      <c r="AU148" s="23">
        <v>21.267052141431716</v>
      </c>
      <c r="AV148" s="23" t="s">
        <v>1148</v>
      </c>
      <c r="AW148" s="23">
        <v>17.717518532969176</v>
      </c>
      <c r="AX148" s="23" t="s">
        <v>1148</v>
      </c>
      <c r="AY148" s="23">
        <v>18.703025477707005</v>
      </c>
      <c r="AZ148" s="23" t="s">
        <v>1148</v>
      </c>
      <c r="BA148" s="23">
        <v>15.619776714513556</v>
      </c>
      <c r="BB148" s="23" t="s">
        <v>1148</v>
      </c>
      <c r="BC148" s="24">
        <v>19.472063615437506</v>
      </c>
      <c r="BD148" s="1" t="s">
        <v>1148</v>
      </c>
      <c r="BE148" s="1" t="str">
        <f>IF(OR(N148="Q",P148="Q",R148="Q",T148="Q",V148="Q",X148="Q",Z148="Q",AB148="Q",AD148="Q",AF148="Q",AH148="Q",AJ148="Q",AL148="Q",AN148="Q",AP148="Q",AR148="Q",AT148="Q",AV148="Q",AX148="Q",AZ148="Q",BB148="Q",BD148="Q"),"Yes","No")</f>
        <v>No</v>
      </c>
    </row>
    <row r="149" spans="1:57" ht="11.25" customHeight="1">
      <c r="A149" s="7" t="s">
        <v>569</v>
      </c>
      <c r="B149" s="7" t="s">
        <v>570</v>
      </c>
      <c r="C149" s="37" t="s">
        <v>63</v>
      </c>
      <c r="D149" s="298">
        <v>2098</v>
      </c>
      <c r="E149" s="299">
        <v>20098</v>
      </c>
      <c r="F149" s="27" t="s">
        <v>167</v>
      </c>
      <c r="G149" s="73" t="s">
        <v>160</v>
      </c>
      <c r="H149" s="35">
        <v>18351295</v>
      </c>
      <c r="I149" s="35">
        <v>304</v>
      </c>
      <c r="J149" s="37" t="s">
        <v>20</v>
      </c>
      <c r="K149" s="37" t="s">
        <v>161</v>
      </c>
      <c r="L149" s="8">
        <v>299</v>
      </c>
      <c r="M149" s="8">
        <v>1097899</v>
      </c>
      <c r="N149" s="9" t="s">
        <v>1148</v>
      </c>
      <c r="O149" s="8">
        <v>416074</v>
      </c>
      <c r="P149" s="9" t="s">
        <v>1148</v>
      </c>
      <c r="Q149" s="8">
        <v>855689</v>
      </c>
      <c r="R149" s="9" t="s">
        <v>1148</v>
      </c>
      <c r="S149" s="8">
        <v>102340</v>
      </c>
      <c r="T149" s="9" t="s">
        <v>1148</v>
      </c>
      <c r="U149" s="8">
        <v>0</v>
      </c>
      <c r="V149" s="9" t="s">
        <v>1148</v>
      </c>
      <c r="W149" s="33">
        <v>2472002</v>
      </c>
      <c r="X149" s="9" t="s">
        <v>1148</v>
      </c>
      <c r="Y149" s="30">
        <v>613</v>
      </c>
      <c r="Z149" s="9" t="s">
        <v>1148</v>
      </c>
      <c r="AA149" s="30">
        <v>250</v>
      </c>
      <c r="AB149" s="9" t="s">
        <v>1148</v>
      </c>
      <c r="AC149" s="30">
        <v>513</v>
      </c>
      <c r="AD149" s="9" t="s">
        <v>1148</v>
      </c>
      <c r="AE149" s="30">
        <v>66</v>
      </c>
      <c r="AF149" s="9" t="s">
        <v>1148</v>
      </c>
      <c r="AG149" s="30">
        <v>0</v>
      </c>
      <c r="AH149" s="9" t="s">
        <v>1148</v>
      </c>
      <c r="AI149" s="32">
        <v>1442</v>
      </c>
      <c r="AJ149" s="12" t="s">
        <v>1148</v>
      </c>
      <c r="AK149" s="22">
        <v>64769106</v>
      </c>
      <c r="AL149" s="22" t="s">
        <v>1148</v>
      </c>
      <c r="AM149" s="22">
        <v>21821850</v>
      </c>
      <c r="AN149" s="22" t="s">
        <v>1148</v>
      </c>
      <c r="AO149" s="22">
        <v>30577872</v>
      </c>
      <c r="AP149" s="22" t="s">
        <v>1148</v>
      </c>
      <c r="AQ149" s="22">
        <v>5406291</v>
      </c>
      <c r="AR149" s="22" t="s">
        <v>1148</v>
      </c>
      <c r="AS149" s="26">
        <v>122575119</v>
      </c>
      <c r="AT149" s="22" t="s">
        <v>1148</v>
      </c>
      <c r="AU149" s="23">
        <v>58.993683389820013</v>
      </c>
      <c r="AV149" s="23" t="s">
        <v>1148</v>
      </c>
      <c r="AW149" s="23">
        <v>52.447040670649933</v>
      </c>
      <c r="AX149" s="23" t="s">
        <v>1148</v>
      </c>
      <c r="AY149" s="23">
        <v>35.734796170103856</v>
      </c>
      <c r="AZ149" s="23" t="s">
        <v>1148</v>
      </c>
      <c r="BA149" s="23">
        <v>52.826763728747316</v>
      </c>
      <c r="BB149" s="23" t="s">
        <v>1148</v>
      </c>
      <c r="BC149" s="24">
        <v>49.585364008605168</v>
      </c>
      <c r="BD149" s="1" t="s">
        <v>1148</v>
      </c>
      <c r="BE149" s="1" t="str">
        <f>IF(OR(N149="Q",P149="Q",R149="Q",T149="Q",V149="Q",X149="Q",Z149="Q",AB149="Q",AD149="Q",AF149="Q",AH149="Q",AJ149="Q",AL149="Q",AN149="Q",AP149="Q",AR149="Q",AT149="Q",AV149="Q",AX149="Q",AZ149="Q",BB149="Q",BD149="Q"),"Yes","No")</f>
        <v>No</v>
      </c>
    </row>
    <row r="150" spans="1:57" ht="11.25" customHeight="1">
      <c r="A150" s="7" t="s">
        <v>585</v>
      </c>
      <c r="B150" s="7" t="s">
        <v>586</v>
      </c>
      <c r="C150" s="37" t="s">
        <v>80</v>
      </c>
      <c r="D150" s="298">
        <v>1001</v>
      </c>
      <c r="E150" s="299">
        <v>10001</v>
      </c>
      <c r="F150" s="27" t="s">
        <v>167</v>
      </c>
      <c r="G150" s="73" t="s">
        <v>160</v>
      </c>
      <c r="H150" s="35">
        <v>1190956</v>
      </c>
      <c r="I150" s="35">
        <v>304</v>
      </c>
      <c r="J150" s="37" t="s">
        <v>7</v>
      </c>
      <c r="K150" s="37" t="s">
        <v>161</v>
      </c>
      <c r="L150" s="8">
        <v>196</v>
      </c>
      <c r="M150" s="8">
        <v>891350</v>
      </c>
      <c r="N150" s="9" t="s">
        <v>1148</v>
      </c>
      <c r="O150" s="8">
        <v>147150</v>
      </c>
      <c r="P150" s="9" t="s">
        <v>1148</v>
      </c>
      <c r="Q150" s="8">
        <v>57424</v>
      </c>
      <c r="R150" s="9" t="s">
        <v>1148</v>
      </c>
      <c r="S150" s="8">
        <v>119670</v>
      </c>
      <c r="T150" s="9" t="s">
        <v>1148</v>
      </c>
      <c r="U150" s="8">
        <v>0</v>
      </c>
      <c r="V150" s="9" t="s">
        <v>1148</v>
      </c>
      <c r="W150" s="33">
        <v>1215594</v>
      </c>
      <c r="X150" s="9" t="s">
        <v>1148</v>
      </c>
      <c r="Y150" s="30">
        <v>452</v>
      </c>
      <c r="Z150" s="9" t="s">
        <v>1148</v>
      </c>
      <c r="AA150" s="30">
        <v>82</v>
      </c>
      <c r="AB150" s="9" t="s">
        <v>1148</v>
      </c>
      <c r="AC150" s="30">
        <v>35</v>
      </c>
      <c r="AD150" s="9" t="s">
        <v>1148</v>
      </c>
      <c r="AE150" s="30">
        <v>72</v>
      </c>
      <c r="AF150" s="9" t="s">
        <v>1148</v>
      </c>
      <c r="AG150" s="30">
        <v>0</v>
      </c>
      <c r="AH150" s="9" t="s">
        <v>1148</v>
      </c>
      <c r="AI150" s="32">
        <v>641</v>
      </c>
      <c r="AJ150" s="12" t="s">
        <v>1148</v>
      </c>
      <c r="AK150" s="22">
        <v>25199383</v>
      </c>
      <c r="AL150" s="22" t="s">
        <v>1148</v>
      </c>
      <c r="AM150" s="22">
        <v>4580150</v>
      </c>
      <c r="AN150" s="22" t="s">
        <v>1148</v>
      </c>
      <c r="AO150" s="22">
        <v>1267803</v>
      </c>
      <c r="AP150" s="22" t="s">
        <v>1148</v>
      </c>
      <c r="AQ150" s="22">
        <v>3819348</v>
      </c>
      <c r="AR150" s="22" t="s">
        <v>1148</v>
      </c>
      <c r="AS150" s="26">
        <v>34866684</v>
      </c>
      <c r="AT150" s="22" t="s">
        <v>1148</v>
      </c>
      <c r="AU150" s="23">
        <v>28.271030459415492</v>
      </c>
      <c r="AV150" s="23" t="s">
        <v>1148</v>
      </c>
      <c r="AW150" s="23">
        <v>31.125722052327557</v>
      </c>
      <c r="AX150" s="23" t="s">
        <v>1148</v>
      </c>
      <c r="AY150" s="23">
        <v>22.077929088882698</v>
      </c>
      <c r="AZ150" s="23" t="s">
        <v>1148</v>
      </c>
      <c r="BA150" s="23">
        <v>31.915668087239911</v>
      </c>
      <c r="BB150" s="23" t="s">
        <v>1148</v>
      </c>
      <c r="BC150" s="24">
        <v>28.68283653917344</v>
      </c>
      <c r="BD150" s="1" t="s">
        <v>1148</v>
      </c>
      <c r="BE150" s="1" t="str">
        <f>IF(OR(N150="Q",P150="Q",R150="Q",T150="Q",V150="Q",X150="Q",Z150="Q",AB150="Q",AD150="Q",AF150="Q",AH150="Q",AJ150="Q",AL150="Q",AN150="Q",AP150="Q",AR150="Q",AT150="Q",AV150="Q",AX150="Q",AZ150="Q",BB150="Q",BD150="Q"),"Yes","No")</f>
        <v>No</v>
      </c>
    </row>
    <row r="151" spans="1:57" ht="11.25" customHeight="1">
      <c r="A151" s="7" t="s">
        <v>585</v>
      </c>
      <c r="B151" s="7" t="s">
        <v>586</v>
      </c>
      <c r="C151" s="37" t="s">
        <v>80</v>
      </c>
      <c r="D151" s="298">
        <v>1001</v>
      </c>
      <c r="E151" s="299">
        <v>10001</v>
      </c>
      <c r="F151" s="27" t="s">
        <v>167</v>
      </c>
      <c r="G151" s="73" t="s">
        <v>160</v>
      </c>
      <c r="H151" s="35">
        <v>1190956</v>
      </c>
      <c r="I151" s="35">
        <v>304</v>
      </c>
      <c r="J151" s="37" t="s">
        <v>10</v>
      </c>
      <c r="K151" s="37" t="s">
        <v>161</v>
      </c>
      <c r="L151" s="8">
        <v>79</v>
      </c>
      <c r="M151" s="8">
        <v>203795</v>
      </c>
      <c r="N151" s="9" t="s">
        <v>1148</v>
      </c>
      <c r="O151" s="8">
        <v>17612</v>
      </c>
      <c r="P151" s="9" t="s">
        <v>1148</v>
      </c>
      <c r="Q151" s="8">
        <v>6169</v>
      </c>
      <c r="R151" s="9" t="s">
        <v>1148</v>
      </c>
      <c r="S151" s="8">
        <v>25717</v>
      </c>
      <c r="T151" s="9" t="s">
        <v>1148</v>
      </c>
      <c r="U151" s="8">
        <v>0</v>
      </c>
      <c r="V151" s="9" t="s">
        <v>1148</v>
      </c>
      <c r="W151" s="33">
        <v>253293</v>
      </c>
      <c r="X151" s="9" t="s">
        <v>1148</v>
      </c>
      <c r="Y151" s="30">
        <v>121</v>
      </c>
      <c r="Z151" s="9" t="s">
        <v>1148</v>
      </c>
      <c r="AA151" s="30">
        <v>10</v>
      </c>
      <c r="AB151" s="9" t="s">
        <v>1148</v>
      </c>
      <c r="AC151" s="30">
        <v>4</v>
      </c>
      <c r="AD151" s="9" t="s">
        <v>1148</v>
      </c>
      <c r="AE151" s="30">
        <v>15</v>
      </c>
      <c r="AF151" s="9" t="s">
        <v>1148</v>
      </c>
      <c r="AG151" s="30">
        <v>0</v>
      </c>
      <c r="AH151" s="9" t="s">
        <v>1148</v>
      </c>
      <c r="AI151" s="32">
        <v>150</v>
      </c>
      <c r="AJ151" s="12" t="s">
        <v>1148</v>
      </c>
      <c r="AK151" s="22">
        <v>4028803</v>
      </c>
      <c r="AL151" s="22" t="s">
        <v>1148</v>
      </c>
      <c r="AM151" s="22">
        <v>624770</v>
      </c>
      <c r="AN151" s="22" t="s">
        <v>1148</v>
      </c>
      <c r="AO151" s="22">
        <v>138988</v>
      </c>
      <c r="AP151" s="22" t="s">
        <v>1148</v>
      </c>
      <c r="AQ151" s="22">
        <v>484476</v>
      </c>
      <c r="AR151" s="22" t="s">
        <v>1148</v>
      </c>
      <c r="AS151" s="26">
        <v>5277037</v>
      </c>
      <c r="AT151" s="22" t="s">
        <v>1148</v>
      </c>
      <c r="AU151" s="23">
        <v>19.768900120218849</v>
      </c>
      <c r="AV151" s="23" t="s">
        <v>1148</v>
      </c>
      <c r="AW151" s="23">
        <v>35.474108562343858</v>
      </c>
      <c r="AX151" s="23" t="s">
        <v>1148</v>
      </c>
      <c r="AY151" s="23">
        <v>22.530069703355487</v>
      </c>
      <c r="AZ151" s="23" t="s">
        <v>1148</v>
      </c>
      <c r="BA151" s="23">
        <v>18.838744799160089</v>
      </c>
      <c r="BB151" s="23" t="s">
        <v>1148</v>
      </c>
      <c r="BC151" s="24">
        <v>20.833726159033215</v>
      </c>
      <c r="BD151" s="1" t="s">
        <v>1148</v>
      </c>
      <c r="BE151" s="1" t="str">
        <f>IF(OR(N151="Q",P151="Q",R151="Q",T151="Q",V151="Q",X151="Q",Z151="Q",AB151="Q",AD151="Q",AF151="Q",AH151="Q",AJ151="Q",AL151="Q",AN151="Q",AP151="Q",AR151="Q",AT151="Q",AV151="Q",AX151="Q",AZ151="Q",BB151="Q",BD151="Q"),"Yes","No")</f>
        <v>No</v>
      </c>
    </row>
    <row r="152" spans="1:57" ht="11.25" customHeight="1">
      <c r="A152" s="7" t="s">
        <v>249</v>
      </c>
      <c r="B152" s="7" t="s">
        <v>250</v>
      </c>
      <c r="C152" s="37" t="s">
        <v>58</v>
      </c>
      <c r="D152" s="298">
        <v>4007</v>
      </c>
      <c r="E152" s="299">
        <v>40007</v>
      </c>
      <c r="F152" s="27" t="s">
        <v>164</v>
      </c>
      <c r="G152" s="73" t="s">
        <v>160</v>
      </c>
      <c r="H152" s="35">
        <v>884891</v>
      </c>
      <c r="I152" s="35">
        <v>298</v>
      </c>
      <c r="J152" s="37" t="s">
        <v>7</v>
      </c>
      <c r="K152" s="37" t="s">
        <v>161</v>
      </c>
      <c r="L152" s="8">
        <v>65</v>
      </c>
      <c r="M152" s="8">
        <v>361399</v>
      </c>
      <c r="N152" s="9" t="s">
        <v>1148</v>
      </c>
      <c r="O152" s="8">
        <v>62905</v>
      </c>
      <c r="P152" s="9" t="s">
        <v>1148</v>
      </c>
      <c r="Q152" s="8">
        <v>6064</v>
      </c>
      <c r="R152" s="9" t="s">
        <v>1148</v>
      </c>
      <c r="S152" s="8">
        <v>29442</v>
      </c>
      <c r="T152" s="9" t="s">
        <v>1148</v>
      </c>
      <c r="U152" s="8">
        <v>0</v>
      </c>
      <c r="V152" s="9" t="s">
        <v>1148</v>
      </c>
      <c r="W152" s="33">
        <v>459810</v>
      </c>
      <c r="X152" s="9" t="s">
        <v>1148</v>
      </c>
      <c r="Y152" s="30">
        <v>183</v>
      </c>
      <c r="Z152" s="9" t="s">
        <v>1148</v>
      </c>
      <c r="AA152" s="30">
        <v>28</v>
      </c>
      <c r="AB152" s="9" t="s">
        <v>1148</v>
      </c>
      <c r="AC152" s="30">
        <v>3</v>
      </c>
      <c r="AD152" s="9" t="s">
        <v>1148</v>
      </c>
      <c r="AE152" s="30">
        <v>14</v>
      </c>
      <c r="AF152" s="9" t="s">
        <v>1148</v>
      </c>
      <c r="AG152" s="30">
        <v>0</v>
      </c>
      <c r="AH152" s="9" t="s">
        <v>1148</v>
      </c>
      <c r="AI152" s="32">
        <v>228</v>
      </c>
      <c r="AJ152" s="12" t="s">
        <v>1148</v>
      </c>
      <c r="AK152" s="22">
        <v>7406175</v>
      </c>
      <c r="AL152" s="22" t="s">
        <v>1148</v>
      </c>
      <c r="AM152" s="22">
        <v>1252891</v>
      </c>
      <c r="AN152" s="22" t="s">
        <v>1148</v>
      </c>
      <c r="AO152" s="22">
        <v>73364</v>
      </c>
      <c r="AP152" s="22" t="s">
        <v>1148</v>
      </c>
      <c r="AQ152" s="22">
        <v>625225</v>
      </c>
      <c r="AR152" s="22" t="s">
        <v>1148</v>
      </c>
      <c r="AS152" s="26">
        <v>9357655</v>
      </c>
      <c r="AT152" s="22" t="s">
        <v>1148</v>
      </c>
      <c r="AU152" s="23">
        <v>20.493069986358567</v>
      </c>
      <c r="AV152" s="23" t="s">
        <v>1148</v>
      </c>
      <c r="AW152" s="23">
        <v>19.917192592003815</v>
      </c>
      <c r="AX152" s="23" t="s">
        <v>1148</v>
      </c>
      <c r="AY152" s="23">
        <v>12.098284960422163</v>
      </c>
      <c r="AZ152" s="23" t="s">
        <v>1148</v>
      </c>
      <c r="BA152" s="23">
        <v>21.235819577474356</v>
      </c>
      <c r="BB152" s="23" t="s">
        <v>1148</v>
      </c>
      <c r="BC152" s="24">
        <v>20.351134164111265</v>
      </c>
      <c r="BD152" s="1" t="s">
        <v>1148</v>
      </c>
      <c r="BE152" s="1" t="str">
        <f>IF(OR(N152="Q",P152="Q",R152="Q",T152="Q",V152="Q",X152="Q",Z152="Q",AB152="Q",AD152="Q",AF152="Q",AH152="Q",AJ152="Q",AL152="Q",AN152="Q",AP152="Q",AR152="Q",AT152="Q",AV152="Q",AX152="Q",AZ152="Q",BB152="Q",BD152="Q"),"Yes","No")</f>
        <v>No</v>
      </c>
    </row>
    <row r="153" spans="1:57" ht="11.25" customHeight="1">
      <c r="A153" s="7" t="s">
        <v>445</v>
      </c>
      <c r="B153" s="7" t="s">
        <v>446</v>
      </c>
      <c r="C153" s="37" t="s">
        <v>55</v>
      </c>
      <c r="D153" s="298">
        <v>7005</v>
      </c>
      <c r="E153" s="299">
        <v>70005</v>
      </c>
      <c r="F153" s="27" t="s">
        <v>167</v>
      </c>
      <c r="G153" s="73" t="s">
        <v>160</v>
      </c>
      <c r="H153" s="35">
        <v>1519417</v>
      </c>
      <c r="I153" s="35">
        <v>295</v>
      </c>
      <c r="J153" s="37" t="s">
        <v>7</v>
      </c>
      <c r="K153" s="37" t="s">
        <v>161</v>
      </c>
      <c r="L153" s="8">
        <v>168</v>
      </c>
      <c r="M153" s="8">
        <v>784920</v>
      </c>
      <c r="N153" s="9" t="s">
        <v>1148</v>
      </c>
      <c r="O153" s="8">
        <v>229853</v>
      </c>
      <c r="P153" s="9" t="s">
        <v>1148</v>
      </c>
      <c r="Q153" s="8">
        <v>56671</v>
      </c>
      <c r="R153" s="9" t="s">
        <v>1148</v>
      </c>
      <c r="S153" s="8">
        <v>154199</v>
      </c>
      <c r="T153" s="9" t="s">
        <v>1148</v>
      </c>
      <c r="U153" s="8">
        <v>1830</v>
      </c>
      <c r="V153" s="9" t="s">
        <v>1148</v>
      </c>
      <c r="W153" s="33">
        <v>1227473</v>
      </c>
      <c r="X153" s="9" t="s">
        <v>1148</v>
      </c>
      <c r="Y153" s="30">
        <v>424</v>
      </c>
      <c r="Z153" s="9" t="s">
        <v>1148</v>
      </c>
      <c r="AA153" s="30">
        <v>120</v>
      </c>
      <c r="AB153" s="9" t="s">
        <v>1148</v>
      </c>
      <c r="AC153" s="30">
        <v>33</v>
      </c>
      <c r="AD153" s="9" t="s">
        <v>1148</v>
      </c>
      <c r="AE153" s="30">
        <v>84</v>
      </c>
      <c r="AF153" s="9" t="s">
        <v>1148</v>
      </c>
      <c r="AG153" s="30">
        <v>1</v>
      </c>
      <c r="AH153" s="9" t="s">
        <v>1148</v>
      </c>
      <c r="AI153" s="32">
        <v>662</v>
      </c>
      <c r="AJ153" s="12" t="s">
        <v>1148</v>
      </c>
      <c r="AK153" s="22">
        <v>19422844</v>
      </c>
      <c r="AL153" s="22" t="s">
        <v>1148</v>
      </c>
      <c r="AM153" s="22">
        <v>5863550</v>
      </c>
      <c r="AN153" s="22" t="s">
        <v>1148</v>
      </c>
      <c r="AO153" s="22">
        <v>1399456</v>
      </c>
      <c r="AP153" s="22" t="s">
        <v>1148</v>
      </c>
      <c r="AQ153" s="22">
        <v>4117293</v>
      </c>
      <c r="AR153" s="22" t="s">
        <v>1148</v>
      </c>
      <c r="AS153" s="26">
        <v>30803143</v>
      </c>
      <c r="AT153" s="22" t="s">
        <v>1148</v>
      </c>
      <c r="AU153" s="23">
        <v>24.74499821637874</v>
      </c>
      <c r="AV153" s="23" t="s">
        <v>1148</v>
      </c>
      <c r="AW153" s="23">
        <v>25.509999869481799</v>
      </c>
      <c r="AX153" s="23" t="s">
        <v>1148</v>
      </c>
      <c r="AY153" s="23">
        <v>24.694393958109085</v>
      </c>
      <c r="AZ153" s="23" t="s">
        <v>1148</v>
      </c>
      <c r="BA153" s="23">
        <v>26.701165377207374</v>
      </c>
      <c r="BB153" s="23" t="s">
        <v>1148</v>
      </c>
      <c r="BC153" s="24">
        <v>25.094762165848046</v>
      </c>
      <c r="BD153" s="1" t="s">
        <v>1148</v>
      </c>
      <c r="BE153" s="1" t="str">
        <f>IF(OR(N153="Q",P153="Q",R153="Q",T153="Q",V153="Q",X153="Q",Z153="Q",AB153="Q",AD153="Q",AF153="Q",AH153="Q",AJ153="Q",AL153="Q",AN153="Q",AP153="Q",AR153="Q",AT153="Q",AV153="Q",AX153="Q",AZ153="Q",BB153="Q",BD153="Q"),"Yes","No")</f>
        <v>No</v>
      </c>
    </row>
    <row r="154" spans="1:57" ht="11.25" customHeight="1">
      <c r="A154" s="7" t="s">
        <v>445</v>
      </c>
      <c r="B154" s="7" t="s">
        <v>446</v>
      </c>
      <c r="C154" s="37" t="s">
        <v>55</v>
      </c>
      <c r="D154" s="298">
        <v>7005</v>
      </c>
      <c r="E154" s="299">
        <v>70005</v>
      </c>
      <c r="F154" s="27" t="s">
        <v>167</v>
      </c>
      <c r="G154" s="73" t="s">
        <v>160</v>
      </c>
      <c r="H154" s="35">
        <v>1519417</v>
      </c>
      <c r="I154" s="35">
        <v>295</v>
      </c>
      <c r="J154" s="37" t="s">
        <v>8</v>
      </c>
      <c r="K154" s="37" t="s">
        <v>161</v>
      </c>
      <c r="L154" s="8">
        <v>32</v>
      </c>
      <c r="M154" s="8">
        <v>1771</v>
      </c>
      <c r="N154" s="9" t="s">
        <v>1148</v>
      </c>
      <c r="O154" s="8">
        <v>0</v>
      </c>
      <c r="P154" s="9" t="s">
        <v>1148</v>
      </c>
      <c r="Q154" s="8">
        <v>376</v>
      </c>
      <c r="R154" s="9" t="s">
        <v>1148</v>
      </c>
      <c r="S154" s="8">
        <v>1702</v>
      </c>
      <c r="T154" s="9" t="s">
        <v>1148</v>
      </c>
      <c r="U154" s="8">
        <v>0</v>
      </c>
      <c r="V154" s="9" t="s">
        <v>1148</v>
      </c>
      <c r="W154" s="33">
        <v>3849</v>
      </c>
      <c r="X154" s="9" t="s">
        <v>1148</v>
      </c>
      <c r="Y154" s="30">
        <v>1</v>
      </c>
      <c r="Z154" s="9" t="s">
        <v>1148</v>
      </c>
      <c r="AA154" s="30">
        <v>0</v>
      </c>
      <c r="AB154" s="9" t="s">
        <v>1148</v>
      </c>
      <c r="AC154" s="30">
        <v>0.25</v>
      </c>
      <c r="AD154" s="9" t="s">
        <v>1148</v>
      </c>
      <c r="AE154" s="30">
        <v>1</v>
      </c>
      <c r="AF154" s="9" t="s">
        <v>1148</v>
      </c>
      <c r="AG154" s="30">
        <v>0</v>
      </c>
      <c r="AH154" s="9" t="s">
        <v>1148</v>
      </c>
      <c r="AI154" s="32">
        <v>2.25</v>
      </c>
      <c r="AJ154" s="12" t="s">
        <v>1148</v>
      </c>
      <c r="AK154" s="22">
        <v>36067</v>
      </c>
      <c r="AL154" s="22" t="s">
        <v>1148</v>
      </c>
      <c r="AM154" s="22">
        <v>0</v>
      </c>
      <c r="AN154" s="22" t="s">
        <v>1148</v>
      </c>
      <c r="AO154" s="22">
        <v>9267</v>
      </c>
      <c r="AP154" s="22" t="s">
        <v>1148</v>
      </c>
      <c r="AQ154" s="22">
        <v>25983</v>
      </c>
      <c r="AR154" s="22" t="s">
        <v>1148</v>
      </c>
      <c r="AS154" s="26">
        <v>71317</v>
      </c>
      <c r="AT154" s="22" t="s">
        <v>1148</v>
      </c>
      <c r="AU154" s="23">
        <v>20.36533032185206</v>
      </c>
      <c r="AV154" s="23" t="s">
        <v>1148</v>
      </c>
      <c r="AW154" s="23" t="s">
        <v>1148</v>
      </c>
      <c r="AX154" s="23" t="s">
        <v>1148</v>
      </c>
      <c r="AY154" s="23">
        <v>24.646276595744681</v>
      </c>
      <c r="AZ154" s="23" t="s">
        <v>1148</v>
      </c>
      <c r="BA154" s="23">
        <v>15.266157461809636</v>
      </c>
      <c r="BB154" s="23" t="s">
        <v>1148</v>
      </c>
      <c r="BC154" s="24">
        <v>18.528708755520913</v>
      </c>
      <c r="BD154" s="1" t="s">
        <v>1148</v>
      </c>
      <c r="BE154" s="1" t="str">
        <f>IF(OR(N154="Q",P154="Q",R154="Q",T154="Q",V154="Q",X154="Q",Z154="Q",AB154="Q",AD154="Q",AF154="Q",AH154="Q",AJ154="Q",AL154="Q",AN154="Q",AP154="Q",AR154="Q",AT154="Q",AV154="Q",AX154="Q",AZ154="Q",BB154="Q",BD154="Q"),"Yes","No")</f>
        <v>No</v>
      </c>
    </row>
    <row r="155" spans="1:57" ht="11.25" customHeight="1">
      <c r="A155" s="7" t="s">
        <v>445</v>
      </c>
      <c r="B155" s="7" t="s">
        <v>446</v>
      </c>
      <c r="C155" s="37" t="s">
        <v>55</v>
      </c>
      <c r="D155" s="298">
        <v>7005</v>
      </c>
      <c r="E155" s="299">
        <v>70005</v>
      </c>
      <c r="F155" s="27" t="s">
        <v>167</v>
      </c>
      <c r="G155" s="73" t="s">
        <v>160</v>
      </c>
      <c r="H155" s="35">
        <v>1519417</v>
      </c>
      <c r="I155" s="35">
        <v>295</v>
      </c>
      <c r="J155" s="37" t="s">
        <v>10</v>
      </c>
      <c r="K155" s="37" t="s">
        <v>161</v>
      </c>
      <c r="L155" s="8">
        <v>11</v>
      </c>
      <c r="M155" s="8">
        <v>37643</v>
      </c>
      <c r="N155" s="9" t="s">
        <v>1148</v>
      </c>
      <c r="O155" s="8">
        <v>6462</v>
      </c>
      <c r="P155" s="9" t="s">
        <v>1148</v>
      </c>
      <c r="Q155" s="8">
        <v>1237</v>
      </c>
      <c r="R155" s="9" t="s">
        <v>1148</v>
      </c>
      <c r="S155" s="8">
        <v>4450</v>
      </c>
      <c r="T155" s="9" t="s">
        <v>1148</v>
      </c>
      <c r="U155" s="8">
        <v>0</v>
      </c>
      <c r="V155" s="9" t="s">
        <v>1148</v>
      </c>
      <c r="W155" s="33">
        <v>49792</v>
      </c>
      <c r="X155" s="9" t="s">
        <v>1148</v>
      </c>
      <c r="Y155" s="30">
        <v>21.59</v>
      </c>
      <c r="Z155" s="9" t="s">
        <v>1148</v>
      </c>
      <c r="AA155" s="30">
        <v>3.37</v>
      </c>
      <c r="AB155" s="9" t="s">
        <v>1148</v>
      </c>
      <c r="AC155" s="30">
        <v>0.66</v>
      </c>
      <c r="AD155" s="9" t="s">
        <v>1148</v>
      </c>
      <c r="AE155" s="30">
        <v>2.64</v>
      </c>
      <c r="AF155" s="9" t="s">
        <v>1148</v>
      </c>
      <c r="AG155" s="30">
        <v>0</v>
      </c>
      <c r="AH155" s="9" t="s">
        <v>1148</v>
      </c>
      <c r="AI155" s="32">
        <v>28.26</v>
      </c>
      <c r="AJ155" s="12" t="s">
        <v>1148</v>
      </c>
      <c r="AK155" s="22">
        <v>597617</v>
      </c>
      <c r="AL155" s="22" t="s">
        <v>1148</v>
      </c>
      <c r="AM155" s="22">
        <v>164867</v>
      </c>
      <c r="AN155" s="22" t="s">
        <v>1148</v>
      </c>
      <c r="AO155" s="22">
        <v>30516</v>
      </c>
      <c r="AP155" s="22" t="s">
        <v>1148</v>
      </c>
      <c r="AQ155" s="22">
        <v>123301</v>
      </c>
      <c r="AR155" s="22" t="s">
        <v>1148</v>
      </c>
      <c r="AS155" s="26">
        <v>916301</v>
      </c>
      <c r="AT155" s="22" t="s">
        <v>1148</v>
      </c>
      <c r="AU155" s="23">
        <v>15.875913184390193</v>
      </c>
      <c r="AV155" s="23" t="s">
        <v>1148</v>
      </c>
      <c r="AW155" s="23">
        <v>25.513308573197154</v>
      </c>
      <c r="AX155" s="23" t="s">
        <v>1148</v>
      </c>
      <c r="AY155" s="23">
        <v>24.669361358124494</v>
      </c>
      <c r="AZ155" s="23" t="s">
        <v>1148</v>
      </c>
      <c r="BA155" s="23">
        <v>27.708089887640451</v>
      </c>
      <c r="BB155" s="23" t="s">
        <v>1148</v>
      </c>
      <c r="BC155" s="24">
        <v>18.402574710796916</v>
      </c>
      <c r="BD155" s="1" t="s">
        <v>1148</v>
      </c>
      <c r="BE155" s="1" t="str">
        <f>IF(OR(N155="Q",P155="Q",R155="Q",T155="Q",V155="Q",X155="Q",Z155="Q",AB155="Q",AD155="Q",AF155="Q",AH155="Q",AJ155="Q",AL155="Q",AN155="Q",AP155="Q",AR155="Q",AT155="Q",AV155="Q",AX155="Q",AZ155="Q",BB155="Q",BD155="Q"),"Yes","No")</f>
        <v>No</v>
      </c>
    </row>
    <row r="156" spans="1:57" ht="11.25" customHeight="1">
      <c r="A156" s="7" t="s">
        <v>445</v>
      </c>
      <c r="B156" s="7" t="s">
        <v>446</v>
      </c>
      <c r="C156" s="37" t="s">
        <v>55</v>
      </c>
      <c r="D156" s="298">
        <v>7005</v>
      </c>
      <c r="E156" s="299">
        <v>70005</v>
      </c>
      <c r="F156" s="27" t="s">
        <v>167</v>
      </c>
      <c r="G156" s="73" t="s">
        <v>160</v>
      </c>
      <c r="H156" s="35">
        <v>1519417</v>
      </c>
      <c r="I156" s="35">
        <v>295</v>
      </c>
      <c r="J156" s="37" t="s">
        <v>22</v>
      </c>
      <c r="K156" s="37" t="s">
        <v>161</v>
      </c>
      <c r="L156" s="8">
        <v>11</v>
      </c>
      <c r="M156" s="8">
        <v>61780</v>
      </c>
      <c r="N156" s="9" t="s">
        <v>1148</v>
      </c>
      <c r="O156" s="8">
        <v>18091</v>
      </c>
      <c r="P156" s="9" t="s">
        <v>1148</v>
      </c>
      <c r="Q156" s="8">
        <v>4460</v>
      </c>
      <c r="R156" s="9" t="s">
        <v>1148</v>
      </c>
      <c r="S156" s="8">
        <v>13810</v>
      </c>
      <c r="T156" s="9" t="s">
        <v>1148</v>
      </c>
      <c r="U156" s="8">
        <v>0</v>
      </c>
      <c r="V156" s="9" t="s">
        <v>1148</v>
      </c>
      <c r="W156" s="33">
        <v>98141</v>
      </c>
      <c r="X156" s="9" t="s">
        <v>1148</v>
      </c>
      <c r="Y156" s="30">
        <v>34.869999999999997</v>
      </c>
      <c r="Z156" s="9" t="s">
        <v>1148</v>
      </c>
      <c r="AA156" s="30">
        <v>9.5</v>
      </c>
      <c r="AB156" s="9" t="s">
        <v>1148</v>
      </c>
      <c r="AC156" s="30">
        <v>2.6</v>
      </c>
      <c r="AD156" s="9" t="s">
        <v>1148</v>
      </c>
      <c r="AE156" s="30">
        <v>7.6</v>
      </c>
      <c r="AF156" s="9" t="s">
        <v>1148</v>
      </c>
      <c r="AG156" s="30">
        <v>0</v>
      </c>
      <c r="AH156" s="9" t="s">
        <v>1148</v>
      </c>
      <c r="AI156" s="32">
        <v>54.57</v>
      </c>
      <c r="AJ156" s="12" t="s">
        <v>1148</v>
      </c>
      <c r="AK156" s="22">
        <v>1528577</v>
      </c>
      <c r="AL156" s="22" t="s">
        <v>1148</v>
      </c>
      <c r="AM156" s="22">
        <v>461501</v>
      </c>
      <c r="AN156" s="22" t="s">
        <v>1148</v>
      </c>
      <c r="AO156" s="22">
        <v>110117</v>
      </c>
      <c r="AP156" s="22" t="s">
        <v>1148</v>
      </c>
      <c r="AQ156" s="22">
        <v>368772</v>
      </c>
      <c r="AR156" s="22" t="s">
        <v>1148</v>
      </c>
      <c r="AS156" s="26">
        <v>2468967</v>
      </c>
      <c r="AT156" s="22" t="s">
        <v>1148</v>
      </c>
      <c r="AU156" s="23">
        <v>24.74226286824215</v>
      </c>
      <c r="AV156" s="23" t="s">
        <v>1148</v>
      </c>
      <c r="AW156" s="23">
        <v>25.509977336797302</v>
      </c>
      <c r="AX156" s="23" t="s">
        <v>1148</v>
      </c>
      <c r="AY156" s="23">
        <v>24.689910313901347</v>
      </c>
      <c r="AZ156" s="23" t="s">
        <v>1148</v>
      </c>
      <c r="BA156" s="23">
        <v>26.703258508327298</v>
      </c>
      <c r="BB156" s="23" t="s">
        <v>1148</v>
      </c>
      <c r="BC156" s="24">
        <v>25.157345044374932</v>
      </c>
      <c r="BD156" s="1" t="s">
        <v>1148</v>
      </c>
      <c r="BE156" s="1" t="str">
        <f>IF(OR(N156="Q",P156="Q",R156="Q",T156="Q",V156="Q",X156="Q",Z156="Q",AB156="Q",AD156="Q",AF156="Q",AH156="Q",AJ156="Q",AL156="Q",AN156="Q",AP156="Q",AR156="Q",AT156="Q",AV156="Q",AX156="Q",AZ156="Q",BB156="Q",BD156="Q"),"Yes","No")</f>
        <v>No</v>
      </c>
    </row>
    <row r="157" spans="1:57" ht="11.25" customHeight="1">
      <c r="A157" s="7" t="s">
        <v>49</v>
      </c>
      <c r="B157" s="7" t="s">
        <v>587</v>
      </c>
      <c r="C157" s="37" t="s">
        <v>48</v>
      </c>
      <c r="D157" s="298">
        <v>3051</v>
      </c>
      <c r="E157" s="299">
        <v>30051</v>
      </c>
      <c r="F157" s="27" t="s">
        <v>164</v>
      </c>
      <c r="G157" s="73" t="s">
        <v>160</v>
      </c>
      <c r="H157" s="35">
        <v>4586770</v>
      </c>
      <c r="I157" s="35">
        <v>282</v>
      </c>
      <c r="J157" s="37" t="s">
        <v>7</v>
      </c>
      <c r="K157" s="37" t="s">
        <v>161</v>
      </c>
      <c r="L157" s="8">
        <v>282</v>
      </c>
      <c r="M157" s="8">
        <v>1449447</v>
      </c>
      <c r="N157" s="9" t="s">
        <v>1148</v>
      </c>
      <c r="O157" s="8">
        <v>144938</v>
      </c>
      <c r="P157" s="9" t="s">
        <v>1148</v>
      </c>
      <c r="Q157" s="8">
        <v>451</v>
      </c>
      <c r="R157" s="9" t="s">
        <v>1148</v>
      </c>
      <c r="S157" s="8">
        <v>234661</v>
      </c>
      <c r="T157" s="9" t="s">
        <v>1148</v>
      </c>
      <c r="U157" s="8">
        <v>0</v>
      </c>
      <c r="V157" s="9" t="s">
        <v>1148</v>
      </c>
      <c r="W157" s="33">
        <v>1829497</v>
      </c>
      <c r="X157" s="9" t="s">
        <v>1148</v>
      </c>
      <c r="Y157" s="30">
        <v>704</v>
      </c>
      <c r="Z157" s="9" t="s">
        <v>1148</v>
      </c>
      <c r="AA157" s="30">
        <v>81</v>
      </c>
      <c r="AB157" s="9" t="s">
        <v>1148</v>
      </c>
      <c r="AC157" s="30">
        <v>0.3</v>
      </c>
      <c r="AD157" s="9" t="s">
        <v>1148</v>
      </c>
      <c r="AE157" s="30">
        <v>2</v>
      </c>
      <c r="AF157" s="9" t="s">
        <v>1148</v>
      </c>
      <c r="AG157" s="30">
        <v>0</v>
      </c>
      <c r="AH157" s="9" t="s">
        <v>1148</v>
      </c>
      <c r="AI157" s="32">
        <v>787.3</v>
      </c>
      <c r="AJ157" s="12" t="s">
        <v>1148</v>
      </c>
      <c r="AK157" s="22">
        <v>36659472</v>
      </c>
      <c r="AL157" s="22" t="s">
        <v>1148</v>
      </c>
      <c r="AM157" s="22">
        <v>6411530</v>
      </c>
      <c r="AN157" s="22" t="s">
        <v>1148</v>
      </c>
      <c r="AO157" s="22">
        <v>13082</v>
      </c>
      <c r="AP157" s="22" t="s">
        <v>1148</v>
      </c>
      <c r="AQ157" s="22">
        <v>7709337</v>
      </c>
      <c r="AR157" s="22" t="s">
        <v>1148</v>
      </c>
      <c r="AS157" s="26">
        <v>50793421</v>
      </c>
      <c r="AT157" s="22" t="s">
        <v>1148</v>
      </c>
      <c r="AU157" s="23">
        <v>25.292040343662102</v>
      </c>
      <c r="AV157" s="23" t="s">
        <v>1148</v>
      </c>
      <c r="AW157" s="23">
        <v>44.23636313458168</v>
      </c>
      <c r="AX157" s="23" t="s">
        <v>1148</v>
      </c>
      <c r="AY157" s="23">
        <v>29.006651884700666</v>
      </c>
      <c r="AZ157" s="23" t="s">
        <v>1148</v>
      </c>
      <c r="BA157" s="23">
        <v>32.85308167952919</v>
      </c>
      <c r="BB157" s="23" t="s">
        <v>1148</v>
      </c>
      <c r="BC157" s="24">
        <v>27.763598956434475</v>
      </c>
      <c r="BD157" s="1" t="s">
        <v>1148</v>
      </c>
      <c r="BE157" s="1" t="str">
        <f>IF(OR(N157="Q",P157="Q",R157="Q",T157="Q",V157="Q",X157="Q",Z157="Q",AB157="Q",AD157="Q",AF157="Q",AH157="Q",AJ157="Q",AL157="Q",AN157="Q",AP157="Q",AR157="Q",AT157="Q",AV157="Q",AX157="Q",AZ157="Q",BB157="Q",BD157="Q"),"Yes","No")</f>
        <v>No</v>
      </c>
    </row>
    <row r="158" spans="1:57" ht="11.25" customHeight="1">
      <c r="A158" s="7" t="s">
        <v>504</v>
      </c>
      <c r="B158" s="7" t="s">
        <v>505</v>
      </c>
      <c r="C158" s="37" t="s">
        <v>83</v>
      </c>
      <c r="D158" s="298">
        <v>4004</v>
      </c>
      <c r="E158" s="299">
        <v>40004</v>
      </c>
      <c r="F158" s="27" t="s">
        <v>167</v>
      </c>
      <c r="G158" s="73" t="s">
        <v>160</v>
      </c>
      <c r="H158" s="35">
        <v>969587</v>
      </c>
      <c r="I158" s="35">
        <v>269</v>
      </c>
      <c r="J158" s="37" t="s">
        <v>7</v>
      </c>
      <c r="K158" s="37" t="s">
        <v>161</v>
      </c>
      <c r="L158" s="8">
        <v>120</v>
      </c>
      <c r="M158" s="8">
        <v>625247</v>
      </c>
      <c r="N158" s="9" t="s">
        <v>1148</v>
      </c>
      <c r="O158" s="8">
        <v>114667</v>
      </c>
      <c r="P158" s="9" t="s">
        <v>1148</v>
      </c>
      <c r="Q158" s="8">
        <v>21573</v>
      </c>
      <c r="R158" s="9" t="s">
        <v>1148</v>
      </c>
      <c r="S158" s="8">
        <v>55349</v>
      </c>
      <c r="T158" s="9" t="s">
        <v>1148</v>
      </c>
      <c r="U158" s="8">
        <v>0</v>
      </c>
      <c r="V158" s="9" t="s">
        <v>1148</v>
      </c>
      <c r="W158" s="33">
        <v>816836</v>
      </c>
      <c r="X158" s="9" t="s">
        <v>121</v>
      </c>
      <c r="Y158" s="30">
        <v>322.89999999999998</v>
      </c>
      <c r="Z158" s="9" t="s">
        <v>1148</v>
      </c>
      <c r="AA158" s="30">
        <v>59.4</v>
      </c>
      <c r="AB158" s="9" t="s">
        <v>1148</v>
      </c>
      <c r="AC158" s="30">
        <v>9.8000000000000007</v>
      </c>
      <c r="AD158" s="9" t="s">
        <v>1148</v>
      </c>
      <c r="AE158" s="30">
        <v>30.099999999999998</v>
      </c>
      <c r="AF158" s="9" t="s">
        <v>1148</v>
      </c>
      <c r="AG158" s="30">
        <v>0</v>
      </c>
      <c r="AH158" s="9" t="s">
        <v>1148</v>
      </c>
      <c r="AI158" s="32">
        <v>422.2</v>
      </c>
      <c r="AJ158" s="12" t="s">
        <v>121</v>
      </c>
      <c r="AK158" s="22">
        <v>13207364</v>
      </c>
      <c r="AL158" s="22" t="s">
        <v>121</v>
      </c>
      <c r="AM158" s="22">
        <v>2634625</v>
      </c>
      <c r="AN158" s="22" t="s">
        <v>121</v>
      </c>
      <c r="AO158" s="22">
        <v>488510</v>
      </c>
      <c r="AP158" s="22" t="s">
        <v>121</v>
      </c>
      <c r="AQ158" s="22">
        <v>1662166</v>
      </c>
      <c r="AR158" s="22" t="s">
        <v>121</v>
      </c>
      <c r="AS158" s="26">
        <v>17992665</v>
      </c>
      <c r="AT158" s="22" t="s">
        <v>121</v>
      </c>
      <c r="AU158" s="23">
        <v>21.123434418717721</v>
      </c>
      <c r="AV158" s="23" t="s">
        <v>121</v>
      </c>
      <c r="AW158" s="23">
        <v>22.976314022342958</v>
      </c>
      <c r="AX158" s="23" t="s">
        <v>121</v>
      </c>
      <c r="AY158" s="23">
        <v>22.644509340379177</v>
      </c>
      <c r="AZ158" s="23" t="s">
        <v>121</v>
      </c>
      <c r="BA158" s="23">
        <v>30.030641926683408</v>
      </c>
      <c r="BB158" s="23" t="s">
        <v>121</v>
      </c>
      <c r="BC158" s="24">
        <v>22.027267407411035</v>
      </c>
      <c r="BD158" s="1" t="s">
        <v>121</v>
      </c>
      <c r="BE158" s="1" t="str">
        <f>IF(OR(N158="Q",P158="Q",R158="Q",T158="Q",V158="Q",X158="Q",Z158="Q",AB158="Q",AD158="Q",AF158="Q",AH158="Q",AJ158="Q",AL158="Q",AN158="Q",AP158="Q",AR158="Q",AT158="Q",AV158="Q",AX158="Q",AZ158="Q",BB158="Q",BD158="Q"),"Yes","No")</f>
        <v>No</v>
      </c>
    </row>
    <row r="159" spans="1:57" ht="11.25" customHeight="1">
      <c r="A159" s="7" t="s">
        <v>504</v>
      </c>
      <c r="B159" s="7" t="s">
        <v>505</v>
      </c>
      <c r="C159" s="37" t="s">
        <v>83</v>
      </c>
      <c r="D159" s="298">
        <v>4004</v>
      </c>
      <c r="E159" s="299">
        <v>40004</v>
      </c>
      <c r="F159" s="27" t="s">
        <v>167</v>
      </c>
      <c r="G159" s="73" t="s">
        <v>160</v>
      </c>
      <c r="H159" s="35">
        <v>969587</v>
      </c>
      <c r="I159" s="35">
        <v>269</v>
      </c>
      <c r="J159" s="37" t="s">
        <v>10</v>
      </c>
      <c r="K159" s="37" t="s">
        <v>161</v>
      </c>
      <c r="L159" s="8">
        <v>63</v>
      </c>
      <c r="M159" s="8">
        <v>232419</v>
      </c>
      <c r="N159" s="9" t="s">
        <v>1148</v>
      </c>
      <c r="O159" s="8">
        <v>76660</v>
      </c>
      <c r="P159" s="9" t="s">
        <v>1148</v>
      </c>
      <c r="Q159" s="8">
        <v>14422</v>
      </c>
      <c r="R159" s="9" t="s">
        <v>1148</v>
      </c>
      <c r="S159" s="8">
        <v>37003</v>
      </c>
      <c r="T159" s="9" t="s">
        <v>1148</v>
      </c>
      <c r="U159" s="8">
        <v>0</v>
      </c>
      <c r="V159" s="9" t="s">
        <v>1148</v>
      </c>
      <c r="W159" s="33">
        <v>360504</v>
      </c>
      <c r="X159" s="9" t="s">
        <v>121</v>
      </c>
      <c r="Y159" s="30">
        <v>123.5</v>
      </c>
      <c r="Z159" s="9" t="s">
        <v>1148</v>
      </c>
      <c r="AA159" s="30">
        <v>40</v>
      </c>
      <c r="AB159" s="9" t="s">
        <v>1148</v>
      </c>
      <c r="AC159" s="30">
        <v>6.6</v>
      </c>
      <c r="AD159" s="9" t="s">
        <v>1148</v>
      </c>
      <c r="AE159" s="30">
        <v>20.100000000000001</v>
      </c>
      <c r="AF159" s="9" t="s">
        <v>1148</v>
      </c>
      <c r="AG159" s="30">
        <v>0</v>
      </c>
      <c r="AH159" s="9" t="s">
        <v>1148</v>
      </c>
      <c r="AI159" s="32">
        <v>190.2</v>
      </c>
      <c r="AJ159" s="12" t="s">
        <v>121</v>
      </c>
      <c r="AK159" s="22">
        <v>4955056</v>
      </c>
      <c r="AL159" s="22" t="s">
        <v>121</v>
      </c>
      <c r="AM159" s="22">
        <v>1556419</v>
      </c>
      <c r="AN159" s="22" t="s">
        <v>121</v>
      </c>
      <c r="AO159" s="22">
        <v>288590</v>
      </c>
      <c r="AP159" s="22" t="s">
        <v>121</v>
      </c>
      <c r="AQ159" s="22">
        <v>981933</v>
      </c>
      <c r="AR159" s="22" t="s">
        <v>121</v>
      </c>
      <c r="AS159" s="26">
        <v>7781998</v>
      </c>
      <c r="AT159" s="22" t="s">
        <v>121</v>
      </c>
      <c r="AU159" s="23">
        <v>21.319496254609131</v>
      </c>
      <c r="AV159" s="23" t="s">
        <v>121</v>
      </c>
      <c r="AW159" s="23">
        <v>20.302882859379075</v>
      </c>
      <c r="AX159" s="23" t="s">
        <v>121</v>
      </c>
      <c r="AY159" s="23">
        <v>20.010400776591318</v>
      </c>
      <c r="AZ159" s="23" t="s">
        <v>121</v>
      </c>
      <c r="BA159" s="23">
        <v>26.536578115287949</v>
      </c>
      <c r="BB159" s="23" t="s">
        <v>121</v>
      </c>
      <c r="BC159" s="24">
        <v>21.586440094978141</v>
      </c>
      <c r="BD159" s="1" t="s">
        <v>121</v>
      </c>
      <c r="BE159" s="1" t="str">
        <f>IF(OR(N159="Q",P159="Q",R159="Q",T159="Q",V159="Q",X159="Q",Z159="Q",AB159="Q",AD159="Q",AF159="Q",AH159="Q",AJ159="Q",AL159="Q",AN159="Q",AP159="Q",AR159="Q",AT159="Q",AV159="Q",AX159="Q",AZ159="Q",BB159="Q",BD159="Q"),"Yes","No")</f>
        <v>No</v>
      </c>
    </row>
    <row r="160" spans="1:57" ht="11.25" customHeight="1">
      <c r="A160" s="7" t="s">
        <v>601</v>
      </c>
      <c r="B160" s="7" t="s">
        <v>602</v>
      </c>
      <c r="C160" s="37" t="s">
        <v>76</v>
      </c>
      <c r="D160" s="298">
        <v>25</v>
      </c>
      <c r="E160" s="299">
        <v>25</v>
      </c>
      <c r="F160" s="27" t="s">
        <v>167</v>
      </c>
      <c r="G160" s="73" t="s">
        <v>160</v>
      </c>
      <c r="H160" s="35">
        <v>236632</v>
      </c>
      <c r="I160" s="35">
        <v>269</v>
      </c>
      <c r="J160" s="37" t="s">
        <v>7</v>
      </c>
      <c r="K160" s="37" t="s">
        <v>161</v>
      </c>
      <c r="L160" s="8">
        <v>53</v>
      </c>
      <c r="M160" s="8">
        <v>239952</v>
      </c>
      <c r="N160" s="9" t="s">
        <v>1148</v>
      </c>
      <c r="O160" s="8">
        <v>67700</v>
      </c>
      <c r="P160" s="9" t="s">
        <v>1148</v>
      </c>
      <c r="Q160" s="8">
        <v>14958</v>
      </c>
      <c r="R160" s="9" t="s">
        <v>1148</v>
      </c>
      <c r="S160" s="8">
        <v>46050</v>
      </c>
      <c r="T160" s="9" t="s">
        <v>1148</v>
      </c>
      <c r="U160" s="8">
        <v>1483</v>
      </c>
      <c r="V160" s="9" t="s">
        <v>1148</v>
      </c>
      <c r="W160" s="33">
        <v>370143</v>
      </c>
      <c r="X160" s="9" t="s">
        <v>1148</v>
      </c>
      <c r="Y160" s="30">
        <v>114</v>
      </c>
      <c r="Z160" s="9" t="s">
        <v>1148</v>
      </c>
      <c r="AA160" s="30">
        <v>26</v>
      </c>
      <c r="AB160" s="9" t="s">
        <v>1148</v>
      </c>
      <c r="AC160" s="30">
        <v>6</v>
      </c>
      <c r="AD160" s="9" t="s">
        <v>1148</v>
      </c>
      <c r="AE160" s="30">
        <v>27</v>
      </c>
      <c r="AF160" s="9" t="s">
        <v>1148</v>
      </c>
      <c r="AG160" s="30">
        <v>1</v>
      </c>
      <c r="AH160" s="9" t="s">
        <v>1148</v>
      </c>
      <c r="AI160" s="32">
        <v>174</v>
      </c>
      <c r="AJ160" s="12" t="s">
        <v>1148</v>
      </c>
      <c r="AK160" s="22">
        <v>5186068</v>
      </c>
      <c r="AL160" s="22" t="s">
        <v>1148</v>
      </c>
      <c r="AM160" s="22">
        <v>1029652</v>
      </c>
      <c r="AN160" s="22" t="s">
        <v>1148</v>
      </c>
      <c r="AO160" s="22">
        <v>246675</v>
      </c>
      <c r="AP160" s="22" t="s">
        <v>1148</v>
      </c>
      <c r="AQ160" s="22">
        <v>1589272</v>
      </c>
      <c r="AR160" s="22" t="s">
        <v>1148</v>
      </c>
      <c r="AS160" s="26">
        <v>8051667</v>
      </c>
      <c r="AT160" s="22" t="s">
        <v>1148</v>
      </c>
      <c r="AU160" s="23">
        <v>21.61293925451757</v>
      </c>
      <c r="AV160" s="23" t="s">
        <v>1148</v>
      </c>
      <c r="AW160" s="23">
        <v>15.209039881831609</v>
      </c>
      <c r="AX160" s="23" t="s">
        <v>1148</v>
      </c>
      <c r="AY160" s="23">
        <v>16.491175290814279</v>
      </c>
      <c r="AZ160" s="23" t="s">
        <v>1148</v>
      </c>
      <c r="BA160" s="23">
        <v>34.511878393051035</v>
      </c>
      <c r="BB160" s="23" t="s">
        <v>1148</v>
      </c>
      <c r="BC160" s="24">
        <v>21.752854977670793</v>
      </c>
      <c r="BD160" s="1" t="s">
        <v>1148</v>
      </c>
      <c r="BE160" s="1" t="str">
        <f>IF(OR(N160="Q",P160="Q",R160="Q",T160="Q",V160="Q",X160="Q",Z160="Q",AB160="Q",AD160="Q",AF160="Q",AH160="Q",AJ160="Q",AL160="Q",AN160="Q",AP160="Q",AR160="Q",AT160="Q",AV160="Q",AX160="Q",AZ160="Q",BB160="Q",BD160="Q"),"Yes","No")</f>
        <v>No</v>
      </c>
    </row>
    <row r="161" spans="1:57" ht="11.25" customHeight="1">
      <c r="A161" s="7" t="s">
        <v>504</v>
      </c>
      <c r="B161" s="7" t="s">
        <v>505</v>
      </c>
      <c r="C161" s="37" t="s">
        <v>83</v>
      </c>
      <c r="D161" s="298">
        <v>4004</v>
      </c>
      <c r="E161" s="299">
        <v>40004</v>
      </c>
      <c r="F161" s="27" t="s">
        <v>167</v>
      </c>
      <c r="G161" s="73" t="s">
        <v>160</v>
      </c>
      <c r="H161" s="35">
        <v>969587</v>
      </c>
      <c r="I161" s="35">
        <v>269</v>
      </c>
      <c r="J161" s="37" t="s">
        <v>18</v>
      </c>
      <c r="K161" s="37" t="s">
        <v>161</v>
      </c>
      <c r="L161" s="8">
        <v>23</v>
      </c>
      <c r="M161" s="8">
        <v>37978</v>
      </c>
      <c r="N161" s="9" t="s">
        <v>1148</v>
      </c>
      <c r="O161" s="8">
        <v>6965</v>
      </c>
      <c r="P161" s="9" t="s">
        <v>1148</v>
      </c>
      <c r="Q161" s="8">
        <v>1310</v>
      </c>
      <c r="R161" s="9" t="s">
        <v>1148</v>
      </c>
      <c r="S161" s="8">
        <v>3362</v>
      </c>
      <c r="T161" s="9" t="s">
        <v>1148</v>
      </c>
      <c r="U161" s="8">
        <v>0</v>
      </c>
      <c r="V161" s="9" t="s">
        <v>1148</v>
      </c>
      <c r="W161" s="33">
        <v>49615</v>
      </c>
      <c r="X161" s="9" t="s">
        <v>121</v>
      </c>
      <c r="Y161" s="30">
        <v>19.600000000000001</v>
      </c>
      <c r="Z161" s="9" t="s">
        <v>1148</v>
      </c>
      <c r="AA161" s="30">
        <v>3.6</v>
      </c>
      <c r="AB161" s="9" t="s">
        <v>1148</v>
      </c>
      <c r="AC161" s="30">
        <v>0.6</v>
      </c>
      <c r="AD161" s="9" t="s">
        <v>1148</v>
      </c>
      <c r="AE161" s="30">
        <v>1.8</v>
      </c>
      <c r="AF161" s="9" t="s">
        <v>1148</v>
      </c>
      <c r="AG161" s="30">
        <v>0</v>
      </c>
      <c r="AH161" s="9" t="s">
        <v>1148</v>
      </c>
      <c r="AI161" s="32">
        <v>25.6</v>
      </c>
      <c r="AJ161" s="12" t="s">
        <v>121</v>
      </c>
      <c r="AK161" s="22">
        <v>802781</v>
      </c>
      <c r="AL161" s="22" t="s">
        <v>121</v>
      </c>
      <c r="AM161" s="22">
        <v>160140</v>
      </c>
      <c r="AN161" s="22" t="s">
        <v>121</v>
      </c>
      <c r="AO161" s="22">
        <v>29693</v>
      </c>
      <c r="AP161" s="22" t="s">
        <v>121</v>
      </c>
      <c r="AQ161" s="22">
        <v>101031</v>
      </c>
      <c r="AR161" s="22" t="s">
        <v>121</v>
      </c>
      <c r="AS161" s="26">
        <v>1093645</v>
      </c>
      <c r="AT161" s="22" t="s">
        <v>121</v>
      </c>
      <c r="AU161" s="23">
        <v>21.138053609984727</v>
      </c>
      <c r="AV161" s="23" t="s">
        <v>121</v>
      </c>
      <c r="AW161" s="23">
        <v>22.99210337401292</v>
      </c>
      <c r="AX161" s="23" t="s">
        <v>121</v>
      </c>
      <c r="AY161" s="23">
        <v>22.666412213740458</v>
      </c>
      <c r="AZ161" s="23" t="s">
        <v>121</v>
      </c>
      <c r="BA161" s="23">
        <v>30.050862581796551</v>
      </c>
      <c r="BB161" s="23" t="s">
        <v>121</v>
      </c>
      <c r="BC161" s="24">
        <v>22.042628237428197</v>
      </c>
      <c r="BD161" s="1" t="s">
        <v>121</v>
      </c>
      <c r="BE161" s="1" t="str">
        <f>IF(OR(N161="Q",P161="Q",R161="Q",T161="Q",V161="Q",X161="Q",Z161="Q",AB161="Q",AD161="Q",AF161="Q",AH161="Q",AJ161="Q",AL161="Q",AN161="Q",AP161="Q",AR161="Q",AT161="Q",AV161="Q",AX161="Q",AZ161="Q",BB161="Q",BD161="Q"),"Yes","No")</f>
        <v>No</v>
      </c>
    </row>
    <row r="162" spans="1:57" ht="11.25" customHeight="1">
      <c r="A162" s="7" t="s">
        <v>37</v>
      </c>
      <c r="B162" s="7" t="s">
        <v>499</v>
      </c>
      <c r="C162" s="37" t="s">
        <v>36</v>
      </c>
      <c r="D162" s="298">
        <v>4153</v>
      </c>
      <c r="E162" s="299">
        <v>40153</v>
      </c>
      <c r="F162" s="27" t="s">
        <v>246</v>
      </c>
      <c r="G162" s="73" t="s">
        <v>160</v>
      </c>
      <c r="H162" s="35">
        <v>4515419</v>
      </c>
      <c r="I162" s="35">
        <v>267</v>
      </c>
      <c r="J162" s="37" t="s">
        <v>8</v>
      </c>
      <c r="K162" s="37" t="s">
        <v>161</v>
      </c>
      <c r="L162" s="8">
        <v>267</v>
      </c>
      <c r="M162" s="8">
        <v>0</v>
      </c>
      <c r="N162" s="9" t="s">
        <v>1148</v>
      </c>
      <c r="O162" s="8">
        <v>0</v>
      </c>
      <c r="P162" s="9" t="s">
        <v>1148</v>
      </c>
      <c r="Q162" s="8">
        <v>0</v>
      </c>
      <c r="R162" s="9" t="s">
        <v>1148</v>
      </c>
      <c r="S162" s="8">
        <v>8145</v>
      </c>
      <c r="T162" s="9" t="s">
        <v>1148</v>
      </c>
      <c r="U162" s="8">
        <v>0</v>
      </c>
      <c r="V162" s="9" t="s">
        <v>1148</v>
      </c>
      <c r="W162" s="33">
        <v>8145</v>
      </c>
      <c r="X162" s="9" t="s">
        <v>1148</v>
      </c>
      <c r="Y162" s="30">
        <v>0</v>
      </c>
      <c r="Z162" s="9" t="s">
        <v>1148</v>
      </c>
      <c r="AA162" s="30">
        <v>0</v>
      </c>
      <c r="AB162" s="9" t="s">
        <v>1148</v>
      </c>
      <c r="AC162" s="30">
        <v>0</v>
      </c>
      <c r="AD162" s="9" t="s">
        <v>1148</v>
      </c>
      <c r="AE162" s="30">
        <v>9</v>
      </c>
      <c r="AF162" s="9" t="s">
        <v>1148</v>
      </c>
      <c r="AG162" s="30">
        <v>0</v>
      </c>
      <c r="AH162" s="9" t="s">
        <v>1148</v>
      </c>
      <c r="AI162" s="32">
        <v>9</v>
      </c>
      <c r="AJ162" s="12" t="s">
        <v>1148</v>
      </c>
      <c r="AK162" s="22">
        <v>0</v>
      </c>
      <c r="AL162" s="22" t="s">
        <v>1148</v>
      </c>
      <c r="AM162" s="22">
        <v>0</v>
      </c>
      <c r="AN162" s="22" t="s">
        <v>1148</v>
      </c>
      <c r="AO162" s="22">
        <v>0</v>
      </c>
      <c r="AP162" s="22" t="s">
        <v>1148</v>
      </c>
      <c r="AQ162" s="22">
        <v>106106</v>
      </c>
      <c r="AR162" s="22" t="s">
        <v>1148</v>
      </c>
      <c r="AS162" s="26">
        <v>106106</v>
      </c>
      <c r="AT162" s="22" t="s">
        <v>1148</v>
      </c>
      <c r="AU162" s="23" t="s">
        <v>1148</v>
      </c>
      <c r="AV162" s="23" t="s">
        <v>1148</v>
      </c>
      <c r="AW162" s="23" t="s">
        <v>1148</v>
      </c>
      <c r="AX162" s="23" t="s">
        <v>1148</v>
      </c>
      <c r="AY162" s="23" t="s">
        <v>1148</v>
      </c>
      <c r="AZ162" s="23" t="s">
        <v>1148</v>
      </c>
      <c r="BA162" s="23">
        <v>13.027133210558626</v>
      </c>
      <c r="BB162" s="23" t="s">
        <v>1148</v>
      </c>
      <c r="BC162" s="24">
        <v>13.027133210558626</v>
      </c>
      <c r="BD162" s="1" t="s">
        <v>1148</v>
      </c>
      <c r="BE162" s="1" t="str">
        <f>IF(OR(N162="Q",P162="Q",R162="Q",T162="Q",V162="Q",X162="Q",Z162="Q",AB162="Q",AD162="Q",AF162="Q",AH162="Q",AJ162="Q",AL162="Q",AN162="Q",AP162="Q",AR162="Q",AT162="Q",AV162="Q",AX162="Q",AZ162="Q",BB162="Q",BD162="Q"),"Yes","No")</f>
        <v>No</v>
      </c>
    </row>
    <row r="163" spans="1:57" ht="11.25" customHeight="1">
      <c r="A163" s="7" t="s">
        <v>90</v>
      </c>
      <c r="B163" s="7" t="s">
        <v>450</v>
      </c>
      <c r="C163" s="37" t="s">
        <v>89</v>
      </c>
      <c r="D163" s="298">
        <v>20</v>
      </c>
      <c r="E163" s="299">
        <v>20</v>
      </c>
      <c r="F163" s="27" t="s">
        <v>167</v>
      </c>
      <c r="G163" s="73" t="s">
        <v>160</v>
      </c>
      <c r="H163" s="35">
        <v>198979</v>
      </c>
      <c r="I163" s="35">
        <v>266</v>
      </c>
      <c r="J163" s="37" t="s">
        <v>7</v>
      </c>
      <c r="K163" s="37" t="s">
        <v>161</v>
      </c>
      <c r="L163" s="8">
        <v>89</v>
      </c>
      <c r="M163" s="8">
        <v>208960</v>
      </c>
      <c r="N163" s="9" t="s">
        <v>1148</v>
      </c>
      <c r="O163" s="8">
        <v>59489</v>
      </c>
      <c r="P163" s="9" t="s">
        <v>1148</v>
      </c>
      <c r="Q163" s="8">
        <v>14455</v>
      </c>
      <c r="R163" s="9" t="s">
        <v>1148</v>
      </c>
      <c r="S163" s="8">
        <v>35949</v>
      </c>
      <c r="T163" s="9" t="s">
        <v>1148</v>
      </c>
      <c r="U163" s="8">
        <v>3518</v>
      </c>
      <c r="V163" s="9" t="s">
        <v>1148</v>
      </c>
      <c r="W163" s="33">
        <v>322371</v>
      </c>
      <c r="X163" s="9" t="s">
        <v>1148</v>
      </c>
      <c r="Y163" s="30">
        <v>188.25</v>
      </c>
      <c r="Z163" s="9" t="s">
        <v>1148</v>
      </c>
      <c r="AA163" s="30">
        <v>34.459999999999994</v>
      </c>
      <c r="AB163" s="9" t="s">
        <v>1148</v>
      </c>
      <c r="AC163" s="30">
        <v>8.16</v>
      </c>
      <c r="AD163" s="9" t="s">
        <v>1148</v>
      </c>
      <c r="AE163" s="30">
        <v>23.66</v>
      </c>
      <c r="AF163" s="9" t="s">
        <v>1148</v>
      </c>
      <c r="AG163" s="30">
        <v>2.17</v>
      </c>
      <c r="AH163" s="9" t="s">
        <v>1148</v>
      </c>
      <c r="AI163" s="32">
        <v>256.7</v>
      </c>
      <c r="AJ163" s="12" t="s">
        <v>1148</v>
      </c>
      <c r="AK163" s="22">
        <v>6265366</v>
      </c>
      <c r="AL163" s="22" t="s">
        <v>1148</v>
      </c>
      <c r="AM163" s="22">
        <v>2017964</v>
      </c>
      <c r="AN163" s="22" t="s">
        <v>1148</v>
      </c>
      <c r="AO163" s="22">
        <v>458614</v>
      </c>
      <c r="AP163" s="22" t="s">
        <v>1148</v>
      </c>
      <c r="AQ163" s="22">
        <v>1540725</v>
      </c>
      <c r="AR163" s="22" t="s">
        <v>1148</v>
      </c>
      <c r="AS163" s="26">
        <v>10282669</v>
      </c>
      <c r="AT163" s="22" t="s">
        <v>1148</v>
      </c>
      <c r="AU163" s="23">
        <v>29.983566232771821</v>
      </c>
      <c r="AV163" s="23" t="s">
        <v>1148</v>
      </c>
      <c r="AW163" s="23">
        <v>33.921632570727361</v>
      </c>
      <c r="AX163" s="23" t="s">
        <v>1148</v>
      </c>
      <c r="AY163" s="23">
        <v>31.727014873746107</v>
      </c>
      <c r="AZ163" s="23" t="s">
        <v>1148</v>
      </c>
      <c r="BA163" s="23">
        <v>42.858633063506637</v>
      </c>
      <c r="BB163" s="23" t="s">
        <v>1148</v>
      </c>
      <c r="BC163" s="24">
        <v>31.89700376274541</v>
      </c>
      <c r="BD163" s="1" t="s">
        <v>1148</v>
      </c>
      <c r="BE163" s="1" t="str">
        <f>IF(OR(N163="Q",P163="Q",R163="Q",T163="Q",V163="Q",X163="Q",Z163="Q",AB163="Q",AD163="Q",AF163="Q",AH163="Q",AJ163="Q",AL163="Q",AN163="Q",AP163="Q",AR163="Q",AT163="Q",AV163="Q",AX163="Q",AZ163="Q",BB163="Q",BD163="Q"),"Yes","No")</f>
        <v>No</v>
      </c>
    </row>
    <row r="164" spans="1:57" ht="11.25" customHeight="1">
      <c r="A164" s="7" t="s">
        <v>90</v>
      </c>
      <c r="B164" s="7" t="s">
        <v>450</v>
      </c>
      <c r="C164" s="37" t="s">
        <v>89</v>
      </c>
      <c r="D164" s="298">
        <v>20</v>
      </c>
      <c r="E164" s="299">
        <v>20</v>
      </c>
      <c r="F164" s="27" t="s">
        <v>167</v>
      </c>
      <c r="G164" s="73" t="s">
        <v>160</v>
      </c>
      <c r="H164" s="35">
        <v>198979</v>
      </c>
      <c r="I164" s="35">
        <v>266</v>
      </c>
      <c r="J164" s="37" t="s">
        <v>8</v>
      </c>
      <c r="K164" s="37" t="s">
        <v>161</v>
      </c>
      <c r="L164" s="8">
        <v>88</v>
      </c>
      <c r="M164" s="8">
        <v>5755</v>
      </c>
      <c r="N164" s="9" t="s">
        <v>1148</v>
      </c>
      <c r="O164" s="8">
        <v>2804</v>
      </c>
      <c r="P164" s="9" t="s">
        <v>1148</v>
      </c>
      <c r="Q164" s="8">
        <v>604</v>
      </c>
      <c r="R164" s="9" t="s">
        <v>1148</v>
      </c>
      <c r="S164" s="8">
        <v>1501</v>
      </c>
      <c r="T164" s="9" t="s">
        <v>1148</v>
      </c>
      <c r="U164" s="8">
        <v>147</v>
      </c>
      <c r="V164" s="9" t="s">
        <v>1148</v>
      </c>
      <c r="W164" s="33">
        <v>10811</v>
      </c>
      <c r="X164" s="9" t="s">
        <v>1148</v>
      </c>
      <c r="Y164" s="30">
        <v>3.25</v>
      </c>
      <c r="Z164" s="9" t="s">
        <v>1148</v>
      </c>
      <c r="AA164" s="30">
        <v>1.6300000000000001</v>
      </c>
      <c r="AB164" s="9" t="s">
        <v>1148</v>
      </c>
      <c r="AC164" s="30">
        <v>0.34</v>
      </c>
      <c r="AD164" s="9" t="s">
        <v>1148</v>
      </c>
      <c r="AE164" s="30">
        <v>0.98</v>
      </c>
      <c r="AF164" s="9" t="s">
        <v>1148</v>
      </c>
      <c r="AG164" s="30">
        <v>7.0000000000000007E-2</v>
      </c>
      <c r="AH164" s="9" t="s">
        <v>1148</v>
      </c>
      <c r="AI164" s="32">
        <v>6.2700000000000005</v>
      </c>
      <c r="AJ164" s="12" t="s">
        <v>1148</v>
      </c>
      <c r="AK164" s="22">
        <v>242098</v>
      </c>
      <c r="AL164" s="22" t="s">
        <v>1148</v>
      </c>
      <c r="AM164" s="22">
        <v>95136</v>
      </c>
      <c r="AN164" s="22" t="s">
        <v>1148</v>
      </c>
      <c r="AO164" s="22">
        <v>19148</v>
      </c>
      <c r="AP164" s="22" t="s">
        <v>1148</v>
      </c>
      <c r="AQ164" s="22">
        <v>64328</v>
      </c>
      <c r="AR164" s="22" t="s">
        <v>1148</v>
      </c>
      <c r="AS164" s="26">
        <v>420710</v>
      </c>
      <c r="AT164" s="22" t="s">
        <v>1148</v>
      </c>
      <c r="AU164" s="23">
        <v>42.06741963509991</v>
      </c>
      <c r="AV164" s="23" t="s">
        <v>1148</v>
      </c>
      <c r="AW164" s="23">
        <v>33.928673323823112</v>
      </c>
      <c r="AX164" s="23" t="s">
        <v>1148</v>
      </c>
      <c r="AY164" s="23">
        <v>31.701986754966889</v>
      </c>
      <c r="AZ164" s="23" t="s">
        <v>1148</v>
      </c>
      <c r="BA164" s="23">
        <v>42.856762158560961</v>
      </c>
      <c r="BB164" s="23" t="s">
        <v>1148</v>
      </c>
      <c r="BC164" s="24">
        <v>38.914993987605214</v>
      </c>
      <c r="BD164" s="1" t="s">
        <v>1148</v>
      </c>
      <c r="BE164" s="1" t="str">
        <f>IF(OR(N164="Q",P164="Q",R164="Q",T164="Q",V164="Q",X164="Q",Z164="Q",AB164="Q",AD164="Q",AF164="Q",AH164="Q",AJ164="Q",AL164="Q",AN164="Q",AP164="Q",AR164="Q",AT164="Q",AV164="Q",AX164="Q",AZ164="Q",BB164="Q",BD164="Q"),"Yes","No")</f>
        <v>No</v>
      </c>
    </row>
    <row r="165" spans="1:57" ht="11.25" customHeight="1">
      <c r="A165" s="7" t="s">
        <v>90</v>
      </c>
      <c r="B165" s="7" t="s">
        <v>450</v>
      </c>
      <c r="C165" s="37" t="s">
        <v>89</v>
      </c>
      <c r="D165" s="298">
        <v>20</v>
      </c>
      <c r="E165" s="299">
        <v>20</v>
      </c>
      <c r="F165" s="27" t="s">
        <v>167</v>
      </c>
      <c r="G165" s="73" t="s">
        <v>160</v>
      </c>
      <c r="H165" s="35">
        <v>198979</v>
      </c>
      <c r="I165" s="35">
        <v>266</v>
      </c>
      <c r="J165" s="37" t="s">
        <v>10</v>
      </c>
      <c r="K165" s="37" t="s">
        <v>161</v>
      </c>
      <c r="L165" s="8">
        <v>86</v>
      </c>
      <c r="M165" s="8">
        <v>135813</v>
      </c>
      <c r="N165" s="9" t="s">
        <v>1148</v>
      </c>
      <c r="O165" s="8">
        <v>11931</v>
      </c>
      <c r="P165" s="9" t="s">
        <v>1148</v>
      </c>
      <c r="Q165" s="8">
        <v>9522</v>
      </c>
      <c r="R165" s="9" t="s">
        <v>1148</v>
      </c>
      <c r="S165" s="8">
        <v>23681</v>
      </c>
      <c r="T165" s="9" t="s">
        <v>1148</v>
      </c>
      <c r="U165" s="8">
        <v>2318</v>
      </c>
      <c r="V165" s="9" t="s">
        <v>1148</v>
      </c>
      <c r="W165" s="33">
        <v>183265</v>
      </c>
      <c r="X165" s="9" t="s">
        <v>1148</v>
      </c>
      <c r="Y165" s="30">
        <v>92</v>
      </c>
      <c r="Z165" s="9" t="s">
        <v>1148</v>
      </c>
      <c r="AA165" s="30">
        <v>6.91</v>
      </c>
      <c r="AB165" s="9" t="s">
        <v>1148</v>
      </c>
      <c r="AC165" s="30">
        <v>5.37</v>
      </c>
      <c r="AD165" s="9" t="s">
        <v>1148</v>
      </c>
      <c r="AE165" s="30">
        <v>15.579999999999998</v>
      </c>
      <c r="AF165" s="9" t="s">
        <v>1148</v>
      </c>
      <c r="AG165" s="30">
        <v>1.44</v>
      </c>
      <c r="AH165" s="9" t="s">
        <v>1148</v>
      </c>
      <c r="AI165" s="32">
        <v>121.3</v>
      </c>
      <c r="AJ165" s="12" t="s">
        <v>1148</v>
      </c>
      <c r="AK165" s="22">
        <v>3875758</v>
      </c>
      <c r="AL165" s="22" t="s">
        <v>1148</v>
      </c>
      <c r="AM165" s="22">
        <v>404721</v>
      </c>
      <c r="AN165" s="22" t="s">
        <v>1148</v>
      </c>
      <c r="AO165" s="22">
        <v>302114</v>
      </c>
      <c r="AP165" s="22" t="s">
        <v>1148</v>
      </c>
      <c r="AQ165" s="22">
        <v>1014959</v>
      </c>
      <c r="AR165" s="22" t="s">
        <v>1148</v>
      </c>
      <c r="AS165" s="26">
        <v>5597552</v>
      </c>
      <c r="AT165" s="22" t="s">
        <v>1148</v>
      </c>
      <c r="AU165" s="23">
        <v>28.537459595178664</v>
      </c>
      <c r="AV165" s="23" t="s">
        <v>1148</v>
      </c>
      <c r="AW165" s="23">
        <v>33.921800352024135</v>
      </c>
      <c r="AX165" s="23" t="s">
        <v>1148</v>
      </c>
      <c r="AY165" s="23">
        <v>31.72799831968074</v>
      </c>
      <c r="AZ165" s="23" t="s">
        <v>1148</v>
      </c>
      <c r="BA165" s="23">
        <v>42.859634305983697</v>
      </c>
      <c r="BB165" s="23" t="s">
        <v>1148</v>
      </c>
      <c r="BC165" s="24">
        <v>30.543486208495892</v>
      </c>
      <c r="BD165" s="1" t="s">
        <v>1148</v>
      </c>
      <c r="BE165" s="1" t="str">
        <f>IF(OR(N165="Q",P165="Q",R165="Q",T165="Q",V165="Q",X165="Q",Z165="Q",AB165="Q",AD165="Q",AF165="Q",AH165="Q",AJ165="Q",AL165="Q",AN165="Q",AP165="Q",AR165="Q",AT165="Q",AV165="Q",AX165="Q",AZ165="Q",BB165="Q",BD165="Q"),"Yes","No")</f>
        <v>No</v>
      </c>
    </row>
    <row r="166" spans="1:57" ht="11.25" customHeight="1">
      <c r="A166" s="7" t="s">
        <v>588</v>
      </c>
      <c r="B166" s="7" t="s">
        <v>315</v>
      </c>
      <c r="C166" s="37" t="s">
        <v>17</v>
      </c>
      <c r="D166" s="298">
        <v>9031</v>
      </c>
      <c r="E166" s="299">
        <v>90031</v>
      </c>
      <c r="F166" s="27" t="s">
        <v>167</v>
      </c>
      <c r="G166" s="73" t="s">
        <v>160</v>
      </c>
      <c r="H166" s="35">
        <v>1932666</v>
      </c>
      <c r="I166" s="35">
        <v>260</v>
      </c>
      <c r="J166" s="37" t="s">
        <v>7</v>
      </c>
      <c r="K166" s="37" t="s">
        <v>161</v>
      </c>
      <c r="L166" s="8">
        <v>77</v>
      </c>
      <c r="M166" s="8">
        <v>470114</v>
      </c>
      <c r="N166" s="9" t="s">
        <v>1148</v>
      </c>
      <c r="O166" s="8">
        <v>77824</v>
      </c>
      <c r="P166" s="9" t="s">
        <v>1148</v>
      </c>
      <c r="Q166" s="8">
        <v>20819</v>
      </c>
      <c r="R166" s="9" t="s">
        <v>1148</v>
      </c>
      <c r="S166" s="8">
        <v>91012</v>
      </c>
      <c r="T166" s="9" t="s">
        <v>1148</v>
      </c>
      <c r="U166" s="8">
        <v>0</v>
      </c>
      <c r="V166" s="9" t="s">
        <v>1148</v>
      </c>
      <c r="W166" s="33">
        <v>659769</v>
      </c>
      <c r="X166" s="9" t="s">
        <v>1148</v>
      </c>
      <c r="Y166" s="30">
        <v>253.5</v>
      </c>
      <c r="Z166" s="9" t="s">
        <v>1148</v>
      </c>
      <c r="AA166" s="30">
        <v>41.9</v>
      </c>
      <c r="AB166" s="9" t="s">
        <v>1148</v>
      </c>
      <c r="AC166" s="30">
        <v>11.2</v>
      </c>
      <c r="AD166" s="9" t="s">
        <v>1148</v>
      </c>
      <c r="AE166" s="30">
        <v>74</v>
      </c>
      <c r="AF166" s="9" t="s">
        <v>1148</v>
      </c>
      <c r="AG166" s="30">
        <v>0</v>
      </c>
      <c r="AH166" s="9" t="s">
        <v>1148</v>
      </c>
      <c r="AI166" s="32">
        <v>380.6</v>
      </c>
      <c r="AJ166" s="12" t="s">
        <v>1148</v>
      </c>
      <c r="AK166" s="22">
        <v>10282872</v>
      </c>
      <c r="AL166" s="22" t="s">
        <v>1148</v>
      </c>
      <c r="AM166" s="22">
        <v>2161322</v>
      </c>
      <c r="AN166" s="22" t="s">
        <v>1148</v>
      </c>
      <c r="AO166" s="22">
        <v>409985</v>
      </c>
      <c r="AP166" s="22" t="s">
        <v>1148</v>
      </c>
      <c r="AQ166" s="22">
        <v>2873627</v>
      </c>
      <c r="AR166" s="22" t="s">
        <v>1148</v>
      </c>
      <c r="AS166" s="26">
        <v>15727806</v>
      </c>
      <c r="AT166" s="22" t="s">
        <v>1148</v>
      </c>
      <c r="AU166" s="23">
        <v>21.873145662541425</v>
      </c>
      <c r="AV166" s="23" t="s">
        <v>1148</v>
      </c>
      <c r="AW166" s="23">
        <v>27.771921258223685</v>
      </c>
      <c r="AX166" s="23" t="s">
        <v>1148</v>
      </c>
      <c r="AY166" s="23">
        <v>19.692828666122292</v>
      </c>
      <c r="AZ166" s="23" t="s">
        <v>1148</v>
      </c>
      <c r="BA166" s="23">
        <v>31.574155056476069</v>
      </c>
      <c r="BB166" s="23" t="s">
        <v>1148</v>
      </c>
      <c r="BC166" s="24">
        <v>23.838352514289092</v>
      </c>
      <c r="BD166" s="1" t="s">
        <v>1148</v>
      </c>
      <c r="BE166" s="1" t="str">
        <f>IF(OR(N166="Q",P166="Q",R166="Q",T166="Q",V166="Q",X166="Q",Z166="Q",AB166="Q",AD166="Q",AF166="Q",AH166="Q",AJ166="Q",AL166="Q",AN166="Q",AP166="Q",AR166="Q",AT166="Q",AV166="Q",AX166="Q",AZ166="Q",BB166="Q",BD166="Q"),"Yes","No")</f>
        <v>No</v>
      </c>
    </row>
    <row r="167" spans="1:57" ht="11.25" customHeight="1">
      <c r="A167" s="7" t="s">
        <v>588</v>
      </c>
      <c r="B167" s="7" t="s">
        <v>315</v>
      </c>
      <c r="C167" s="37" t="s">
        <v>17</v>
      </c>
      <c r="D167" s="298">
        <v>9031</v>
      </c>
      <c r="E167" s="299">
        <v>90031</v>
      </c>
      <c r="F167" s="27" t="s">
        <v>167</v>
      </c>
      <c r="G167" s="73" t="s">
        <v>160</v>
      </c>
      <c r="H167" s="35">
        <v>1932666</v>
      </c>
      <c r="I167" s="35">
        <v>260</v>
      </c>
      <c r="J167" s="37" t="s">
        <v>18</v>
      </c>
      <c r="K167" s="37" t="s">
        <v>161</v>
      </c>
      <c r="L167" s="8">
        <v>15</v>
      </c>
      <c r="M167" s="8">
        <v>41680</v>
      </c>
      <c r="N167" s="9" t="s">
        <v>1148</v>
      </c>
      <c r="O167" s="8">
        <v>14966</v>
      </c>
      <c r="P167" s="9" t="s">
        <v>1148</v>
      </c>
      <c r="Q167" s="8">
        <v>1491</v>
      </c>
      <c r="R167" s="9" t="s">
        <v>1148</v>
      </c>
      <c r="S167" s="8">
        <v>6516</v>
      </c>
      <c r="T167" s="9" t="s">
        <v>1148</v>
      </c>
      <c r="U167" s="8">
        <v>0</v>
      </c>
      <c r="V167" s="9" t="s">
        <v>1148</v>
      </c>
      <c r="W167" s="33">
        <v>64653</v>
      </c>
      <c r="X167" s="9" t="s">
        <v>1148</v>
      </c>
      <c r="Y167" s="30">
        <v>22.5</v>
      </c>
      <c r="Z167" s="9" t="s">
        <v>1148</v>
      </c>
      <c r="AA167" s="30">
        <v>8.1</v>
      </c>
      <c r="AB167" s="9" t="s">
        <v>1148</v>
      </c>
      <c r="AC167" s="30">
        <v>0.8</v>
      </c>
      <c r="AD167" s="9" t="s">
        <v>1148</v>
      </c>
      <c r="AE167" s="30">
        <v>5</v>
      </c>
      <c r="AF167" s="9" t="s">
        <v>1148</v>
      </c>
      <c r="AG167" s="30">
        <v>0</v>
      </c>
      <c r="AH167" s="9" t="s">
        <v>1148</v>
      </c>
      <c r="AI167" s="32">
        <v>36.4</v>
      </c>
      <c r="AJ167" s="12" t="s">
        <v>1148</v>
      </c>
      <c r="AK167" s="22">
        <v>736263</v>
      </c>
      <c r="AL167" s="22" t="s">
        <v>1148</v>
      </c>
      <c r="AM167" s="22">
        <v>422867</v>
      </c>
      <c r="AN167" s="22" t="s">
        <v>1148</v>
      </c>
      <c r="AO167" s="22">
        <v>29355</v>
      </c>
      <c r="AP167" s="22" t="s">
        <v>1148</v>
      </c>
      <c r="AQ167" s="22">
        <v>205428</v>
      </c>
      <c r="AR167" s="22" t="s">
        <v>1148</v>
      </c>
      <c r="AS167" s="26">
        <v>1393913</v>
      </c>
      <c r="AT167" s="22" t="s">
        <v>1148</v>
      </c>
      <c r="AU167" s="23">
        <v>17.664659309021115</v>
      </c>
      <c r="AV167" s="23" t="s">
        <v>1148</v>
      </c>
      <c r="AW167" s="23">
        <v>28.255178404383269</v>
      </c>
      <c r="AX167" s="23" t="s">
        <v>1148</v>
      </c>
      <c r="AY167" s="23">
        <v>19.688128772635814</v>
      </c>
      <c r="AZ167" s="23" t="s">
        <v>1148</v>
      </c>
      <c r="BA167" s="23">
        <v>31.52670349907919</v>
      </c>
      <c r="BB167" s="23" t="s">
        <v>1148</v>
      </c>
      <c r="BC167" s="24">
        <v>21.559912146381453</v>
      </c>
      <c r="BD167" s="1" t="s">
        <v>1148</v>
      </c>
      <c r="BE167" s="1" t="str">
        <f>IF(OR(N167="Q",P167="Q",R167="Q",T167="Q",V167="Q",X167="Q",Z167="Q",AB167="Q",AD167="Q",AF167="Q",AH167="Q",AJ167="Q",AL167="Q",AN167="Q",AP167="Q",AR167="Q",AT167="Q",AV167="Q",AX167="Q",AZ167="Q",BB167="Q",BD167="Q"),"Yes","No")</f>
        <v>No</v>
      </c>
    </row>
    <row r="168" spans="1:57" ht="11.25" customHeight="1">
      <c r="A168" s="7" t="s">
        <v>581</v>
      </c>
      <c r="B168" s="7" t="s">
        <v>212</v>
      </c>
      <c r="C168" s="37" t="s">
        <v>70</v>
      </c>
      <c r="D168" s="298">
        <v>2113</v>
      </c>
      <c r="E168" s="299">
        <v>20113</v>
      </c>
      <c r="F168" s="27" t="s">
        <v>167</v>
      </c>
      <c r="G168" s="73" t="s">
        <v>160</v>
      </c>
      <c r="H168" s="35">
        <v>720572</v>
      </c>
      <c r="I168" s="35">
        <v>256</v>
      </c>
      <c r="J168" s="37" t="s">
        <v>7</v>
      </c>
      <c r="K168" s="37" t="s">
        <v>161</v>
      </c>
      <c r="L168" s="8">
        <v>217</v>
      </c>
      <c r="M168" s="8">
        <v>709768</v>
      </c>
      <c r="N168" s="9" t="s">
        <v>1148</v>
      </c>
      <c r="O168" s="8">
        <v>208997</v>
      </c>
      <c r="P168" s="9" t="s">
        <v>1148</v>
      </c>
      <c r="Q168" s="8">
        <v>29327</v>
      </c>
      <c r="R168" s="9" t="s">
        <v>1148</v>
      </c>
      <c r="S168" s="8">
        <v>165267</v>
      </c>
      <c r="T168" s="9" t="s">
        <v>1148</v>
      </c>
      <c r="U168" s="8">
        <v>0</v>
      </c>
      <c r="V168" s="9" t="s">
        <v>1148</v>
      </c>
      <c r="W168" s="33">
        <v>1113359</v>
      </c>
      <c r="X168" s="9" t="s">
        <v>1148</v>
      </c>
      <c r="Y168" s="30">
        <v>389</v>
      </c>
      <c r="Z168" s="9" t="s">
        <v>1148</v>
      </c>
      <c r="AA168" s="30">
        <v>104</v>
      </c>
      <c r="AB168" s="9" t="s">
        <v>1148</v>
      </c>
      <c r="AC168" s="30">
        <v>17</v>
      </c>
      <c r="AD168" s="9" t="s">
        <v>1148</v>
      </c>
      <c r="AE168" s="30">
        <v>89</v>
      </c>
      <c r="AF168" s="9" t="s">
        <v>1148</v>
      </c>
      <c r="AG168" s="30">
        <v>0</v>
      </c>
      <c r="AH168" s="9" t="s">
        <v>1148</v>
      </c>
      <c r="AI168" s="32">
        <v>599</v>
      </c>
      <c r="AJ168" s="12" t="s">
        <v>1148</v>
      </c>
      <c r="AK168" s="22">
        <v>20365477</v>
      </c>
      <c r="AL168" s="22" t="s">
        <v>1148</v>
      </c>
      <c r="AM168" s="22">
        <v>6331311</v>
      </c>
      <c r="AN168" s="22" t="s">
        <v>1148</v>
      </c>
      <c r="AO168" s="22">
        <v>519493</v>
      </c>
      <c r="AP168" s="22" t="s">
        <v>1148</v>
      </c>
      <c r="AQ168" s="22">
        <v>5281283</v>
      </c>
      <c r="AR168" s="22" t="s">
        <v>1148</v>
      </c>
      <c r="AS168" s="26">
        <v>32497564</v>
      </c>
      <c r="AT168" s="22" t="s">
        <v>1148</v>
      </c>
      <c r="AU168" s="23">
        <v>28.693146211156321</v>
      </c>
      <c r="AV168" s="23" t="s">
        <v>1148</v>
      </c>
      <c r="AW168" s="23">
        <v>30.293788906060854</v>
      </c>
      <c r="AX168" s="23" t="s">
        <v>1148</v>
      </c>
      <c r="AY168" s="23">
        <v>17.713813209670271</v>
      </c>
      <c r="AZ168" s="23" t="s">
        <v>1148</v>
      </c>
      <c r="BA168" s="23">
        <v>31.95606503415685</v>
      </c>
      <c r="BB168" s="23" t="s">
        <v>1148</v>
      </c>
      <c r="BC168" s="24">
        <v>29.188755828084204</v>
      </c>
      <c r="BD168" s="1" t="s">
        <v>1148</v>
      </c>
      <c r="BE168" s="1" t="str">
        <f>IF(OR(N168="Q",P168="Q",R168="Q",T168="Q",V168="Q",X168="Q",Z168="Q",AB168="Q",AD168="Q",AF168="Q",AH168="Q",AJ168="Q",AL168="Q",AN168="Q",AP168="Q",AR168="Q",AT168="Q",AV168="Q",AX168="Q",AZ168="Q",BB168="Q",BD168="Q"),"Yes","No")</f>
        <v>No</v>
      </c>
    </row>
    <row r="169" spans="1:57" ht="11.25" customHeight="1">
      <c r="A169" s="7" t="s">
        <v>581</v>
      </c>
      <c r="B169" s="7" t="s">
        <v>212</v>
      </c>
      <c r="C169" s="37" t="s">
        <v>70</v>
      </c>
      <c r="D169" s="298">
        <v>2113</v>
      </c>
      <c r="E169" s="299">
        <v>20113</v>
      </c>
      <c r="F169" s="27" t="s">
        <v>167</v>
      </c>
      <c r="G169" s="73" t="s">
        <v>160</v>
      </c>
      <c r="H169" s="35">
        <v>720572</v>
      </c>
      <c r="I169" s="35">
        <v>256</v>
      </c>
      <c r="J169" s="37" t="s">
        <v>10</v>
      </c>
      <c r="K169" s="37" t="s">
        <v>161</v>
      </c>
      <c r="L169" s="8">
        <v>39</v>
      </c>
      <c r="M169" s="8">
        <v>140187</v>
      </c>
      <c r="N169" s="9" t="s">
        <v>1148</v>
      </c>
      <c r="O169" s="8">
        <v>19297</v>
      </c>
      <c r="P169" s="9" t="s">
        <v>1148</v>
      </c>
      <c r="Q169" s="8">
        <v>0</v>
      </c>
      <c r="R169" s="9" t="s">
        <v>1148</v>
      </c>
      <c r="S169" s="8">
        <v>20700</v>
      </c>
      <c r="T169" s="9" t="s">
        <v>1148</v>
      </c>
      <c r="U169" s="8">
        <v>0</v>
      </c>
      <c r="V169" s="9" t="s">
        <v>1148</v>
      </c>
      <c r="W169" s="33">
        <v>180184</v>
      </c>
      <c r="X169" s="9" t="s">
        <v>1148</v>
      </c>
      <c r="Y169" s="30">
        <v>80</v>
      </c>
      <c r="Z169" s="9" t="s">
        <v>1148</v>
      </c>
      <c r="AA169" s="30">
        <v>10</v>
      </c>
      <c r="AB169" s="9" t="s">
        <v>1148</v>
      </c>
      <c r="AC169" s="30">
        <v>0</v>
      </c>
      <c r="AD169" s="9" t="s">
        <v>1148</v>
      </c>
      <c r="AE169" s="30">
        <v>10</v>
      </c>
      <c r="AF169" s="9" t="s">
        <v>1148</v>
      </c>
      <c r="AG169" s="30">
        <v>0</v>
      </c>
      <c r="AH169" s="9" t="s">
        <v>1148</v>
      </c>
      <c r="AI169" s="32">
        <v>100</v>
      </c>
      <c r="AJ169" s="12" t="s">
        <v>1148</v>
      </c>
      <c r="AK169" s="22">
        <v>2660959</v>
      </c>
      <c r="AL169" s="22" t="s">
        <v>1148</v>
      </c>
      <c r="AM169" s="22">
        <v>441590</v>
      </c>
      <c r="AN169" s="22" t="s">
        <v>1148</v>
      </c>
      <c r="AO169" s="22">
        <v>0</v>
      </c>
      <c r="AP169" s="22" t="s">
        <v>1148</v>
      </c>
      <c r="AQ169" s="22">
        <v>798576</v>
      </c>
      <c r="AR169" s="22" t="s">
        <v>1148</v>
      </c>
      <c r="AS169" s="26">
        <v>3901125</v>
      </c>
      <c r="AT169" s="22" t="s">
        <v>1148</v>
      </c>
      <c r="AU169" s="23">
        <v>18.981496144435646</v>
      </c>
      <c r="AV169" s="23" t="s">
        <v>1148</v>
      </c>
      <c r="AW169" s="23">
        <v>22.883867958750066</v>
      </c>
      <c r="AX169" s="23" t="s">
        <v>1148</v>
      </c>
      <c r="AY169" s="23" t="s">
        <v>1148</v>
      </c>
      <c r="AZ169" s="23" t="s">
        <v>1148</v>
      </c>
      <c r="BA169" s="23">
        <v>38.57855072463768</v>
      </c>
      <c r="BB169" s="23" t="s">
        <v>1148</v>
      </c>
      <c r="BC169" s="24">
        <v>21.650784753363229</v>
      </c>
      <c r="BD169" s="1" t="s">
        <v>1148</v>
      </c>
      <c r="BE169" s="1" t="str">
        <f>IF(OR(N169="Q",P169="Q",R169="Q",T169="Q",V169="Q",X169="Q",Z169="Q",AB169="Q",AD169="Q",AF169="Q",AH169="Q",AJ169="Q",AL169="Q",AN169="Q",AP169="Q",AR169="Q",AT169="Q",AV169="Q",AX169="Q",AZ169="Q",BB169="Q",BD169="Q"),"Yes","No")</f>
        <v>No</v>
      </c>
    </row>
    <row r="170" spans="1:57" ht="11.25" customHeight="1">
      <c r="A170" s="7" t="s">
        <v>476</v>
      </c>
      <c r="B170" s="7" t="s">
        <v>477</v>
      </c>
      <c r="C170" s="37" t="s">
        <v>93</v>
      </c>
      <c r="D170" s="298">
        <v>5005</v>
      </c>
      <c r="E170" s="299">
        <v>50005</v>
      </c>
      <c r="F170" s="27" t="s">
        <v>164</v>
      </c>
      <c r="G170" s="73" t="s">
        <v>160</v>
      </c>
      <c r="H170" s="35">
        <v>401661</v>
      </c>
      <c r="I170" s="35">
        <v>254</v>
      </c>
      <c r="J170" s="37" t="s">
        <v>7</v>
      </c>
      <c r="K170" s="37" t="s">
        <v>161</v>
      </c>
      <c r="L170" s="8">
        <v>182</v>
      </c>
      <c r="M170" s="8">
        <v>574237</v>
      </c>
      <c r="N170" s="9" t="s">
        <v>1148</v>
      </c>
      <c r="O170" s="8">
        <v>128109</v>
      </c>
      <c r="P170" s="9" t="s">
        <v>1148</v>
      </c>
      <c r="Q170" s="8">
        <v>18534</v>
      </c>
      <c r="R170" s="9" t="s">
        <v>1148</v>
      </c>
      <c r="S170" s="8">
        <v>66225</v>
      </c>
      <c r="T170" s="9" t="s">
        <v>1148</v>
      </c>
      <c r="U170" s="8">
        <v>0</v>
      </c>
      <c r="V170" s="9" t="s">
        <v>1148</v>
      </c>
      <c r="W170" s="33">
        <v>787105</v>
      </c>
      <c r="X170" s="9" t="s">
        <v>1148</v>
      </c>
      <c r="Y170" s="30">
        <v>335</v>
      </c>
      <c r="Z170" s="9" t="s">
        <v>1148</v>
      </c>
      <c r="AA170" s="30">
        <v>66.7</v>
      </c>
      <c r="AB170" s="9" t="s">
        <v>1148</v>
      </c>
      <c r="AC170" s="30">
        <v>9.9499999999999993</v>
      </c>
      <c r="AD170" s="9" t="s">
        <v>1148</v>
      </c>
      <c r="AE170" s="30">
        <v>40.6</v>
      </c>
      <c r="AF170" s="9" t="s">
        <v>1148</v>
      </c>
      <c r="AG170" s="30">
        <v>0</v>
      </c>
      <c r="AH170" s="9" t="s">
        <v>1148</v>
      </c>
      <c r="AI170" s="32">
        <v>452.25</v>
      </c>
      <c r="AJ170" s="12" t="s">
        <v>1148</v>
      </c>
      <c r="AK170" s="22">
        <v>15750312</v>
      </c>
      <c r="AL170" s="22" t="s">
        <v>1148</v>
      </c>
      <c r="AM170" s="22">
        <v>3606804</v>
      </c>
      <c r="AN170" s="22" t="s">
        <v>1148</v>
      </c>
      <c r="AO170" s="22">
        <v>551841</v>
      </c>
      <c r="AP170" s="22" t="s">
        <v>1148</v>
      </c>
      <c r="AQ170" s="22">
        <v>1970758</v>
      </c>
      <c r="AR170" s="22" t="s">
        <v>1148</v>
      </c>
      <c r="AS170" s="26">
        <v>21879715</v>
      </c>
      <c r="AT170" s="22" t="s">
        <v>1148</v>
      </c>
      <c r="AU170" s="23">
        <v>27.428243042506839</v>
      </c>
      <c r="AV170" s="23" t="s">
        <v>1148</v>
      </c>
      <c r="AW170" s="23">
        <v>28.154181205067559</v>
      </c>
      <c r="AX170" s="23" t="s">
        <v>1148</v>
      </c>
      <c r="AY170" s="23">
        <v>29.774522499190677</v>
      </c>
      <c r="AZ170" s="23" t="s">
        <v>1148</v>
      </c>
      <c r="BA170" s="23">
        <v>29.758520196300491</v>
      </c>
      <c r="BB170" s="23" t="s">
        <v>1148</v>
      </c>
      <c r="BC170" s="24">
        <v>27.79770805673957</v>
      </c>
      <c r="BD170" s="1" t="s">
        <v>1148</v>
      </c>
      <c r="BE170" s="1" t="str">
        <f>IF(OR(N170="Q",P170="Q",R170="Q",T170="Q",V170="Q",X170="Q",Z170="Q",AB170="Q",AD170="Q",AF170="Q",AH170="Q",AJ170="Q",AL170="Q",AN170="Q",AP170="Q",AR170="Q",AT170="Q",AV170="Q",AX170="Q",AZ170="Q",BB170="Q",BD170="Q"),"Yes","No")</f>
        <v>No</v>
      </c>
    </row>
    <row r="171" spans="1:57" ht="11.25" customHeight="1">
      <c r="A171" s="7" t="s">
        <v>476</v>
      </c>
      <c r="B171" s="7" t="s">
        <v>477</v>
      </c>
      <c r="C171" s="37" t="s">
        <v>93</v>
      </c>
      <c r="D171" s="298">
        <v>5005</v>
      </c>
      <c r="E171" s="299">
        <v>50005</v>
      </c>
      <c r="F171" s="27" t="s">
        <v>164</v>
      </c>
      <c r="G171" s="73" t="s">
        <v>160</v>
      </c>
      <c r="H171" s="35">
        <v>401661</v>
      </c>
      <c r="I171" s="35">
        <v>254</v>
      </c>
      <c r="J171" s="37" t="s">
        <v>10</v>
      </c>
      <c r="K171" s="37" t="s">
        <v>161</v>
      </c>
      <c r="L171" s="8">
        <v>12</v>
      </c>
      <c r="M171" s="8">
        <v>36653</v>
      </c>
      <c r="N171" s="9" t="s">
        <v>1148</v>
      </c>
      <c r="O171" s="8">
        <v>2614</v>
      </c>
      <c r="P171" s="9" t="s">
        <v>1148</v>
      </c>
      <c r="Q171" s="8">
        <v>93</v>
      </c>
      <c r="R171" s="9" t="s">
        <v>1148</v>
      </c>
      <c r="S171" s="8">
        <v>2260</v>
      </c>
      <c r="T171" s="9" t="s">
        <v>1148</v>
      </c>
      <c r="U171" s="8">
        <v>0</v>
      </c>
      <c r="V171" s="9" t="s">
        <v>1148</v>
      </c>
      <c r="W171" s="33">
        <v>41620</v>
      </c>
      <c r="X171" s="9" t="s">
        <v>1148</v>
      </c>
      <c r="Y171" s="30">
        <v>20</v>
      </c>
      <c r="Z171" s="9" t="s">
        <v>1148</v>
      </c>
      <c r="AA171" s="30">
        <v>1.3</v>
      </c>
      <c r="AB171" s="9" t="s">
        <v>1148</v>
      </c>
      <c r="AC171" s="30">
        <v>0.05</v>
      </c>
      <c r="AD171" s="9" t="s">
        <v>1148</v>
      </c>
      <c r="AE171" s="30">
        <v>1.4</v>
      </c>
      <c r="AF171" s="9" t="s">
        <v>1148</v>
      </c>
      <c r="AG171" s="30">
        <v>0</v>
      </c>
      <c r="AH171" s="9" t="s">
        <v>1148</v>
      </c>
      <c r="AI171" s="32">
        <v>22.75</v>
      </c>
      <c r="AJ171" s="12" t="s">
        <v>1148</v>
      </c>
      <c r="AK171" s="22">
        <v>996905</v>
      </c>
      <c r="AL171" s="22" t="s">
        <v>1148</v>
      </c>
      <c r="AM171" s="22">
        <v>73608</v>
      </c>
      <c r="AN171" s="22" t="s">
        <v>1148</v>
      </c>
      <c r="AO171" s="22">
        <v>2787</v>
      </c>
      <c r="AP171" s="22" t="s">
        <v>1148</v>
      </c>
      <c r="AQ171" s="22">
        <v>66430</v>
      </c>
      <c r="AR171" s="22" t="s">
        <v>1148</v>
      </c>
      <c r="AS171" s="26">
        <v>1139730</v>
      </c>
      <c r="AT171" s="22" t="s">
        <v>1148</v>
      </c>
      <c r="AU171" s="23">
        <v>27.198455788066461</v>
      </c>
      <c r="AV171" s="23" t="s">
        <v>1148</v>
      </c>
      <c r="AW171" s="23">
        <v>28.159143075745984</v>
      </c>
      <c r="AX171" s="23" t="s">
        <v>1148</v>
      </c>
      <c r="AY171" s="23">
        <v>29.967741935483872</v>
      </c>
      <c r="AZ171" s="23" t="s">
        <v>1148</v>
      </c>
      <c r="BA171" s="23">
        <v>29.393805309734514</v>
      </c>
      <c r="BB171" s="23" t="s">
        <v>1148</v>
      </c>
      <c r="BC171" s="24">
        <v>27.384190293128302</v>
      </c>
      <c r="BD171" s="1" t="s">
        <v>1148</v>
      </c>
      <c r="BE171" s="1" t="str">
        <f>IF(OR(N171="Q",P171="Q",R171="Q",T171="Q",V171="Q",X171="Q",Z171="Q",AB171="Q",AD171="Q",AF171="Q",AH171="Q",AJ171="Q",AL171="Q",AN171="Q",AP171="Q",AR171="Q",AT171="Q",AV171="Q",AX171="Q",AZ171="Q",BB171="Q",BD171="Q"),"Yes","No")</f>
        <v>No</v>
      </c>
    </row>
    <row r="172" spans="1:57" ht="11.25" customHeight="1">
      <c r="A172" s="7" t="s">
        <v>548</v>
      </c>
      <c r="B172" s="7" t="s">
        <v>549</v>
      </c>
      <c r="C172" s="37" t="s">
        <v>17</v>
      </c>
      <c r="D172" s="298">
        <v>9029</v>
      </c>
      <c r="E172" s="299">
        <v>90029</v>
      </c>
      <c r="F172" s="27" t="s">
        <v>167</v>
      </c>
      <c r="G172" s="73" t="s">
        <v>160</v>
      </c>
      <c r="H172" s="35">
        <v>1932666</v>
      </c>
      <c r="I172" s="35">
        <v>248</v>
      </c>
      <c r="J172" s="37" t="s">
        <v>7</v>
      </c>
      <c r="K172" s="37" t="s">
        <v>161</v>
      </c>
      <c r="L172" s="8">
        <v>145</v>
      </c>
      <c r="M172" s="8">
        <v>789047</v>
      </c>
      <c r="N172" s="9" t="s">
        <v>1148</v>
      </c>
      <c r="O172" s="8">
        <v>159623</v>
      </c>
      <c r="P172" s="9" t="s">
        <v>1148</v>
      </c>
      <c r="Q172" s="8">
        <v>40695</v>
      </c>
      <c r="R172" s="9" t="s">
        <v>1148</v>
      </c>
      <c r="S172" s="8">
        <v>127491</v>
      </c>
      <c r="T172" s="9" t="s">
        <v>1148</v>
      </c>
      <c r="U172" s="8">
        <v>13125</v>
      </c>
      <c r="V172" s="9" t="s">
        <v>1148</v>
      </c>
      <c r="W172" s="33">
        <v>1129981</v>
      </c>
      <c r="X172" s="9" t="s">
        <v>1148</v>
      </c>
      <c r="Y172" s="30">
        <v>453</v>
      </c>
      <c r="Z172" s="9" t="s">
        <v>1148</v>
      </c>
      <c r="AA172" s="30">
        <v>94</v>
      </c>
      <c r="AB172" s="9" t="s">
        <v>1148</v>
      </c>
      <c r="AC172" s="30">
        <v>26</v>
      </c>
      <c r="AD172" s="9" t="s">
        <v>1148</v>
      </c>
      <c r="AE172" s="30">
        <v>68</v>
      </c>
      <c r="AF172" s="9" t="s">
        <v>1148</v>
      </c>
      <c r="AG172" s="30">
        <v>4</v>
      </c>
      <c r="AH172" s="9" t="s">
        <v>1148</v>
      </c>
      <c r="AI172" s="32">
        <v>645</v>
      </c>
      <c r="AJ172" s="12" t="s">
        <v>1148</v>
      </c>
      <c r="AK172" s="22">
        <v>17877034</v>
      </c>
      <c r="AL172" s="22" t="s">
        <v>1148</v>
      </c>
      <c r="AM172" s="22">
        <v>3816600</v>
      </c>
      <c r="AN172" s="22" t="s">
        <v>1148</v>
      </c>
      <c r="AO172" s="22">
        <v>950474</v>
      </c>
      <c r="AP172" s="22" t="s">
        <v>1148</v>
      </c>
      <c r="AQ172" s="22">
        <v>2679780</v>
      </c>
      <c r="AR172" s="22" t="s">
        <v>1148</v>
      </c>
      <c r="AS172" s="26">
        <v>25323888</v>
      </c>
      <c r="AT172" s="22" t="s">
        <v>1148</v>
      </c>
      <c r="AU172" s="23">
        <v>22.656488143291845</v>
      </c>
      <c r="AV172" s="23" t="s">
        <v>1148</v>
      </c>
      <c r="AW172" s="23">
        <v>23.910088145192109</v>
      </c>
      <c r="AX172" s="23" t="s">
        <v>1148</v>
      </c>
      <c r="AY172" s="23">
        <v>23.356038825408525</v>
      </c>
      <c r="AZ172" s="23" t="s">
        <v>1148</v>
      </c>
      <c r="BA172" s="23">
        <v>21.019366072899263</v>
      </c>
      <c r="BB172" s="23" t="s">
        <v>1148</v>
      </c>
      <c r="BC172" s="24">
        <v>22.410897174377268</v>
      </c>
      <c r="BD172" s="1" t="s">
        <v>1148</v>
      </c>
      <c r="BE172" s="1" t="str">
        <f>IF(OR(N172="Q",P172="Q",R172="Q",T172="Q",V172="Q",X172="Q",Z172="Q",AB172="Q",AD172="Q",AF172="Q",AH172="Q",AJ172="Q",AL172="Q",AN172="Q",AP172="Q",AR172="Q",AT172="Q",AV172="Q",AX172="Q",AZ172="Q",BB172="Q",BD172="Q"),"Yes","No")</f>
        <v>No</v>
      </c>
    </row>
    <row r="173" spans="1:57" ht="11.25" customHeight="1">
      <c r="A173" s="7" t="s">
        <v>35</v>
      </c>
      <c r="B173" s="7" t="s">
        <v>744</v>
      </c>
      <c r="C173" s="37" t="s">
        <v>32</v>
      </c>
      <c r="D173" s="298">
        <v>4152</v>
      </c>
      <c r="E173" s="299">
        <v>40152</v>
      </c>
      <c r="F173" s="27" t="s">
        <v>246</v>
      </c>
      <c r="G173" s="73" t="s">
        <v>160</v>
      </c>
      <c r="H173" s="35">
        <v>5502379</v>
      </c>
      <c r="I173" s="35">
        <v>246</v>
      </c>
      <c r="J173" s="37" t="s">
        <v>8</v>
      </c>
      <c r="K173" s="37" t="s">
        <v>161</v>
      </c>
      <c r="L173" s="8">
        <v>246</v>
      </c>
      <c r="M173" s="8">
        <v>0</v>
      </c>
      <c r="N173" s="9" t="s">
        <v>1148</v>
      </c>
      <c r="O173" s="8">
        <v>0</v>
      </c>
      <c r="P173" s="9" t="s">
        <v>1148</v>
      </c>
      <c r="Q173" s="8">
        <v>0</v>
      </c>
      <c r="R173" s="9" t="s">
        <v>1148</v>
      </c>
      <c r="S173" s="8">
        <v>6145</v>
      </c>
      <c r="T173" s="9" t="s">
        <v>1148</v>
      </c>
      <c r="U173" s="8">
        <v>0</v>
      </c>
      <c r="V173" s="9" t="s">
        <v>1148</v>
      </c>
      <c r="W173" s="33">
        <v>6145</v>
      </c>
      <c r="X173" s="9" t="s">
        <v>1148</v>
      </c>
      <c r="Y173" s="30">
        <v>0</v>
      </c>
      <c r="Z173" s="9" t="s">
        <v>1148</v>
      </c>
      <c r="AA173" s="30">
        <v>0</v>
      </c>
      <c r="AB173" s="9" t="s">
        <v>1148</v>
      </c>
      <c r="AC173" s="30">
        <v>0</v>
      </c>
      <c r="AD173" s="9" t="s">
        <v>1148</v>
      </c>
      <c r="AE173" s="30">
        <v>9</v>
      </c>
      <c r="AF173" s="9" t="s">
        <v>1148</v>
      </c>
      <c r="AG173" s="30">
        <v>0</v>
      </c>
      <c r="AH173" s="9" t="s">
        <v>1148</v>
      </c>
      <c r="AI173" s="32">
        <v>9</v>
      </c>
      <c r="AJ173" s="12" t="s">
        <v>1148</v>
      </c>
      <c r="AK173" s="22">
        <v>0</v>
      </c>
      <c r="AL173" s="22" t="s">
        <v>1148</v>
      </c>
      <c r="AM173" s="22">
        <v>0</v>
      </c>
      <c r="AN173" s="22" t="s">
        <v>1148</v>
      </c>
      <c r="AO173" s="22">
        <v>0</v>
      </c>
      <c r="AP173" s="22" t="s">
        <v>1148</v>
      </c>
      <c r="AQ173" s="22">
        <v>60596</v>
      </c>
      <c r="AR173" s="22" t="s">
        <v>1148</v>
      </c>
      <c r="AS173" s="26">
        <v>60596</v>
      </c>
      <c r="AT173" s="22" t="s">
        <v>1148</v>
      </c>
      <c r="AU173" s="23" t="s">
        <v>1148</v>
      </c>
      <c r="AV173" s="23" t="s">
        <v>1148</v>
      </c>
      <c r="AW173" s="23" t="s">
        <v>1148</v>
      </c>
      <c r="AX173" s="23" t="s">
        <v>1148</v>
      </c>
      <c r="AY173" s="23" t="s">
        <v>1148</v>
      </c>
      <c r="AZ173" s="23" t="s">
        <v>1148</v>
      </c>
      <c r="BA173" s="23">
        <v>9.8610252237591531</v>
      </c>
      <c r="BB173" s="23" t="s">
        <v>1148</v>
      </c>
      <c r="BC173" s="24">
        <v>9.8610252237591531</v>
      </c>
      <c r="BD173" s="1" t="s">
        <v>1148</v>
      </c>
      <c r="BE173" s="1" t="str">
        <f>IF(OR(N173="Q",P173="Q",R173="Q",T173="Q",V173="Q",X173="Q",Z173="Q",AB173="Q",AD173="Q",AF173="Q",AH173="Q",AJ173="Q",AL173="Q",AN173="Q",AP173="Q",AR173="Q",AT173="Q",AV173="Q",AX173="Q",AZ173="Q",BB173="Q",BD173="Q"),"Yes","No")</f>
        <v>No</v>
      </c>
    </row>
    <row r="174" spans="1:57" ht="11.25" customHeight="1">
      <c r="A174" s="7" t="s">
        <v>437</v>
      </c>
      <c r="B174" s="7" t="s">
        <v>438</v>
      </c>
      <c r="C174" s="37" t="s">
        <v>32</v>
      </c>
      <c r="D174" s="298">
        <v>4040</v>
      </c>
      <c r="E174" s="299">
        <v>40040</v>
      </c>
      <c r="F174" s="27" t="s">
        <v>167</v>
      </c>
      <c r="G174" s="73" t="s">
        <v>160</v>
      </c>
      <c r="H174" s="35">
        <v>1065219</v>
      </c>
      <c r="I174" s="35">
        <v>246</v>
      </c>
      <c r="J174" s="37" t="s">
        <v>7</v>
      </c>
      <c r="K174" s="37" t="s">
        <v>161</v>
      </c>
      <c r="L174" s="8">
        <v>150</v>
      </c>
      <c r="M174" s="8">
        <v>873843</v>
      </c>
      <c r="N174" s="9" t="s">
        <v>1148</v>
      </c>
      <c r="O174" s="8">
        <v>206483</v>
      </c>
      <c r="P174" s="9" t="s">
        <v>1148</v>
      </c>
      <c r="Q174" s="8">
        <v>33196</v>
      </c>
      <c r="R174" s="9" t="s">
        <v>1148</v>
      </c>
      <c r="S174" s="8">
        <v>255862</v>
      </c>
      <c r="T174" s="9" t="s">
        <v>1148</v>
      </c>
      <c r="U174" s="8">
        <v>0</v>
      </c>
      <c r="V174" s="9" t="s">
        <v>1148</v>
      </c>
      <c r="W174" s="33">
        <v>1369384</v>
      </c>
      <c r="X174" s="9" t="s">
        <v>1148</v>
      </c>
      <c r="Y174" s="30">
        <v>452</v>
      </c>
      <c r="Z174" s="9" t="s">
        <v>1148</v>
      </c>
      <c r="AA174" s="30">
        <v>105</v>
      </c>
      <c r="AB174" s="9" t="s">
        <v>1148</v>
      </c>
      <c r="AC174" s="30">
        <v>16</v>
      </c>
      <c r="AD174" s="9" t="s">
        <v>1148</v>
      </c>
      <c r="AE174" s="30">
        <v>137</v>
      </c>
      <c r="AF174" s="9" t="s">
        <v>1148</v>
      </c>
      <c r="AG174" s="30">
        <v>0</v>
      </c>
      <c r="AH174" s="9" t="s">
        <v>1148</v>
      </c>
      <c r="AI174" s="32">
        <v>710</v>
      </c>
      <c r="AJ174" s="12" t="s">
        <v>1148</v>
      </c>
      <c r="AK174" s="22">
        <v>16247008</v>
      </c>
      <c r="AL174" s="22" t="s">
        <v>1148</v>
      </c>
      <c r="AM174" s="22">
        <v>4865530</v>
      </c>
      <c r="AN174" s="22" t="s">
        <v>1148</v>
      </c>
      <c r="AO174" s="22">
        <v>1012306</v>
      </c>
      <c r="AP174" s="22" t="s">
        <v>1148</v>
      </c>
      <c r="AQ174" s="22">
        <v>7363357</v>
      </c>
      <c r="AR174" s="22" t="s">
        <v>1148</v>
      </c>
      <c r="AS174" s="26">
        <v>29488201</v>
      </c>
      <c r="AT174" s="22" t="s">
        <v>1148</v>
      </c>
      <c r="AU174" s="23">
        <v>18.59259386411518</v>
      </c>
      <c r="AV174" s="23" t="s">
        <v>1148</v>
      </c>
      <c r="AW174" s="23">
        <v>23.563828499198483</v>
      </c>
      <c r="AX174" s="23" t="s">
        <v>1148</v>
      </c>
      <c r="AY174" s="23">
        <v>30.494818652849741</v>
      </c>
      <c r="AZ174" s="23" t="s">
        <v>1148</v>
      </c>
      <c r="BA174" s="23">
        <v>28.778626759737673</v>
      </c>
      <c r="BB174" s="23" t="s">
        <v>1148</v>
      </c>
      <c r="BC174" s="24">
        <v>21.53391670999515</v>
      </c>
      <c r="BD174" s="1" t="s">
        <v>1148</v>
      </c>
      <c r="BE174" s="1" t="str">
        <f>IF(OR(N174="Q",P174="Q",R174="Q",T174="Q",V174="Q",X174="Q",Z174="Q",AB174="Q",AD174="Q",AF174="Q",AH174="Q",AJ174="Q",AL174="Q",AN174="Q",AP174="Q",AR174="Q",AT174="Q",AV174="Q",AX174="Q",AZ174="Q",BB174="Q",BD174="Q"),"Yes","No")</f>
        <v>No</v>
      </c>
    </row>
    <row r="175" spans="1:57" ht="11.25" customHeight="1">
      <c r="A175" s="7" t="s">
        <v>399</v>
      </c>
      <c r="B175" s="7" t="s">
        <v>400</v>
      </c>
      <c r="C175" s="37" t="s">
        <v>52</v>
      </c>
      <c r="D175" s="298">
        <v>5033</v>
      </c>
      <c r="E175" s="299">
        <v>50033</v>
      </c>
      <c r="F175" s="27" t="s">
        <v>167</v>
      </c>
      <c r="G175" s="73" t="s">
        <v>160</v>
      </c>
      <c r="H175" s="35">
        <v>569935</v>
      </c>
      <c r="I175" s="35">
        <v>246</v>
      </c>
      <c r="J175" s="37" t="s">
        <v>7</v>
      </c>
      <c r="K175" s="37" t="s">
        <v>161</v>
      </c>
      <c r="L175" s="8">
        <v>125</v>
      </c>
      <c r="M175" s="8">
        <v>518596</v>
      </c>
      <c r="N175" s="9" t="s">
        <v>1148</v>
      </c>
      <c r="O175" s="8">
        <v>55674</v>
      </c>
      <c r="P175" s="9" t="s">
        <v>1148</v>
      </c>
      <c r="Q175" s="8">
        <v>15381</v>
      </c>
      <c r="R175" s="9" t="s">
        <v>1148</v>
      </c>
      <c r="S175" s="8">
        <v>64895</v>
      </c>
      <c r="T175" s="9" t="s">
        <v>1148</v>
      </c>
      <c r="U175" s="8">
        <v>0</v>
      </c>
      <c r="V175" s="9" t="s">
        <v>1148</v>
      </c>
      <c r="W175" s="33">
        <v>654546</v>
      </c>
      <c r="X175" s="9" t="s">
        <v>1148</v>
      </c>
      <c r="Y175" s="30">
        <v>275.7</v>
      </c>
      <c r="Z175" s="9" t="s">
        <v>1148</v>
      </c>
      <c r="AA175" s="30">
        <v>29.1</v>
      </c>
      <c r="AB175" s="9" t="s">
        <v>1148</v>
      </c>
      <c r="AC175" s="30">
        <v>7.9</v>
      </c>
      <c r="AD175" s="9" t="s">
        <v>1148</v>
      </c>
      <c r="AE175" s="30">
        <v>37.299999999999997</v>
      </c>
      <c r="AF175" s="9" t="s">
        <v>1148</v>
      </c>
      <c r="AG175" s="30">
        <v>0</v>
      </c>
      <c r="AH175" s="9" t="s">
        <v>1148</v>
      </c>
      <c r="AI175" s="32">
        <v>350</v>
      </c>
      <c r="AJ175" s="12" t="s">
        <v>1148</v>
      </c>
      <c r="AK175" s="22">
        <v>11563158</v>
      </c>
      <c r="AL175" s="22" t="s">
        <v>1148</v>
      </c>
      <c r="AM175" s="22">
        <v>1517817</v>
      </c>
      <c r="AN175" s="22" t="s">
        <v>1148</v>
      </c>
      <c r="AO175" s="22">
        <v>309153</v>
      </c>
      <c r="AP175" s="22" t="s">
        <v>1148</v>
      </c>
      <c r="AQ175" s="22">
        <v>1221596</v>
      </c>
      <c r="AR175" s="22" t="s">
        <v>1148</v>
      </c>
      <c r="AS175" s="26">
        <v>14611724</v>
      </c>
      <c r="AT175" s="22" t="s">
        <v>1148</v>
      </c>
      <c r="AU175" s="23">
        <v>22.297044327376224</v>
      </c>
      <c r="AV175" s="23" t="s">
        <v>1148</v>
      </c>
      <c r="AW175" s="23">
        <v>27.26258217480332</v>
      </c>
      <c r="AX175" s="23" t="s">
        <v>1148</v>
      </c>
      <c r="AY175" s="23">
        <v>20.099668422079187</v>
      </c>
      <c r="AZ175" s="23" t="s">
        <v>1148</v>
      </c>
      <c r="BA175" s="23">
        <v>18.82419292703598</v>
      </c>
      <c r="BB175" s="23" t="s">
        <v>1148</v>
      </c>
      <c r="BC175" s="24">
        <v>22.323448619348373</v>
      </c>
      <c r="BD175" s="1" t="s">
        <v>1148</v>
      </c>
      <c r="BE175" s="1" t="str">
        <f>IF(OR(N175="Q",P175="Q",R175="Q",T175="Q",V175="Q",X175="Q",Z175="Q",AB175="Q",AD175="Q",AF175="Q",AH175="Q",AJ175="Q",AL175="Q",AN175="Q",AP175="Q",AR175="Q",AT175="Q",AV175="Q",AX175="Q",AZ175="Q",BB175="Q",BD175="Q"),"Yes","No")</f>
        <v>No</v>
      </c>
    </row>
    <row r="176" spans="1:57" ht="11.25" customHeight="1">
      <c r="A176" s="7" t="s">
        <v>399</v>
      </c>
      <c r="B176" s="7" t="s">
        <v>400</v>
      </c>
      <c r="C176" s="37" t="s">
        <v>52</v>
      </c>
      <c r="D176" s="298">
        <v>5033</v>
      </c>
      <c r="E176" s="299">
        <v>50033</v>
      </c>
      <c r="F176" s="27" t="s">
        <v>167</v>
      </c>
      <c r="G176" s="73" t="s">
        <v>160</v>
      </c>
      <c r="H176" s="35">
        <v>569935</v>
      </c>
      <c r="I176" s="35">
        <v>246</v>
      </c>
      <c r="J176" s="37" t="s">
        <v>8</v>
      </c>
      <c r="K176" s="37" t="s">
        <v>161</v>
      </c>
      <c r="L176" s="8">
        <v>32</v>
      </c>
      <c r="M176" s="8">
        <v>0</v>
      </c>
      <c r="N176" s="9" t="s">
        <v>1148</v>
      </c>
      <c r="O176" s="8">
        <v>0</v>
      </c>
      <c r="P176" s="9" t="s">
        <v>1148</v>
      </c>
      <c r="Q176" s="8">
        <v>861</v>
      </c>
      <c r="R176" s="9" t="s">
        <v>1148</v>
      </c>
      <c r="S176" s="8">
        <v>2313</v>
      </c>
      <c r="T176" s="9" t="s">
        <v>1148</v>
      </c>
      <c r="U176" s="8">
        <v>0</v>
      </c>
      <c r="V176" s="9" t="s">
        <v>1148</v>
      </c>
      <c r="W176" s="33">
        <v>3174</v>
      </c>
      <c r="X176" s="9" t="s">
        <v>1148</v>
      </c>
      <c r="Y176" s="30">
        <v>0</v>
      </c>
      <c r="Z176" s="9" t="s">
        <v>1148</v>
      </c>
      <c r="AA176" s="30">
        <v>0</v>
      </c>
      <c r="AB176" s="9" t="s">
        <v>1148</v>
      </c>
      <c r="AC176" s="30">
        <v>0.4</v>
      </c>
      <c r="AD176" s="9" t="s">
        <v>1148</v>
      </c>
      <c r="AE176" s="30">
        <v>1.2</v>
      </c>
      <c r="AF176" s="9" t="s">
        <v>1148</v>
      </c>
      <c r="AG176" s="30">
        <v>0</v>
      </c>
      <c r="AH176" s="9" t="s">
        <v>1148</v>
      </c>
      <c r="AI176" s="32">
        <v>1.6</v>
      </c>
      <c r="AJ176" s="12" t="s">
        <v>1148</v>
      </c>
      <c r="AK176" s="22">
        <v>0</v>
      </c>
      <c r="AL176" s="22" t="s">
        <v>1148</v>
      </c>
      <c r="AM176" s="22">
        <v>0</v>
      </c>
      <c r="AN176" s="22" t="s">
        <v>1148</v>
      </c>
      <c r="AO176" s="22">
        <v>18185</v>
      </c>
      <c r="AP176" s="22" t="s">
        <v>1148</v>
      </c>
      <c r="AQ176" s="22">
        <v>60710</v>
      </c>
      <c r="AR176" s="22" t="s">
        <v>1148</v>
      </c>
      <c r="AS176" s="26">
        <v>78895</v>
      </c>
      <c r="AT176" s="22" t="s">
        <v>1148</v>
      </c>
      <c r="AU176" s="23" t="s">
        <v>1148</v>
      </c>
      <c r="AV176" s="23" t="s">
        <v>1148</v>
      </c>
      <c r="AW176" s="23" t="s">
        <v>1148</v>
      </c>
      <c r="AX176" s="23" t="s">
        <v>1148</v>
      </c>
      <c r="AY176" s="23">
        <v>21.120789779326365</v>
      </c>
      <c r="AZ176" s="23" t="s">
        <v>1148</v>
      </c>
      <c r="BA176" s="23">
        <v>26.247297881539126</v>
      </c>
      <c r="BB176" s="23" t="s">
        <v>1148</v>
      </c>
      <c r="BC176" s="24">
        <v>24.856647763074985</v>
      </c>
      <c r="BD176" s="1" t="s">
        <v>1148</v>
      </c>
      <c r="BE176" s="1" t="str">
        <f>IF(OR(N176="Q",P176="Q",R176="Q",T176="Q",V176="Q",X176="Q",Z176="Q",AB176="Q",AD176="Q",AF176="Q",AH176="Q",AJ176="Q",AL176="Q",AN176="Q",AP176="Q",AR176="Q",AT176="Q",AV176="Q",AX176="Q",AZ176="Q",BB176="Q",BD176="Q"),"Yes","No")</f>
        <v>No</v>
      </c>
    </row>
    <row r="177" spans="1:57" ht="11.25" customHeight="1">
      <c r="A177" s="7" t="s">
        <v>399</v>
      </c>
      <c r="B177" s="7" t="s">
        <v>400</v>
      </c>
      <c r="C177" s="37" t="s">
        <v>52</v>
      </c>
      <c r="D177" s="298">
        <v>5033</v>
      </c>
      <c r="E177" s="299">
        <v>50033</v>
      </c>
      <c r="F177" s="27" t="s">
        <v>167</v>
      </c>
      <c r="G177" s="73" t="s">
        <v>160</v>
      </c>
      <c r="H177" s="35">
        <v>569935</v>
      </c>
      <c r="I177" s="35">
        <v>246</v>
      </c>
      <c r="J177" s="37" t="s">
        <v>22</v>
      </c>
      <c r="K177" s="37" t="s">
        <v>161</v>
      </c>
      <c r="L177" s="8">
        <v>8</v>
      </c>
      <c r="M177" s="8">
        <v>32114</v>
      </c>
      <c r="N177" s="9" t="s">
        <v>1148</v>
      </c>
      <c r="O177" s="8">
        <v>3550</v>
      </c>
      <c r="P177" s="9" t="s">
        <v>1148</v>
      </c>
      <c r="Q177" s="8">
        <v>981</v>
      </c>
      <c r="R177" s="9" t="s">
        <v>1148</v>
      </c>
      <c r="S177" s="8">
        <v>4052</v>
      </c>
      <c r="T177" s="9" t="s">
        <v>1148</v>
      </c>
      <c r="U177" s="8">
        <v>0</v>
      </c>
      <c r="V177" s="9" t="s">
        <v>1148</v>
      </c>
      <c r="W177" s="33">
        <v>40697</v>
      </c>
      <c r="X177" s="9" t="s">
        <v>1148</v>
      </c>
      <c r="Y177" s="30">
        <v>16.8</v>
      </c>
      <c r="Z177" s="9" t="s">
        <v>1148</v>
      </c>
      <c r="AA177" s="30">
        <v>1.1000000000000001</v>
      </c>
      <c r="AB177" s="9" t="s">
        <v>1148</v>
      </c>
      <c r="AC177" s="30">
        <v>0.5</v>
      </c>
      <c r="AD177" s="9" t="s">
        <v>1148</v>
      </c>
      <c r="AE177" s="30">
        <v>2.7</v>
      </c>
      <c r="AF177" s="9" t="s">
        <v>1148</v>
      </c>
      <c r="AG177" s="30">
        <v>0</v>
      </c>
      <c r="AH177" s="9" t="s">
        <v>1148</v>
      </c>
      <c r="AI177" s="32">
        <v>21.1</v>
      </c>
      <c r="AJ177" s="12" t="s">
        <v>1148</v>
      </c>
      <c r="AK177" s="22">
        <v>738074</v>
      </c>
      <c r="AL177" s="22" t="s">
        <v>1148</v>
      </c>
      <c r="AM177" s="22">
        <v>96882</v>
      </c>
      <c r="AN177" s="22" t="s">
        <v>1148</v>
      </c>
      <c r="AO177" s="22">
        <v>21822</v>
      </c>
      <c r="AP177" s="22" t="s">
        <v>1148</v>
      </c>
      <c r="AQ177" s="22">
        <v>77974</v>
      </c>
      <c r="AR177" s="22" t="s">
        <v>1148</v>
      </c>
      <c r="AS177" s="26">
        <v>934752</v>
      </c>
      <c r="AT177" s="22" t="s">
        <v>1148</v>
      </c>
      <c r="AU177" s="23">
        <v>22.982935791243694</v>
      </c>
      <c r="AV177" s="23" t="s">
        <v>1148</v>
      </c>
      <c r="AW177" s="23">
        <v>27.290704225352112</v>
      </c>
      <c r="AX177" s="23" t="s">
        <v>1148</v>
      </c>
      <c r="AY177" s="23">
        <v>22.244648318042813</v>
      </c>
      <c r="AZ177" s="23" t="s">
        <v>1148</v>
      </c>
      <c r="BA177" s="23">
        <v>19.243336623889437</v>
      </c>
      <c r="BB177" s="23" t="s">
        <v>1148</v>
      </c>
      <c r="BC177" s="24">
        <v>22.968572622060595</v>
      </c>
      <c r="BD177" s="1" t="s">
        <v>1148</v>
      </c>
      <c r="BE177" s="1" t="str">
        <f>IF(OR(N177="Q",P177="Q",R177="Q",T177="Q",V177="Q",X177="Q",Z177="Q",AB177="Q",AD177="Q",AF177="Q",AH177="Q",AJ177="Q",AL177="Q",AN177="Q",AP177="Q",AR177="Q",AT177="Q",AV177="Q",AX177="Q",AZ177="Q",BB177="Q",BD177="Q"),"Yes","No")</f>
        <v>No</v>
      </c>
    </row>
    <row r="178" spans="1:57" ht="11.25" customHeight="1">
      <c r="A178" s="7" t="s">
        <v>437</v>
      </c>
      <c r="B178" s="7" t="s">
        <v>438</v>
      </c>
      <c r="C178" s="37" t="s">
        <v>32</v>
      </c>
      <c r="D178" s="298">
        <v>4040</v>
      </c>
      <c r="E178" s="299">
        <v>40040</v>
      </c>
      <c r="F178" s="27" t="s">
        <v>167</v>
      </c>
      <c r="G178" s="73" t="s">
        <v>160</v>
      </c>
      <c r="H178" s="35">
        <v>1065219</v>
      </c>
      <c r="I178" s="35">
        <v>246</v>
      </c>
      <c r="J178" s="37" t="s">
        <v>34</v>
      </c>
      <c r="K178" s="37" t="s">
        <v>161</v>
      </c>
      <c r="L178" s="8">
        <v>5</v>
      </c>
      <c r="M178" s="8">
        <v>26186</v>
      </c>
      <c r="N178" s="9" t="s">
        <v>1148</v>
      </c>
      <c r="O178" s="8">
        <v>29167</v>
      </c>
      <c r="P178" s="9" t="s">
        <v>1148</v>
      </c>
      <c r="Q178" s="8">
        <v>11566</v>
      </c>
      <c r="R178" s="9" t="s">
        <v>1148</v>
      </c>
      <c r="S178" s="8">
        <v>3678</v>
      </c>
      <c r="T178" s="9" t="s">
        <v>1148</v>
      </c>
      <c r="U178" s="8">
        <v>0</v>
      </c>
      <c r="V178" s="9" t="s">
        <v>1148</v>
      </c>
      <c r="W178" s="33">
        <v>70597</v>
      </c>
      <c r="X178" s="9" t="s">
        <v>1148</v>
      </c>
      <c r="Y178" s="30">
        <v>14</v>
      </c>
      <c r="Z178" s="9" t="s">
        <v>1148</v>
      </c>
      <c r="AA178" s="30">
        <v>15</v>
      </c>
      <c r="AB178" s="9" t="s">
        <v>1148</v>
      </c>
      <c r="AC178" s="30">
        <v>6</v>
      </c>
      <c r="AD178" s="9" t="s">
        <v>1148</v>
      </c>
      <c r="AE178" s="30">
        <v>2</v>
      </c>
      <c r="AF178" s="9" t="s">
        <v>1148</v>
      </c>
      <c r="AG178" s="30">
        <v>0</v>
      </c>
      <c r="AH178" s="9" t="s">
        <v>1148</v>
      </c>
      <c r="AI178" s="32">
        <v>37</v>
      </c>
      <c r="AJ178" s="12" t="s">
        <v>1148</v>
      </c>
      <c r="AK178" s="22">
        <v>709797</v>
      </c>
      <c r="AL178" s="22" t="s">
        <v>1148</v>
      </c>
      <c r="AM178" s="22">
        <v>681884</v>
      </c>
      <c r="AN178" s="22" t="s">
        <v>1148</v>
      </c>
      <c r="AO178" s="22">
        <v>437092</v>
      </c>
      <c r="AP178" s="22" t="s">
        <v>1148</v>
      </c>
      <c r="AQ178" s="22">
        <v>351855</v>
      </c>
      <c r="AR178" s="22" t="s">
        <v>1148</v>
      </c>
      <c r="AS178" s="26">
        <v>2180628</v>
      </c>
      <c r="AT178" s="22" t="s">
        <v>1148</v>
      </c>
      <c r="AU178" s="23">
        <v>27.105972657145038</v>
      </c>
      <c r="AV178" s="23" t="s">
        <v>1148</v>
      </c>
      <c r="AW178" s="23">
        <v>23.378612815853533</v>
      </c>
      <c r="AX178" s="23" t="s">
        <v>1148</v>
      </c>
      <c r="AY178" s="23">
        <v>37.791111879647239</v>
      </c>
      <c r="AZ178" s="23" t="s">
        <v>1148</v>
      </c>
      <c r="BA178" s="23">
        <v>95.66476345840131</v>
      </c>
      <c r="BB178" s="23" t="s">
        <v>1148</v>
      </c>
      <c r="BC178" s="24">
        <v>30.888394690992534</v>
      </c>
      <c r="BD178" s="1" t="s">
        <v>1148</v>
      </c>
      <c r="BE178" s="1" t="str">
        <f>IF(OR(N178="Q",P178="Q",R178="Q",T178="Q",V178="Q",X178="Q",Z178="Q",AB178="Q",AD178="Q",AF178="Q",AH178="Q",AJ178="Q",AL178="Q",AN178="Q",AP178="Q",AR178="Q",AT178="Q",AV178="Q",AX178="Q",AZ178="Q",BB178="Q",BD178="Q"),"Yes","No")</f>
        <v>No</v>
      </c>
    </row>
    <row r="179" spans="1:57" ht="11.25" customHeight="1">
      <c r="A179" s="7" t="s">
        <v>253</v>
      </c>
      <c r="B179" s="7" t="s">
        <v>201</v>
      </c>
      <c r="C179" s="37" t="s">
        <v>70</v>
      </c>
      <c r="D179" s="298">
        <v>2002</v>
      </c>
      <c r="E179" s="299">
        <v>20002</v>
      </c>
      <c r="F179" s="27" t="s">
        <v>167</v>
      </c>
      <c r="G179" s="73" t="s">
        <v>160</v>
      </c>
      <c r="H179" s="35">
        <v>594962</v>
      </c>
      <c r="I179" s="35">
        <v>239</v>
      </c>
      <c r="J179" s="37" t="s">
        <v>7</v>
      </c>
      <c r="K179" s="37" t="s">
        <v>161</v>
      </c>
      <c r="L179" s="8">
        <v>170</v>
      </c>
      <c r="M179" s="8">
        <v>839420</v>
      </c>
      <c r="N179" s="9" t="s">
        <v>1148</v>
      </c>
      <c r="O179" s="8">
        <v>222957</v>
      </c>
      <c r="P179" s="9" t="s">
        <v>1148</v>
      </c>
      <c r="Q179" s="8">
        <v>23720</v>
      </c>
      <c r="R179" s="9" t="s">
        <v>1148</v>
      </c>
      <c r="S179" s="8">
        <v>96520</v>
      </c>
      <c r="T179" s="9" t="s">
        <v>1148</v>
      </c>
      <c r="U179" s="8">
        <v>0</v>
      </c>
      <c r="V179" s="9" t="s">
        <v>1148</v>
      </c>
      <c r="W179" s="33">
        <v>1182617</v>
      </c>
      <c r="X179" s="9" t="s">
        <v>1148</v>
      </c>
      <c r="Y179" s="30">
        <v>383</v>
      </c>
      <c r="Z179" s="9" t="s">
        <v>1148</v>
      </c>
      <c r="AA179" s="30">
        <v>112.05</v>
      </c>
      <c r="AB179" s="9" t="s">
        <v>1148</v>
      </c>
      <c r="AC179" s="30">
        <v>11</v>
      </c>
      <c r="AD179" s="9" t="s">
        <v>1148</v>
      </c>
      <c r="AE179" s="30">
        <v>53.29</v>
      </c>
      <c r="AF179" s="9" t="s">
        <v>1148</v>
      </c>
      <c r="AG179" s="30">
        <v>0</v>
      </c>
      <c r="AH179" s="9" t="s">
        <v>1148</v>
      </c>
      <c r="AI179" s="32">
        <v>559.34</v>
      </c>
      <c r="AJ179" s="12" t="s">
        <v>1148</v>
      </c>
      <c r="AK179" s="22">
        <v>17733153</v>
      </c>
      <c r="AL179" s="22" t="s">
        <v>1148</v>
      </c>
      <c r="AM179" s="22">
        <v>4999611</v>
      </c>
      <c r="AN179" s="22" t="s">
        <v>1148</v>
      </c>
      <c r="AO179" s="22">
        <v>514316</v>
      </c>
      <c r="AP179" s="22" t="s">
        <v>1148</v>
      </c>
      <c r="AQ179" s="22">
        <v>3456592</v>
      </c>
      <c r="AR179" s="22" t="s">
        <v>1148</v>
      </c>
      <c r="AS179" s="26">
        <v>26703672</v>
      </c>
      <c r="AT179" s="22" t="s">
        <v>1148</v>
      </c>
      <c r="AU179" s="23">
        <v>21.125483071644705</v>
      </c>
      <c r="AV179" s="23" t="s">
        <v>1148</v>
      </c>
      <c r="AW179" s="23">
        <v>22.42410419946447</v>
      </c>
      <c r="AX179" s="23" t="s">
        <v>1148</v>
      </c>
      <c r="AY179" s="23">
        <v>21.682799325463744</v>
      </c>
      <c r="AZ179" s="23" t="s">
        <v>1148</v>
      </c>
      <c r="BA179" s="23">
        <v>35.812184003315373</v>
      </c>
      <c r="BB179" s="23" t="s">
        <v>1148</v>
      </c>
      <c r="BC179" s="24">
        <v>22.580152323195083</v>
      </c>
      <c r="BD179" s="1" t="s">
        <v>1148</v>
      </c>
      <c r="BE179" s="1" t="str">
        <f>IF(OR(N179="Q",P179="Q",R179="Q",T179="Q",V179="Q",X179="Q",Z179="Q",AB179="Q",AD179="Q",AF179="Q",AH179="Q",AJ179="Q",AL179="Q",AN179="Q",AP179="Q",AR179="Q",AT179="Q",AV179="Q",AX179="Q",AZ179="Q",BB179="Q",BD179="Q"),"Yes","No")</f>
        <v>No</v>
      </c>
    </row>
    <row r="180" spans="1:57" ht="11.25" customHeight="1">
      <c r="A180" s="7" t="s">
        <v>253</v>
      </c>
      <c r="B180" s="7" t="s">
        <v>201</v>
      </c>
      <c r="C180" s="37" t="s">
        <v>70</v>
      </c>
      <c r="D180" s="298">
        <v>2002</v>
      </c>
      <c r="E180" s="299">
        <v>20002</v>
      </c>
      <c r="F180" s="27" t="s">
        <v>167</v>
      </c>
      <c r="G180" s="73" t="s">
        <v>160</v>
      </c>
      <c r="H180" s="35">
        <v>594962</v>
      </c>
      <c r="I180" s="35">
        <v>239</v>
      </c>
      <c r="J180" s="37" t="s">
        <v>10</v>
      </c>
      <c r="K180" s="37" t="s">
        <v>161</v>
      </c>
      <c r="L180" s="8">
        <v>28</v>
      </c>
      <c r="M180" s="8">
        <v>102273</v>
      </c>
      <c r="N180" s="9" t="s">
        <v>1148</v>
      </c>
      <c r="O180" s="8">
        <v>45666</v>
      </c>
      <c r="P180" s="9" t="s">
        <v>1148</v>
      </c>
      <c r="Q180" s="8">
        <v>0</v>
      </c>
      <c r="R180" s="9" t="s">
        <v>1148</v>
      </c>
      <c r="S180" s="8">
        <v>19632</v>
      </c>
      <c r="T180" s="9" t="s">
        <v>1148</v>
      </c>
      <c r="U180" s="8">
        <v>0</v>
      </c>
      <c r="V180" s="9" t="s">
        <v>1148</v>
      </c>
      <c r="W180" s="33">
        <v>167571</v>
      </c>
      <c r="X180" s="9" t="s">
        <v>1148</v>
      </c>
      <c r="Y180" s="30">
        <v>55</v>
      </c>
      <c r="Z180" s="9" t="s">
        <v>1148</v>
      </c>
      <c r="AA180" s="30">
        <v>22.95</v>
      </c>
      <c r="AB180" s="9" t="s">
        <v>1148</v>
      </c>
      <c r="AC180" s="30">
        <v>0</v>
      </c>
      <c r="AD180" s="9" t="s">
        <v>1148</v>
      </c>
      <c r="AE180" s="30">
        <v>10.71</v>
      </c>
      <c r="AF180" s="9" t="s">
        <v>1148</v>
      </c>
      <c r="AG180" s="30">
        <v>0</v>
      </c>
      <c r="AH180" s="9" t="s">
        <v>1148</v>
      </c>
      <c r="AI180" s="32">
        <v>88.66</v>
      </c>
      <c r="AJ180" s="12" t="s">
        <v>1148</v>
      </c>
      <c r="AK180" s="22">
        <v>3295216</v>
      </c>
      <c r="AL180" s="22" t="s">
        <v>1148</v>
      </c>
      <c r="AM180" s="22">
        <v>1596339</v>
      </c>
      <c r="AN180" s="22" t="s">
        <v>1148</v>
      </c>
      <c r="AO180" s="22">
        <v>0</v>
      </c>
      <c r="AP180" s="22" t="s">
        <v>1148</v>
      </c>
      <c r="AQ180" s="22">
        <v>707977</v>
      </c>
      <c r="AR180" s="22" t="s">
        <v>1148</v>
      </c>
      <c r="AS180" s="26">
        <v>5599532</v>
      </c>
      <c r="AT180" s="22" t="s">
        <v>1148</v>
      </c>
      <c r="AU180" s="23">
        <v>32.219803858300821</v>
      </c>
      <c r="AV180" s="23" t="s">
        <v>1148</v>
      </c>
      <c r="AW180" s="23">
        <v>34.956838785967676</v>
      </c>
      <c r="AX180" s="23" t="s">
        <v>1148</v>
      </c>
      <c r="AY180" s="23" t="s">
        <v>1148</v>
      </c>
      <c r="AZ180" s="23" t="s">
        <v>1148</v>
      </c>
      <c r="BA180" s="23">
        <v>36.062398125509375</v>
      </c>
      <c r="BB180" s="23" t="s">
        <v>1148</v>
      </c>
      <c r="BC180" s="24">
        <v>33.415877448961929</v>
      </c>
      <c r="BD180" s="1" t="s">
        <v>1148</v>
      </c>
      <c r="BE180" s="1" t="str">
        <f>IF(OR(N180="Q",P180="Q",R180="Q",T180="Q",V180="Q",X180="Q",Z180="Q",AB180="Q",AD180="Q",AF180="Q",AH180="Q",AJ180="Q",AL180="Q",AN180="Q",AP180="Q",AR180="Q",AT180="Q",AV180="Q",AX180="Q",AZ180="Q",BB180="Q",BD180="Q"),"Yes","No")</f>
        <v>No</v>
      </c>
    </row>
    <row r="181" spans="1:57" ht="11.25" customHeight="1">
      <c r="A181" s="7" t="s">
        <v>338</v>
      </c>
      <c r="B181" s="7" t="s">
        <v>339</v>
      </c>
      <c r="C181" s="37" t="s">
        <v>28</v>
      </c>
      <c r="D181" s="298">
        <v>1048</v>
      </c>
      <c r="E181" s="299">
        <v>10048</v>
      </c>
      <c r="F181" s="27" t="s">
        <v>159</v>
      </c>
      <c r="G181" s="73" t="s">
        <v>160</v>
      </c>
      <c r="H181" s="35">
        <v>924859</v>
      </c>
      <c r="I181" s="35">
        <v>233</v>
      </c>
      <c r="J181" s="37" t="s">
        <v>7</v>
      </c>
      <c r="K181" s="37" t="s">
        <v>161</v>
      </c>
      <c r="L181" s="8">
        <v>224</v>
      </c>
      <c r="M181" s="8">
        <v>882054</v>
      </c>
      <c r="N181" s="9" t="s">
        <v>1148</v>
      </c>
      <c r="O181" s="8">
        <v>220193</v>
      </c>
      <c r="P181" s="9" t="s">
        <v>1148</v>
      </c>
      <c r="Q181" s="8">
        <v>30636</v>
      </c>
      <c r="R181" s="9" t="s">
        <v>1148</v>
      </c>
      <c r="S181" s="8">
        <v>76161</v>
      </c>
      <c r="T181" s="9" t="s">
        <v>1148</v>
      </c>
      <c r="U181" s="8">
        <v>0</v>
      </c>
      <c r="V181" s="9" t="s">
        <v>1148</v>
      </c>
      <c r="W181" s="33">
        <v>1209044</v>
      </c>
      <c r="X181" s="9" t="s">
        <v>1148</v>
      </c>
      <c r="Y181" s="30">
        <v>479</v>
      </c>
      <c r="Z181" s="9" t="s">
        <v>1148</v>
      </c>
      <c r="AA181" s="30">
        <v>113</v>
      </c>
      <c r="AB181" s="9" t="s">
        <v>1148</v>
      </c>
      <c r="AC181" s="30">
        <v>18</v>
      </c>
      <c r="AD181" s="9" t="s">
        <v>1148</v>
      </c>
      <c r="AE181" s="30">
        <v>58</v>
      </c>
      <c r="AF181" s="9" t="s">
        <v>1148</v>
      </c>
      <c r="AG181" s="30">
        <v>0</v>
      </c>
      <c r="AH181" s="9" t="s">
        <v>1148</v>
      </c>
      <c r="AI181" s="32">
        <v>668</v>
      </c>
      <c r="AJ181" s="12" t="s">
        <v>1148</v>
      </c>
      <c r="AK181" s="22">
        <v>23506463</v>
      </c>
      <c r="AL181" s="22" t="s">
        <v>1148</v>
      </c>
      <c r="AM181" s="22">
        <v>6321438</v>
      </c>
      <c r="AN181" s="22" t="s">
        <v>1148</v>
      </c>
      <c r="AO181" s="22">
        <v>943050</v>
      </c>
      <c r="AP181" s="22" t="s">
        <v>1148</v>
      </c>
      <c r="AQ181" s="22">
        <v>2285084</v>
      </c>
      <c r="AR181" s="22" t="s">
        <v>1148</v>
      </c>
      <c r="AS181" s="26">
        <v>33056035</v>
      </c>
      <c r="AT181" s="22" t="s">
        <v>1148</v>
      </c>
      <c r="AU181" s="23">
        <v>26.649686980615698</v>
      </c>
      <c r="AV181" s="23" t="s">
        <v>1148</v>
      </c>
      <c r="AW181" s="23">
        <v>28.708623798213385</v>
      </c>
      <c r="AX181" s="23" t="s">
        <v>1148</v>
      </c>
      <c r="AY181" s="23">
        <v>30.782412847630241</v>
      </c>
      <c r="AZ181" s="23" t="s">
        <v>1148</v>
      </c>
      <c r="BA181" s="23">
        <v>30.003335040243694</v>
      </c>
      <c r="BB181" s="23" t="s">
        <v>1148</v>
      </c>
      <c r="BC181" s="24">
        <v>27.340638554097286</v>
      </c>
      <c r="BD181" s="1" t="s">
        <v>1148</v>
      </c>
      <c r="BE181" s="1" t="str">
        <f>IF(OR(N181="Q",P181="Q",R181="Q",T181="Q",V181="Q",X181="Q",Z181="Q",AB181="Q",AD181="Q",AF181="Q",AH181="Q",AJ181="Q",AL181="Q",AN181="Q",AP181="Q",AR181="Q",AT181="Q",AV181="Q",AX181="Q",AZ181="Q",BB181="Q",BD181="Q"),"Yes","No")</f>
        <v>No</v>
      </c>
    </row>
    <row r="182" spans="1:57" ht="11.25" customHeight="1">
      <c r="A182" s="7" t="s">
        <v>338</v>
      </c>
      <c r="B182" s="7" t="s">
        <v>339</v>
      </c>
      <c r="C182" s="37" t="s">
        <v>28</v>
      </c>
      <c r="D182" s="298">
        <v>1048</v>
      </c>
      <c r="E182" s="299">
        <v>10048</v>
      </c>
      <c r="F182" s="27" t="s">
        <v>159</v>
      </c>
      <c r="G182" s="73" t="s">
        <v>160</v>
      </c>
      <c r="H182" s="35">
        <v>924859</v>
      </c>
      <c r="I182" s="35">
        <v>233</v>
      </c>
      <c r="J182" s="37" t="s">
        <v>22</v>
      </c>
      <c r="K182" s="37" t="s">
        <v>161</v>
      </c>
      <c r="L182" s="8">
        <v>9</v>
      </c>
      <c r="M182" s="8">
        <v>23081</v>
      </c>
      <c r="N182" s="9" t="s">
        <v>1148</v>
      </c>
      <c r="O182" s="8">
        <v>5762</v>
      </c>
      <c r="P182" s="9" t="s">
        <v>1148</v>
      </c>
      <c r="Q182" s="8">
        <v>802</v>
      </c>
      <c r="R182" s="9" t="s">
        <v>1148</v>
      </c>
      <c r="S182" s="8">
        <v>1993</v>
      </c>
      <c r="T182" s="9" t="s">
        <v>1148</v>
      </c>
      <c r="U182" s="8">
        <v>0</v>
      </c>
      <c r="V182" s="9" t="s">
        <v>1148</v>
      </c>
      <c r="W182" s="33">
        <v>31638</v>
      </c>
      <c r="X182" s="9" t="s">
        <v>1148</v>
      </c>
      <c r="Y182" s="30">
        <v>13</v>
      </c>
      <c r="Z182" s="9" t="s">
        <v>1148</v>
      </c>
      <c r="AA182" s="30">
        <v>3</v>
      </c>
      <c r="AB182" s="9" t="s">
        <v>1148</v>
      </c>
      <c r="AC182" s="30">
        <v>1</v>
      </c>
      <c r="AD182" s="9" t="s">
        <v>1148</v>
      </c>
      <c r="AE182" s="30">
        <v>2</v>
      </c>
      <c r="AF182" s="9" t="s">
        <v>1148</v>
      </c>
      <c r="AG182" s="30">
        <v>0</v>
      </c>
      <c r="AH182" s="9" t="s">
        <v>1148</v>
      </c>
      <c r="AI182" s="32">
        <v>19</v>
      </c>
      <c r="AJ182" s="12" t="s">
        <v>1148</v>
      </c>
      <c r="AK182" s="22">
        <v>578029</v>
      </c>
      <c r="AL182" s="22" t="s">
        <v>1148</v>
      </c>
      <c r="AM182" s="22">
        <v>155445</v>
      </c>
      <c r="AN182" s="22" t="s">
        <v>1148</v>
      </c>
      <c r="AO182" s="22">
        <v>23190</v>
      </c>
      <c r="AP182" s="22" t="s">
        <v>1148</v>
      </c>
      <c r="AQ182" s="22">
        <v>56191</v>
      </c>
      <c r="AR182" s="22" t="s">
        <v>1148</v>
      </c>
      <c r="AS182" s="26">
        <v>812855</v>
      </c>
      <c r="AT182" s="22" t="s">
        <v>1148</v>
      </c>
      <c r="AU182" s="23">
        <v>25.04349898184654</v>
      </c>
      <c r="AV182" s="23" t="s">
        <v>1148</v>
      </c>
      <c r="AW182" s="23">
        <v>26.977611940298509</v>
      </c>
      <c r="AX182" s="23" t="s">
        <v>1148</v>
      </c>
      <c r="AY182" s="23">
        <v>28.915211970074814</v>
      </c>
      <c r="AZ182" s="23" t="s">
        <v>1148</v>
      </c>
      <c r="BA182" s="23">
        <v>28.19417962870045</v>
      </c>
      <c r="BB182" s="23" t="s">
        <v>1148</v>
      </c>
      <c r="BC182" s="24">
        <v>25.692363613376319</v>
      </c>
      <c r="BD182" s="1" t="s">
        <v>1148</v>
      </c>
      <c r="BE182" s="1" t="str">
        <f>IF(OR(N182="Q",P182="Q",R182="Q",T182="Q",V182="Q",X182="Q",Z182="Q",AB182="Q",AD182="Q",AF182="Q",AH182="Q",AJ182="Q",AL182="Q",AN182="Q",AP182="Q",AR182="Q",AT182="Q",AV182="Q",AX182="Q",AZ182="Q",BB182="Q",BD182="Q"),"Yes","No")</f>
        <v>No</v>
      </c>
    </row>
    <row r="183" spans="1:57" ht="11.25" customHeight="1">
      <c r="A183" s="7" t="s">
        <v>361</v>
      </c>
      <c r="B183" s="7" t="s">
        <v>362</v>
      </c>
      <c r="C183" s="37" t="s">
        <v>38</v>
      </c>
      <c r="D183" s="298">
        <v>7010</v>
      </c>
      <c r="E183" s="299">
        <v>70010</v>
      </c>
      <c r="F183" s="27" t="s">
        <v>167</v>
      </c>
      <c r="G183" s="73" t="s">
        <v>160</v>
      </c>
      <c r="H183" s="35">
        <v>450070</v>
      </c>
      <c r="I183" s="35">
        <v>231</v>
      </c>
      <c r="J183" s="37" t="s">
        <v>7</v>
      </c>
      <c r="K183" s="37" t="s">
        <v>161</v>
      </c>
      <c r="L183" s="8">
        <v>113</v>
      </c>
      <c r="M183" s="8">
        <v>275877</v>
      </c>
      <c r="N183" s="9" t="s">
        <v>1148</v>
      </c>
      <c r="O183" s="8">
        <v>71656</v>
      </c>
      <c r="P183" s="9" t="s">
        <v>1148</v>
      </c>
      <c r="Q183" s="8">
        <v>12147</v>
      </c>
      <c r="R183" s="9" t="s">
        <v>1148</v>
      </c>
      <c r="S183" s="8">
        <v>52822</v>
      </c>
      <c r="T183" s="9" t="s">
        <v>1148</v>
      </c>
      <c r="U183" s="8">
        <v>0</v>
      </c>
      <c r="V183" s="9" t="s">
        <v>1148</v>
      </c>
      <c r="W183" s="33">
        <v>412502</v>
      </c>
      <c r="X183" s="9" t="s">
        <v>1148</v>
      </c>
      <c r="Y183" s="30">
        <v>121.4</v>
      </c>
      <c r="Z183" s="9" t="s">
        <v>1148</v>
      </c>
      <c r="AA183" s="30">
        <v>36.25</v>
      </c>
      <c r="AB183" s="9" t="s">
        <v>1148</v>
      </c>
      <c r="AC183" s="30">
        <v>11.399999999999999</v>
      </c>
      <c r="AD183" s="9" t="s">
        <v>1148</v>
      </c>
      <c r="AE183" s="30">
        <v>30.4</v>
      </c>
      <c r="AF183" s="9" t="s">
        <v>1148</v>
      </c>
      <c r="AG183" s="30">
        <v>0</v>
      </c>
      <c r="AH183" s="9" t="s">
        <v>1148</v>
      </c>
      <c r="AI183" s="32">
        <v>199.45</v>
      </c>
      <c r="AJ183" s="12" t="s">
        <v>1148</v>
      </c>
      <c r="AK183" s="22">
        <v>6432424</v>
      </c>
      <c r="AL183" s="22" t="s">
        <v>1148</v>
      </c>
      <c r="AM183" s="22">
        <v>1687614</v>
      </c>
      <c r="AN183" s="22" t="s">
        <v>1148</v>
      </c>
      <c r="AO183" s="22">
        <v>286394</v>
      </c>
      <c r="AP183" s="22" t="s">
        <v>1148</v>
      </c>
      <c r="AQ183" s="22">
        <v>1392738</v>
      </c>
      <c r="AR183" s="22" t="s">
        <v>1148</v>
      </c>
      <c r="AS183" s="26">
        <v>9799170</v>
      </c>
      <c r="AT183" s="22" t="s">
        <v>1148</v>
      </c>
      <c r="AU183" s="23">
        <v>23.316275006615268</v>
      </c>
      <c r="AV183" s="23" t="s">
        <v>1148</v>
      </c>
      <c r="AW183" s="23">
        <v>23.551607681143238</v>
      </c>
      <c r="AX183" s="23" t="s">
        <v>1148</v>
      </c>
      <c r="AY183" s="23">
        <v>23.577344200214046</v>
      </c>
      <c r="AZ183" s="23" t="s">
        <v>1148</v>
      </c>
      <c r="BA183" s="23">
        <v>26.366627541554656</v>
      </c>
      <c r="BB183" s="23" t="s">
        <v>1148</v>
      </c>
      <c r="BC183" s="24">
        <v>23.755448458431715</v>
      </c>
      <c r="BD183" s="1" t="s">
        <v>1148</v>
      </c>
      <c r="BE183" s="1" t="str">
        <f>IF(OR(N183="Q",P183="Q",R183="Q",T183="Q",V183="Q",X183="Q",Z183="Q",AB183="Q",AD183="Q",AF183="Q",AH183="Q",AJ183="Q",AL183="Q",AN183="Q",AP183="Q",AR183="Q",AT183="Q",AV183="Q",AX183="Q",AZ183="Q",BB183="Q",BD183="Q"),"Yes","No")</f>
        <v>No</v>
      </c>
    </row>
    <row r="184" spans="1:57" ht="11.25" customHeight="1">
      <c r="A184" s="7" t="s">
        <v>361</v>
      </c>
      <c r="B184" s="7" t="s">
        <v>362</v>
      </c>
      <c r="C184" s="37" t="s">
        <v>38</v>
      </c>
      <c r="D184" s="298">
        <v>7010</v>
      </c>
      <c r="E184" s="299">
        <v>70010</v>
      </c>
      <c r="F184" s="27" t="s">
        <v>167</v>
      </c>
      <c r="G184" s="73" t="s">
        <v>160</v>
      </c>
      <c r="H184" s="35">
        <v>450070</v>
      </c>
      <c r="I184" s="35">
        <v>231</v>
      </c>
      <c r="J184" s="37" t="s">
        <v>8</v>
      </c>
      <c r="K184" s="37" t="s">
        <v>161</v>
      </c>
      <c r="L184" s="8">
        <v>95</v>
      </c>
      <c r="M184" s="8">
        <v>3429</v>
      </c>
      <c r="N184" s="9" t="s">
        <v>1148</v>
      </c>
      <c r="O184" s="8">
        <v>0</v>
      </c>
      <c r="P184" s="9" t="s">
        <v>1148</v>
      </c>
      <c r="Q184" s="8">
        <v>587</v>
      </c>
      <c r="R184" s="9" t="s">
        <v>1148</v>
      </c>
      <c r="S184" s="8">
        <v>5075</v>
      </c>
      <c r="T184" s="9" t="s">
        <v>1148</v>
      </c>
      <c r="U184" s="8">
        <v>0</v>
      </c>
      <c r="V184" s="9" t="s">
        <v>1148</v>
      </c>
      <c r="W184" s="33">
        <v>9091</v>
      </c>
      <c r="X184" s="9" t="s">
        <v>1148</v>
      </c>
      <c r="Y184" s="30">
        <v>2</v>
      </c>
      <c r="Z184" s="9" t="s">
        <v>1148</v>
      </c>
      <c r="AA184" s="30">
        <v>0</v>
      </c>
      <c r="AB184" s="9" t="s">
        <v>1148</v>
      </c>
      <c r="AC184" s="30">
        <v>1.06</v>
      </c>
      <c r="AD184" s="9" t="s">
        <v>1148</v>
      </c>
      <c r="AE184" s="30">
        <v>2.5099999999999998</v>
      </c>
      <c r="AF184" s="9" t="s">
        <v>1148</v>
      </c>
      <c r="AG184" s="30">
        <v>0</v>
      </c>
      <c r="AH184" s="9" t="s">
        <v>1148</v>
      </c>
      <c r="AI184" s="32">
        <v>5.57</v>
      </c>
      <c r="AJ184" s="12" t="s">
        <v>1148</v>
      </c>
      <c r="AK184" s="22">
        <v>75212</v>
      </c>
      <c r="AL184" s="22" t="s">
        <v>1148</v>
      </c>
      <c r="AM184" s="22">
        <v>0</v>
      </c>
      <c r="AN184" s="22" t="s">
        <v>1148</v>
      </c>
      <c r="AO184" s="22">
        <v>21068</v>
      </c>
      <c r="AP184" s="22" t="s">
        <v>1148</v>
      </c>
      <c r="AQ184" s="22">
        <v>153202</v>
      </c>
      <c r="AR184" s="22" t="s">
        <v>1148</v>
      </c>
      <c r="AS184" s="26">
        <v>249482</v>
      </c>
      <c r="AT184" s="22" t="s">
        <v>1148</v>
      </c>
      <c r="AU184" s="23">
        <v>21.934091571886846</v>
      </c>
      <c r="AV184" s="23" t="s">
        <v>1148</v>
      </c>
      <c r="AW184" s="23" t="s">
        <v>1148</v>
      </c>
      <c r="AX184" s="23" t="s">
        <v>1148</v>
      </c>
      <c r="AY184" s="23">
        <v>35.890971039182283</v>
      </c>
      <c r="AZ184" s="23" t="s">
        <v>1148</v>
      </c>
      <c r="BA184" s="23">
        <v>30.187586206896551</v>
      </c>
      <c r="BB184" s="23" t="s">
        <v>1148</v>
      </c>
      <c r="BC184" s="24">
        <v>27.442745572544275</v>
      </c>
      <c r="BD184" s="1" t="s">
        <v>1148</v>
      </c>
      <c r="BE184" s="1" t="str">
        <f>IF(OR(N184="Q",P184="Q",R184="Q",T184="Q",V184="Q",X184="Q",Z184="Q",AB184="Q",AD184="Q",AF184="Q",AH184="Q",AJ184="Q",AL184="Q",AN184="Q",AP184="Q",AR184="Q",AT184="Q",AV184="Q",AX184="Q",AZ184="Q",BB184="Q",BD184="Q"),"Yes","No")</f>
        <v>No</v>
      </c>
    </row>
    <row r="185" spans="1:57" ht="11.25" customHeight="1">
      <c r="A185" s="7" t="s">
        <v>361</v>
      </c>
      <c r="B185" s="7" t="s">
        <v>362</v>
      </c>
      <c r="C185" s="37" t="s">
        <v>38</v>
      </c>
      <c r="D185" s="298">
        <v>7010</v>
      </c>
      <c r="E185" s="299">
        <v>70010</v>
      </c>
      <c r="F185" s="27" t="s">
        <v>167</v>
      </c>
      <c r="G185" s="73" t="s">
        <v>160</v>
      </c>
      <c r="H185" s="35">
        <v>450070</v>
      </c>
      <c r="I185" s="35">
        <v>231</v>
      </c>
      <c r="J185" s="37" t="s">
        <v>10</v>
      </c>
      <c r="K185" s="37" t="s">
        <v>161</v>
      </c>
      <c r="L185" s="8">
        <v>21</v>
      </c>
      <c r="M185" s="8">
        <v>87717</v>
      </c>
      <c r="N185" s="9" t="s">
        <v>1148</v>
      </c>
      <c r="O185" s="8">
        <v>6740</v>
      </c>
      <c r="P185" s="9" t="s">
        <v>1148</v>
      </c>
      <c r="Q185" s="8">
        <v>2795</v>
      </c>
      <c r="R185" s="9" t="s">
        <v>1148</v>
      </c>
      <c r="S185" s="8">
        <v>6234</v>
      </c>
      <c r="T185" s="9" t="s">
        <v>1148</v>
      </c>
      <c r="U185" s="8">
        <v>0</v>
      </c>
      <c r="V185" s="9" t="s">
        <v>1148</v>
      </c>
      <c r="W185" s="33">
        <v>103486</v>
      </c>
      <c r="X185" s="9" t="s">
        <v>1148</v>
      </c>
      <c r="Y185" s="30">
        <v>54.620000000000005</v>
      </c>
      <c r="Z185" s="9" t="s">
        <v>1148</v>
      </c>
      <c r="AA185" s="30">
        <v>3.75</v>
      </c>
      <c r="AB185" s="9" t="s">
        <v>1148</v>
      </c>
      <c r="AC185" s="30">
        <v>2.6100000000000003</v>
      </c>
      <c r="AD185" s="9" t="s">
        <v>1148</v>
      </c>
      <c r="AE185" s="30">
        <v>3.0799999999999996</v>
      </c>
      <c r="AF185" s="9" t="s">
        <v>1148</v>
      </c>
      <c r="AG185" s="30">
        <v>0</v>
      </c>
      <c r="AH185" s="9" t="s">
        <v>1148</v>
      </c>
      <c r="AI185" s="32">
        <v>64.06</v>
      </c>
      <c r="AJ185" s="12" t="s">
        <v>1148</v>
      </c>
      <c r="AK185" s="22">
        <v>1206441</v>
      </c>
      <c r="AL185" s="22" t="s">
        <v>1148</v>
      </c>
      <c r="AM185" s="22">
        <v>96976</v>
      </c>
      <c r="AN185" s="22" t="s">
        <v>1148</v>
      </c>
      <c r="AO185" s="22">
        <v>63109</v>
      </c>
      <c r="AP185" s="22" t="s">
        <v>1148</v>
      </c>
      <c r="AQ185" s="22">
        <v>179495</v>
      </c>
      <c r="AR185" s="22" t="s">
        <v>1148</v>
      </c>
      <c r="AS185" s="26">
        <v>1546021</v>
      </c>
      <c r="AT185" s="22" t="s">
        <v>1148</v>
      </c>
      <c r="AU185" s="23">
        <v>13.753787749239031</v>
      </c>
      <c r="AV185" s="23" t="s">
        <v>1148</v>
      </c>
      <c r="AW185" s="23">
        <v>14.388130563798219</v>
      </c>
      <c r="AX185" s="23" t="s">
        <v>1148</v>
      </c>
      <c r="AY185" s="23">
        <v>22.579248658318427</v>
      </c>
      <c r="AZ185" s="23" t="s">
        <v>1148</v>
      </c>
      <c r="BA185" s="23">
        <v>28.792909849213988</v>
      </c>
      <c r="BB185" s="23" t="s">
        <v>1148</v>
      </c>
      <c r="BC185" s="24">
        <v>14.93942175753242</v>
      </c>
      <c r="BD185" s="1" t="s">
        <v>1148</v>
      </c>
      <c r="BE185" s="1" t="str">
        <f>IF(OR(N185="Q",P185="Q",R185="Q",T185="Q",V185="Q",X185="Q",Z185="Q",AB185="Q",AD185="Q",AF185="Q",AH185="Q",AJ185="Q",AL185="Q",AN185="Q",AP185="Q",AR185="Q",AT185="Q",AV185="Q",AX185="Q",AZ185="Q",BB185="Q",BD185="Q"),"Yes","No")</f>
        <v>No</v>
      </c>
    </row>
    <row r="186" spans="1:57" ht="11.25" customHeight="1">
      <c r="A186" s="7" t="s">
        <v>403</v>
      </c>
      <c r="B186" s="7" t="s">
        <v>404</v>
      </c>
      <c r="C186" s="37" t="s">
        <v>28</v>
      </c>
      <c r="D186" s="298">
        <v>1108</v>
      </c>
      <c r="E186" s="299">
        <v>10108</v>
      </c>
      <c r="F186" s="27" t="s">
        <v>167</v>
      </c>
      <c r="G186" s="73" t="s">
        <v>160</v>
      </c>
      <c r="H186" s="35">
        <v>924859</v>
      </c>
      <c r="I186" s="35">
        <v>228</v>
      </c>
      <c r="J186" s="37" t="s">
        <v>8</v>
      </c>
      <c r="K186" s="37" t="s">
        <v>161</v>
      </c>
      <c r="L186" s="8">
        <v>228</v>
      </c>
      <c r="M186" s="8">
        <v>438</v>
      </c>
      <c r="N186" s="9" t="s">
        <v>1148</v>
      </c>
      <c r="O186" s="8">
        <v>0</v>
      </c>
      <c r="P186" s="9" t="s">
        <v>1148</v>
      </c>
      <c r="Q186" s="8">
        <v>0</v>
      </c>
      <c r="R186" s="9" t="s">
        <v>1148</v>
      </c>
      <c r="S186" s="8">
        <v>831</v>
      </c>
      <c r="T186" s="9" t="s">
        <v>1148</v>
      </c>
      <c r="U186" s="8">
        <v>0</v>
      </c>
      <c r="V186" s="9" t="s">
        <v>1148</v>
      </c>
      <c r="W186" s="33">
        <v>1269</v>
      </c>
      <c r="X186" s="9" t="s">
        <v>1148</v>
      </c>
      <c r="Y186" s="30">
        <v>5</v>
      </c>
      <c r="Z186" s="9" t="s">
        <v>1148</v>
      </c>
      <c r="AA186" s="30">
        <v>0</v>
      </c>
      <c r="AB186" s="9" t="s">
        <v>1148</v>
      </c>
      <c r="AC186" s="30">
        <v>0</v>
      </c>
      <c r="AD186" s="9" t="s">
        <v>1148</v>
      </c>
      <c r="AE186" s="30">
        <v>10</v>
      </c>
      <c r="AF186" s="9" t="s">
        <v>1148</v>
      </c>
      <c r="AG186" s="30">
        <v>0</v>
      </c>
      <c r="AH186" s="9" t="s">
        <v>1148</v>
      </c>
      <c r="AI186" s="32">
        <v>15</v>
      </c>
      <c r="AJ186" s="12" t="s">
        <v>1148</v>
      </c>
      <c r="AK186" s="22">
        <v>12804</v>
      </c>
      <c r="AL186" s="22" t="s">
        <v>1148</v>
      </c>
      <c r="AM186" s="22">
        <v>0</v>
      </c>
      <c r="AN186" s="22" t="s">
        <v>1148</v>
      </c>
      <c r="AO186" s="22">
        <v>0</v>
      </c>
      <c r="AP186" s="22" t="s">
        <v>1148</v>
      </c>
      <c r="AQ186" s="22">
        <v>31981</v>
      </c>
      <c r="AR186" s="22" t="s">
        <v>123</v>
      </c>
      <c r="AS186" s="26">
        <v>44785</v>
      </c>
      <c r="AT186" s="22" t="s">
        <v>123</v>
      </c>
      <c r="AU186" s="23">
        <v>29.232876712328768</v>
      </c>
      <c r="AV186" s="23" t="s">
        <v>1148</v>
      </c>
      <c r="AW186" s="23" t="s">
        <v>1148</v>
      </c>
      <c r="AX186" s="23" t="s">
        <v>1148</v>
      </c>
      <c r="AY186" s="23" t="s">
        <v>1148</v>
      </c>
      <c r="AZ186" s="23" t="s">
        <v>1148</v>
      </c>
      <c r="BA186" s="23">
        <v>38.484957882069793</v>
      </c>
      <c r="BB186" s="23" t="s">
        <v>123</v>
      </c>
      <c r="BC186" s="24">
        <v>35.291568163908586</v>
      </c>
      <c r="BD186" s="1" t="s">
        <v>123</v>
      </c>
      <c r="BE186" s="1" t="str">
        <f>IF(OR(N186="Q",P186="Q",R186="Q",T186="Q",V186="Q",X186="Q",Z186="Q",AB186="Q",AD186="Q",AF186="Q",AH186="Q",AJ186="Q",AL186="Q",AN186="Q",AP186="Q",AR186="Q",AT186="Q",AV186="Q",AX186="Q",AZ186="Q",BB186="Q",BD186="Q"),"Yes","No")</f>
        <v>Yes</v>
      </c>
    </row>
    <row r="187" spans="1:57" ht="11.25" customHeight="1">
      <c r="A187" s="7" t="s">
        <v>64</v>
      </c>
      <c r="B187" s="7" t="s">
        <v>198</v>
      </c>
      <c r="C187" s="37" t="s">
        <v>63</v>
      </c>
      <c r="D187" s="298">
        <v>2122</v>
      </c>
      <c r="E187" s="299">
        <v>20122</v>
      </c>
      <c r="F187" s="27" t="s">
        <v>175</v>
      </c>
      <c r="G187" s="73" t="s">
        <v>160</v>
      </c>
      <c r="H187" s="35">
        <v>18351295</v>
      </c>
      <c r="I187" s="35">
        <v>225</v>
      </c>
      <c r="J187" s="37" t="s">
        <v>18</v>
      </c>
      <c r="K187" s="37" t="s">
        <v>161</v>
      </c>
      <c r="L187" s="8">
        <v>225</v>
      </c>
      <c r="M187" s="8">
        <v>269263</v>
      </c>
      <c r="N187" s="9" t="s">
        <v>1148</v>
      </c>
      <c r="O187" s="8">
        <v>111100</v>
      </c>
      <c r="P187" s="9" t="s">
        <v>1148</v>
      </c>
      <c r="Q187" s="8">
        <v>0</v>
      </c>
      <c r="R187" s="9" t="s">
        <v>1148</v>
      </c>
      <c r="S187" s="8">
        <v>54540</v>
      </c>
      <c r="T187" s="9" t="s">
        <v>1148</v>
      </c>
      <c r="U187" s="8">
        <v>0</v>
      </c>
      <c r="V187" s="9" t="s">
        <v>1148</v>
      </c>
      <c r="W187" s="33">
        <v>434903</v>
      </c>
      <c r="X187" s="9" t="s">
        <v>1148</v>
      </c>
      <c r="Y187" s="30">
        <v>175</v>
      </c>
      <c r="Z187" s="9" t="s">
        <v>1148</v>
      </c>
      <c r="AA187" s="30">
        <v>55</v>
      </c>
      <c r="AB187" s="9" t="s">
        <v>1148</v>
      </c>
      <c r="AC187" s="30">
        <v>0</v>
      </c>
      <c r="AD187" s="9" t="s">
        <v>1148</v>
      </c>
      <c r="AE187" s="30">
        <v>27</v>
      </c>
      <c r="AF187" s="9" t="s">
        <v>1148</v>
      </c>
      <c r="AG187" s="30">
        <v>0</v>
      </c>
      <c r="AH187" s="9" t="s">
        <v>1148</v>
      </c>
      <c r="AI187" s="32">
        <v>257</v>
      </c>
      <c r="AJ187" s="12" t="s">
        <v>1148</v>
      </c>
      <c r="AK187" s="22">
        <v>7958400</v>
      </c>
      <c r="AL187" s="22" t="s">
        <v>1148</v>
      </c>
      <c r="AM187" s="22">
        <v>2317891</v>
      </c>
      <c r="AN187" s="22" t="s">
        <v>1148</v>
      </c>
      <c r="AO187" s="22">
        <v>0</v>
      </c>
      <c r="AP187" s="22" t="s">
        <v>1148</v>
      </c>
      <c r="AQ187" s="22">
        <v>1262458</v>
      </c>
      <c r="AR187" s="22" t="s">
        <v>1148</v>
      </c>
      <c r="AS187" s="26">
        <v>11538749</v>
      </c>
      <c r="AT187" s="22" t="s">
        <v>1148</v>
      </c>
      <c r="AU187" s="23">
        <v>29.556233125234435</v>
      </c>
      <c r="AV187" s="23" t="s">
        <v>1148</v>
      </c>
      <c r="AW187" s="23">
        <v>20.863105310531054</v>
      </c>
      <c r="AX187" s="23" t="s">
        <v>1148</v>
      </c>
      <c r="AY187" s="23" t="s">
        <v>1148</v>
      </c>
      <c r="AZ187" s="23" t="s">
        <v>1148</v>
      </c>
      <c r="BA187" s="23">
        <v>23.147378071140448</v>
      </c>
      <c r="BB187" s="23" t="s">
        <v>1148</v>
      </c>
      <c r="BC187" s="24">
        <v>26.53177605121142</v>
      </c>
      <c r="BD187" s="1" t="s">
        <v>1148</v>
      </c>
      <c r="BE187" s="1" t="str">
        <f>IF(OR(N187="Q",P187="Q",R187="Q",T187="Q",V187="Q",X187="Q",Z187="Q",AB187="Q",AD187="Q",AF187="Q",AH187="Q",AJ187="Q",AL187="Q",AN187="Q",AP187="Q",AR187="Q",AT187="Q",AV187="Q",AX187="Q",AZ187="Q",BB187="Q",BD187="Q"),"Yes","No")</f>
        <v>No</v>
      </c>
    </row>
    <row r="188" spans="1:57" ht="11.25" customHeight="1">
      <c r="A188" s="7" t="s">
        <v>597</v>
      </c>
      <c r="B188" s="7" t="s">
        <v>598</v>
      </c>
      <c r="C188" s="37" t="s">
        <v>17</v>
      </c>
      <c r="D188" s="298">
        <v>9019</v>
      </c>
      <c r="E188" s="299">
        <v>90019</v>
      </c>
      <c r="F188" s="27" t="s">
        <v>167</v>
      </c>
      <c r="G188" s="73" t="s">
        <v>160</v>
      </c>
      <c r="H188" s="35">
        <v>1723634</v>
      </c>
      <c r="I188" s="35">
        <v>222</v>
      </c>
      <c r="J188" s="37" t="s">
        <v>7</v>
      </c>
      <c r="K188" s="37" t="s">
        <v>161</v>
      </c>
      <c r="L188" s="8">
        <v>159</v>
      </c>
      <c r="M188" s="8">
        <v>777313</v>
      </c>
      <c r="N188" s="9" t="s">
        <v>1148</v>
      </c>
      <c r="O188" s="8">
        <v>151051</v>
      </c>
      <c r="P188" s="9" t="s">
        <v>1148</v>
      </c>
      <c r="Q188" s="8">
        <v>26158</v>
      </c>
      <c r="R188" s="9" t="s">
        <v>1148</v>
      </c>
      <c r="S188" s="8">
        <v>161782</v>
      </c>
      <c r="T188" s="9" t="s">
        <v>1148</v>
      </c>
      <c r="U188" s="8">
        <v>19800</v>
      </c>
      <c r="V188" s="9" t="s">
        <v>1148</v>
      </c>
      <c r="W188" s="33">
        <v>1136104</v>
      </c>
      <c r="X188" s="9" t="s">
        <v>1148</v>
      </c>
      <c r="Y188" s="30">
        <v>434.2</v>
      </c>
      <c r="Z188" s="9" t="s">
        <v>1148</v>
      </c>
      <c r="AA188" s="30">
        <v>88.4</v>
      </c>
      <c r="AB188" s="9" t="s">
        <v>1148</v>
      </c>
      <c r="AC188" s="30">
        <v>14.9</v>
      </c>
      <c r="AD188" s="9" t="s">
        <v>1148</v>
      </c>
      <c r="AE188" s="30">
        <v>90.4</v>
      </c>
      <c r="AF188" s="9" t="s">
        <v>1148</v>
      </c>
      <c r="AG188" s="30">
        <v>11</v>
      </c>
      <c r="AH188" s="9" t="s">
        <v>1148</v>
      </c>
      <c r="AI188" s="32">
        <v>638.9</v>
      </c>
      <c r="AJ188" s="12" t="s">
        <v>1148</v>
      </c>
      <c r="AK188" s="22">
        <v>21056510</v>
      </c>
      <c r="AL188" s="22" t="s">
        <v>1148</v>
      </c>
      <c r="AM188" s="22">
        <v>4164236</v>
      </c>
      <c r="AN188" s="22" t="s">
        <v>1148</v>
      </c>
      <c r="AO188" s="22">
        <v>822038</v>
      </c>
      <c r="AP188" s="22" t="s">
        <v>1148</v>
      </c>
      <c r="AQ188" s="22">
        <v>6130755</v>
      </c>
      <c r="AR188" s="22" t="s">
        <v>1148</v>
      </c>
      <c r="AS188" s="26">
        <v>32173539</v>
      </c>
      <c r="AT188" s="22" t="s">
        <v>1148</v>
      </c>
      <c r="AU188" s="23">
        <v>27.088843233034826</v>
      </c>
      <c r="AV188" s="23" t="s">
        <v>1148</v>
      </c>
      <c r="AW188" s="23">
        <v>27.568410669244162</v>
      </c>
      <c r="AX188" s="23" t="s">
        <v>1148</v>
      </c>
      <c r="AY188" s="23">
        <v>31.425873537732244</v>
      </c>
      <c r="AZ188" s="23" t="s">
        <v>1148</v>
      </c>
      <c r="BA188" s="23">
        <v>37.895161390018664</v>
      </c>
      <c r="BB188" s="23" t="s">
        <v>1148</v>
      </c>
      <c r="BC188" s="24">
        <v>28.319184687317357</v>
      </c>
      <c r="BD188" s="1" t="s">
        <v>1148</v>
      </c>
      <c r="BE188" s="1" t="str">
        <f>IF(OR(N188="Q",P188="Q",R188="Q",T188="Q",V188="Q",X188="Q",Z188="Q",AB188="Q",AD188="Q",AF188="Q",AH188="Q",AJ188="Q",AL188="Q",AN188="Q",AP188="Q",AR188="Q",AT188="Q",AV188="Q",AX188="Q",AZ188="Q",BB188="Q",BD188="Q"),"Yes","No")</f>
        <v>No</v>
      </c>
    </row>
    <row r="189" spans="1:57" ht="11.25" customHeight="1">
      <c r="A189" s="7" t="s">
        <v>597</v>
      </c>
      <c r="B189" s="7" t="s">
        <v>598</v>
      </c>
      <c r="C189" s="37" t="s">
        <v>17</v>
      </c>
      <c r="D189" s="298">
        <v>9019</v>
      </c>
      <c r="E189" s="299">
        <v>90019</v>
      </c>
      <c r="F189" s="27" t="s">
        <v>167</v>
      </c>
      <c r="G189" s="73" t="s">
        <v>160</v>
      </c>
      <c r="H189" s="35">
        <v>1723634</v>
      </c>
      <c r="I189" s="35">
        <v>222</v>
      </c>
      <c r="J189" s="37" t="s">
        <v>21</v>
      </c>
      <c r="K189" s="37" t="s">
        <v>161</v>
      </c>
      <c r="L189" s="8">
        <v>61</v>
      </c>
      <c r="M189" s="8">
        <v>202529</v>
      </c>
      <c r="N189" s="9" t="s">
        <v>1148</v>
      </c>
      <c r="O189" s="8">
        <v>133663</v>
      </c>
      <c r="P189" s="9" t="s">
        <v>1148</v>
      </c>
      <c r="Q189" s="8">
        <v>87251</v>
      </c>
      <c r="R189" s="9" t="s">
        <v>1148</v>
      </c>
      <c r="S189" s="8">
        <v>107815</v>
      </c>
      <c r="T189" s="9" t="s">
        <v>1148</v>
      </c>
      <c r="U189" s="8">
        <v>40200</v>
      </c>
      <c r="V189" s="9" t="s">
        <v>1148</v>
      </c>
      <c r="W189" s="33">
        <v>571458</v>
      </c>
      <c r="X189" s="9" t="s">
        <v>1148</v>
      </c>
      <c r="Y189" s="30">
        <v>111</v>
      </c>
      <c r="Z189" s="9" t="s">
        <v>1148</v>
      </c>
      <c r="AA189" s="30">
        <v>72</v>
      </c>
      <c r="AB189" s="9" t="s">
        <v>1148</v>
      </c>
      <c r="AC189" s="30">
        <v>45</v>
      </c>
      <c r="AD189" s="9" t="s">
        <v>1148</v>
      </c>
      <c r="AE189" s="30">
        <v>58</v>
      </c>
      <c r="AF189" s="9" t="s">
        <v>1148</v>
      </c>
      <c r="AG189" s="30">
        <v>22</v>
      </c>
      <c r="AH189" s="9" t="s">
        <v>1148</v>
      </c>
      <c r="AI189" s="32">
        <v>308</v>
      </c>
      <c r="AJ189" s="12" t="s">
        <v>1148</v>
      </c>
      <c r="AK189" s="22">
        <v>6548569</v>
      </c>
      <c r="AL189" s="22" t="s">
        <v>1148</v>
      </c>
      <c r="AM189" s="22">
        <v>4207474</v>
      </c>
      <c r="AN189" s="22" t="s">
        <v>1148</v>
      </c>
      <c r="AO189" s="22">
        <v>3176406</v>
      </c>
      <c r="AP189" s="22" t="s">
        <v>1148</v>
      </c>
      <c r="AQ189" s="22">
        <v>4548467</v>
      </c>
      <c r="AR189" s="22" t="s">
        <v>1148</v>
      </c>
      <c r="AS189" s="26">
        <v>18480916</v>
      </c>
      <c r="AT189" s="22" t="s">
        <v>1148</v>
      </c>
      <c r="AU189" s="23">
        <v>32.333981800137266</v>
      </c>
      <c r="AV189" s="23" t="s">
        <v>1148</v>
      </c>
      <c r="AW189" s="23">
        <v>31.478225088468761</v>
      </c>
      <c r="AX189" s="23" t="s">
        <v>1148</v>
      </c>
      <c r="AY189" s="23">
        <v>36.405382173270219</v>
      </c>
      <c r="AZ189" s="23" t="s">
        <v>1148</v>
      </c>
      <c r="BA189" s="23">
        <v>42.187701154755828</v>
      </c>
      <c r="BB189" s="23" t="s">
        <v>1148</v>
      </c>
      <c r="BC189" s="24">
        <v>32.339937493219097</v>
      </c>
      <c r="BD189" s="1" t="s">
        <v>1148</v>
      </c>
      <c r="BE189" s="1" t="str">
        <f>IF(OR(N189="Q",P189="Q",R189="Q",T189="Q",V189="Q",X189="Q",Z189="Q",AB189="Q",AD189="Q",AF189="Q",AH189="Q",AJ189="Q",AL189="Q",AN189="Q",AP189="Q",AR189="Q",AT189="Q",AV189="Q",AX189="Q",AZ189="Q",BB189="Q",BD189="Q"),"Yes","No")</f>
        <v>No</v>
      </c>
    </row>
    <row r="190" spans="1:57" ht="11.25" customHeight="1">
      <c r="A190" s="7" t="s">
        <v>597</v>
      </c>
      <c r="B190" s="7" t="s">
        <v>598</v>
      </c>
      <c r="C190" s="37" t="s">
        <v>17</v>
      </c>
      <c r="D190" s="298">
        <v>9019</v>
      </c>
      <c r="E190" s="299">
        <v>90019</v>
      </c>
      <c r="F190" s="27" t="s">
        <v>167</v>
      </c>
      <c r="G190" s="73" t="s">
        <v>160</v>
      </c>
      <c r="H190" s="35">
        <v>1723634</v>
      </c>
      <c r="I190" s="35">
        <v>222</v>
      </c>
      <c r="J190" s="37" t="s">
        <v>10</v>
      </c>
      <c r="K190" s="37" t="s">
        <v>161</v>
      </c>
      <c r="L190" s="8">
        <v>2</v>
      </c>
      <c r="M190" s="8">
        <v>4986</v>
      </c>
      <c r="N190" s="9" t="s">
        <v>1148</v>
      </c>
      <c r="O190" s="8">
        <v>961</v>
      </c>
      <c r="P190" s="9" t="s">
        <v>1148</v>
      </c>
      <c r="Q190" s="8">
        <v>166</v>
      </c>
      <c r="R190" s="9" t="s">
        <v>1148</v>
      </c>
      <c r="S190" s="8">
        <v>1140</v>
      </c>
      <c r="T190" s="9" t="s">
        <v>1148</v>
      </c>
      <c r="U190" s="8">
        <v>0</v>
      </c>
      <c r="V190" s="9" t="s">
        <v>1148</v>
      </c>
      <c r="W190" s="33">
        <v>7253</v>
      </c>
      <c r="X190" s="9" t="s">
        <v>1148</v>
      </c>
      <c r="Y190" s="30">
        <v>2.8</v>
      </c>
      <c r="Z190" s="9" t="s">
        <v>1148</v>
      </c>
      <c r="AA190" s="30">
        <v>0.6</v>
      </c>
      <c r="AB190" s="9" t="s">
        <v>1148</v>
      </c>
      <c r="AC190" s="30">
        <v>0.1</v>
      </c>
      <c r="AD190" s="9" t="s">
        <v>1148</v>
      </c>
      <c r="AE190" s="30">
        <v>0.6</v>
      </c>
      <c r="AF190" s="9" t="s">
        <v>1148</v>
      </c>
      <c r="AG190" s="30">
        <v>0</v>
      </c>
      <c r="AH190" s="9" t="s">
        <v>1148</v>
      </c>
      <c r="AI190" s="32">
        <v>4.0999999999999996</v>
      </c>
      <c r="AJ190" s="12" t="s">
        <v>1148</v>
      </c>
      <c r="AK190" s="22">
        <v>73907</v>
      </c>
      <c r="AL190" s="22" t="s">
        <v>1148</v>
      </c>
      <c r="AM190" s="22">
        <v>26488</v>
      </c>
      <c r="AN190" s="22" t="s">
        <v>1148</v>
      </c>
      <c r="AO190" s="22">
        <v>5229</v>
      </c>
      <c r="AP190" s="22" t="s">
        <v>1148</v>
      </c>
      <c r="AQ190" s="22">
        <v>43189</v>
      </c>
      <c r="AR190" s="22" t="s">
        <v>1148</v>
      </c>
      <c r="AS190" s="26">
        <v>148813</v>
      </c>
      <c r="AT190" s="22" t="s">
        <v>1148</v>
      </c>
      <c r="AU190" s="23">
        <v>14.822904131568391</v>
      </c>
      <c r="AV190" s="23" t="s">
        <v>1148</v>
      </c>
      <c r="AW190" s="23">
        <v>27.562955254942768</v>
      </c>
      <c r="AX190" s="23" t="s">
        <v>1148</v>
      </c>
      <c r="AY190" s="23">
        <v>31.5</v>
      </c>
      <c r="AZ190" s="23" t="s">
        <v>1148</v>
      </c>
      <c r="BA190" s="23">
        <v>37.885087719298248</v>
      </c>
      <c r="BB190" s="23" t="s">
        <v>1148</v>
      </c>
      <c r="BC190" s="24">
        <v>20.51744105887219</v>
      </c>
      <c r="BD190" s="1" t="s">
        <v>1148</v>
      </c>
      <c r="BE190" s="1" t="str">
        <f>IF(OR(N190="Q",P190="Q",R190="Q",T190="Q",V190="Q",X190="Q",Z190="Q",AB190="Q",AD190="Q",AF190="Q",AH190="Q",AJ190="Q",AL190="Q",AN190="Q",AP190="Q",AR190="Q",AT190="Q",AV190="Q",AX190="Q",AZ190="Q",BB190="Q",BD190="Q"),"Yes","No")</f>
        <v>No</v>
      </c>
    </row>
    <row r="191" spans="1:57" ht="11.25" customHeight="1">
      <c r="A191" s="7" t="s">
        <v>490</v>
      </c>
      <c r="B191" s="7" t="s">
        <v>491</v>
      </c>
      <c r="C191" s="37" t="s">
        <v>73</v>
      </c>
      <c r="D191" s="298">
        <v>5010</v>
      </c>
      <c r="E191" s="299">
        <v>50010</v>
      </c>
      <c r="F191" s="27" t="s">
        <v>167</v>
      </c>
      <c r="G191" s="73" t="s">
        <v>160</v>
      </c>
      <c r="H191" s="35">
        <v>569499</v>
      </c>
      <c r="I191" s="35">
        <v>209</v>
      </c>
      <c r="J191" s="37" t="s">
        <v>7</v>
      </c>
      <c r="K191" s="37" t="s">
        <v>161</v>
      </c>
      <c r="L191" s="8">
        <v>111</v>
      </c>
      <c r="M191" s="8">
        <v>412888</v>
      </c>
      <c r="N191" s="9" t="s">
        <v>1148</v>
      </c>
      <c r="O191" s="8">
        <v>93702</v>
      </c>
      <c r="P191" s="9" t="s">
        <v>1148</v>
      </c>
      <c r="Q191" s="8">
        <v>3421</v>
      </c>
      <c r="R191" s="9" t="s">
        <v>1148</v>
      </c>
      <c r="S191" s="8">
        <v>86289</v>
      </c>
      <c r="T191" s="9" t="s">
        <v>1148</v>
      </c>
      <c r="U191" s="8">
        <v>0</v>
      </c>
      <c r="V191" s="9" t="s">
        <v>1148</v>
      </c>
      <c r="W191" s="33">
        <v>596300</v>
      </c>
      <c r="X191" s="9" t="s">
        <v>1148</v>
      </c>
      <c r="Y191" s="30">
        <v>192.6</v>
      </c>
      <c r="Z191" s="9" t="s">
        <v>1148</v>
      </c>
      <c r="AA191" s="30">
        <v>43.7</v>
      </c>
      <c r="AB191" s="9" t="s">
        <v>1148</v>
      </c>
      <c r="AC191" s="30">
        <v>1.9</v>
      </c>
      <c r="AD191" s="9" t="s">
        <v>1148</v>
      </c>
      <c r="AE191" s="30">
        <v>40.299999999999997</v>
      </c>
      <c r="AF191" s="9" t="s">
        <v>1148</v>
      </c>
      <c r="AG191" s="30">
        <v>0</v>
      </c>
      <c r="AH191" s="9" t="s">
        <v>1148</v>
      </c>
      <c r="AI191" s="32">
        <v>278.5</v>
      </c>
      <c r="AJ191" s="12" t="s">
        <v>1148</v>
      </c>
      <c r="AK191" s="22">
        <v>11074219</v>
      </c>
      <c r="AL191" s="22" t="s">
        <v>1148</v>
      </c>
      <c r="AM191" s="22">
        <v>2560104</v>
      </c>
      <c r="AN191" s="22" t="s">
        <v>1148</v>
      </c>
      <c r="AO191" s="22">
        <v>85958</v>
      </c>
      <c r="AP191" s="22" t="s">
        <v>1148</v>
      </c>
      <c r="AQ191" s="22">
        <v>2616733</v>
      </c>
      <c r="AR191" s="22" t="s">
        <v>1148</v>
      </c>
      <c r="AS191" s="26">
        <v>16337014</v>
      </c>
      <c r="AT191" s="22" t="s">
        <v>1148</v>
      </c>
      <c r="AU191" s="23">
        <v>26.821363178392204</v>
      </c>
      <c r="AV191" s="23" t="s">
        <v>1148</v>
      </c>
      <c r="AW191" s="23">
        <v>27.321764743548698</v>
      </c>
      <c r="AX191" s="23" t="s">
        <v>1148</v>
      </c>
      <c r="AY191" s="23">
        <v>25.126571178018125</v>
      </c>
      <c r="AZ191" s="23" t="s">
        <v>1148</v>
      </c>
      <c r="BA191" s="23">
        <v>30.325221059462969</v>
      </c>
      <c r="BB191" s="23" t="s">
        <v>1148</v>
      </c>
      <c r="BC191" s="24">
        <v>27.397306724802952</v>
      </c>
      <c r="BD191" s="1" t="s">
        <v>1148</v>
      </c>
      <c r="BE191" s="1" t="str">
        <f>IF(OR(N191="Q",P191="Q",R191="Q",T191="Q",V191="Q",X191="Q",Z191="Q",AB191="Q",AD191="Q",AF191="Q",AH191="Q",AJ191="Q",AL191="Q",AN191="Q",AP191="Q",AR191="Q",AT191="Q",AV191="Q",AX191="Q",AZ191="Q",BB191="Q",BD191="Q"),"Yes","No")</f>
        <v>No</v>
      </c>
    </row>
    <row r="192" spans="1:57" ht="11.25" customHeight="1">
      <c r="A192" s="7" t="s">
        <v>490</v>
      </c>
      <c r="B192" s="7" t="s">
        <v>491</v>
      </c>
      <c r="C192" s="37" t="s">
        <v>73</v>
      </c>
      <c r="D192" s="298">
        <v>5010</v>
      </c>
      <c r="E192" s="299">
        <v>50010</v>
      </c>
      <c r="F192" s="27" t="s">
        <v>167</v>
      </c>
      <c r="G192" s="73" t="s">
        <v>160</v>
      </c>
      <c r="H192" s="35">
        <v>569499</v>
      </c>
      <c r="I192" s="35">
        <v>209</v>
      </c>
      <c r="J192" s="37" t="s">
        <v>10</v>
      </c>
      <c r="K192" s="37" t="s">
        <v>161</v>
      </c>
      <c r="L192" s="8">
        <v>91</v>
      </c>
      <c r="M192" s="8">
        <v>169606</v>
      </c>
      <c r="N192" s="9" t="s">
        <v>1148</v>
      </c>
      <c r="O192" s="8">
        <v>17398</v>
      </c>
      <c r="P192" s="9" t="s">
        <v>1148</v>
      </c>
      <c r="Q192" s="8">
        <v>872</v>
      </c>
      <c r="R192" s="9" t="s">
        <v>1148</v>
      </c>
      <c r="S192" s="8">
        <v>16982</v>
      </c>
      <c r="T192" s="9" t="s">
        <v>1148</v>
      </c>
      <c r="U192" s="8">
        <v>0</v>
      </c>
      <c r="V192" s="9" t="s">
        <v>1148</v>
      </c>
      <c r="W192" s="33">
        <v>204858</v>
      </c>
      <c r="X192" s="9" t="s">
        <v>1148</v>
      </c>
      <c r="Y192" s="30">
        <v>78</v>
      </c>
      <c r="Z192" s="9" t="s">
        <v>1148</v>
      </c>
      <c r="AA192" s="30">
        <v>11.4</v>
      </c>
      <c r="AB192" s="9" t="s">
        <v>1148</v>
      </c>
      <c r="AC192" s="30">
        <v>0.5</v>
      </c>
      <c r="AD192" s="9" t="s">
        <v>1148</v>
      </c>
      <c r="AE192" s="30">
        <v>10.9</v>
      </c>
      <c r="AF192" s="9" t="s">
        <v>1148</v>
      </c>
      <c r="AG192" s="30">
        <v>0</v>
      </c>
      <c r="AH192" s="9" t="s">
        <v>1148</v>
      </c>
      <c r="AI192" s="32">
        <v>100.8</v>
      </c>
      <c r="AJ192" s="12" t="s">
        <v>1148</v>
      </c>
      <c r="AK192" s="22">
        <v>3000537</v>
      </c>
      <c r="AL192" s="22" t="s">
        <v>1148</v>
      </c>
      <c r="AM192" s="22">
        <v>438842</v>
      </c>
      <c r="AN192" s="22" t="s">
        <v>1148</v>
      </c>
      <c r="AO192" s="22">
        <v>17570</v>
      </c>
      <c r="AP192" s="22" t="s">
        <v>1148</v>
      </c>
      <c r="AQ192" s="22">
        <v>380883</v>
      </c>
      <c r="AR192" s="22" t="s">
        <v>1148</v>
      </c>
      <c r="AS192" s="26">
        <v>3837832</v>
      </c>
      <c r="AT192" s="22" t="s">
        <v>1148</v>
      </c>
      <c r="AU192" s="23">
        <v>17.691219650248222</v>
      </c>
      <c r="AV192" s="23" t="s">
        <v>1148</v>
      </c>
      <c r="AW192" s="23">
        <v>25.223703874008507</v>
      </c>
      <c r="AX192" s="23" t="s">
        <v>1148</v>
      </c>
      <c r="AY192" s="23">
        <v>20.149082568807341</v>
      </c>
      <c r="AZ192" s="23" t="s">
        <v>1148</v>
      </c>
      <c r="BA192" s="23">
        <v>22.428630314450594</v>
      </c>
      <c r="BB192" s="23" t="s">
        <v>1148</v>
      </c>
      <c r="BC192" s="24">
        <v>18.734108504427457</v>
      </c>
      <c r="BD192" s="1" t="s">
        <v>1148</v>
      </c>
      <c r="BE192" s="1" t="str">
        <f>IF(OR(N192="Q",P192="Q",R192="Q",T192="Q",V192="Q",X192="Q",Z192="Q",AB192="Q",AD192="Q",AF192="Q",AH192="Q",AJ192="Q",AL192="Q",AN192="Q",AP192="Q",AR192="Q",AT192="Q",AV192="Q",AX192="Q",AZ192="Q",BB192="Q",BD192="Q"),"Yes","No")</f>
        <v>No</v>
      </c>
    </row>
    <row r="193" spans="1:57" ht="11.25" customHeight="1">
      <c r="A193" s="7" t="s">
        <v>229</v>
      </c>
      <c r="B193" s="7" t="s">
        <v>230</v>
      </c>
      <c r="C193" s="37" t="s">
        <v>52</v>
      </c>
      <c r="D193" s="298">
        <v>5148</v>
      </c>
      <c r="E193" s="299">
        <v>50148</v>
      </c>
      <c r="F193" s="27" t="s">
        <v>167</v>
      </c>
      <c r="G193" s="73" t="s">
        <v>160</v>
      </c>
      <c r="H193" s="35">
        <v>87106</v>
      </c>
      <c r="I193" s="35">
        <v>209</v>
      </c>
      <c r="J193" s="37" t="s">
        <v>10</v>
      </c>
      <c r="K193" s="37" t="s">
        <v>161</v>
      </c>
      <c r="L193" s="8">
        <v>43</v>
      </c>
      <c r="M193" s="8">
        <v>91286</v>
      </c>
      <c r="N193" s="9" t="s">
        <v>1148</v>
      </c>
      <c r="O193" s="8">
        <v>23690</v>
      </c>
      <c r="P193" s="9" t="s">
        <v>1148</v>
      </c>
      <c r="Q193" s="8">
        <v>5467</v>
      </c>
      <c r="R193" s="9" t="s">
        <v>1148</v>
      </c>
      <c r="S193" s="8">
        <v>7181</v>
      </c>
      <c r="T193" s="9" t="s">
        <v>1148</v>
      </c>
      <c r="U193" s="8">
        <v>0</v>
      </c>
      <c r="V193" s="9" t="s">
        <v>1148</v>
      </c>
      <c r="W193" s="33">
        <v>127624</v>
      </c>
      <c r="X193" s="9" t="s">
        <v>1148</v>
      </c>
      <c r="Y193" s="30">
        <v>63.6</v>
      </c>
      <c r="Z193" s="9" t="s">
        <v>1148</v>
      </c>
      <c r="AA193" s="30">
        <v>13.3</v>
      </c>
      <c r="AB193" s="9" t="s">
        <v>1148</v>
      </c>
      <c r="AC193" s="30">
        <v>3.3600000000000003</v>
      </c>
      <c r="AD193" s="9" t="s">
        <v>1148</v>
      </c>
      <c r="AE193" s="30">
        <v>4</v>
      </c>
      <c r="AF193" s="9" t="s">
        <v>1148</v>
      </c>
      <c r="AG193" s="30">
        <v>0</v>
      </c>
      <c r="AH193" s="9" t="s">
        <v>1148</v>
      </c>
      <c r="AI193" s="32">
        <v>84.259999999999991</v>
      </c>
      <c r="AJ193" s="12" t="s">
        <v>1148</v>
      </c>
      <c r="AK193" s="22">
        <v>1661435</v>
      </c>
      <c r="AL193" s="22" t="s">
        <v>1148</v>
      </c>
      <c r="AM193" s="22">
        <v>465822</v>
      </c>
      <c r="AN193" s="22" t="s">
        <v>1148</v>
      </c>
      <c r="AO193" s="22">
        <v>107497</v>
      </c>
      <c r="AP193" s="22" t="s">
        <v>1148</v>
      </c>
      <c r="AQ193" s="22">
        <v>360899</v>
      </c>
      <c r="AR193" s="22" t="s">
        <v>1148</v>
      </c>
      <c r="AS193" s="26">
        <v>2595653</v>
      </c>
      <c r="AT193" s="22" t="s">
        <v>1148</v>
      </c>
      <c r="AU193" s="23">
        <v>18.200326446552594</v>
      </c>
      <c r="AV193" s="23" t="s">
        <v>1148</v>
      </c>
      <c r="AW193" s="23">
        <v>19.663233431827777</v>
      </c>
      <c r="AX193" s="23" t="s">
        <v>1148</v>
      </c>
      <c r="AY193" s="23">
        <v>19.662886409365282</v>
      </c>
      <c r="AZ193" s="23" t="s">
        <v>1148</v>
      </c>
      <c r="BA193" s="23">
        <v>50.257485029940121</v>
      </c>
      <c r="BB193" s="23" t="s">
        <v>1148</v>
      </c>
      <c r="BC193" s="24">
        <v>20.338282768131386</v>
      </c>
      <c r="BD193" s="1" t="s">
        <v>1148</v>
      </c>
      <c r="BE193" s="1" t="str">
        <f>IF(OR(N193="Q",P193="Q",R193="Q",T193="Q",V193="Q",X193="Q",Z193="Q",AB193="Q",AD193="Q",AF193="Q",AH193="Q",AJ193="Q",AL193="Q",AN193="Q",AP193="Q",AR193="Q",AT193="Q",AV193="Q",AX193="Q",AZ193="Q",BB193="Q",BD193="Q"),"Yes","No")</f>
        <v>No</v>
      </c>
    </row>
    <row r="194" spans="1:57" ht="11.25" customHeight="1">
      <c r="A194" s="7" t="s">
        <v>229</v>
      </c>
      <c r="B194" s="7" t="s">
        <v>230</v>
      </c>
      <c r="C194" s="37" t="s">
        <v>52</v>
      </c>
      <c r="D194" s="298">
        <v>5148</v>
      </c>
      <c r="E194" s="299">
        <v>50148</v>
      </c>
      <c r="F194" s="27" t="s">
        <v>167</v>
      </c>
      <c r="G194" s="73" t="s">
        <v>160</v>
      </c>
      <c r="H194" s="35">
        <v>87106</v>
      </c>
      <c r="I194" s="35">
        <v>209</v>
      </c>
      <c r="J194" s="37" t="s">
        <v>7</v>
      </c>
      <c r="K194" s="37" t="s">
        <v>161</v>
      </c>
      <c r="L194" s="8">
        <v>9</v>
      </c>
      <c r="M194" s="8">
        <v>41760</v>
      </c>
      <c r="N194" s="9" t="s">
        <v>1148</v>
      </c>
      <c r="O194" s="8">
        <v>10837</v>
      </c>
      <c r="P194" s="9" t="s">
        <v>1148</v>
      </c>
      <c r="Q194" s="8">
        <v>2500</v>
      </c>
      <c r="R194" s="9" t="s">
        <v>1148</v>
      </c>
      <c r="S194" s="8">
        <v>3285</v>
      </c>
      <c r="T194" s="9" t="s">
        <v>1148</v>
      </c>
      <c r="U194" s="8">
        <v>0</v>
      </c>
      <c r="V194" s="9" t="s">
        <v>1148</v>
      </c>
      <c r="W194" s="33">
        <v>58382</v>
      </c>
      <c r="X194" s="9" t="s">
        <v>1148</v>
      </c>
      <c r="Y194" s="30">
        <v>29.1</v>
      </c>
      <c r="Z194" s="9" t="s">
        <v>1148</v>
      </c>
      <c r="AA194" s="30">
        <v>6</v>
      </c>
      <c r="AB194" s="9" t="s">
        <v>1148</v>
      </c>
      <c r="AC194" s="30">
        <v>1.5</v>
      </c>
      <c r="AD194" s="9" t="s">
        <v>1148</v>
      </c>
      <c r="AE194" s="30">
        <v>1.8</v>
      </c>
      <c r="AF194" s="9" t="s">
        <v>1148</v>
      </c>
      <c r="AG194" s="30">
        <v>0</v>
      </c>
      <c r="AH194" s="9" t="s">
        <v>1148</v>
      </c>
      <c r="AI194" s="32">
        <v>38.400000000000006</v>
      </c>
      <c r="AJ194" s="12" t="s">
        <v>1148</v>
      </c>
      <c r="AK194" s="22">
        <v>760051</v>
      </c>
      <c r="AL194" s="22" t="s">
        <v>1148</v>
      </c>
      <c r="AM194" s="22">
        <v>213098</v>
      </c>
      <c r="AN194" s="22" t="s">
        <v>1148</v>
      </c>
      <c r="AO194" s="22">
        <v>49176</v>
      </c>
      <c r="AP194" s="22" t="s">
        <v>1148</v>
      </c>
      <c r="AQ194" s="22">
        <v>165099</v>
      </c>
      <c r="AR194" s="22" t="s">
        <v>1148</v>
      </c>
      <c r="AS194" s="26">
        <v>1187424</v>
      </c>
      <c r="AT194" s="22" t="s">
        <v>1148</v>
      </c>
      <c r="AU194" s="23">
        <v>18.200454980842913</v>
      </c>
      <c r="AV194" s="23" t="s">
        <v>1148</v>
      </c>
      <c r="AW194" s="23">
        <v>19.663929131678508</v>
      </c>
      <c r="AX194" s="23" t="s">
        <v>1148</v>
      </c>
      <c r="AY194" s="23">
        <v>19.670400000000001</v>
      </c>
      <c r="AZ194" s="23" t="s">
        <v>1148</v>
      </c>
      <c r="BA194" s="23">
        <v>50.258447488584473</v>
      </c>
      <c r="BB194" s="23" t="s">
        <v>1148</v>
      </c>
      <c r="BC194" s="24">
        <v>20.338871570004454</v>
      </c>
      <c r="BD194" s="1" t="s">
        <v>1148</v>
      </c>
      <c r="BE194" s="1" t="str">
        <f>IF(OR(N194="Q",P194="Q",R194="Q",T194="Q",V194="Q",X194="Q",Z194="Q",AB194="Q",AD194="Q",AF194="Q",AH194="Q",AJ194="Q",AL194="Q",AN194="Q",AP194="Q",AR194="Q",AT194="Q",AV194="Q",AX194="Q",AZ194="Q",BB194="Q",BD194="Q"),"Yes","No")</f>
        <v>No</v>
      </c>
    </row>
    <row r="195" spans="1:57" ht="11.25" customHeight="1">
      <c r="A195" s="7" t="s">
        <v>490</v>
      </c>
      <c r="B195" s="7" t="s">
        <v>491</v>
      </c>
      <c r="C195" s="37" t="s">
        <v>73</v>
      </c>
      <c r="D195" s="298">
        <v>5010</v>
      </c>
      <c r="E195" s="299">
        <v>50010</v>
      </c>
      <c r="F195" s="27" t="s">
        <v>167</v>
      </c>
      <c r="G195" s="73" t="s">
        <v>160</v>
      </c>
      <c r="H195" s="35">
        <v>569499</v>
      </c>
      <c r="I195" s="35">
        <v>209</v>
      </c>
      <c r="J195" s="37" t="s">
        <v>18</v>
      </c>
      <c r="K195" s="37" t="s">
        <v>161</v>
      </c>
      <c r="L195" s="8">
        <v>7</v>
      </c>
      <c r="M195" s="8">
        <v>8786</v>
      </c>
      <c r="N195" s="9" t="s">
        <v>1148</v>
      </c>
      <c r="O195" s="8">
        <v>3111</v>
      </c>
      <c r="P195" s="9" t="s">
        <v>1148</v>
      </c>
      <c r="Q195" s="8">
        <v>137</v>
      </c>
      <c r="R195" s="9" t="s">
        <v>1148</v>
      </c>
      <c r="S195" s="8">
        <v>2042</v>
      </c>
      <c r="T195" s="9" t="s">
        <v>1148</v>
      </c>
      <c r="U195" s="8">
        <v>0</v>
      </c>
      <c r="V195" s="9" t="s">
        <v>1148</v>
      </c>
      <c r="W195" s="33">
        <v>14076</v>
      </c>
      <c r="X195" s="9" t="s">
        <v>1148</v>
      </c>
      <c r="Y195" s="30">
        <v>5.4</v>
      </c>
      <c r="Z195" s="9" t="s">
        <v>1148</v>
      </c>
      <c r="AA195" s="30">
        <v>1.9</v>
      </c>
      <c r="AB195" s="9" t="s">
        <v>1148</v>
      </c>
      <c r="AC195" s="30">
        <v>0.1</v>
      </c>
      <c r="AD195" s="9" t="s">
        <v>1148</v>
      </c>
      <c r="AE195" s="30">
        <v>1.3</v>
      </c>
      <c r="AF195" s="9" t="s">
        <v>1148</v>
      </c>
      <c r="AG195" s="30">
        <v>0</v>
      </c>
      <c r="AH195" s="9" t="s">
        <v>1148</v>
      </c>
      <c r="AI195" s="32">
        <v>8.6999999999999993</v>
      </c>
      <c r="AJ195" s="12" t="s">
        <v>1148</v>
      </c>
      <c r="AK195" s="22">
        <v>233133</v>
      </c>
      <c r="AL195" s="22" t="s">
        <v>1148</v>
      </c>
      <c r="AM195" s="22">
        <v>66471</v>
      </c>
      <c r="AN195" s="22" t="s">
        <v>1148</v>
      </c>
      <c r="AO195" s="22">
        <v>3814</v>
      </c>
      <c r="AP195" s="22" t="s">
        <v>1148</v>
      </c>
      <c r="AQ195" s="22">
        <v>48003</v>
      </c>
      <c r="AR195" s="22" t="s">
        <v>1148</v>
      </c>
      <c r="AS195" s="26">
        <v>351421</v>
      </c>
      <c r="AT195" s="22" t="s">
        <v>1148</v>
      </c>
      <c r="AU195" s="23">
        <v>26.534600500796721</v>
      </c>
      <c r="AV195" s="23" t="s">
        <v>1148</v>
      </c>
      <c r="AW195" s="23">
        <v>21.366441658630666</v>
      </c>
      <c r="AX195" s="23" t="s">
        <v>1148</v>
      </c>
      <c r="AY195" s="23">
        <v>27.839416058394161</v>
      </c>
      <c r="AZ195" s="23" t="s">
        <v>1148</v>
      </c>
      <c r="BA195" s="23">
        <v>23.507835455435846</v>
      </c>
      <c r="BB195" s="23" t="s">
        <v>1148</v>
      </c>
      <c r="BC195" s="24">
        <v>24.965970446149473</v>
      </c>
      <c r="BD195" s="1" t="s">
        <v>1148</v>
      </c>
      <c r="BE195" s="1" t="str">
        <f>IF(OR(N195="Q",P195="Q",R195="Q",T195="Q",V195="Q",X195="Q",Z195="Q",AB195="Q",AD195="Q",AF195="Q",AH195="Q",AJ195="Q",AL195="Q",AN195="Q",AP195="Q",AR195="Q",AT195="Q",AV195="Q",AX195="Q",AZ195="Q",BB195="Q",BD195="Q"),"Yes","No")</f>
        <v>No</v>
      </c>
    </row>
    <row r="196" spans="1:57" ht="11.25" customHeight="1">
      <c r="A196" s="7" t="s">
        <v>229</v>
      </c>
      <c r="B196" s="7" t="s">
        <v>230</v>
      </c>
      <c r="C196" s="37" t="s">
        <v>52</v>
      </c>
      <c r="D196" s="298">
        <v>5148</v>
      </c>
      <c r="E196" s="299">
        <v>50148</v>
      </c>
      <c r="F196" s="27" t="s">
        <v>167</v>
      </c>
      <c r="G196" s="73" t="s">
        <v>160</v>
      </c>
      <c r="H196" s="35">
        <v>87106</v>
      </c>
      <c r="I196" s="35">
        <v>209</v>
      </c>
      <c r="J196" s="37" t="s">
        <v>18</v>
      </c>
      <c r="K196" s="37" t="s">
        <v>161</v>
      </c>
      <c r="L196" s="8">
        <v>3</v>
      </c>
      <c r="M196" s="8">
        <v>4639</v>
      </c>
      <c r="N196" s="9" t="s">
        <v>1148</v>
      </c>
      <c r="O196" s="8">
        <v>1203</v>
      </c>
      <c r="P196" s="9" t="s">
        <v>1148</v>
      </c>
      <c r="Q196" s="8">
        <v>277</v>
      </c>
      <c r="R196" s="9" t="s">
        <v>1148</v>
      </c>
      <c r="S196" s="8">
        <v>365</v>
      </c>
      <c r="T196" s="9" t="s">
        <v>1148</v>
      </c>
      <c r="U196" s="8">
        <v>0</v>
      </c>
      <c r="V196" s="9" t="s">
        <v>1148</v>
      </c>
      <c r="W196" s="33">
        <v>6484</v>
      </c>
      <c r="X196" s="9" t="s">
        <v>1148</v>
      </c>
      <c r="Y196" s="30">
        <v>3.2</v>
      </c>
      <c r="Z196" s="9" t="s">
        <v>1148</v>
      </c>
      <c r="AA196" s="30">
        <v>0.7</v>
      </c>
      <c r="AB196" s="9" t="s">
        <v>1148</v>
      </c>
      <c r="AC196" s="30">
        <v>0.13</v>
      </c>
      <c r="AD196" s="9" t="s">
        <v>1148</v>
      </c>
      <c r="AE196" s="30">
        <v>0.2</v>
      </c>
      <c r="AF196" s="9" t="s">
        <v>1148</v>
      </c>
      <c r="AG196" s="30">
        <v>0</v>
      </c>
      <c r="AH196" s="9" t="s">
        <v>1148</v>
      </c>
      <c r="AI196" s="32">
        <v>4.2300000000000004</v>
      </c>
      <c r="AJ196" s="12" t="s">
        <v>1148</v>
      </c>
      <c r="AK196" s="22">
        <v>84450</v>
      </c>
      <c r="AL196" s="22" t="s">
        <v>1148</v>
      </c>
      <c r="AM196" s="22">
        <v>23678</v>
      </c>
      <c r="AN196" s="22" t="s">
        <v>1148</v>
      </c>
      <c r="AO196" s="22">
        <v>5464</v>
      </c>
      <c r="AP196" s="22" t="s">
        <v>1148</v>
      </c>
      <c r="AQ196" s="22">
        <v>18344</v>
      </c>
      <c r="AR196" s="22" t="s">
        <v>1148</v>
      </c>
      <c r="AS196" s="26">
        <v>131936</v>
      </c>
      <c r="AT196" s="22" t="s">
        <v>1148</v>
      </c>
      <c r="AU196" s="23">
        <v>18.204354386721278</v>
      </c>
      <c r="AV196" s="23" t="s">
        <v>1148</v>
      </c>
      <c r="AW196" s="23">
        <v>19.682460515378221</v>
      </c>
      <c r="AX196" s="23" t="s">
        <v>1148</v>
      </c>
      <c r="AY196" s="23">
        <v>19.725631768953068</v>
      </c>
      <c r="AZ196" s="23" t="s">
        <v>1148</v>
      </c>
      <c r="BA196" s="23">
        <v>50.257534246575339</v>
      </c>
      <c r="BB196" s="23" t="s">
        <v>1148</v>
      </c>
      <c r="BC196" s="24">
        <v>20.347933374460208</v>
      </c>
      <c r="BD196" s="1" t="s">
        <v>1148</v>
      </c>
      <c r="BE196" s="1" t="str">
        <f>IF(OR(N196="Q",P196="Q",R196="Q",T196="Q",V196="Q",X196="Q",Z196="Q",AB196="Q",AD196="Q",AF196="Q",AH196="Q",AJ196="Q",AL196="Q",AN196="Q",AP196="Q",AR196="Q",AT196="Q",AV196="Q",AX196="Q",AZ196="Q",BB196="Q",BD196="Q"),"Yes","No")</f>
        <v>No</v>
      </c>
    </row>
    <row r="197" spans="1:57" ht="11.25" customHeight="1">
      <c r="A197" s="7" t="s">
        <v>384</v>
      </c>
      <c r="B197" s="7" t="s">
        <v>385</v>
      </c>
      <c r="C197" s="37" t="s">
        <v>84</v>
      </c>
      <c r="D197" s="298">
        <v>6007</v>
      </c>
      <c r="E197" s="299">
        <v>60007</v>
      </c>
      <c r="F197" s="27" t="s">
        <v>167</v>
      </c>
      <c r="G197" s="73" t="s">
        <v>160</v>
      </c>
      <c r="H197" s="35">
        <v>5121892</v>
      </c>
      <c r="I197" s="35">
        <v>207</v>
      </c>
      <c r="J197" s="37" t="s">
        <v>7</v>
      </c>
      <c r="K197" s="37" t="s">
        <v>161</v>
      </c>
      <c r="L197" s="8">
        <v>118</v>
      </c>
      <c r="M197" s="8">
        <v>537784</v>
      </c>
      <c r="N197" s="9" t="s">
        <v>1148</v>
      </c>
      <c r="O197" s="8">
        <v>157303</v>
      </c>
      <c r="P197" s="9" t="s">
        <v>1148</v>
      </c>
      <c r="Q197" s="8">
        <v>54714</v>
      </c>
      <c r="R197" s="9" t="s">
        <v>1148</v>
      </c>
      <c r="S197" s="8">
        <v>79582</v>
      </c>
      <c r="T197" s="9" t="s">
        <v>1148</v>
      </c>
      <c r="U197" s="8">
        <v>0</v>
      </c>
      <c r="V197" s="9" t="s">
        <v>1148</v>
      </c>
      <c r="W197" s="33">
        <v>829383</v>
      </c>
      <c r="X197" s="9" t="s">
        <v>1148</v>
      </c>
      <c r="Y197" s="30">
        <v>241</v>
      </c>
      <c r="Z197" s="9" t="s">
        <v>1148</v>
      </c>
      <c r="AA197" s="30">
        <v>88</v>
      </c>
      <c r="AB197" s="9" t="s">
        <v>1148</v>
      </c>
      <c r="AC197" s="30">
        <v>28</v>
      </c>
      <c r="AD197" s="9" t="s">
        <v>1148</v>
      </c>
      <c r="AE197" s="30">
        <v>42</v>
      </c>
      <c r="AF197" s="9" t="s">
        <v>1148</v>
      </c>
      <c r="AG197" s="30">
        <v>0</v>
      </c>
      <c r="AH197" s="9" t="s">
        <v>1148</v>
      </c>
      <c r="AI197" s="32">
        <v>399</v>
      </c>
      <c r="AJ197" s="12" t="s">
        <v>1148</v>
      </c>
      <c r="AK197" s="22">
        <v>9930087</v>
      </c>
      <c r="AL197" s="22" t="s">
        <v>1148</v>
      </c>
      <c r="AM197" s="22">
        <v>3658949</v>
      </c>
      <c r="AN197" s="22" t="s">
        <v>1148</v>
      </c>
      <c r="AO197" s="22">
        <v>899415</v>
      </c>
      <c r="AP197" s="22" t="s">
        <v>1148</v>
      </c>
      <c r="AQ197" s="22">
        <v>2439258</v>
      </c>
      <c r="AR197" s="22" t="s">
        <v>1148</v>
      </c>
      <c r="AS197" s="26">
        <v>16927709</v>
      </c>
      <c r="AT197" s="22" t="s">
        <v>1148</v>
      </c>
      <c r="AU197" s="23">
        <v>18.464824167323684</v>
      </c>
      <c r="AV197" s="23" t="s">
        <v>1148</v>
      </c>
      <c r="AW197" s="23">
        <v>23.260516328359916</v>
      </c>
      <c r="AX197" s="23" t="s">
        <v>1148</v>
      </c>
      <c r="AY197" s="23">
        <v>16.438480096501809</v>
      </c>
      <c r="AZ197" s="23" t="s">
        <v>1148</v>
      </c>
      <c r="BA197" s="23">
        <v>30.650875826191854</v>
      </c>
      <c r="BB197" s="23" t="s">
        <v>1148</v>
      </c>
      <c r="BC197" s="24">
        <v>20.41000237525968</v>
      </c>
      <c r="BD197" s="1" t="s">
        <v>1148</v>
      </c>
      <c r="BE197" s="1" t="str">
        <f>IF(OR(N197="Q",P197="Q",R197="Q",T197="Q",V197="Q",X197="Q",Z197="Q",AB197="Q",AD197="Q",AF197="Q",AH197="Q",AJ197="Q",AL197="Q",AN197="Q",AP197="Q",AR197="Q",AT197="Q",AV197="Q",AX197="Q",AZ197="Q",BB197="Q",BD197="Q"),"Yes","No")</f>
        <v>No</v>
      </c>
    </row>
    <row r="198" spans="1:57" ht="11.25" customHeight="1">
      <c r="A198" s="7" t="s">
        <v>384</v>
      </c>
      <c r="B198" s="7" t="s">
        <v>385</v>
      </c>
      <c r="C198" s="37" t="s">
        <v>84</v>
      </c>
      <c r="D198" s="298">
        <v>6007</v>
      </c>
      <c r="E198" s="299">
        <v>60007</v>
      </c>
      <c r="F198" s="27" t="s">
        <v>167</v>
      </c>
      <c r="G198" s="73" t="s">
        <v>160</v>
      </c>
      <c r="H198" s="35">
        <v>5121892</v>
      </c>
      <c r="I198" s="35">
        <v>207</v>
      </c>
      <c r="J198" s="37" t="s">
        <v>10</v>
      </c>
      <c r="K198" s="37" t="s">
        <v>161</v>
      </c>
      <c r="L198" s="8">
        <v>36</v>
      </c>
      <c r="M198" s="8">
        <v>149569</v>
      </c>
      <c r="N198" s="9" t="s">
        <v>1148</v>
      </c>
      <c r="O198" s="8">
        <v>32773</v>
      </c>
      <c r="P198" s="9" t="s">
        <v>1148</v>
      </c>
      <c r="Q198" s="8">
        <v>11102</v>
      </c>
      <c r="R198" s="9" t="s">
        <v>1148</v>
      </c>
      <c r="S198" s="8">
        <v>14867</v>
      </c>
      <c r="T198" s="9" t="s">
        <v>1148</v>
      </c>
      <c r="U198" s="8">
        <v>0</v>
      </c>
      <c r="V198" s="9" t="s">
        <v>1148</v>
      </c>
      <c r="W198" s="33">
        <v>208311</v>
      </c>
      <c r="X198" s="9" t="s">
        <v>1148</v>
      </c>
      <c r="Y198" s="30">
        <v>77</v>
      </c>
      <c r="Z198" s="9" t="s">
        <v>1148</v>
      </c>
      <c r="AA198" s="30">
        <v>12</v>
      </c>
      <c r="AB198" s="9" t="s">
        <v>1148</v>
      </c>
      <c r="AC198" s="30">
        <v>5</v>
      </c>
      <c r="AD198" s="9" t="s">
        <v>1148</v>
      </c>
      <c r="AE198" s="30">
        <v>8</v>
      </c>
      <c r="AF198" s="9" t="s">
        <v>1148</v>
      </c>
      <c r="AG198" s="30">
        <v>0</v>
      </c>
      <c r="AH198" s="9" t="s">
        <v>1148</v>
      </c>
      <c r="AI198" s="32">
        <v>102</v>
      </c>
      <c r="AJ198" s="12" t="s">
        <v>1148</v>
      </c>
      <c r="AK198" s="22">
        <v>2390230</v>
      </c>
      <c r="AL198" s="22" t="s">
        <v>1148</v>
      </c>
      <c r="AM198" s="22">
        <v>523215</v>
      </c>
      <c r="AN198" s="22" t="s">
        <v>1148</v>
      </c>
      <c r="AO198" s="22">
        <v>122222</v>
      </c>
      <c r="AP198" s="22" t="s">
        <v>1148</v>
      </c>
      <c r="AQ198" s="22">
        <v>331471</v>
      </c>
      <c r="AR198" s="22" t="s">
        <v>1148</v>
      </c>
      <c r="AS198" s="26">
        <v>3367138</v>
      </c>
      <c r="AT198" s="22" t="s">
        <v>1148</v>
      </c>
      <c r="AU198" s="23">
        <v>15.980784788291691</v>
      </c>
      <c r="AV198" s="23" t="s">
        <v>1148</v>
      </c>
      <c r="AW198" s="23">
        <v>15.964818600677386</v>
      </c>
      <c r="AX198" s="23" t="s">
        <v>1148</v>
      </c>
      <c r="AY198" s="23">
        <v>11.009007386056567</v>
      </c>
      <c r="AZ198" s="23" t="s">
        <v>1148</v>
      </c>
      <c r="BA198" s="23">
        <v>22.295755700544831</v>
      </c>
      <c r="BB198" s="23" t="s">
        <v>1148</v>
      </c>
      <c r="BC198" s="24">
        <v>16.163995180283326</v>
      </c>
      <c r="BD198" s="1" t="s">
        <v>1148</v>
      </c>
      <c r="BE198" s="1" t="str">
        <f>IF(OR(N198="Q",P198="Q",R198="Q",T198="Q",V198="Q",X198="Q",Z198="Q",AB198="Q",AD198="Q",AF198="Q",AH198="Q",AJ198="Q",AL198="Q",AN198="Q",AP198="Q",AR198="Q",AT198="Q",AV198="Q",AX198="Q",AZ198="Q",BB198="Q",BD198="Q"),"Yes","No")</f>
        <v>No</v>
      </c>
    </row>
    <row r="199" spans="1:57" ht="11.25" customHeight="1">
      <c r="A199" s="7" t="s">
        <v>466</v>
      </c>
      <c r="B199" s="7" t="s">
        <v>313</v>
      </c>
      <c r="C199" s="37" t="s">
        <v>17</v>
      </c>
      <c r="D199" s="298">
        <v>9023</v>
      </c>
      <c r="E199" s="299">
        <v>90023</v>
      </c>
      <c r="F199" s="27" t="s">
        <v>413</v>
      </c>
      <c r="G199" s="73" t="s">
        <v>160</v>
      </c>
      <c r="H199" s="35">
        <v>12150996</v>
      </c>
      <c r="I199" s="35">
        <v>202</v>
      </c>
      <c r="J199" s="37" t="s">
        <v>7</v>
      </c>
      <c r="K199" s="37" t="s">
        <v>161</v>
      </c>
      <c r="L199" s="8">
        <v>187</v>
      </c>
      <c r="M199" s="8">
        <v>935298</v>
      </c>
      <c r="N199" s="9" t="s">
        <v>1148</v>
      </c>
      <c r="O199" s="8">
        <v>216747</v>
      </c>
      <c r="P199" s="9" t="s">
        <v>1148</v>
      </c>
      <c r="Q199" s="8">
        <v>52065</v>
      </c>
      <c r="R199" s="9" t="s">
        <v>1148</v>
      </c>
      <c r="S199" s="8">
        <v>144447</v>
      </c>
      <c r="T199" s="9" t="s">
        <v>1148</v>
      </c>
      <c r="U199" s="8">
        <v>0</v>
      </c>
      <c r="V199" s="9" t="s">
        <v>1148</v>
      </c>
      <c r="W199" s="33">
        <v>1348557</v>
      </c>
      <c r="X199" s="9" t="s">
        <v>1148</v>
      </c>
      <c r="Y199" s="30">
        <v>516</v>
      </c>
      <c r="Z199" s="9" t="s">
        <v>1148</v>
      </c>
      <c r="AA199" s="30">
        <v>113</v>
      </c>
      <c r="AB199" s="9" t="s">
        <v>1148</v>
      </c>
      <c r="AC199" s="30">
        <v>28</v>
      </c>
      <c r="AD199" s="9" t="s">
        <v>1148</v>
      </c>
      <c r="AE199" s="30">
        <v>81</v>
      </c>
      <c r="AF199" s="9" t="s">
        <v>1148</v>
      </c>
      <c r="AG199" s="30">
        <v>0</v>
      </c>
      <c r="AH199" s="9" t="s">
        <v>1148</v>
      </c>
      <c r="AI199" s="32">
        <v>738</v>
      </c>
      <c r="AJ199" s="12" t="s">
        <v>1148</v>
      </c>
      <c r="AK199" s="22">
        <v>25060362</v>
      </c>
      <c r="AL199" s="22" t="s">
        <v>1148</v>
      </c>
      <c r="AM199" s="22">
        <v>6463323</v>
      </c>
      <c r="AN199" s="22" t="s">
        <v>1148</v>
      </c>
      <c r="AO199" s="22">
        <v>1209213</v>
      </c>
      <c r="AP199" s="22" t="s">
        <v>1148</v>
      </c>
      <c r="AQ199" s="22">
        <v>4712412</v>
      </c>
      <c r="AR199" s="22" t="s">
        <v>1148</v>
      </c>
      <c r="AS199" s="26">
        <v>37445310</v>
      </c>
      <c r="AT199" s="22" t="s">
        <v>1148</v>
      </c>
      <c r="AU199" s="23">
        <v>26.793986515527671</v>
      </c>
      <c r="AV199" s="23" t="s">
        <v>1148</v>
      </c>
      <c r="AW199" s="23">
        <v>29.819665324087531</v>
      </c>
      <c r="AX199" s="23" t="s">
        <v>1148</v>
      </c>
      <c r="AY199" s="23">
        <v>23.225064822817632</v>
      </c>
      <c r="AZ199" s="23" t="s">
        <v>1148</v>
      </c>
      <c r="BA199" s="23">
        <v>32.623813578682835</v>
      </c>
      <c r="BB199" s="23" t="s">
        <v>1148</v>
      </c>
      <c r="BC199" s="24">
        <v>27.766946447202454</v>
      </c>
      <c r="BD199" s="1" t="s">
        <v>1148</v>
      </c>
      <c r="BE199" s="1" t="str">
        <f>IF(OR(N199="Q",P199="Q",R199="Q",T199="Q",V199="Q",X199="Q",Z199="Q",AB199="Q",AD199="Q",AF199="Q",AH199="Q",AJ199="Q",AL199="Q",AN199="Q",AP199="Q",AR199="Q",AT199="Q",AV199="Q",AX199="Q",AZ199="Q",BB199="Q",BD199="Q"),"Yes","No")</f>
        <v>No</v>
      </c>
    </row>
    <row r="200" spans="1:57" ht="11.25" customHeight="1">
      <c r="A200" s="7" t="s">
        <v>422</v>
      </c>
      <c r="B200" s="7" t="s">
        <v>423</v>
      </c>
      <c r="C200" s="37" t="s">
        <v>32</v>
      </c>
      <c r="D200" s="298">
        <v>4041</v>
      </c>
      <c r="E200" s="299">
        <v>40041</v>
      </c>
      <c r="F200" s="27" t="s">
        <v>167</v>
      </c>
      <c r="G200" s="73" t="s">
        <v>160</v>
      </c>
      <c r="H200" s="35">
        <v>2441770</v>
      </c>
      <c r="I200" s="35">
        <v>201</v>
      </c>
      <c r="J200" s="37" t="s">
        <v>7</v>
      </c>
      <c r="K200" s="37" t="s">
        <v>161</v>
      </c>
      <c r="L200" s="8">
        <v>162</v>
      </c>
      <c r="M200" s="8">
        <v>900580</v>
      </c>
      <c r="N200" s="9" t="s">
        <v>1148</v>
      </c>
      <c r="O200" s="8">
        <v>163061</v>
      </c>
      <c r="P200" s="9" t="s">
        <v>1148</v>
      </c>
      <c r="Q200" s="8">
        <v>101763</v>
      </c>
      <c r="R200" s="9" t="s">
        <v>1148</v>
      </c>
      <c r="S200" s="8">
        <v>144637</v>
      </c>
      <c r="T200" s="9" t="s">
        <v>1148</v>
      </c>
      <c r="U200" s="8">
        <v>27313</v>
      </c>
      <c r="V200" s="9" t="s">
        <v>1148</v>
      </c>
      <c r="W200" s="33">
        <v>1337354</v>
      </c>
      <c r="X200" s="9" t="s">
        <v>1148</v>
      </c>
      <c r="Y200" s="30">
        <v>556</v>
      </c>
      <c r="Z200" s="9" t="s">
        <v>1148</v>
      </c>
      <c r="AA200" s="30">
        <v>105</v>
      </c>
      <c r="AB200" s="9" t="s">
        <v>1148</v>
      </c>
      <c r="AC200" s="30">
        <v>53</v>
      </c>
      <c r="AD200" s="9" t="s">
        <v>1148</v>
      </c>
      <c r="AE200" s="30">
        <v>93</v>
      </c>
      <c r="AF200" s="9" t="s">
        <v>1148</v>
      </c>
      <c r="AG200" s="30">
        <v>15</v>
      </c>
      <c r="AH200" s="9" t="s">
        <v>1148</v>
      </c>
      <c r="AI200" s="32">
        <v>822</v>
      </c>
      <c r="AJ200" s="12" t="s">
        <v>1148</v>
      </c>
      <c r="AK200" s="22">
        <v>16623625</v>
      </c>
      <c r="AL200" s="22" t="s">
        <v>1148</v>
      </c>
      <c r="AM200" s="22">
        <v>3433442</v>
      </c>
      <c r="AN200" s="22" t="s">
        <v>1148</v>
      </c>
      <c r="AO200" s="22">
        <v>1871606</v>
      </c>
      <c r="AP200" s="22" t="s">
        <v>1148</v>
      </c>
      <c r="AQ200" s="22">
        <v>6332602</v>
      </c>
      <c r="AR200" s="22" t="s">
        <v>1148</v>
      </c>
      <c r="AS200" s="26">
        <v>28261275</v>
      </c>
      <c r="AT200" s="22" t="s">
        <v>1148</v>
      </c>
      <c r="AU200" s="23">
        <v>18.458798774123341</v>
      </c>
      <c r="AV200" s="23" t="s">
        <v>1148</v>
      </c>
      <c r="AW200" s="23">
        <v>21.05618142903576</v>
      </c>
      <c r="AX200" s="23" t="s">
        <v>1148</v>
      </c>
      <c r="AY200" s="23">
        <v>18.391812348299482</v>
      </c>
      <c r="AZ200" s="23" t="s">
        <v>1148</v>
      </c>
      <c r="BA200" s="23">
        <v>43.782725028865364</v>
      </c>
      <c r="BB200" s="23" t="s">
        <v>1148</v>
      </c>
      <c r="BC200" s="24">
        <v>21.132232004390758</v>
      </c>
      <c r="BD200" s="1" t="s">
        <v>1148</v>
      </c>
      <c r="BE200" s="1" t="str">
        <f>IF(OR(N200="Q",P200="Q",R200="Q",T200="Q",V200="Q",X200="Q",Z200="Q",AB200="Q",AD200="Q",AF200="Q",AH200="Q",AJ200="Q",AL200="Q",AN200="Q",AP200="Q",AR200="Q",AT200="Q",AV200="Q",AX200="Q",AZ200="Q",BB200="Q",BD200="Q"),"Yes","No")</f>
        <v>No</v>
      </c>
    </row>
    <row r="201" spans="1:57" ht="11.25" customHeight="1">
      <c r="A201" s="7" t="s">
        <v>422</v>
      </c>
      <c r="B201" s="7" t="s">
        <v>423</v>
      </c>
      <c r="C201" s="37" t="s">
        <v>32</v>
      </c>
      <c r="D201" s="298">
        <v>4041</v>
      </c>
      <c r="E201" s="299">
        <v>40041</v>
      </c>
      <c r="F201" s="27" t="s">
        <v>167</v>
      </c>
      <c r="G201" s="73" t="s">
        <v>160</v>
      </c>
      <c r="H201" s="35">
        <v>2441770</v>
      </c>
      <c r="I201" s="35">
        <v>201</v>
      </c>
      <c r="J201" s="37" t="s">
        <v>10</v>
      </c>
      <c r="K201" s="37" t="s">
        <v>161</v>
      </c>
      <c r="L201" s="8">
        <v>36</v>
      </c>
      <c r="M201" s="8">
        <v>139773</v>
      </c>
      <c r="N201" s="9" t="s">
        <v>1148</v>
      </c>
      <c r="O201" s="8">
        <v>6100</v>
      </c>
      <c r="P201" s="9" t="s">
        <v>1148</v>
      </c>
      <c r="Q201" s="8">
        <v>0</v>
      </c>
      <c r="R201" s="9" t="s">
        <v>1148</v>
      </c>
      <c r="S201" s="8">
        <v>27440</v>
      </c>
      <c r="T201" s="9" t="s">
        <v>1148</v>
      </c>
      <c r="U201" s="8">
        <v>0</v>
      </c>
      <c r="V201" s="9" t="s">
        <v>1148</v>
      </c>
      <c r="W201" s="33">
        <v>173313</v>
      </c>
      <c r="X201" s="9" t="s">
        <v>1148</v>
      </c>
      <c r="Y201" s="30">
        <v>80</v>
      </c>
      <c r="Z201" s="9" t="s">
        <v>1148</v>
      </c>
      <c r="AA201" s="30">
        <v>3</v>
      </c>
      <c r="AB201" s="9" t="s">
        <v>1148</v>
      </c>
      <c r="AC201" s="30">
        <v>0</v>
      </c>
      <c r="AD201" s="9" t="s">
        <v>1148</v>
      </c>
      <c r="AE201" s="30">
        <v>16</v>
      </c>
      <c r="AF201" s="9" t="s">
        <v>1148</v>
      </c>
      <c r="AG201" s="30">
        <v>0</v>
      </c>
      <c r="AH201" s="9" t="s">
        <v>1148</v>
      </c>
      <c r="AI201" s="32">
        <v>99</v>
      </c>
      <c r="AJ201" s="12" t="s">
        <v>1148</v>
      </c>
      <c r="AK201" s="22">
        <v>2388728</v>
      </c>
      <c r="AL201" s="22" t="s">
        <v>1148</v>
      </c>
      <c r="AM201" s="22">
        <v>149656</v>
      </c>
      <c r="AN201" s="22" t="s">
        <v>1148</v>
      </c>
      <c r="AO201" s="22">
        <v>0</v>
      </c>
      <c r="AP201" s="22" t="s">
        <v>1148</v>
      </c>
      <c r="AQ201" s="22">
        <v>624365</v>
      </c>
      <c r="AR201" s="22" t="s">
        <v>1148</v>
      </c>
      <c r="AS201" s="26">
        <v>3162749</v>
      </c>
      <c r="AT201" s="22" t="s">
        <v>1148</v>
      </c>
      <c r="AU201" s="23">
        <v>17.090053157619856</v>
      </c>
      <c r="AV201" s="23" t="s">
        <v>1148</v>
      </c>
      <c r="AW201" s="23">
        <v>24.533770491803278</v>
      </c>
      <c r="AX201" s="23" t="s">
        <v>1148</v>
      </c>
      <c r="AY201" s="23" t="s">
        <v>1148</v>
      </c>
      <c r="AZ201" s="23" t="s">
        <v>1148</v>
      </c>
      <c r="BA201" s="23">
        <v>22.753826530612244</v>
      </c>
      <c r="BB201" s="23" t="s">
        <v>1148</v>
      </c>
      <c r="BC201" s="24">
        <v>18.248769567199229</v>
      </c>
      <c r="BD201" s="1" t="s">
        <v>1148</v>
      </c>
      <c r="BE201" s="1" t="str">
        <f>IF(OR(N201="Q",P201="Q",R201="Q",T201="Q",V201="Q",X201="Q",Z201="Q",AB201="Q",AD201="Q",AF201="Q",AH201="Q",AJ201="Q",AL201="Q",AN201="Q",AP201="Q",AR201="Q",AT201="Q",AV201="Q",AX201="Q",AZ201="Q",BB201="Q",BD201="Q"),"Yes","No")</f>
        <v>No</v>
      </c>
    </row>
    <row r="202" spans="1:57" ht="11.25" customHeight="1">
      <c r="A202" s="7" t="s">
        <v>422</v>
      </c>
      <c r="B202" s="7" t="s">
        <v>423</v>
      </c>
      <c r="C202" s="37" t="s">
        <v>32</v>
      </c>
      <c r="D202" s="298">
        <v>4041</v>
      </c>
      <c r="E202" s="299">
        <v>40041</v>
      </c>
      <c r="F202" s="27" t="s">
        <v>167</v>
      </c>
      <c r="G202" s="73" t="s">
        <v>160</v>
      </c>
      <c r="H202" s="35">
        <v>2441770</v>
      </c>
      <c r="I202" s="35">
        <v>201</v>
      </c>
      <c r="J202" s="37" t="s">
        <v>12</v>
      </c>
      <c r="K202" s="37" t="s">
        <v>161</v>
      </c>
      <c r="L202" s="8">
        <v>3</v>
      </c>
      <c r="M202" s="8">
        <v>15770</v>
      </c>
      <c r="N202" s="9" t="s">
        <v>1148</v>
      </c>
      <c r="O202" s="8">
        <v>10346</v>
      </c>
      <c r="P202" s="9" t="s">
        <v>1148</v>
      </c>
      <c r="Q202" s="8">
        <v>8049</v>
      </c>
      <c r="R202" s="9" t="s">
        <v>1148</v>
      </c>
      <c r="S202" s="8">
        <v>0</v>
      </c>
      <c r="T202" s="9" t="s">
        <v>1148</v>
      </c>
      <c r="U202" s="8">
        <v>0</v>
      </c>
      <c r="V202" s="9" t="s">
        <v>1148</v>
      </c>
      <c r="W202" s="33">
        <v>34165</v>
      </c>
      <c r="X202" s="9" t="s">
        <v>1148</v>
      </c>
      <c r="Y202" s="30">
        <v>9</v>
      </c>
      <c r="Z202" s="9" t="s">
        <v>1148</v>
      </c>
      <c r="AA202" s="30">
        <v>6</v>
      </c>
      <c r="AB202" s="9" t="s">
        <v>1148</v>
      </c>
      <c r="AC202" s="30">
        <v>5</v>
      </c>
      <c r="AD202" s="9" t="s">
        <v>1148</v>
      </c>
      <c r="AE202" s="30">
        <v>0</v>
      </c>
      <c r="AF202" s="9" t="s">
        <v>1148</v>
      </c>
      <c r="AG202" s="30">
        <v>0</v>
      </c>
      <c r="AH202" s="9" t="s">
        <v>1148</v>
      </c>
      <c r="AI202" s="32">
        <v>20</v>
      </c>
      <c r="AJ202" s="12" t="s">
        <v>1148</v>
      </c>
      <c r="AK202" s="22">
        <v>397392</v>
      </c>
      <c r="AL202" s="22" t="s">
        <v>1148</v>
      </c>
      <c r="AM202" s="22">
        <v>252672</v>
      </c>
      <c r="AN202" s="22" t="s">
        <v>1148</v>
      </c>
      <c r="AO202" s="22">
        <v>139811</v>
      </c>
      <c r="AP202" s="22" t="s">
        <v>1148</v>
      </c>
      <c r="AQ202" s="22">
        <v>0</v>
      </c>
      <c r="AR202" s="22" t="s">
        <v>1148</v>
      </c>
      <c r="AS202" s="26">
        <v>789875</v>
      </c>
      <c r="AT202" s="22" t="s">
        <v>1148</v>
      </c>
      <c r="AU202" s="23">
        <v>25.199239061509196</v>
      </c>
      <c r="AV202" s="23" t="s">
        <v>1148</v>
      </c>
      <c r="AW202" s="23">
        <v>24.422192151556157</v>
      </c>
      <c r="AX202" s="23" t="s">
        <v>1148</v>
      </c>
      <c r="AY202" s="23">
        <v>17.369983848925333</v>
      </c>
      <c r="AZ202" s="23" t="s">
        <v>1148</v>
      </c>
      <c r="BA202" s="23" t="s">
        <v>1148</v>
      </c>
      <c r="BB202" s="23" t="s">
        <v>1148</v>
      </c>
      <c r="BC202" s="24">
        <v>23.119420459534613</v>
      </c>
      <c r="BD202" s="1" t="s">
        <v>1148</v>
      </c>
      <c r="BE202" s="1" t="str">
        <f>IF(OR(N202="Q",P202="Q",R202="Q",T202="Q",V202="Q",X202="Q",Z202="Q",AB202="Q",AD202="Q",AF202="Q",AH202="Q",AJ202="Q",AL202="Q",AN202="Q",AP202="Q",AR202="Q",AT202="Q",AV202="Q",AX202="Q",AZ202="Q",BB202="Q",BD202="Q"),"Yes","No")</f>
        <v>No</v>
      </c>
    </row>
    <row r="203" spans="1:57" ht="11.25" customHeight="1">
      <c r="A203" s="7" t="s">
        <v>430</v>
      </c>
      <c r="B203" s="7" t="s">
        <v>431</v>
      </c>
      <c r="C203" s="37" t="s">
        <v>42</v>
      </c>
      <c r="D203" s="298">
        <v>5050</v>
      </c>
      <c r="E203" s="299">
        <v>50050</v>
      </c>
      <c r="F203" s="27" t="s">
        <v>167</v>
      </c>
      <c r="G203" s="73" t="s">
        <v>160</v>
      </c>
      <c r="H203" s="35">
        <v>1487483</v>
      </c>
      <c r="I203" s="35">
        <v>194</v>
      </c>
      <c r="J203" s="37" t="s">
        <v>7</v>
      </c>
      <c r="K203" s="37" t="s">
        <v>161</v>
      </c>
      <c r="L203" s="8">
        <v>133</v>
      </c>
      <c r="M203" s="8">
        <v>734698</v>
      </c>
      <c r="N203" s="9" t="s">
        <v>1148</v>
      </c>
      <c r="O203" s="8">
        <v>116769</v>
      </c>
      <c r="P203" s="9" t="s">
        <v>1148</v>
      </c>
      <c r="Q203" s="8">
        <v>70074</v>
      </c>
      <c r="R203" s="9" t="s">
        <v>1148</v>
      </c>
      <c r="S203" s="8">
        <v>85110</v>
      </c>
      <c r="T203" s="9" t="s">
        <v>1148</v>
      </c>
      <c r="U203" s="8">
        <v>0</v>
      </c>
      <c r="V203" s="9" t="s">
        <v>1148</v>
      </c>
      <c r="W203" s="33">
        <v>1006651</v>
      </c>
      <c r="X203" s="9" t="s">
        <v>1148</v>
      </c>
      <c r="Y203" s="30">
        <v>381</v>
      </c>
      <c r="Z203" s="9" t="s">
        <v>1148</v>
      </c>
      <c r="AA203" s="30">
        <v>57</v>
      </c>
      <c r="AB203" s="9" t="s">
        <v>1148</v>
      </c>
      <c r="AC203" s="30">
        <v>33</v>
      </c>
      <c r="AD203" s="9" t="s">
        <v>1148</v>
      </c>
      <c r="AE203" s="30">
        <v>46</v>
      </c>
      <c r="AF203" s="9" t="s">
        <v>1148</v>
      </c>
      <c r="AG203" s="30">
        <v>0</v>
      </c>
      <c r="AH203" s="9" t="s">
        <v>1148</v>
      </c>
      <c r="AI203" s="32">
        <v>517</v>
      </c>
      <c r="AJ203" s="12" t="s">
        <v>1148</v>
      </c>
      <c r="AK203" s="22">
        <v>15940117</v>
      </c>
      <c r="AL203" s="22" t="s">
        <v>1148</v>
      </c>
      <c r="AM203" s="22">
        <v>3617574</v>
      </c>
      <c r="AN203" s="22" t="s">
        <v>1148</v>
      </c>
      <c r="AO203" s="22">
        <v>641363</v>
      </c>
      <c r="AP203" s="22" t="s">
        <v>1148</v>
      </c>
      <c r="AQ203" s="22">
        <v>2472125</v>
      </c>
      <c r="AR203" s="22" t="s">
        <v>1148</v>
      </c>
      <c r="AS203" s="26">
        <v>22671179</v>
      </c>
      <c r="AT203" s="22" t="s">
        <v>1148</v>
      </c>
      <c r="AU203" s="23">
        <v>21.696148621610511</v>
      </c>
      <c r="AV203" s="23" t="s">
        <v>1148</v>
      </c>
      <c r="AW203" s="23">
        <v>30.980602728463889</v>
      </c>
      <c r="AX203" s="23" t="s">
        <v>1148</v>
      </c>
      <c r="AY203" s="23">
        <v>9.1526529097810894</v>
      </c>
      <c r="AZ203" s="23" t="s">
        <v>1148</v>
      </c>
      <c r="BA203" s="23">
        <v>29.046234285042885</v>
      </c>
      <c r="BB203" s="23" t="s">
        <v>1148</v>
      </c>
      <c r="BC203" s="24">
        <v>22.521389240163671</v>
      </c>
      <c r="BD203" s="1" t="s">
        <v>1148</v>
      </c>
      <c r="BE203" s="1" t="str">
        <f>IF(OR(N203="Q",P203="Q",R203="Q",T203="Q",V203="Q",X203="Q",Z203="Q",AB203="Q",AD203="Q",AF203="Q",AH203="Q",AJ203="Q",AL203="Q",AN203="Q",AP203="Q",AR203="Q",AT203="Q",AV203="Q",AX203="Q",AZ203="Q",BB203="Q",BD203="Q"),"Yes","No")</f>
        <v>No</v>
      </c>
    </row>
    <row r="204" spans="1:57" ht="11.25" customHeight="1">
      <c r="A204" s="7" t="s">
        <v>653</v>
      </c>
      <c r="B204" s="7" t="s">
        <v>654</v>
      </c>
      <c r="C204" s="37" t="s">
        <v>69</v>
      </c>
      <c r="D204" s="298">
        <v>6019</v>
      </c>
      <c r="E204" s="299">
        <v>60019</v>
      </c>
      <c r="F204" s="27" t="s">
        <v>164</v>
      </c>
      <c r="G204" s="73" t="s">
        <v>160</v>
      </c>
      <c r="H204" s="35">
        <v>741318</v>
      </c>
      <c r="I204" s="35">
        <v>187</v>
      </c>
      <c r="J204" s="37" t="s">
        <v>7</v>
      </c>
      <c r="K204" s="37" t="s">
        <v>161</v>
      </c>
      <c r="L204" s="8">
        <v>131</v>
      </c>
      <c r="M204" s="8">
        <v>577783</v>
      </c>
      <c r="N204" s="9" t="s">
        <v>1148</v>
      </c>
      <c r="O204" s="8">
        <v>152643</v>
      </c>
      <c r="P204" s="9" t="s">
        <v>1148</v>
      </c>
      <c r="Q204" s="8">
        <v>19603</v>
      </c>
      <c r="R204" s="9" t="s">
        <v>1148</v>
      </c>
      <c r="S204" s="8">
        <v>55954</v>
      </c>
      <c r="T204" s="9" t="s">
        <v>1148</v>
      </c>
      <c r="U204" s="8">
        <v>0</v>
      </c>
      <c r="V204" s="9" t="s">
        <v>1148</v>
      </c>
      <c r="W204" s="33">
        <v>805983</v>
      </c>
      <c r="X204" s="9" t="s">
        <v>1148</v>
      </c>
      <c r="Y204" s="30">
        <v>284</v>
      </c>
      <c r="Z204" s="9" t="s">
        <v>1148</v>
      </c>
      <c r="AA204" s="30">
        <v>82</v>
      </c>
      <c r="AB204" s="9" t="s">
        <v>1148</v>
      </c>
      <c r="AC204" s="30">
        <v>10</v>
      </c>
      <c r="AD204" s="9" t="s">
        <v>1148</v>
      </c>
      <c r="AE204" s="30">
        <v>27</v>
      </c>
      <c r="AF204" s="9" t="s">
        <v>1148</v>
      </c>
      <c r="AG204" s="30">
        <v>0</v>
      </c>
      <c r="AH204" s="9" t="s">
        <v>1148</v>
      </c>
      <c r="AI204" s="32">
        <v>403</v>
      </c>
      <c r="AJ204" s="12" t="s">
        <v>1148</v>
      </c>
      <c r="AK204" s="22">
        <v>9918679</v>
      </c>
      <c r="AL204" s="22" t="s">
        <v>1148</v>
      </c>
      <c r="AM204" s="22">
        <v>3217430</v>
      </c>
      <c r="AN204" s="22" t="s">
        <v>1148</v>
      </c>
      <c r="AO204" s="22">
        <v>356861</v>
      </c>
      <c r="AP204" s="22" t="s">
        <v>1148</v>
      </c>
      <c r="AQ204" s="22">
        <v>1658446</v>
      </c>
      <c r="AR204" s="22" t="s">
        <v>1148</v>
      </c>
      <c r="AS204" s="26">
        <v>15151416</v>
      </c>
      <c r="AT204" s="22" t="s">
        <v>1148</v>
      </c>
      <c r="AU204" s="23">
        <v>17.166789261712442</v>
      </c>
      <c r="AV204" s="23" t="s">
        <v>1148</v>
      </c>
      <c r="AW204" s="23">
        <v>21.078136567022398</v>
      </c>
      <c r="AX204" s="23" t="s">
        <v>1148</v>
      </c>
      <c r="AY204" s="23">
        <v>18.204407488649696</v>
      </c>
      <c r="AZ204" s="23" t="s">
        <v>1148</v>
      </c>
      <c r="BA204" s="23">
        <v>29.63945383708046</v>
      </c>
      <c r="BB204" s="23" t="s">
        <v>1148</v>
      </c>
      <c r="BC204" s="24">
        <v>18.79867937661216</v>
      </c>
      <c r="BD204" s="1" t="s">
        <v>1148</v>
      </c>
      <c r="BE204" s="1" t="str">
        <f>IF(OR(N204="Q",P204="Q",R204="Q",T204="Q",V204="Q",X204="Q",Z204="Q",AB204="Q",AD204="Q",AF204="Q",AH204="Q",AJ204="Q",AL204="Q",AN204="Q",AP204="Q",AR204="Q",AT204="Q",AV204="Q",AX204="Q",AZ204="Q",BB204="Q",BD204="Q"),"Yes","No")</f>
        <v>No</v>
      </c>
    </row>
    <row r="205" spans="1:57" ht="11.25" customHeight="1">
      <c r="A205" s="7" t="s">
        <v>482</v>
      </c>
      <c r="B205" s="7" t="s">
        <v>483</v>
      </c>
      <c r="C205" s="37" t="s">
        <v>84</v>
      </c>
      <c r="D205" s="298">
        <v>6006</v>
      </c>
      <c r="E205" s="299">
        <v>60006</v>
      </c>
      <c r="F205" s="27" t="s">
        <v>164</v>
      </c>
      <c r="G205" s="73" t="s">
        <v>160</v>
      </c>
      <c r="H205" s="35">
        <v>803086</v>
      </c>
      <c r="I205" s="35">
        <v>187</v>
      </c>
      <c r="J205" s="37" t="s">
        <v>7</v>
      </c>
      <c r="K205" s="37" t="s">
        <v>161</v>
      </c>
      <c r="L205" s="8">
        <v>124</v>
      </c>
      <c r="M205" s="8">
        <v>938895</v>
      </c>
      <c r="N205" s="9" t="s">
        <v>1148</v>
      </c>
      <c r="O205" s="8">
        <v>233081</v>
      </c>
      <c r="P205" s="9" t="s">
        <v>1148</v>
      </c>
      <c r="Q205" s="8">
        <v>25493</v>
      </c>
      <c r="R205" s="9" t="s">
        <v>1148</v>
      </c>
      <c r="S205" s="8">
        <v>61965</v>
      </c>
      <c r="T205" s="9" t="s">
        <v>1148</v>
      </c>
      <c r="U205" s="8">
        <v>0</v>
      </c>
      <c r="V205" s="9" t="s">
        <v>1148</v>
      </c>
      <c r="W205" s="33">
        <v>1259434</v>
      </c>
      <c r="X205" s="9" t="s">
        <v>1148</v>
      </c>
      <c r="Y205" s="30">
        <v>450</v>
      </c>
      <c r="Z205" s="9" t="s">
        <v>1148</v>
      </c>
      <c r="AA205" s="30">
        <v>128</v>
      </c>
      <c r="AB205" s="9" t="s">
        <v>1148</v>
      </c>
      <c r="AC205" s="30">
        <v>14</v>
      </c>
      <c r="AD205" s="9" t="s">
        <v>1148</v>
      </c>
      <c r="AE205" s="30">
        <v>38</v>
      </c>
      <c r="AF205" s="9" t="s">
        <v>1148</v>
      </c>
      <c r="AG205" s="30">
        <v>0</v>
      </c>
      <c r="AH205" s="9" t="s">
        <v>1148</v>
      </c>
      <c r="AI205" s="32">
        <v>630</v>
      </c>
      <c r="AJ205" s="12" t="s">
        <v>1148</v>
      </c>
      <c r="AK205" s="22">
        <v>19206549</v>
      </c>
      <c r="AL205" s="22" t="s">
        <v>1148</v>
      </c>
      <c r="AM205" s="22">
        <v>5173394</v>
      </c>
      <c r="AN205" s="22" t="s">
        <v>1148</v>
      </c>
      <c r="AO205" s="22">
        <v>593716</v>
      </c>
      <c r="AP205" s="22" t="s">
        <v>1148</v>
      </c>
      <c r="AQ205" s="22">
        <v>1963872</v>
      </c>
      <c r="AR205" s="22" t="s">
        <v>1148</v>
      </c>
      <c r="AS205" s="26">
        <v>26937531</v>
      </c>
      <c r="AT205" s="22" t="s">
        <v>1148</v>
      </c>
      <c r="AU205" s="23">
        <v>20.456546259166359</v>
      </c>
      <c r="AV205" s="23" t="s">
        <v>1148</v>
      </c>
      <c r="AW205" s="23">
        <v>22.195691626516105</v>
      </c>
      <c r="AX205" s="23" t="s">
        <v>1148</v>
      </c>
      <c r="AY205" s="23">
        <v>23.289373553524499</v>
      </c>
      <c r="AZ205" s="23" t="s">
        <v>1148</v>
      </c>
      <c r="BA205" s="23">
        <v>31.693246187363833</v>
      </c>
      <c r="BB205" s="23" t="s">
        <v>1148</v>
      </c>
      <c r="BC205" s="24">
        <v>21.388600752401477</v>
      </c>
      <c r="BD205" s="1" t="s">
        <v>1148</v>
      </c>
      <c r="BE205" s="1" t="str">
        <f>IF(OR(N205="Q",P205="Q",R205="Q",T205="Q",V205="Q",X205="Q",Z205="Q",AB205="Q",AD205="Q",AF205="Q",AH205="Q",AJ205="Q",AL205="Q",AN205="Q",AP205="Q",AR205="Q",AT205="Q",AV205="Q",AX205="Q",AZ205="Q",BB205="Q",BD205="Q"),"Yes","No")</f>
        <v>No</v>
      </c>
    </row>
    <row r="206" spans="1:57" ht="11.25" customHeight="1">
      <c r="A206" s="7" t="s">
        <v>653</v>
      </c>
      <c r="B206" s="7" t="s">
        <v>654</v>
      </c>
      <c r="C206" s="37" t="s">
        <v>69</v>
      </c>
      <c r="D206" s="298">
        <v>6019</v>
      </c>
      <c r="E206" s="299">
        <v>60019</v>
      </c>
      <c r="F206" s="27" t="s">
        <v>164</v>
      </c>
      <c r="G206" s="73" t="s">
        <v>160</v>
      </c>
      <c r="H206" s="35">
        <v>741318</v>
      </c>
      <c r="I206" s="35">
        <v>187</v>
      </c>
      <c r="J206" s="37" t="s">
        <v>10</v>
      </c>
      <c r="K206" s="37" t="s">
        <v>161</v>
      </c>
      <c r="L206" s="8">
        <v>56</v>
      </c>
      <c r="M206" s="8">
        <v>167932</v>
      </c>
      <c r="N206" s="9" t="s">
        <v>1148</v>
      </c>
      <c r="O206" s="8">
        <v>10833</v>
      </c>
      <c r="P206" s="9" t="s">
        <v>1148</v>
      </c>
      <c r="Q206" s="8">
        <v>4901</v>
      </c>
      <c r="R206" s="9" t="s">
        <v>1148</v>
      </c>
      <c r="S206" s="8">
        <v>13989</v>
      </c>
      <c r="T206" s="9" t="s">
        <v>1148</v>
      </c>
      <c r="U206" s="8">
        <v>0</v>
      </c>
      <c r="V206" s="9" t="s">
        <v>1148</v>
      </c>
      <c r="W206" s="33">
        <v>197655</v>
      </c>
      <c r="X206" s="9" t="s">
        <v>1148</v>
      </c>
      <c r="Y206" s="30">
        <v>88</v>
      </c>
      <c r="Z206" s="9" t="s">
        <v>1148</v>
      </c>
      <c r="AA206" s="30">
        <v>8</v>
      </c>
      <c r="AB206" s="9" t="s">
        <v>1148</v>
      </c>
      <c r="AC206" s="30">
        <v>3</v>
      </c>
      <c r="AD206" s="9" t="s">
        <v>1148</v>
      </c>
      <c r="AE206" s="30">
        <v>7</v>
      </c>
      <c r="AF206" s="9" t="s">
        <v>1148</v>
      </c>
      <c r="AG206" s="30">
        <v>0</v>
      </c>
      <c r="AH206" s="9" t="s">
        <v>1148</v>
      </c>
      <c r="AI206" s="32">
        <v>106</v>
      </c>
      <c r="AJ206" s="12" t="s">
        <v>1148</v>
      </c>
      <c r="AK206" s="22">
        <v>2800215</v>
      </c>
      <c r="AL206" s="22" t="s">
        <v>1148</v>
      </c>
      <c r="AM206" s="22">
        <v>239956</v>
      </c>
      <c r="AN206" s="22" t="s">
        <v>1148</v>
      </c>
      <c r="AO206" s="22">
        <v>89042</v>
      </c>
      <c r="AP206" s="22" t="s">
        <v>1148</v>
      </c>
      <c r="AQ206" s="22">
        <v>413492</v>
      </c>
      <c r="AR206" s="22" t="s">
        <v>1148</v>
      </c>
      <c r="AS206" s="26">
        <v>3542705</v>
      </c>
      <c r="AT206" s="22" t="s">
        <v>1148</v>
      </c>
      <c r="AU206" s="23">
        <v>16.6746957101684</v>
      </c>
      <c r="AV206" s="23" t="s">
        <v>1148</v>
      </c>
      <c r="AW206" s="23">
        <v>22.150466168189791</v>
      </c>
      <c r="AX206" s="23" t="s">
        <v>1148</v>
      </c>
      <c r="AY206" s="23">
        <v>18.168128953274842</v>
      </c>
      <c r="AZ206" s="23" t="s">
        <v>1148</v>
      </c>
      <c r="BA206" s="23">
        <v>29.558367288583888</v>
      </c>
      <c r="BB206" s="23" t="s">
        <v>1148</v>
      </c>
      <c r="BC206" s="24">
        <v>17.923680149755889</v>
      </c>
      <c r="BD206" s="1" t="s">
        <v>1148</v>
      </c>
      <c r="BE206" s="1" t="str">
        <f>IF(OR(N206="Q",P206="Q",R206="Q",T206="Q",V206="Q",X206="Q",Z206="Q",AB206="Q",AD206="Q",AF206="Q",AH206="Q",AJ206="Q",AL206="Q",AN206="Q",AP206="Q",AR206="Q",AT206="Q",AV206="Q",AX206="Q",AZ206="Q",BB206="Q",BD206="Q"),"Yes","No")</f>
        <v>No</v>
      </c>
    </row>
    <row r="207" spans="1:57" ht="11.25" customHeight="1">
      <c r="A207" s="7" t="s">
        <v>484</v>
      </c>
      <c r="B207" s="7" t="s">
        <v>485</v>
      </c>
      <c r="C207" s="37" t="s">
        <v>52</v>
      </c>
      <c r="D207" s="298">
        <v>5032</v>
      </c>
      <c r="E207" s="299">
        <v>50032</v>
      </c>
      <c r="F207" s="27" t="s">
        <v>167</v>
      </c>
      <c r="G207" s="73" t="s">
        <v>160</v>
      </c>
      <c r="H207" s="35">
        <v>356218</v>
      </c>
      <c r="I207" s="35">
        <v>185</v>
      </c>
      <c r="J207" s="37" t="s">
        <v>7</v>
      </c>
      <c r="K207" s="37" t="s">
        <v>161</v>
      </c>
      <c r="L207" s="8">
        <v>99</v>
      </c>
      <c r="M207" s="8">
        <v>246568</v>
      </c>
      <c r="N207" s="9" t="s">
        <v>1148</v>
      </c>
      <c r="O207" s="8">
        <v>79857</v>
      </c>
      <c r="P207" s="9" t="s">
        <v>1148</v>
      </c>
      <c r="Q207" s="8">
        <v>8570</v>
      </c>
      <c r="R207" s="9" t="s">
        <v>1148</v>
      </c>
      <c r="S207" s="8">
        <v>36102</v>
      </c>
      <c r="T207" s="9" t="s">
        <v>1148</v>
      </c>
      <c r="U207" s="8">
        <v>150</v>
      </c>
      <c r="V207" s="9" t="s">
        <v>1148</v>
      </c>
      <c r="W207" s="33">
        <v>371247</v>
      </c>
      <c r="X207" s="9" t="s">
        <v>1148</v>
      </c>
      <c r="Y207" s="30">
        <v>156</v>
      </c>
      <c r="Z207" s="9" t="s">
        <v>1148</v>
      </c>
      <c r="AA207" s="30">
        <v>41.4</v>
      </c>
      <c r="AB207" s="9" t="s">
        <v>1148</v>
      </c>
      <c r="AC207" s="30">
        <v>5</v>
      </c>
      <c r="AD207" s="9" t="s">
        <v>1148</v>
      </c>
      <c r="AE207" s="30">
        <v>25.299999999999997</v>
      </c>
      <c r="AF207" s="9" t="s">
        <v>1148</v>
      </c>
      <c r="AG207" s="30">
        <v>0</v>
      </c>
      <c r="AH207" s="9" t="s">
        <v>1148</v>
      </c>
      <c r="AI207" s="32">
        <v>227.7</v>
      </c>
      <c r="AJ207" s="12" t="s">
        <v>1148</v>
      </c>
      <c r="AK207" s="22">
        <v>4374959</v>
      </c>
      <c r="AL207" s="22" t="s">
        <v>1148</v>
      </c>
      <c r="AM207" s="22">
        <v>1607267</v>
      </c>
      <c r="AN207" s="22" t="s">
        <v>1148</v>
      </c>
      <c r="AO207" s="22">
        <v>179606</v>
      </c>
      <c r="AP207" s="22" t="s">
        <v>1148</v>
      </c>
      <c r="AQ207" s="22">
        <v>981477</v>
      </c>
      <c r="AR207" s="22" t="s">
        <v>1148</v>
      </c>
      <c r="AS207" s="26">
        <v>7143309</v>
      </c>
      <c r="AT207" s="22" t="s">
        <v>1148</v>
      </c>
      <c r="AU207" s="23">
        <v>17.743417637325201</v>
      </c>
      <c r="AV207" s="23" t="s">
        <v>1148</v>
      </c>
      <c r="AW207" s="23">
        <v>20.12681418034737</v>
      </c>
      <c r="AX207" s="23" t="s">
        <v>1148</v>
      </c>
      <c r="AY207" s="23">
        <v>20.957526254375729</v>
      </c>
      <c r="AZ207" s="23" t="s">
        <v>1148</v>
      </c>
      <c r="BA207" s="23">
        <v>27.186222369951803</v>
      </c>
      <c r="BB207" s="23" t="s">
        <v>1148</v>
      </c>
      <c r="BC207" s="24">
        <v>19.241391849631107</v>
      </c>
      <c r="BD207" s="1" t="s">
        <v>1148</v>
      </c>
      <c r="BE207" s="1" t="str">
        <f>IF(OR(N207="Q",P207="Q",R207="Q",T207="Q",V207="Q",X207="Q",Z207="Q",AB207="Q",AD207="Q",AF207="Q",AH207="Q",AJ207="Q",AL207="Q",AN207="Q",AP207="Q",AR207="Q",AT207="Q",AV207="Q",AX207="Q",AZ207="Q",BB207="Q",BD207="Q"),"Yes","No")</f>
        <v>No</v>
      </c>
    </row>
    <row r="208" spans="1:57" ht="11.25" customHeight="1">
      <c r="A208" s="7" t="s">
        <v>484</v>
      </c>
      <c r="B208" s="7" t="s">
        <v>485</v>
      </c>
      <c r="C208" s="37" t="s">
        <v>52</v>
      </c>
      <c r="D208" s="298">
        <v>5032</v>
      </c>
      <c r="E208" s="299">
        <v>50032</v>
      </c>
      <c r="F208" s="27" t="s">
        <v>167</v>
      </c>
      <c r="G208" s="73" t="s">
        <v>160</v>
      </c>
      <c r="H208" s="35">
        <v>356218</v>
      </c>
      <c r="I208" s="35">
        <v>185</v>
      </c>
      <c r="J208" s="37" t="s">
        <v>10</v>
      </c>
      <c r="K208" s="37" t="s">
        <v>161</v>
      </c>
      <c r="L208" s="8">
        <v>84</v>
      </c>
      <c r="M208" s="8">
        <v>348915</v>
      </c>
      <c r="N208" s="9" t="s">
        <v>1148</v>
      </c>
      <c r="O208" s="8">
        <v>14786</v>
      </c>
      <c r="P208" s="9" t="s">
        <v>1148</v>
      </c>
      <c r="Q208" s="8">
        <v>8570</v>
      </c>
      <c r="R208" s="9" t="s">
        <v>1148</v>
      </c>
      <c r="S208" s="8">
        <v>35091</v>
      </c>
      <c r="T208" s="9" t="s">
        <v>1148</v>
      </c>
      <c r="U208" s="8">
        <v>146</v>
      </c>
      <c r="V208" s="9" t="s">
        <v>1148</v>
      </c>
      <c r="W208" s="33">
        <v>407508</v>
      </c>
      <c r="X208" s="9" t="s">
        <v>1148</v>
      </c>
      <c r="Y208" s="30">
        <v>216</v>
      </c>
      <c r="Z208" s="9" t="s">
        <v>1148</v>
      </c>
      <c r="AA208" s="30">
        <v>7.7</v>
      </c>
      <c r="AB208" s="9" t="s">
        <v>1148</v>
      </c>
      <c r="AC208" s="30">
        <v>5</v>
      </c>
      <c r="AD208" s="9" t="s">
        <v>1148</v>
      </c>
      <c r="AE208" s="30">
        <v>24.6</v>
      </c>
      <c r="AF208" s="9" t="s">
        <v>1148</v>
      </c>
      <c r="AG208" s="30">
        <v>0.1</v>
      </c>
      <c r="AH208" s="9" t="s">
        <v>1148</v>
      </c>
      <c r="AI208" s="32">
        <v>253.4</v>
      </c>
      <c r="AJ208" s="12" t="s">
        <v>1148</v>
      </c>
      <c r="AK208" s="22">
        <v>3825240</v>
      </c>
      <c r="AL208" s="22" t="s">
        <v>1148</v>
      </c>
      <c r="AM208" s="22">
        <v>297600</v>
      </c>
      <c r="AN208" s="22" t="s">
        <v>1148</v>
      </c>
      <c r="AO208" s="22">
        <v>179605</v>
      </c>
      <c r="AP208" s="22" t="s">
        <v>1148</v>
      </c>
      <c r="AQ208" s="22">
        <v>952902</v>
      </c>
      <c r="AR208" s="22" t="s">
        <v>1148</v>
      </c>
      <c r="AS208" s="26">
        <v>5255347</v>
      </c>
      <c r="AT208" s="22" t="s">
        <v>1148</v>
      </c>
      <c r="AU208" s="23">
        <v>10.96324319676712</v>
      </c>
      <c r="AV208" s="23" t="s">
        <v>1148</v>
      </c>
      <c r="AW208" s="23">
        <v>20.12714730150142</v>
      </c>
      <c r="AX208" s="23" t="s">
        <v>1148</v>
      </c>
      <c r="AY208" s="23">
        <v>20.957409568261376</v>
      </c>
      <c r="AZ208" s="23" t="s">
        <v>1148</v>
      </c>
      <c r="BA208" s="23">
        <v>27.155167991792766</v>
      </c>
      <c r="BB208" s="23" t="s">
        <v>1148</v>
      </c>
      <c r="BC208" s="24">
        <v>12.89630387624292</v>
      </c>
      <c r="BD208" s="1" t="s">
        <v>1148</v>
      </c>
      <c r="BE208" s="1" t="str">
        <f>IF(OR(N208="Q",P208="Q",R208="Q",T208="Q",V208="Q",X208="Q",Z208="Q",AB208="Q",AD208="Q",AF208="Q",AH208="Q",AJ208="Q",AL208="Q",AN208="Q",AP208="Q",AR208="Q",AT208="Q",AV208="Q",AX208="Q",AZ208="Q",BB208="Q",BD208="Q"),"Yes","No")</f>
        <v>No</v>
      </c>
    </row>
    <row r="209" spans="1:57" ht="11.25" customHeight="1">
      <c r="A209" s="7" t="s">
        <v>510</v>
      </c>
      <c r="B209" s="7" t="s">
        <v>511</v>
      </c>
      <c r="C209" s="37" t="s">
        <v>73</v>
      </c>
      <c r="D209" s="298">
        <v>5017</v>
      </c>
      <c r="E209" s="299">
        <v>50017</v>
      </c>
      <c r="F209" s="27" t="s">
        <v>167</v>
      </c>
      <c r="G209" s="73" t="s">
        <v>160</v>
      </c>
      <c r="H209" s="35">
        <v>724091</v>
      </c>
      <c r="I209" s="35">
        <v>178</v>
      </c>
      <c r="J209" s="37" t="s">
        <v>7</v>
      </c>
      <c r="K209" s="37" t="s">
        <v>161</v>
      </c>
      <c r="L209" s="8">
        <v>96</v>
      </c>
      <c r="M209" s="8">
        <v>556370</v>
      </c>
      <c r="N209" s="9" t="s">
        <v>1148</v>
      </c>
      <c r="O209" s="8">
        <v>102687</v>
      </c>
      <c r="P209" s="9" t="s">
        <v>1148</v>
      </c>
      <c r="Q209" s="8">
        <v>23457</v>
      </c>
      <c r="R209" s="9" t="s">
        <v>1148</v>
      </c>
      <c r="S209" s="8">
        <v>78667</v>
      </c>
      <c r="T209" s="9" t="s">
        <v>1148</v>
      </c>
      <c r="U209" s="8">
        <v>2105</v>
      </c>
      <c r="V209" s="9" t="s">
        <v>1148</v>
      </c>
      <c r="W209" s="33">
        <v>763286</v>
      </c>
      <c r="X209" s="9" t="s">
        <v>1148</v>
      </c>
      <c r="Y209" s="30">
        <v>268.8</v>
      </c>
      <c r="Z209" s="9" t="s">
        <v>1148</v>
      </c>
      <c r="AA209" s="30">
        <v>52.1</v>
      </c>
      <c r="AB209" s="9" t="s">
        <v>1148</v>
      </c>
      <c r="AC209" s="30">
        <v>12.5</v>
      </c>
      <c r="AD209" s="9" t="s">
        <v>1148</v>
      </c>
      <c r="AE209" s="30">
        <v>42.1</v>
      </c>
      <c r="AF209" s="9" t="s">
        <v>1148</v>
      </c>
      <c r="AG209" s="30">
        <v>1.1000000000000001</v>
      </c>
      <c r="AH209" s="9" t="s">
        <v>1148</v>
      </c>
      <c r="AI209" s="32">
        <v>376.6</v>
      </c>
      <c r="AJ209" s="12" t="s">
        <v>1148</v>
      </c>
      <c r="AK209" s="22">
        <v>12768217</v>
      </c>
      <c r="AL209" s="22" t="s">
        <v>1148</v>
      </c>
      <c r="AM209" s="22">
        <v>2654345</v>
      </c>
      <c r="AN209" s="22" t="s">
        <v>1148</v>
      </c>
      <c r="AO209" s="22">
        <v>627994</v>
      </c>
      <c r="AP209" s="22" t="s">
        <v>1148</v>
      </c>
      <c r="AQ209" s="22">
        <v>1914665</v>
      </c>
      <c r="AR209" s="22" t="s">
        <v>1148</v>
      </c>
      <c r="AS209" s="26">
        <v>17965221</v>
      </c>
      <c r="AT209" s="22" t="s">
        <v>1148</v>
      </c>
      <c r="AU209" s="23">
        <v>22.949147150277692</v>
      </c>
      <c r="AV209" s="23" t="s">
        <v>1148</v>
      </c>
      <c r="AW209" s="23">
        <v>25.848890317177442</v>
      </c>
      <c r="AX209" s="23" t="s">
        <v>1148</v>
      </c>
      <c r="AY209" s="23">
        <v>26.772136249307245</v>
      </c>
      <c r="AZ209" s="23" t="s">
        <v>1148</v>
      </c>
      <c r="BA209" s="23">
        <v>24.338858733649435</v>
      </c>
      <c r="BB209" s="23" t="s">
        <v>1148</v>
      </c>
      <c r="BC209" s="24">
        <v>23.536683497404642</v>
      </c>
      <c r="BD209" s="1" t="s">
        <v>1148</v>
      </c>
      <c r="BE209" s="1" t="str">
        <f>IF(OR(N209="Q",P209="Q",R209="Q",T209="Q",V209="Q",X209="Q",Z209="Q",AB209="Q",AD209="Q",AF209="Q",AH209="Q",AJ209="Q",AL209="Q",AN209="Q",AP209="Q",AR209="Q",AT209="Q",AV209="Q",AX209="Q",AZ209="Q",BB209="Q",BD209="Q"),"Yes","No")</f>
        <v>No</v>
      </c>
    </row>
    <row r="210" spans="1:57" ht="11.25" customHeight="1">
      <c r="A210" s="7" t="s">
        <v>510</v>
      </c>
      <c r="B210" s="7" t="s">
        <v>511</v>
      </c>
      <c r="C210" s="37" t="s">
        <v>73</v>
      </c>
      <c r="D210" s="298">
        <v>5017</v>
      </c>
      <c r="E210" s="299">
        <v>50017</v>
      </c>
      <c r="F210" s="27" t="s">
        <v>167</v>
      </c>
      <c r="G210" s="73" t="s">
        <v>160</v>
      </c>
      <c r="H210" s="35">
        <v>724091</v>
      </c>
      <c r="I210" s="35">
        <v>178</v>
      </c>
      <c r="J210" s="37" t="s">
        <v>10</v>
      </c>
      <c r="K210" s="37" t="s">
        <v>161</v>
      </c>
      <c r="L210" s="8">
        <v>56</v>
      </c>
      <c r="M210" s="8">
        <v>239036</v>
      </c>
      <c r="N210" s="9" t="s">
        <v>1148</v>
      </c>
      <c r="O210" s="8">
        <v>40213</v>
      </c>
      <c r="P210" s="9" t="s">
        <v>1148</v>
      </c>
      <c r="Q210" s="8">
        <v>12538</v>
      </c>
      <c r="R210" s="9" t="s">
        <v>1148</v>
      </c>
      <c r="S210" s="8">
        <v>47768</v>
      </c>
      <c r="T210" s="9" t="s">
        <v>1148</v>
      </c>
      <c r="U210" s="8">
        <v>1215</v>
      </c>
      <c r="V210" s="9" t="s">
        <v>1148</v>
      </c>
      <c r="W210" s="33">
        <v>340770</v>
      </c>
      <c r="X210" s="9" t="s">
        <v>1148</v>
      </c>
      <c r="Y210" s="30">
        <v>115.4</v>
      </c>
      <c r="Z210" s="9" t="s">
        <v>1148</v>
      </c>
      <c r="AA210" s="30">
        <v>20.9</v>
      </c>
      <c r="AB210" s="9" t="s">
        <v>1148</v>
      </c>
      <c r="AC210" s="30">
        <v>6</v>
      </c>
      <c r="AD210" s="9" t="s">
        <v>1148</v>
      </c>
      <c r="AE210" s="30">
        <v>25.1</v>
      </c>
      <c r="AF210" s="9" t="s">
        <v>1148</v>
      </c>
      <c r="AG210" s="30">
        <v>0.7</v>
      </c>
      <c r="AH210" s="9" t="s">
        <v>1148</v>
      </c>
      <c r="AI210" s="32">
        <v>168.1</v>
      </c>
      <c r="AJ210" s="12" t="s">
        <v>1148</v>
      </c>
      <c r="AK210" s="22">
        <v>3511868</v>
      </c>
      <c r="AL210" s="22" t="s">
        <v>1148</v>
      </c>
      <c r="AM210" s="22">
        <v>897441</v>
      </c>
      <c r="AN210" s="22" t="s">
        <v>1148</v>
      </c>
      <c r="AO210" s="22">
        <v>351875</v>
      </c>
      <c r="AP210" s="22" t="s">
        <v>1148</v>
      </c>
      <c r="AQ210" s="22">
        <v>1145146</v>
      </c>
      <c r="AR210" s="22" t="s">
        <v>1148</v>
      </c>
      <c r="AS210" s="26">
        <v>5906330</v>
      </c>
      <c r="AT210" s="22" t="s">
        <v>1148</v>
      </c>
      <c r="AU210" s="23">
        <v>14.691795378102043</v>
      </c>
      <c r="AV210" s="23" t="s">
        <v>1148</v>
      </c>
      <c r="AW210" s="23">
        <v>22.317185984631834</v>
      </c>
      <c r="AX210" s="23" t="s">
        <v>1148</v>
      </c>
      <c r="AY210" s="23">
        <v>28.064683362577764</v>
      </c>
      <c r="AZ210" s="23" t="s">
        <v>1148</v>
      </c>
      <c r="BA210" s="23">
        <v>23.973078211354881</v>
      </c>
      <c r="BB210" s="23" t="s">
        <v>1148</v>
      </c>
      <c r="BC210" s="24">
        <v>17.332306247615694</v>
      </c>
      <c r="BD210" s="1" t="s">
        <v>1148</v>
      </c>
      <c r="BE210" s="1" t="str">
        <f>IF(OR(N210="Q",P210="Q",R210="Q",T210="Q",V210="Q",X210="Q",Z210="Q",AB210="Q",AD210="Q",AF210="Q",AH210="Q",AJ210="Q",AL210="Q",AN210="Q",AP210="Q",AR210="Q",AT210="Q",AV210="Q",AX210="Q",AZ210="Q",BB210="Q",BD210="Q"),"Yes","No")</f>
        <v>No</v>
      </c>
    </row>
    <row r="211" spans="1:57" ht="11.25" customHeight="1">
      <c r="A211" s="7" t="s">
        <v>510</v>
      </c>
      <c r="B211" s="7" t="s">
        <v>511</v>
      </c>
      <c r="C211" s="37" t="s">
        <v>73</v>
      </c>
      <c r="D211" s="298">
        <v>5017</v>
      </c>
      <c r="E211" s="299">
        <v>50017</v>
      </c>
      <c r="F211" s="27" t="s">
        <v>167</v>
      </c>
      <c r="G211" s="73" t="s">
        <v>160</v>
      </c>
      <c r="H211" s="35">
        <v>724091</v>
      </c>
      <c r="I211" s="35">
        <v>178</v>
      </c>
      <c r="J211" s="37" t="s">
        <v>25</v>
      </c>
      <c r="K211" s="37" t="s">
        <v>161</v>
      </c>
      <c r="L211" s="8">
        <v>26</v>
      </c>
      <c r="M211" s="8">
        <v>103605</v>
      </c>
      <c r="N211" s="9" t="s">
        <v>1148</v>
      </c>
      <c r="O211" s="8">
        <v>36274</v>
      </c>
      <c r="P211" s="9" t="s">
        <v>1148</v>
      </c>
      <c r="Q211" s="8">
        <v>34558</v>
      </c>
      <c r="R211" s="9" t="s">
        <v>1148</v>
      </c>
      <c r="S211" s="8">
        <v>21681</v>
      </c>
      <c r="T211" s="9" t="s">
        <v>1148</v>
      </c>
      <c r="U211" s="8">
        <v>963</v>
      </c>
      <c r="V211" s="9" t="s">
        <v>1148</v>
      </c>
      <c r="W211" s="33">
        <v>197081</v>
      </c>
      <c r="X211" s="9" t="s">
        <v>1148</v>
      </c>
      <c r="Y211" s="30">
        <v>54</v>
      </c>
      <c r="Z211" s="9" t="s">
        <v>1148</v>
      </c>
      <c r="AA211" s="30">
        <v>18.2</v>
      </c>
      <c r="AB211" s="9" t="s">
        <v>1148</v>
      </c>
      <c r="AC211" s="30">
        <v>17.7</v>
      </c>
      <c r="AD211" s="9" t="s">
        <v>1148</v>
      </c>
      <c r="AE211" s="30">
        <v>11.4</v>
      </c>
      <c r="AF211" s="9" t="s">
        <v>1148</v>
      </c>
      <c r="AG211" s="30">
        <v>0.6</v>
      </c>
      <c r="AH211" s="9" t="s">
        <v>1148</v>
      </c>
      <c r="AI211" s="32">
        <v>101.9</v>
      </c>
      <c r="AJ211" s="12" t="s">
        <v>1148</v>
      </c>
      <c r="AK211" s="22">
        <v>2311713</v>
      </c>
      <c r="AL211" s="22" t="s">
        <v>1148</v>
      </c>
      <c r="AM211" s="22">
        <v>805204</v>
      </c>
      <c r="AN211" s="22" t="s">
        <v>1148</v>
      </c>
      <c r="AO211" s="22">
        <v>839968</v>
      </c>
      <c r="AP211" s="22" t="s">
        <v>1148</v>
      </c>
      <c r="AQ211" s="22">
        <v>520368</v>
      </c>
      <c r="AR211" s="22" t="s">
        <v>1148</v>
      </c>
      <c r="AS211" s="26">
        <v>4477253</v>
      </c>
      <c r="AT211" s="22" t="s">
        <v>1148</v>
      </c>
      <c r="AU211" s="23">
        <v>22.312755175908499</v>
      </c>
      <c r="AV211" s="23" t="s">
        <v>1148</v>
      </c>
      <c r="AW211" s="23">
        <v>22.197827645145281</v>
      </c>
      <c r="AX211" s="23" t="s">
        <v>1148</v>
      </c>
      <c r="AY211" s="23">
        <v>24.306036228948436</v>
      </c>
      <c r="AZ211" s="23" t="s">
        <v>1148</v>
      </c>
      <c r="BA211" s="23">
        <v>24.001106960011068</v>
      </c>
      <c r="BB211" s="23" t="s">
        <v>1148</v>
      </c>
      <c r="BC211" s="24">
        <v>22.717831754456288</v>
      </c>
      <c r="BD211" s="1" t="s">
        <v>1148</v>
      </c>
      <c r="BE211" s="1" t="str">
        <f>IF(OR(N211="Q",P211="Q",R211="Q",T211="Q",V211="Q",X211="Q",Z211="Q",AB211="Q",AD211="Q",AF211="Q",AH211="Q",AJ211="Q",AL211="Q",AN211="Q",AP211="Q",AR211="Q",AT211="Q",AV211="Q",AX211="Q",AZ211="Q",BB211="Q",BD211="Q"),"Yes","No")</f>
        <v>No</v>
      </c>
    </row>
    <row r="212" spans="1:57" ht="11.25" customHeight="1">
      <c r="A212" s="7" t="s">
        <v>667</v>
      </c>
      <c r="B212" s="7" t="s">
        <v>668</v>
      </c>
      <c r="C212" s="37" t="s">
        <v>73</v>
      </c>
      <c r="D212" s="298">
        <v>5022</v>
      </c>
      <c r="E212" s="299">
        <v>50022</v>
      </c>
      <c r="F212" s="27" t="s">
        <v>167</v>
      </c>
      <c r="G212" s="73" t="s">
        <v>160</v>
      </c>
      <c r="H212" s="35">
        <v>507643</v>
      </c>
      <c r="I212" s="35">
        <v>177</v>
      </c>
      <c r="J212" s="37" t="s">
        <v>7</v>
      </c>
      <c r="K212" s="37" t="s">
        <v>161</v>
      </c>
      <c r="L212" s="8">
        <v>100</v>
      </c>
      <c r="M212" s="8">
        <v>332849</v>
      </c>
      <c r="N212" s="9" t="s">
        <v>1148</v>
      </c>
      <c r="O212" s="8">
        <v>62098</v>
      </c>
      <c r="P212" s="9" t="s">
        <v>1148</v>
      </c>
      <c r="Q212" s="8">
        <v>8817</v>
      </c>
      <c r="R212" s="9" t="s">
        <v>1148</v>
      </c>
      <c r="S212" s="8">
        <v>22904</v>
      </c>
      <c r="T212" s="9" t="s">
        <v>1148</v>
      </c>
      <c r="U212" s="8">
        <v>1150</v>
      </c>
      <c r="V212" s="9" t="s">
        <v>1148</v>
      </c>
      <c r="W212" s="33">
        <v>427818</v>
      </c>
      <c r="X212" s="9" t="s">
        <v>1148</v>
      </c>
      <c r="Y212" s="30">
        <v>164.5</v>
      </c>
      <c r="Z212" s="9" t="s">
        <v>1148</v>
      </c>
      <c r="AA212" s="30">
        <v>28.5</v>
      </c>
      <c r="AB212" s="9" t="s">
        <v>1148</v>
      </c>
      <c r="AC212" s="30">
        <v>5.5</v>
      </c>
      <c r="AD212" s="9" t="s">
        <v>1148</v>
      </c>
      <c r="AE212" s="30">
        <v>14</v>
      </c>
      <c r="AF212" s="9" t="s">
        <v>1148</v>
      </c>
      <c r="AG212" s="30">
        <v>0.5</v>
      </c>
      <c r="AH212" s="9" t="s">
        <v>1148</v>
      </c>
      <c r="AI212" s="32">
        <v>213</v>
      </c>
      <c r="AJ212" s="12" t="s">
        <v>1148</v>
      </c>
      <c r="AK212" s="22">
        <v>6498140</v>
      </c>
      <c r="AL212" s="22" t="s">
        <v>1148</v>
      </c>
      <c r="AM212" s="22">
        <v>1374169</v>
      </c>
      <c r="AN212" s="22" t="s">
        <v>1148</v>
      </c>
      <c r="AO212" s="22">
        <v>153343</v>
      </c>
      <c r="AP212" s="22" t="s">
        <v>1148</v>
      </c>
      <c r="AQ212" s="22">
        <v>636358</v>
      </c>
      <c r="AR212" s="22" t="s">
        <v>1148</v>
      </c>
      <c r="AS212" s="26">
        <v>8662010</v>
      </c>
      <c r="AT212" s="22" t="s">
        <v>1148</v>
      </c>
      <c r="AU212" s="23">
        <v>19.522786608942795</v>
      </c>
      <c r="AV212" s="23" t="s">
        <v>1148</v>
      </c>
      <c r="AW212" s="23">
        <v>22.12903797223743</v>
      </c>
      <c r="AX212" s="23" t="s">
        <v>1148</v>
      </c>
      <c r="AY212" s="23">
        <v>17.391743223318588</v>
      </c>
      <c r="AZ212" s="23" t="s">
        <v>1148</v>
      </c>
      <c r="BA212" s="23">
        <v>27.783705902899058</v>
      </c>
      <c r="BB212" s="23" t="s">
        <v>1148</v>
      </c>
      <c r="BC212" s="24">
        <v>20.246950806183939</v>
      </c>
      <c r="BD212" s="1" t="s">
        <v>1148</v>
      </c>
      <c r="BE212" s="1" t="str">
        <f>IF(OR(N212="Q",P212="Q",R212="Q",T212="Q",V212="Q",X212="Q",Z212="Q",AB212="Q",AD212="Q",AF212="Q",AH212="Q",AJ212="Q",AL212="Q",AN212="Q",AP212="Q",AR212="Q",AT212="Q",AV212="Q",AX212="Q",AZ212="Q",BB212="Q",BD212="Q"),"Yes","No")</f>
        <v>No</v>
      </c>
    </row>
    <row r="213" spans="1:57" ht="11.25" customHeight="1">
      <c r="A213" s="7" t="s">
        <v>667</v>
      </c>
      <c r="B213" s="7" t="s">
        <v>668</v>
      </c>
      <c r="C213" s="37" t="s">
        <v>73</v>
      </c>
      <c r="D213" s="298">
        <v>5022</v>
      </c>
      <c r="E213" s="299">
        <v>50022</v>
      </c>
      <c r="F213" s="27" t="s">
        <v>167</v>
      </c>
      <c r="G213" s="73" t="s">
        <v>160</v>
      </c>
      <c r="H213" s="35">
        <v>507643</v>
      </c>
      <c r="I213" s="35">
        <v>177</v>
      </c>
      <c r="J213" s="37" t="s">
        <v>10</v>
      </c>
      <c r="K213" s="37" t="s">
        <v>161</v>
      </c>
      <c r="L213" s="8">
        <v>62</v>
      </c>
      <c r="M213" s="8">
        <v>204872</v>
      </c>
      <c r="N213" s="9" t="s">
        <v>1148</v>
      </c>
      <c r="O213" s="8">
        <v>15037</v>
      </c>
      <c r="P213" s="9" t="s">
        <v>1148</v>
      </c>
      <c r="Q213" s="8">
        <v>4411</v>
      </c>
      <c r="R213" s="9" t="s">
        <v>123</v>
      </c>
      <c r="S213" s="8">
        <v>9576</v>
      </c>
      <c r="T213" s="9" t="s">
        <v>1148</v>
      </c>
      <c r="U213" s="8">
        <v>599</v>
      </c>
      <c r="V213" s="9" t="s">
        <v>123</v>
      </c>
      <c r="W213" s="33">
        <v>234495</v>
      </c>
      <c r="X213" s="9" t="s">
        <v>123</v>
      </c>
      <c r="Y213" s="30">
        <v>92.5</v>
      </c>
      <c r="Z213" s="9" t="s">
        <v>1148</v>
      </c>
      <c r="AA213" s="30">
        <v>6.5</v>
      </c>
      <c r="AB213" s="9" t="s">
        <v>1148</v>
      </c>
      <c r="AC213" s="30">
        <v>1.5</v>
      </c>
      <c r="AD213" s="9" t="s">
        <v>1148</v>
      </c>
      <c r="AE213" s="30">
        <v>6.5</v>
      </c>
      <c r="AF213" s="9" t="s">
        <v>1148</v>
      </c>
      <c r="AG213" s="30">
        <v>0.5</v>
      </c>
      <c r="AH213" s="9" t="s">
        <v>1148</v>
      </c>
      <c r="AI213" s="32">
        <v>107.5</v>
      </c>
      <c r="AJ213" s="12" t="s">
        <v>1148</v>
      </c>
      <c r="AK213" s="22">
        <v>2681967</v>
      </c>
      <c r="AL213" s="22" t="s">
        <v>1148</v>
      </c>
      <c r="AM213" s="22">
        <v>368980</v>
      </c>
      <c r="AN213" s="22" t="s">
        <v>1148</v>
      </c>
      <c r="AO213" s="22">
        <v>98920</v>
      </c>
      <c r="AP213" s="22" t="s">
        <v>1148</v>
      </c>
      <c r="AQ213" s="22">
        <v>269826</v>
      </c>
      <c r="AR213" s="22" t="s">
        <v>1148</v>
      </c>
      <c r="AS213" s="26">
        <v>3419693</v>
      </c>
      <c r="AT213" s="22" t="s">
        <v>1148</v>
      </c>
      <c r="AU213" s="23">
        <v>13.090939708696162</v>
      </c>
      <c r="AV213" s="23" t="s">
        <v>1148</v>
      </c>
      <c r="AW213" s="23">
        <v>24.538139256500632</v>
      </c>
      <c r="AX213" s="23" t="s">
        <v>1148</v>
      </c>
      <c r="AY213" s="23">
        <v>22.42575379732487</v>
      </c>
      <c r="AZ213" s="23" t="s">
        <v>123</v>
      </c>
      <c r="BA213" s="23">
        <v>28.177318295739347</v>
      </c>
      <c r="BB213" s="23" t="s">
        <v>1148</v>
      </c>
      <c r="BC213" s="24">
        <v>14.583223522889615</v>
      </c>
      <c r="BD213" s="1" t="s">
        <v>123</v>
      </c>
      <c r="BE213" s="1" t="str">
        <f>IF(OR(N213="Q",P213="Q",R213="Q",T213="Q",V213="Q",X213="Q",Z213="Q",AB213="Q",AD213="Q",AF213="Q",AH213="Q",AJ213="Q",AL213="Q",AN213="Q",AP213="Q",AR213="Q",AT213="Q",AV213="Q",AX213="Q",AZ213="Q",BB213="Q",BD213="Q"),"Yes","No")</f>
        <v>Yes</v>
      </c>
    </row>
    <row r="214" spans="1:57" ht="11.25" customHeight="1">
      <c r="A214" s="7" t="s">
        <v>251</v>
      </c>
      <c r="B214" s="7" t="s">
        <v>252</v>
      </c>
      <c r="C214" s="37" t="s">
        <v>52</v>
      </c>
      <c r="D214" s="298">
        <v>5036</v>
      </c>
      <c r="E214" s="299">
        <v>50036</v>
      </c>
      <c r="F214" s="27" t="s">
        <v>167</v>
      </c>
      <c r="G214" s="73" t="s">
        <v>160</v>
      </c>
      <c r="H214" s="35">
        <v>313532</v>
      </c>
      <c r="I214" s="35">
        <v>172</v>
      </c>
      <c r="J214" s="37" t="s">
        <v>7</v>
      </c>
      <c r="K214" s="37" t="s">
        <v>161</v>
      </c>
      <c r="L214" s="8">
        <v>78</v>
      </c>
      <c r="M214" s="8">
        <v>257172</v>
      </c>
      <c r="N214" s="9" t="s">
        <v>1148</v>
      </c>
      <c r="O214" s="8">
        <v>56151</v>
      </c>
      <c r="P214" s="9" t="s">
        <v>1148</v>
      </c>
      <c r="Q214" s="8">
        <v>0</v>
      </c>
      <c r="R214" s="9" t="s">
        <v>1148</v>
      </c>
      <c r="S214" s="8">
        <v>139228</v>
      </c>
      <c r="T214" s="9" t="s">
        <v>1148</v>
      </c>
      <c r="U214" s="8">
        <v>0</v>
      </c>
      <c r="V214" s="9" t="s">
        <v>1148</v>
      </c>
      <c r="W214" s="33">
        <v>452551</v>
      </c>
      <c r="X214" s="9" t="s">
        <v>1148</v>
      </c>
      <c r="Y214" s="30">
        <v>189</v>
      </c>
      <c r="Z214" s="9" t="s">
        <v>1148</v>
      </c>
      <c r="AA214" s="30">
        <v>28</v>
      </c>
      <c r="AB214" s="9" t="s">
        <v>1148</v>
      </c>
      <c r="AC214" s="30">
        <v>0</v>
      </c>
      <c r="AD214" s="9" t="s">
        <v>1148</v>
      </c>
      <c r="AE214" s="30">
        <v>100</v>
      </c>
      <c r="AF214" s="9" t="s">
        <v>1148</v>
      </c>
      <c r="AG214" s="30">
        <v>0</v>
      </c>
      <c r="AH214" s="9" t="s">
        <v>1148</v>
      </c>
      <c r="AI214" s="32">
        <v>317</v>
      </c>
      <c r="AJ214" s="12" t="s">
        <v>1148</v>
      </c>
      <c r="AK214" s="22">
        <v>10756776</v>
      </c>
      <c r="AL214" s="22" t="s">
        <v>1148</v>
      </c>
      <c r="AM214" s="22">
        <v>1861246</v>
      </c>
      <c r="AN214" s="22" t="s">
        <v>1148</v>
      </c>
      <c r="AO214" s="22">
        <v>0</v>
      </c>
      <c r="AP214" s="22" t="s">
        <v>1148</v>
      </c>
      <c r="AQ214" s="22">
        <v>1425347</v>
      </c>
      <c r="AR214" s="22" t="s">
        <v>1148</v>
      </c>
      <c r="AS214" s="26">
        <v>14043369</v>
      </c>
      <c r="AT214" s="22" t="s">
        <v>1148</v>
      </c>
      <c r="AU214" s="23">
        <v>41.827166254491161</v>
      </c>
      <c r="AV214" s="23" t="s">
        <v>1148</v>
      </c>
      <c r="AW214" s="23">
        <v>33.147156773699486</v>
      </c>
      <c r="AX214" s="23" t="s">
        <v>1148</v>
      </c>
      <c r="AY214" s="23" t="s">
        <v>1148</v>
      </c>
      <c r="AZ214" s="23" t="s">
        <v>1148</v>
      </c>
      <c r="BA214" s="23">
        <v>10.237502513862154</v>
      </c>
      <c r="BB214" s="23" t="s">
        <v>1148</v>
      </c>
      <c r="BC214" s="24">
        <v>31.031572132201674</v>
      </c>
      <c r="BD214" s="1" t="s">
        <v>1148</v>
      </c>
      <c r="BE214" s="1" t="str">
        <f>IF(OR(N214="Q",P214="Q",R214="Q",T214="Q",V214="Q",X214="Q",Z214="Q",AB214="Q",AD214="Q",AF214="Q",AH214="Q",AJ214="Q",AL214="Q",AN214="Q",AP214="Q",AR214="Q",AT214="Q",AV214="Q",AX214="Q",AZ214="Q",BB214="Q",BD214="Q"),"Yes","No")</f>
        <v>No</v>
      </c>
    </row>
    <row r="215" spans="1:57" ht="11.25" customHeight="1">
      <c r="A215" s="7" t="s">
        <v>251</v>
      </c>
      <c r="B215" s="7" t="s">
        <v>252</v>
      </c>
      <c r="C215" s="37" t="s">
        <v>52</v>
      </c>
      <c r="D215" s="298">
        <v>5036</v>
      </c>
      <c r="E215" s="299">
        <v>50036</v>
      </c>
      <c r="F215" s="27" t="s">
        <v>167</v>
      </c>
      <c r="G215" s="73" t="s">
        <v>160</v>
      </c>
      <c r="H215" s="35">
        <v>313532</v>
      </c>
      <c r="I215" s="35">
        <v>172</v>
      </c>
      <c r="J215" s="37" t="s">
        <v>10</v>
      </c>
      <c r="K215" s="37" t="s">
        <v>161</v>
      </c>
      <c r="L215" s="8">
        <v>34</v>
      </c>
      <c r="M215" s="8">
        <v>56452</v>
      </c>
      <c r="N215" s="9" t="s">
        <v>1148</v>
      </c>
      <c r="O215" s="8">
        <v>0</v>
      </c>
      <c r="P215" s="9" t="s">
        <v>1148</v>
      </c>
      <c r="Q215" s="8">
        <v>0</v>
      </c>
      <c r="R215" s="9" t="s">
        <v>1148</v>
      </c>
      <c r="S215" s="8">
        <v>0</v>
      </c>
      <c r="T215" s="9" t="s">
        <v>1148</v>
      </c>
      <c r="U215" s="8">
        <v>0</v>
      </c>
      <c r="V215" s="9" t="s">
        <v>1148</v>
      </c>
      <c r="W215" s="33">
        <v>56452</v>
      </c>
      <c r="X215" s="9" t="s">
        <v>1148</v>
      </c>
      <c r="Y215" s="30">
        <v>41.36</v>
      </c>
      <c r="Z215" s="9" t="s">
        <v>1148</v>
      </c>
      <c r="AA215" s="30">
        <v>0</v>
      </c>
      <c r="AB215" s="9" t="s">
        <v>1148</v>
      </c>
      <c r="AC215" s="30">
        <v>0</v>
      </c>
      <c r="AD215" s="9" t="s">
        <v>1148</v>
      </c>
      <c r="AE215" s="30">
        <v>0</v>
      </c>
      <c r="AF215" s="9" t="s">
        <v>1148</v>
      </c>
      <c r="AG215" s="30">
        <v>0</v>
      </c>
      <c r="AH215" s="9" t="s">
        <v>1148</v>
      </c>
      <c r="AI215" s="32">
        <v>41.36</v>
      </c>
      <c r="AJ215" s="12" t="s">
        <v>1148</v>
      </c>
      <c r="AK215" s="22">
        <v>788140</v>
      </c>
      <c r="AL215" s="22" t="s">
        <v>1148</v>
      </c>
      <c r="AM215" s="22">
        <v>311060</v>
      </c>
      <c r="AN215" s="22" t="s">
        <v>1148</v>
      </c>
      <c r="AO215" s="22">
        <v>0</v>
      </c>
      <c r="AP215" s="22" t="s">
        <v>1148</v>
      </c>
      <c r="AQ215" s="22">
        <v>2056472</v>
      </c>
      <c r="AR215" s="22" t="s">
        <v>1148</v>
      </c>
      <c r="AS215" s="26">
        <v>3155672</v>
      </c>
      <c r="AT215" s="22" t="s">
        <v>1148</v>
      </c>
      <c r="AU215" s="23">
        <v>13.961241408630341</v>
      </c>
      <c r="AV215" s="23" t="s">
        <v>1148</v>
      </c>
      <c r="AW215" s="23" t="s">
        <v>1148</v>
      </c>
      <c r="AX215" s="23" t="s">
        <v>1148</v>
      </c>
      <c r="AY215" s="23" t="s">
        <v>1148</v>
      </c>
      <c r="AZ215" s="23" t="s">
        <v>1148</v>
      </c>
      <c r="BA215" s="23" t="s">
        <v>1148</v>
      </c>
      <c r="BB215" s="23" t="s">
        <v>1148</v>
      </c>
      <c r="BC215" s="24">
        <v>55.900092113654075</v>
      </c>
      <c r="BD215" s="1" t="s">
        <v>1148</v>
      </c>
      <c r="BE215" s="1" t="str">
        <f>IF(OR(N215="Q",P215="Q",R215="Q",T215="Q",V215="Q",X215="Q",Z215="Q",AB215="Q",AD215="Q",AF215="Q",AH215="Q",AJ215="Q",AL215="Q",AN215="Q",AP215="Q",AR215="Q",AT215="Q",AV215="Q",AX215="Q",AZ215="Q",BB215="Q",BD215="Q"),"Yes","No")</f>
        <v>No</v>
      </c>
    </row>
    <row r="216" spans="1:57" ht="11.25" customHeight="1">
      <c r="A216" s="7" t="s">
        <v>326</v>
      </c>
      <c r="B216" s="7" t="s">
        <v>327</v>
      </c>
      <c r="C216" s="37" t="s">
        <v>89</v>
      </c>
      <c r="D216" s="298">
        <v>24</v>
      </c>
      <c r="E216" s="299">
        <v>24</v>
      </c>
      <c r="F216" s="27" t="s">
        <v>167</v>
      </c>
      <c r="G216" s="73" t="s">
        <v>160</v>
      </c>
      <c r="H216" s="35">
        <v>1849898</v>
      </c>
      <c r="I216" s="35">
        <v>171</v>
      </c>
      <c r="J216" s="37" t="s">
        <v>7</v>
      </c>
      <c r="K216" s="37" t="s">
        <v>161</v>
      </c>
      <c r="L216" s="8">
        <v>54</v>
      </c>
      <c r="M216" s="8">
        <v>319624</v>
      </c>
      <c r="N216" s="9" t="s">
        <v>1148</v>
      </c>
      <c r="O216" s="8">
        <v>55516</v>
      </c>
      <c r="P216" s="9" t="s">
        <v>1148</v>
      </c>
      <c r="Q216" s="8">
        <v>10075</v>
      </c>
      <c r="R216" s="9" t="s">
        <v>1148</v>
      </c>
      <c r="S216" s="8">
        <v>59643</v>
      </c>
      <c r="T216" s="9" t="s">
        <v>1148</v>
      </c>
      <c r="U216" s="8">
        <v>2071</v>
      </c>
      <c r="V216" s="9" t="s">
        <v>1148</v>
      </c>
      <c r="W216" s="33">
        <v>446929</v>
      </c>
      <c r="X216" s="9" t="s">
        <v>1148</v>
      </c>
      <c r="Y216" s="30">
        <v>177</v>
      </c>
      <c r="Z216" s="9" t="s">
        <v>1148</v>
      </c>
      <c r="AA216" s="30">
        <v>30.2</v>
      </c>
      <c r="AB216" s="9" t="s">
        <v>1148</v>
      </c>
      <c r="AC216" s="30">
        <v>5.7</v>
      </c>
      <c r="AD216" s="9" t="s">
        <v>1148</v>
      </c>
      <c r="AE216" s="30">
        <v>35.200000000000003</v>
      </c>
      <c r="AF216" s="9" t="s">
        <v>1148</v>
      </c>
      <c r="AG216" s="30">
        <v>1.2</v>
      </c>
      <c r="AH216" s="9" t="s">
        <v>1148</v>
      </c>
      <c r="AI216" s="32">
        <v>249.3</v>
      </c>
      <c r="AJ216" s="12" t="s">
        <v>1148</v>
      </c>
      <c r="AK216" s="22">
        <v>8614466</v>
      </c>
      <c r="AL216" s="22" t="s">
        <v>1148</v>
      </c>
      <c r="AM216" s="22">
        <v>1431470</v>
      </c>
      <c r="AN216" s="22" t="s">
        <v>1148</v>
      </c>
      <c r="AO216" s="22">
        <v>272586</v>
      </c>
      <c r="AP216" s="22" t="s">
        <v>1148</v>
      </c>
      <c r="AQ216" s="22">
        <v>1814271</v>
      </c>
      <c r="AR216" s="22" t="s">
        <v>1148</v>
      </c>
      <c r="AS216" s="26">
        <v>12132793</v>
      </c>
      <c r="AT216" s="22" t="s">
        <v>1148</v>
      </c>
      <c r="AU216" s="23">
        <v>26.951874702775761</v>
      </c>
      <c r="AV216" s="23" t="s">
        <v>1148</v>
      </c>
      <c r="AW216" s="23">
        <v>25.784818790979177</v>
      </c>
      <c r="AX216" s="23" t="s">
        <v>1148</v>
      </c>
      <c r="AY216" s="23">
        <v>27.055682382133995</v>
      </c>
      <c r="AZ216" s="23" t="s">
        <v>1148</v>
      </c>
      <c r="BA216" s="23">
        <v>30.418842110557819</v>
      </c>
      <c r="BB216" s="23" t="s">
        <v>1148</v>
      </c>
      <c r="BC216" s="24">
        <v>27.147025590194417</v>
      </c>
      <c r="BD216" s="1" t="s">
        <v>1148</v>
      </c>
      <c r="BE216" s="1" t="str">
        <f>IF(OR(N216="Q",P216="Q",R216="Q",T216="Q",V216="Q",X216="Q",Z216="Q",AB216="Q",AD216="Q",AF216="Q",AH216="Q",AJ216="Q",AL216="Q",AN216="Q",AP216="Q",AR216="Q",AT216="Q",AV216="Q",AX216="Q",AZ216="Q",BB216="Q",BD216="Q"),"Yes","No")</f>
        <v>No</v>
      </c>
    </row>
    <row r="217" spans="1:57" ht="11.25" customHeight="1">
      <c r="A217" s="7" t="s">
        <v>326</v>
      </c>
      <c r="B217" s="7" t="s">
        <v>327</v>
      </c>
      <c r="C217" s="37" t="s">
        <v>89</v>
      </c>
      <c r="D217" s="298">
        <v>24</v>
      </c>
      <c r="E217" s="299">
        <v>24</v>
      </c>
      <c r="F217" s="27" t="s">
        <v>167</v>
      </c>
      <c r="G217" s="73" t="s">
        <v>160</v>
      </c>
      <c r="H217" s="35">
        <v>1849898</v>
      </c>
      <c r="I217" s="35">
        <v>171</v>
      </c>
      <c r="J217" s="37" t="s">
        <v>10</v>
      </c>
      <c r="K217" s="37" t="s">
        <v>161</v>
      </c>
      <c r="L217" s="8">
        <v>45</v>
      </c>
      <c r="M217" s="8">
        <v>153400</v>
      </c>
      <c r="N217" s="9" t="s">
        <v>1148</v>
      </c>
      <c r="O217" s="8">
        <v>12739</v>
      </c>
      <c r="P217" s="9" t="s">
        <v>1148</v>
      </c>
      <c r="Q217" s="8">
        <v>4285</v>
      </c>
      <c r="R217" s="9" t="s">
        <v>1148</v>
      </c>
      <c r="S217" s="8">
        <v>26116</v>
      </c>
      <c r="T217" s="9" t="s">
        <v>1148</v>
      </c>
      <c r="U217" s="8">
        <v>0</v>
      </c>
      <c r="V217" s="9" t="s">
        <v>1148</v>
      </c>
      <c r="W217" s="33">
        <v>196540</v>
      </c>
      <c r="X217" s="9" t="s">
        <v>1148</v>
      </c>
      <c r="Y217" s="30">
        <v>86.9</v>
      </c>
      <c r="Z217" s="9" t="s">
        <v>1148</v>
      </c>
      <c r="AA217" s="30">
        <v>6.9</v>
      </c>
      <c r="AB217" s="9" t="s">
        <v>1148</v>
      </c>
      <c r="AC217" s="30">
        <v>2.5</v>
      </c>
      <c r="AD217" s="9" t="s">
        <v>1148</v>
      </c>
      <c r="AE217" s="30">
        <v>15.4</v>
      </c>
      <c r="AF217" s="9" t="s">
        <v>1148</v>
      </c>
      <c r="AG217" s="30">
        <v>0</v>
      </c>
      <c r="AH217" s="9" t="s">
        <v>1148</v>
      </c>
      <c r="AI217" s="32">
        <v>111.69999999999999</v>
      </c>
      <c r="AJ217" s="12" t="s">
        <v>1148</v>
      </c>
      <c r="AK217" s="22">
        <v>3633359</v>
      </c>
      <c r="AL217" s="22" t="s">
        <v>1148</v>
      </c>
      <c r="AM217" s="22">
        <v>386450</v>
      </c>
      <c r="AN217" s="22" t="s">
        <v>1148</v>
      </c>
      <c r="AO217" s="22">
        <v>115355</v>
      </c>
      <c r="AP217" s="22" t="s">
        <v>1148</v>
      </c>
      <c r="AQ217" s="22">
        <v>785385</v>
      </c>
      <c r="AR217" s="22" t="s">
        <v>1148</v>
      </c>
      <c r="AS217" s="26">
        <v>4920549</v>
      </c>
      <c r="AT217" s="22" t="s">
        <v>1148</v>
      </c>
      <c r="AU217" s="23">
        <v>23.685521512385918</v>
      </c>
      <c r="AV217" s="23" t="s">
        <v>1148</v>
      </c>
      <c r="AW217" s="23">
        <v>30.335976136274432</v>
      </c>
      <c r="AX217" s="23" t="s">
        <v>1148</v>
      </c>
      <c r="AY217" s="23">
        <v>26.920653442240372</v>
      </c>
      <c r="AZ217" s="23" t="s">
        <v>1148</v>
      </c>
      <c r="BA217" s="23">
        <v>30.072943789247972</v>
      </c>
      <c r="BB217" s="23" t="s">
        <v>1148</v>
      </c>
      <c r="BC217" s="24">
        <v>25.035865472677319</v>
      </c>
      <c r="BD217" s="1" t="s">
        <v>1148</v>
      </c>
      <c r="BE217" s="1" t="str">
        <f>IF(OR(N217="Q",P217="Q",R217="Q",T217="Q",V217="Q",X217="Q",Z217="Q",AB217="Q",AD217="Q",AF217="Q",AH217="Q",AJ217="Q",AL217="Q",AN217="Q",AP217="Q",AR217="Q",AT217="Q",AV217="Q",AX217="Q",AZ217="Q",BB217="Q",BD217="Q"),"Yes","No")</f>
        <v>No</v>
      </c>
    </row>
    <row r="218" spans="1:57" ht="11.25" customHeight="1">
      <c r="A218" s="7" t="s">
        <v>326</v>
      </c>
      <c r="B218" s="7" t="s">
        <v>327</v>
      </c>
      <c r="C218" s="37" t="s">
        <v>89</v>
      </c>
      <c r="D218" s="298">
        <v>24</v>
      </c>
      <c r="E218" s="299">
        <v>24</v>
      </c>
      <c r="F218" s="27" t="s">
        <v>167</v>
      </c>
      <c r="G218" s="73" t="s">
        <v>160</v>
      </c>
      <c r="H218" s="35">
        <v>1849898</v>
      </c>
      <c r="I218" s="35">
        <v>171</v>
      </c>
      <c r="J218" s="37" t="s">
        <v>18</v>
      </c>
      <c r="K218" s="37" t="s">
        <v>161</v>
      </c>
      <c r="L218" s="8">
        <v>40</v>
      </c>
      <c r="M218" s="8">
        <v>68373</v>
      </c>
      <c r="N218" s="9" t="s">
        <v>1148</v>
      </c>
      <c r="O218" s="8">
        <v>11876</v>
      </c>
      <c r="P218" s="9" t="s">
        <v>1148</v>
      </c>
      <c r="Q218" s="8">
        <v>2158</v>
      </c>
      <c r="R218" s="9" t="s">
        <v>1148</v>
      </c>
      <c r="S218" s="8">
        <v>12784</v>
      </c>
      <c r="T218" s="9" t="s">
        <v>1148</v>
      </c>
      <c r="U218" s="8">
        <v>0</v>
      </c>
      <c r="V218" s="9" t="s">
        <v>1148</v>
      </c>
      <c r="W218" s="33">
        <v>95191</v>
      </c>
      <c r="X218" s="9" t="s">
        <v>1148</v>
      </c>
      <c r="Y218" s="30">
        <v>37.9</v>
      </c>
      <c r="Z218" s="9" t="s">
        <v>1148</v>
      </c>
      <c r="AA218" s="30">
        <v>6.5</v>
      </c>
      <c r="AB218" s="9" t="s">
        <v>1148</v>
      </c>
      <c r="AC218" s="30">
        <v>1.2</v>
      </c>
      <c r="AD218" s="9" t="s">
        <v>1148</v>
      </c>
      <c r="AE218" s="30">
        <v>7.5</v>
      </c>
      <c r="AF218" s="9" t="s">
        <v>1148</v>
      </c>
      <c r="AG218" s="30">
        <v>0</v>
      </c>
      <c r="AH218" s="9" t="s">
        <v>1148</v>
      </c>
      <c r="AI218" s="32">
        <v>53.099999999999994</v>
      </c>
      <c r="AJ218" s="12" t="s">
        <v>1148</v>
      </c>
      <c r="AK218" s="22">
        <v>1842440</v>
      </c>
      <c r="AL218" s="22" t="s">
        <v>1148</v>
      </c>
      <c r="AM218" s="22">
        <v>306159</v>
      </c>
      <c r="AN218" s="22" t="s">
        <v>1148</v>
      </c>
      <c r="AO218" s="22">
        <v>58300</v>
      </c>
      <c r="AP218" s="22" t="s">
        <v>1148</v>
      </c>
      <c r="AQ218" s="22">
        <v>388032</v>
      </c>
      <c r="AR218" s="22" t="s">
        <v>1148</v>
      </c>
      <c r="AS218" s="26">
        <v>2594931</v>
      </c>
      <c r="AT218" s="22" t="s">
        <v>1148</v>
      </c>
      <c r="AU218" s="23">
        <v>26.946894241879104</v>
      </c>
      <c r="AV218" s="23" t="s">
        <v>1148</v>
      </c>
      <c r="AW218" s="23">
        <v>25.779639609296058</v>
      </c>
      <c r="AX218" s="23" t="s">
        <v>1148</v>
      </c>
      <c r="AY218" s="23">
        <v>27.015755329008343</v>
      </c>
      <c r="AZ218" s="23" t="s">
        <v>1148</v>
      </c>
      <c r="BA218" s="23">
        <v>30.352941176470587</v>
      </c>
      <c r="BB218" s="23" t="s">
        <v>1148</v>
      </c>
      <c r="BC218" s="24">
        <v>27.260255696441892</v>
      </c>
      <c r="BD218" s="1" t="s">
        <v>1148</v>
      </c>
      <c r="BE218" s="1" t="str">
        <f>IF(OR(N218="Q",P218="Q",R218="Q",T218="Q",V218="Q",X218="Q",Z218="Q",AB218="Q",AD218="Q",AF218="Q",AH218="Q",AJ218="Q",AL218="Q",AN218="Q",AP218="Q",AR218="Q",AT218="Q",AV218="Q",AX218="Q",AZ218="Q",BB218="Q",BD218="Q"),"Yes","No")</f>
        <v>No</v>
      </c>
    </row>
    <row r="219" spans="1:57" ht="11.25" customHeight="1">
      <c r="A219" s="7" t="s">
        <v>326</v>
      </c>
      <c r="B219" s="7" t="s">
        <v>327</v>
      </c>
      <c r="C219" s="37" t="s">
        <v>89</v>
      </c>
      <c r="D219" s="298">
        <v>24</v>
      </c>
      <c r="E219" s="299">
        <v>24</v>
      </c>
      <c r="F219" s="27" t="s">
        <v>167</v>
      </c>
      <c r="G219" s="73" t="s">
        <v>160</v>
      </c>
      <c r="H219" s="35">
        <v>1849898</v>
      </c>
      <c r="I219" s="35">
        <v>171</v>
      </c>
      <c r="J219" s="37" t="s">
        <v>8</v>
      </c>
      <c r="K219" s="37" t="s">
        <v>161</v>
      </c>
      <c r="L219" s="8">
        <v>32</v>
      </c>
      <c r="M219" s="8">
        <v>0</v>
      </c>
      <c r="N219" s="9" t="s">
        <v>1148</v>
      </c>
      <c r="O219" s="8">
        <v>0</v>
      </c>
      <c r="P219" s="9" t="s">
        <v>1148</v>
      </c>
      <c r="Q219" s="8">
        <v>212</v>
      </c>
      <c r="R219" s="9" t="s">
        <v>1148</v>
      </c>
      <c r="S219" s="8">
        <v>3138</v>
      </c>
      <c r="T219" s="9" t="s">
        <v>1148</v>
      </c>
      <c r="U219" s="8">
        <v>0</v>
      </c>
      <c r="V219" s="9" t="s">
        <v>1148</v>
      </c>
      <c r="W219" s="33">
        <v>3350</v>
      </c>
      <c r="X219" s="9" t="s">
        <v>1148</v>
      </c>
      <c r="Y219" s="30">
        <v>0</v>
      </c>
      <c r="Z219" s="9" t="s">
        <v>1148</v>
      </c>
      <c r="AA219" s="30">
        <v>0</v>
      </c>
      <c r="AB219" s="9" t="s">
        <v>1148</v>
      </c>
      <c r="AC219" s="30">
        <v>0.12</v>
      </c>
      <c r="AD219" s="9" t="s">
        <v>1148</v>
      </c>
      <c r="AE219" s="30">
        <v>2</v>
      </c>
      <c r="AF219" s="9" t="s">
        <v>1148</v>
      </c>
      <c r="AG219" s="30">
        <v>0</v>
      </c>
      <c r="AH219" s="9" t="s">
        <v>1148</v>
      </c>
      <c r="AI219" s="32">
        <v>2.12</v>
      </c>
      <c r="AJ219" s="12" t="s">
        <v>1148</v>
      </c>
      <c r="AK219" s="22">
        <v>0</v>
      </c>
      <c r="AL219" s="22" t="s">
        <v>1148</v>
      </c>
      <c r="AM219" s="22">
        <v>0</v>
      </c>
      <c r="AN219" s="22" t="s">
        <v>1148</v>
      </c>
      <c r="AO219" s="22">
        <v>3419</v>
      </c>
      <c r="AP219" s="22" t="s">
        <v>1148</v>
      </c>
      <c r="AQ219" s="22">
        <v>102497</v>
      </c>
      <c r="AR219" s="22" t="s">
        <v>1148</v>
      </c>
      <c r="AS219" s="26">
        <v>105916</v>
      </c>
      <c r="AT219" s="22" t="s">
        <v>1148</v>
      </c>
      <c r="AU219" s="23" t="s">
        <v>1148</v>
      </c>
      <c r="AV219" s="23" t="s">
        <v>1148</v>
      </c>
      <c r="AW219" s="23" t="s">
        <v>1148</v>
      </c>
      <c r="AX219" s="23" t="s">
        <v>1148</v>
      </c>
      <c r="AY219" s="23">
        <v>16.127358490566039</v>
      </c>
      <c r="AZ219" s="23" t="s">
        <v>1148</v>
      </c>
      <c r="BA219" s="23">
        <v>32.663161249203313</v>
      </c>
      <c r="BB219" s="23" t="s">
        <v>1148</v>
      </c>
      <c r="BC219" s="24">
        <v>31.616716417910446</v>
      </c>
      <c r="BD219" s="1" t="s">
        <v>1148</v>
      </c>
      <c r="BE219" s="1" t="str">
        <f>IF(OR(N219="Q",P219="Q",R219="Q",T219="Q",V219="Q",X219="Q",Z219="Q",AB219="Q",AD219="Q",AF219="Q",AH219="Q",AJ219="Q",AL219="Q",AN219="Q",AP219="Q",AR219="Q",AT219="Q",AV219="Q",AX219="Q",AZ219="Q",BB219="Q",BD219="Q"),"Yes","No")</f>
        <v>No</v>
      </c>
    </row>
    <row r="220" spans="1:57" ht="11.25" customHeight="1">
      <c r="A220" s="7" t="s">
        <v>1143</v>
      </c>
      <c r="B220" s="7" t="s">
        <v>421</v>
      </c>
      <c r="C220" s="37" t="s">
        <v>84</v>
      </c>
      <c r="D220" s="298">
        <v>6084</v>
      </c>
      <c r="E220" s="299">
        <v>60084</v>
      </c>
      <c r="F220" s="27" t="s">
        <v>246</v>
      </c>
      <c r="G220" s="73" t="s">
        <v>160</v>
      </c>
      <c r="H220" s="35">
        <v>5121892</v>
      </c>
      <c r="I220" s="35">
        <v>170</v>
      </c>
      <c r="J220" s="37" t="s">
        <v>8</v>
      </c>
      <c r="K220" s="37" t="s">
        <v>161</v>
      </c>
      <c r="L220" s="8">
        <v>170</v>
      </c>
      <c r="M220" s="8">
        <v>0</v>
      </c>
      <c r="N220" s="9" t="s">
        <v>1148</v>
      </c>
      <c r="O220" s="8">
        <v>0</v>
      </c>
      <c r="P220" s="9" t="s">
        <v>1148</v>
      </c>
      <c r="Q220" s="8">
        <v>0</v>
      </c>
      <c r="R220" s="9" t="s">
        <v>1148</v>
      </c>
      <c r="S220" s="8">
        <v>4959</v>
      </c>
      <c r="T220" s="9" t="s">
        <v>1148</v>
      </c>
      <c r="U220" s="8">
        <v>0</v>
      </c>
      <c r="V220" s="9" t="s">
        <v>1148</v>
      </c>
      <c r="W220" s="33">
        <v>4959</v>
      </c>
      <c r="X220" s="9" t="s">
        <v>1148</v>
      </c>
      <c r="Y220" s="30">
        <v>0</v>
      </c>
      <c r="Z220" s="9" t="s">
        <v>1148</v>
      </c>
      <c r="AA220" s="30">
        <v>0</v>
      </c>
      <c r="AB220" s="9" t="s">
        <v>1148</v>
      </c>
      <c r="AC220" s="30">
        <v>0</v>
      </c>
      <c r="AD220" s="9" t="s">
        <v>1148</v>
      </c>
      <c r="AE220" s="30">
        <v>5</v>
      </c>
      <c r="AF220" s="9" t="s">
        <v>1148</v>
      </c>
      <c r="AG220" s="30">
        <v>0</v>
      </c>
      <c r="AH220" s="9" t="s">
        <v>1148</v>
      </c>
      <c r="AI220" s="32">
        <v>5</v>
      </c>
      <c r="AJ220" s="12" t="s">
        <v>1148</v>
      </c>
      <c r="AK220" s="22">
        <v>0</v>
      </c>
      <c r="AL220" s="22" t="s">
        <v>1148</v>
      </c>
      <c r="AM220" s="22">
        <v>0</v>
      </c>
      <c r="AN220" s="22" t="s">
        <v>1148</v>
      </c>
      <c r="AO220" s="22">
        <v>0</v>
      </c>
      <c r="AP220" s="22" t="s">
        <v>1148</v>
      </c>
      <c r="AQ220" s="22">
        <v>64015</v>
      </c>
      <c r="AR220" s="22" t="s">
        <v>1148</v>
      </c>
      <c r="AS220" s="26">
        <v>64015</v>
      </c>
      <c r="AT220" s="22" t="s">
        <v>1148</v>
      </c>
      <c r="AU220" s="23" t="s">
        <v>1148</v>
      </c>
      <c r="AV220" s="23" t="s">
        <v>1148</v>
      </c>
      <c r="AW220" s="23" t="s">
        <v>1148</v>
      </c>
      <c r="AX220" s="23" t="s">
        <v>1148</v>
      </c>
      <c r="AY220" s="23" t="s">
        <v>1148</v>
      </c>
      <c r="AZ220" s="23" t="s">
        <v>1148</v>
      </c>
      <c r="BA220" s="23">
        <v>12.908852591248236</v>
      </c>
      <c r="BB220" s="23" t="s">
        <v>1148</v>
      </c>
      <c r="BC220" s="24">
        <v>12.908852591248236</v>
      </c>
      <c r="BD220" s="1" t="s">
        <v>1148</v>
      </c>
      <c r="BE220" s="1" t="str">
        <f>IF(OR(N220="Q",P220="Q",R220="Q",T220="Q",V220="Q",X220="Q",Z220="Q",AB220="Q",AD220="Q",AF220="Q",AH220="Q",AJ220="Q",AL220="Q",AN220="Q",AP220="Q",AR220="Q",AT220="Q",AV220="Q",AX220="Q",AZ220="Q",BB220="Q",BD220="Q"),"Yes","No")</f>
        <v>No</v>
      </c>
    </row>
    <row r="221" spans="1:57" ht="11.25" customHeight="1">
      <c r="A221" s="7" t="s">
        <v>464</v>
      </c>
      <c r="B221" s="7" t="s">
        <v>465</v>
      </c>
      <c r="C221" s="37" t="s">
        <v>77</v>
      </c>
      <c r="D221" s="298">
        <v>3010</v>
      </c>
      <c r="E221" s="299">
        <v>30010</v>
      </c>
      <c r="F221" s="27" t="s">
        <v>167</v>
      </c>
      <c r="G221" s="73" t="s">
        <v>160</v>
      </c>
      <c r="H221" s="35">
        <v>664651</v>
      </c>
      <c r="I221" s="35">
        <v>165</v>
      </c>
      <c r="J221" s="37" t="s">
        <v>7</v>
      </c>
      <c r="K221" s="37" t="s">
        <v>161</v>
      </c>
      <c r="L221" s="8">
        <v>70</v>
      </c>
      <c r="M221" s="8">
        <v>308086</v>
      </c>
      <c r="N221" s="9" t="s">
        <v>1148</v>
      </c>
      <c r="O221" s="8">
        <v>47045</v>
      </c>
      <c r="P221" s="9" t="s">
        <v>1148</v>
      </c>
      <c r="Q221" s="8">
        <v>80</v>
      </c>
      <c r="R221" s="9" t="s">
        <v>1148</v>
      </c>
      <c r="S221" s="8">
        <v>50494</v>
      </c>
      <c r="T221" s="9" t="s">
        <v>1148</v>
      </c>
      <c r="U221" s="8">
        <v>0</v>
      </c>
      <c r="V221" s="9" t="s">
        <v>1148</v>
      </c>
      <c r="W221" s="33">
        <v>405705</v>
      </c>
      <c r="X221" s="9" t="s">
        <v>1148</v>
      </c>
      <c r="Y221" s="30">
        <v>170.25</v>
      </c>
      <c r="Z221" s="9" t="s">
        <v>1148</v>
      </c>
      <c r="AA221" s="30">
        <v>27</v>
      </c>
      <c r="AB221" s="9" t="s">
        <v>1148</v>
      </c>
      <c r="AC221" s="30">
        <v>1</v>
      </c>
      <c r="AD221" s="9" t="s">
        <v>1148</v>
      </c>
      <c r="AE221" s="30">
        <v>34.75</v>
      </c>
      <c r="AF221" s="9" t="s">
        <v>1148</v>
      </c>
      <c r="AG221" s="30">
        <v>0</v>
      </c>
      <c r="AH221" s="9" t="s">
        <v>1148</v>
      </c>
      <c r="AI221" s="32">
        <v>233</v>
      </c>
      <c r="AJ221" s="12" t="s">
        <v>1148</v>
      </c>
      <c r="AK221" s="22">
        <v>6510176</v>
      </c>
      <c r="AL221" s="22" t="s">
        <v>1148</v>
      </c>
      <c r="AM221" s="22">
        <v>1187854</v>
      </c>
      <c r="AN221" s="22" t="s">
        <v>1148</v>
      </c>
      <c r="AO221" s="22">
        <v>2308</v>
      </c>
      <c r="AP221" s="22" t="s">
        <v>1148</v>
      </c>
      <c r="AQ221" s="22">
        <v>838597</v>
      </c>
      <c r="AR221" s="22" t="s">
        <v>1148</v>
      </c>
      <c r="AS221" s="26">
        <v>8538935</v>
      </c>
      <c r="AT221" s="22" t="s">
        <v>1148</v>
      </c>
      <c r="AU221" s="23">
        <v>21.131034840921043</v>
      </c>
      <c r="AV221" s="23" t="s">
        <v>1148</v>
      </c>
      <c r="AW221" s="23">
        <v>25.249314486130302</v>
      </c>
      <c r="AX221" s="23" t="s">
        <v>1148</v>
      </c>
      <c r="AY221" s="23">
        <v>28.85</v>
      </c>
      <c r="AZ221" s="23" t="s">
        <v>1148</v>
      </c>
      <c r="BA221" s="23">
        <v>16.607854398542401</v>
      </c>
      <c r="BB221" s="23" t="s">
        <v>1148</v>
      </c>
      <c r="BC221" s="24">
        <v>21.047152487644965</v>
      </c>
      <c r="BD221" s="1" t="s">
        <v>1148</v>
      </c>
      <c r="BE221" s="1" t="str">
        <f>IF(OR(N221="Q",P221="Q",R221="Q",T221="Q",V221="Q",X221="Q",Z221="Q",AB221="Q",AD221="Q",AF221="Q",AH221="Q",AJ221="Q",AL221="Q",AN221="Q",AP221="Q",AR221="Q",AT221="Q",AV221="Q",AX221="Q",AZ221="Q",BB221="Q",BD221="Q"),"Yes","No")</f>
        <v>No</v>
      </c>
    </row>
    <row r="222" spans="1:57" ht="11.25" customHeight="1">
      <c r="A222" s="7" t="s">
        <v>122</v>
      </c>
      <c r="B222" s="7" t="s">
        <v>584</v>
      </c>
      <c r="C222" s="37" t="s">
        <v>58</v>
      </c>
      <c r="D222" s="298">
        <v>4108</v>
      </c>
      <c r="E222" s="299">
        <v>40108</v>
      </c>
      <c r="F222" s="27" t="s">
        <v>167</v>
      </c>
      <c r="G222" s="73" t="s">
        <v>160</v>
      </c>
      <c r="H222" s="35">
        <v>347602</v>
      </c>
      <c r="I222" s="35">
        <v>164</v>
      </c>
      <c r="J222" s="37" t="s">
        <v>8</v>
      </c>
      <c r="K222" s="37" t="s">
        <v>161</v>
      </c>
      <c r="L222" s="8">
        <v>69</v>
      </c>
      <c r="M222" s="8">
        <v>7084</v>
      </c>
      <c r="N222" s="9" t="s">
        <v>1148</v>
      </c>
      <c r="O222" s="8">
        <v>6697</v>
      </c>
      <c r="P222" s="9" t="s">
        <v>1148</v>
      </c>
      <c r="Q222" s="8">
        <v>0</v>
      </c>
      <c r="R222" s="9" t="s">
        <v>1148</v>
      </c>
      <c r="S222" s="8">
        <v>24890</v>
      </c>
      <c r="T222" s="9" t="s">
        <v>1148</v>
      </c>
      <c r="U222" s="8">
        <v>0</v>
      </c>
      <c r="V222" s="9" t="s">
        <v>1148</v>
      </c>
      <c r="W222" s="33">
        <v>38671</v>
      </c>
      <c r="X222" s="9" t="s">
        <v>1148</v>
      </c>
      <c r="Y222" s="30">
        <v>4</v>
      </c>
      <c r="Z222" s="9" t="s">
        <v>1148</v>
      </c>
      <c r="AA222" s="30">
        <v>4</v>
      </c>
      <c r="AB222" s="9" t="s">
        <v>1148</v>
      </c>
      <c r="AC222" s="30">
        <v>0</v>
      </c>
      <c r="AD222" s="9" t="s">
        <v>1148</v>
      </c>
      <c r="AE222" s="30">
        <v>20</v>
      </c>
      <c r="AF222" s="9" t="s">
        <v>1148</v>
      </c>
      <c r="AG222" s="30">
        <v>0</v>
      </c>
      <c r="AH222" s="9" t="s">
        <v>1148</v>
      </c>
      <c r="AI222" s="32">
        <v>28</v>
      </c>
      <c r="AJ222" s="12" t="s">
        <v>1148</v>
      </c>
      <c r="AK222" s="22">
        <v>189902</v>
      </c>
      <c r="AL222" s="22" t="s">
        <v>1148</v>
      </c>
      <c r="AM222" s="22">
        <v>153384</v>
      </c>
      <c r="AN222" s="22" t="s">
        <v>1148</v>
      </c>
      <c r="AO222" s="22">
        <v>0</v>
      </c>
      <c r="AP222" s="22" t="s">
        <v>1148</v>
      </c>
      <c r="AQ222" s="22">
        <v>942851</v>
      </c>
      <c r="AR222" s="22" t="s">
        <v>1148</v>
      </c>
      <c r="AS222" s="26">
        <v>1286137</v>
      </c>
      <c r="AT222" s="22" t="s">
        <v>1148</v>
      </c>
      <c r="AU222" s="23">
        <v>26.807171089779786</v>
      </c>
      <c r="AV222" s="23" t="s">
        <v>1148</v>
      </c>
      <c r="AW222" s="23">
        <v>22.903389577422725</v>
      </c>
      <c r="AX222" s="23" t="s">
        <v>1148</v>
      </c>
      <c r="AY222" s="23" t="s">
        <v>1148</v>
      </c>
      <c r="AZ222" s="23" t="s">
        <v>1148</v>
      </c>
      <c r="BA222" s="23">
        <v>37.880715146645237</v>
      </c>
      <c r="BB222" s="23" t="s">
        <v>1148</v>
      </c>
      <c r="BC222" s="24">
        <v>33.25843655452406</v>
      </c>
      <c r="BD222" s="1" t="s">
        <v>1148</v>
      </c>
      <c r="BE222" s="1" t="str">
        <f>IF(OR(N222="Q",P222="Q",R222="Q",T222="Q",V222="Q",X222="Q",Z222="Q",AB222="Q",AD222="Q",AF222="Q",AH222="Q",AJ222="Q",AL222="Q",AN222="Q",AP222="Q",AR222="Q",AT222="Q",AV222="Q",AX222="Q",AZ222="Q",BB222="Q",BD222="Q"),"Yes","No")</f>
        <v>No</v>
      </c>
    </row>
    <row r="223" spans="1:57" ht="11.25" customHeight="1">
      <c r="A223" s="7" t="s">
        <v>122</v>
      </c>
      <c r="B223" s="7" t="s">
        <v>584</v>
      </c>
      <c r="C223" s="37" t="s">
        <v>58</v>
      </c>
      <c r="D223" s="298">
        <v>4108</v>
      </c>
      <c r="E223" s="299">
        <v>40108</v>
      </c>
      <c r="F223" s="27" t="s">
        <v>167</v>
      </c>
      <c r="G223" s="73" t="s">
        <v>160</v>
      </c>
      <c r="H223" s="35">
        <v>347602</v>
      </c>
      <c r="I223" s="35">
        <v>164</v>
      </c>
      <c r="J223" s="37" t="s">
        <v>7</v>
      </c>
      <c r="K223" s="37" t="s">
        <v>161</v>
      </c>
      <c r="L223" s="8">
        <v>58</v>
      </c>
      <c r="M223" s="8">
        <v>180574</v>
      </c>
      <c r="N223" s="9" t="s">
        <v>1148</v>
      </c>
      <c r="O223" s="8">
        <v>36357</v>
      </c>
      <c r="P223" s="9" t="s">
        <v>1148</v>
      </c>
      <c r="Q223" s="8">
        <v>0</v>
      </c>
      <c r="R223" s="9" t="s">
        <v>1148</v>
      </c>
      <c r="S223" s="8">
        <v>29632</v>
      </c>
      <c r="T223" s="9" t="s">
        <v>1148</v>
      </c>
      <c r="U223" s="8">
        <v>0</v>
      </c>
      <c r="V223" s="9" t="s">
        <v>1148</v>
      </c>
      <c r="W223" s="33">
        <v>246563</v>
      </c>
      <c r="X223" s="9" t="s">
        <v>1148</v>
      </c>
      <c r="Y223" s="30">
        <v>105</v>
      </c>
      <c r="Z223" s="9" t="s">
        <v>1148</v>
      </c>
      <c r="AA223" s="30">
        <v>20</v>
      </c>
      <c r="AB223" s="9" t="s">
        <v>1148</v>
      </c>
      <c r="AC223" s="30">
        <v>0</v>
      </c>
      <c r="AD223" s="9" t="s">
        <v>1148</v>
      </c>
      <c r="AE223" s="30">
        <v>26</v>
      </c>
      <c r="AF223" s="9" t="s">
        <v>1148</v>
      </c>
      <c r="AG223" s="30">
        <v>0</v>
      </c>
      <c r="AH223" s="9" t="s">
        <v>1148</v>
      </c>
      <c r="AI223" s="32">
        <v>151</v>
      </c>
      <c r="AJ223" s="12" t="s">
        <v>1148</v>
      </c>
      <c r="AK223" s="22">
        <v>4315024</v>
      </c>
      <c r="AL223" s="22" t="s">
        <v>1148</v>
      </c>
      <c r="AM223" s="22">
        <v>896704</v>
      </c>
      <c r="AN223" s="22" t="s">
        <v>1148</v>
      </c>
      <c r="AO223" s="22">
        <v>0</v>
      </c>
      <c r="AP223" s="22" t="s">
        <v>1148</v>
      </c>
      <c r="AQ223" s="22">
        <v>1122442</v>
      </c>
      <c r="AR223" s="22" t="s">
        <v>1148</v>
      </c>
      <c r="AS223" s="26">
        <v>6334170</v>
      </c>
      <c r="AT223" s="22" t="s">
        <v>1148</v>
      </c>
      <c r="AU223" s="23">
        <v>23.896153377562662</v>
      </c>
      <c r="AV223" s="23" t="s">
        <v>1148</v>
      </c>
      <c r="AW223" s="23">
        <v>24.663861154660726</v>
      </c>
      <c r="AX223" s="23" t="s">
        <v>1148</v>
      </c>
      <c r="AY223" s="23" t="s">
        <v>1148</v>
      </c>
      <c r="AZ223" s="23" t="s">
        <v>1148</v>
      </c>
      <c r="BA223" s="23">
        <v>37.879387149028076</v>
      </c>
      <c r="BB223" s="23" t="s">
        <v>1148</v>
      </c>
      <c r="BC223" s="24">
        <v>25.689864253760703</v>
      </c>
      <c r="BD223" s="1" t="s">
        <v>1148</v>
      </c>
      <c r="BE223" s="1" t="str">
        <f>IF(OR(N223="Q",P223="Q",R223="Q",T223="Q",V223="Q",X223="Q",Z223="Q",AB223="Q",AD223="Q",AF223="Q",AH223="Q",AJ223="Q",AL223="Q",AN223="Q",AP223="Q",AR223="Q",AT223="Q",AV223="Q",AX223="Q",AZ223="Q",BB223="Q",BD223="Q"),"Yes","No")</f>
        <v>No</v>
      </c>
    </row>
    <row r="224" spans="1:57" ht="11.25" customHeight="1">
      <c r="A224" s="7" t="s">
        <v>122</v>
      </c>
      <c r="B224" s="7" t="s">
        <v>584</v>
      </c>
      <c r="C224" s="37" t="s">
        <v>58</v>
      </c>
      <c r="D224" s="298">
        <v>4108</v>
      </c>
      <c r="E224" s="299">
        <v>40108</v>
      </c>
      <c r="F224" s="27" t="s">
        <v>167</v>
      </c>
      <c r="G224" s="73" t="s">
        <v>160</v>
      </c>
      <c r="H224" s="35">
        <v>347602</v>
      </c>
      <c r="I224" s="35">
        <v>164</v>
      </c>
      <c r="J224" s="37" t="s">
        <v>10</v>
      </c>
      <c r="K224" s="37" t="s">
        <v>161</v>
      </c>
      <c r="L224" s="8">
        <v>15</v>
      </c>
      <c r="M224" s="8">
        <v>51200</v>
      </c>
      <c r="N224" s="9" t="s">
        <v>1148</v>
      </c>
      <c r="O224" s="8">
        <v>4784</v>
      </c>
      <c r="P224" s="9" t="s">
        <v>1148</v>
      </c>
      <c r="Q224" s="8">
        <v>0</v>
      </c>
      <c r="R224" s="9" t="s">
        <v>1148</v>
      </c>
      <c r="S224" s="8">
        <v>4741</v>
      </c>
      <c r="T224" s="9" t="s">
        <v>1148</v>
      </c>
      <c r="U224" s="8">
        <v>0</v>
      </c>
      <c r="V224" s="9" t="s">
        <v>1148</v>
      </c>
      <c r="W224" s="33">
        <v>60725</v>
      </c>
      <c r="X224" s="9" t="s">
        <v>1148</v>
      </c>
      <c r="Y224" s="30">
        <v>28</v>
      </c>
      <c r="Z224" s="9" t="s">
        <v>1148</v>
      </c>
      <c r="AA224" s="30">
        <v>3</v>
      </c>
      <c r="AB224" s="9" t="s">
        <v>1148</v>
      </c>
      <c r="AC224" s="30">
        <v>0</v>
      </c>
      <c r="AD224" s="9" t="s">
        <v>1148</v>
      </c>
      <c r="AE224" s="30">
        <v>4</v>
      </c>
      <c r="AF224" s="9" t="s">
        <v>1148</v>
      </c>
      <c r="AG224" s="30">
        <v>0</v>
      </c>
      <c r="AH224" s="9" t="s">
        <v>1148</v>
      </c>
      <c r="AI224" s="32">
        <v>35</v>
      </c>
      <c r="AJ224" s="12" t="s">
        <v>1148</v>
      </c>
      <c r="AK224" s="22">
        <v>1119898</v>
      </c>
      <c r="AL224" s="22" t="s">
        <v>1148</v>
      </c>
      <c r="AM224" s="22">
        <v>129786</v>
      </c>
      <c r="AN224" s="22" t="s">
        <v>1148</v>
      </c>
      <c r="AO224" s="22">
        <v>0</v>
      </c>
      <c r="AP224" s="22" t="s">
        <v>1148</v>
      </c>
      <c r="AQ224" s="22">
        <v>184591</v>
      </c>
      <c r="AR224" s="22" t="s">
        <v>1148</v>
      </c>
      <c r="AS224" s="26">
        <v>1434275</v>
      </c>
      <c r="AT224" s="22" t="s">
        <v>1148</v>
      </c>
      <c r="AU224" s="23">
        <v>21.873007812499999</v>
      </c>
      <c r="AV224" s="23" t="s">
        <v>1148</v>
      </c>
      <c r="AW224" s="23">
        <v>27.129180602006688</v>
      </c>
      <c r="AX224" s="23" t="s">
        <v>1148</v>
      </c>
      <c r="AY224" s="23" t="s">
        <v>1148</v>
      </c>
      <c r="AZ224" s="23" t="s">
        <v>1148</v>
      </c>
      <c r="BA224" s="23">
        <v>38.935034802784223</v>
      </c>
      <c r="BB224" s="23" t="s">
        <v>1148</v>
      </c>
      <c r="BC224" s="24">
        <v>23.619184849732399</v>
      </c>
      <c r="BD224" s="1" t="s">
        <v>1148</v>
      </c>
      <c r="BE224" s="1" t="str">
        <f>IF(OR(N224="Q",P224="Q",R224="Q",T224="Q",V224="Q",X224="Q",Z224="Q",AB224="Q",AD224="Q",AF224="Q",AH224="Q",AJ224="Q",AL224="Q",AN224="Q",AP224="Q",AR224="Q",AT224="Q",AV224="Q",AX224="Q",AZ224="Q",BB224="Q",BD224="Q"),"Yes","No")</f>
        <v>No</v>
      </c>
    </row>
    <row r="225" spans="1:57" ht="11.25" customHeight="1">
      <c r="A225" s="7" t="s">
        <v>168</v>
      </c>
      <c r="B225" s="7" t="s">
        <v>169</v>
      </c>
      <c r="C225" s="37" t="s">
        <v>17</v>
      </c>
      <c r="D225" s="298">
        <v>9008</v>
      </c>
      <c r="E225" s="299">
        <v>90008</v>
      </c>
      <c r="F225" s="27" t="s">
        <v>164</v>
      </c>
      <c r="G225" s="73" t="s">
        <v>160</v>
      </c>
      <c r="H225" s="35">
        <v>12150996</v>
      </c>
      <c r="I225" s="35">
        <v>163</v>
      </c>
      <c r="J225" s="37" t="s">
        <v>7</v>
      </c>
      <c r="K225" s="37" t="s">
        <v>161</v>
      </c>
      <c r="L225" s="8">
        <v>157</v>
      </c>
      <c r="M225" s="8">
        <v>697792</v>
      </c>
      <c r="N225" s="9" t="s">
        <v>1148</v>
      </c>
      <c r="O225" s="8">
        <v>142518</v>
      </c>
      <c r="P225" s="9" t="s">
        <v>1148</v>
      </c>
      <c r="Q225" s="8">
        <v>16917</v>
      </c>
      <c r="R225" s="9" t="s">
        <v>1148</v>
      </c>
      <c r="S225" s="8">
        <v>44908</v>
      </c>
      <c r="T225" s="9" t="s">
        <v>1148</v>
      </c>
      <c r="U225" s="8">
        <v>8914</v>
      </c>
      <c r="V225" s="9" t="s">
        <v>1148</v>
      </c>
      <c r="W225" s="33">
        <v>911049</v>
      </c>
      <c r="X225" s="9" t="s">
        <v>1148</v>
      </c>
      <c r="Y225" s="30">
        <v>326.19</v>
      </c>
      <c r="Z225" s="9" t="s">
        <v>1148</v>
      </c>
      <c r="AA225" s="30">
        <v>72.5</v>
      </c>
      <c r="AB225" s="9" t="s">
        <v>1148</v>
      </c>
      <c r="AC225" s="30">
        <v>9.5</v>
      </c>
      <c r="AD225" s="9" t="s">
        <v>1148</v>
      </c>
      <c r="AE225" s="30">
        <v>26.13</v>
      </c>
      <c r="AF225" s="9" t="s">
        <v>1148</v>
      </c>
      <c r="AG225" s="30">
        <v>4.96</v>
      </c>
      <c r="AH225" s="9" t="s">
        <v>1148</v>
      </c>
      <c r="AI225" s="32">
        <v>439.28</v>
      </c>
      <c r="AJ225" s="12" t="s">
        <v>1148</v>
      </c>
      <c r="AK225" s="22">
        <v>22862986</v>
      </c>
      <c r="AL225" s="22" t="s">
        <v>1148</v>
      </c>
      <c r="AM225" s="22">
        <v>4878662</v>
      </c>
      <c r="AN225" s="22" t="s">
        <v>1148</v>
      </c>
      <c r="AO225" s="22">
        <v>662226</v>
      </c>
      <c r="AP225" s="22" t="s">
        <v>1148</v>
      </c>
      <c r="AQ225" s="22">
        <v>3039160</v>
      </c>
      <c r="AR225" s="22" t="s">
        <v>1148</v>
      </c>
      <c r="AS225" s="26">
        <v>31443034</v>
      </c>
      <c r="AT225" s="22" t="s">
        <v>1148</v>
      </c>
      <c r="AU225" s="23">
        <v>32.764757979455197</v>
      </c>
      <c r="AV225" s="23" t="s">
        <v>1148</v>
      </c>
      <c r="AW225" s="23">
        <v>34.231900531862642</v>
      </c>
      <c r="AX225" s="23" t="s">
        <v>1148</v>
      </c>
      <c r="AY225" s="23">
        <v>39.145593190281964</v>
      </c>
      <c r="AZ225" s="23" t="s">
        <v>1148</v>
      </c>
      <c r="BA225" s="23">
        <v>67.675247171996077</v>
      </c>
      <c r="BB225" s="23" t="s">
        <v>1148</v>
      </c>
      <c r="BC225" s="24">
        <v>34.512999849623895</v>
      </c>
      <c r="BD225" s="1" t="s">
        <v>1148</v>
      </c>
      <c r="BE225" s="1" t="str">
        <f>IF(OR(N225="Q",P225="Q",R225="Q",T225="Q",V225="Q",X225="Q",Z225="Q",AB225="Q",AD225="Q",AF225="Q",AH225="Q",AJ225="Q",AL225="Q",AN225="Q",AP225="Q",AR225="Q",AT225="Q",AV225="Q",AX225="Q",AZ225="Q",BB225="Q",BD225="Q"),"Yes","No")</f>
        <v>No</v>
      </c>
    </row>
    <row r="226" spans="1:57" ht="11.25" customHeight="1">
      <c r="A226" s="7" t="s">
        <v>241</v>
      </c>
      <c r="B226" s="7" t="s">
        <v>242</v>
      </c>
      <c r="C226" s="37" t="s">
        <v>70</v>
      </c>
      <c r="D226" s="298">
        <v>2018</v>
      </c>
      <c r="E226" s="299">
        <v>20018</v>
      </c>
      <c r="F226" s="27" t="s">
        <v>243</v>
      </c>
      <c r="G226" s="73" t="s">
        <v>160</v>
      </c>
      <c r="H226" s="35">
        <v>412317</v>
      </c>
      <c r="I226" s="35">
        <v>162</v>
      </c>
      <c r="J226" s="37" t="s">
        <v>7</v>
      </c>
      <c r="K226" s="37" t="s">
        <v>161</v>
      </c>
      <c r="L226" s="8">
        <v>121</v>
      </c>
      <c r="M226" s="8">
        <v>450539</v>
      </c>
      <c r="N226" s="9" t="s">
        <v>1148</v>
      </c>
      <c r="O226" s="8">
        <v>137828</v>
      </c>
      <c r="P226" s="9" t="s">
        <v>1148</v>
      </c>
      <c r="Q226" s="8">
        <v>34962</v>
      </c>
      <c r="R226" s="9" t="s">
        <v>1148</v>
      </c>
      <c r="S226" s="8">
        <v>64962</v>
      </c>
      <c r="T226" s="9" t="s">
        <v>1148</v>
      </c>
      <c r="U226" s="8">
        <v>0</v>
      </c>
      <c r="V226" s="9" t="s">
        <v>1148</v>
      </c>
      <c r="W226" s="33">
        <v>688291</v>
      </c>
      <c r="X226" s="9" t="s">
        <v>1148</v>
      </c>
      <c r="Y226" s="30">
        <v>227</v>
      </c>
      <c r="Z226" s="9" t="s">
        <v>1148</v>
      </c>
      <c r="AA226" s="30">
        <v>68</v>
      </c>
      <c r="AB226" s="9" t="s">
        <v>1148</v>
      </c>
      <c r="AC226" s="30">
        <v>25</v>
      </c>
      <c r="AD226" s="9" t="s">
        <v>1148</v>
      </c>
      <c r="AE226" s="30">
        <v>48</v>
      </c>
      <c r="AF226" s="9" t="s">
        <v>1148</v>
      </c>
      <c r="AG226" s="30">
        <v>0</v>
      </c>
      <c r="AH226" s="9" t="s">
        <v>1148</v>
      </c>
      <c r="AI226" s="32">
        <v>368</v>
      </c>
      <c r="AJ226" s="12" t="s">
        <v>1148</v>
      </c>
      <c r="AK226" s="22">
        <v>9401356</v>
      </c>
      <c r="AL226" s="22" t="s">
        <v>1148</v>
      </c>
      <c r="AM226" s="22">
        <v>2581246</v>
      </c>
      <c r="AN226" s="22" t="s">
        <v>1148</v>
      </c>
      <c r="AO226" s="22">
        <v>773520</v>
      </c>
      <c r="AP226" s="22" t="s">
        <v>1148</v>
      </c>
      <c r="AQ226" s="22">
        <v>887306</v>
      </c>
      <c r="AR226" s="22" t="s">
        <v>1148</v>
      </c>
      <c r="AS226" s="26">
        <v>13643428</v>
      </c>
      <c r="AT226" s="22" t="s">
        <v>1148</v>
      </c>
      <c r="AU226" s="23">
        <v>20.866908303165765</v>
      </c>
      <c r="AV226" s="23" t="s">
        <v>1148</v>
      </c>
      <c r="AW226" s="23">
        <v>18.728023333430073</v>
      </c>
      <c r="AX226" s="23" t="s">
        <v>1148</v>
      </c>
      <c r="AY226" s="23">
        <v>22.124592414621588</v>
      </c>
      <c r="AZ226" s="23" t="s">
        <v>1148</v>
      </c>
      <c r="BA226" s="23">
        <v>13.658846710384532</v>
      </c>
      <c r="BB226" s="23" t="s">
        <v>1148</v>
      </c>
      <c r="BC226" s="24">
        <v>19.822179862877764</v>
      </c>
      <c r="BD226" s="1" t="s">
        <v>1148</v>
      </c>
      <c r="BE226" s="1" t="str">
        <f>IF(OR(N226="Q",P226="Q",R226="Q",T226="Q",V226="Q",X226="Q",Z226="Q",AB226="Q",AD226="Q",AF226="Q",AH226="Q",AJ226="Q",AL226="Q",AN226="Q",AP226="Q",AR226="Q",AT226="Q",AV226="Q",AX226="Q",AZ226="Q",BB226="Q",BD226="Q"),"Yes","No")</f>
        <v>No</v>
      </c>
    </row>
    <row r="227" spans="1:57" ht="11.25" customHeight="1">
      <c r="A227" s="7" t="s">
        <v>241</v>
      </c>
      <c r="B227" s="7" t="s">
        <v>242</v>
      </c>
      <c r="C227" s="37" t="s">
        <v>70</v>
      </c>
      <c r="D227" s="298">
        <v>2018</v>
      </c>
      <c r="E227" s="299">
        <v>20018</v>
      </c>
      <c r="F227" s="27" t="s">
        <v>243</v>
      </c>
      <c r="G227" s="73" t="s">
        <v>160</v>
      </c>
      <c r="H227" s="35">
        <v>412317</v>
      </c>
      <c r="I227" s="35">
        <v>162</v>
      </c>
      <c r="J227" s="37" t="s">
        <v>10</v>
      </c>
      <c r="K227" s="37" t="s">
        <v>161</v>
      </c>
      <c r="L227" s="8">
        <v>17</v>
      </c>
      <c r="M227" s="8">
        <v>53898</v>
      </c>
      <c r="N227" s="9" t="s">
        <v>1148</v>
      </c>
      <c r="O227" s="8">
        <v>18199</v>
      </c>
      <c r="P227" s="9" t="s">
        <v>1148</v>
      </c>
      <c r="Q227" s="8">
        <v>0</v>
      </c>
      <c r="R227" s="9" t="s">
        <v>1148</v>
      </c>
      <c r="S227" s="8">
        <v>8978</v>
      </c>
      <c r="T227" s="9" t="s">
        <v>1148</v>
      </c>
      <c r="U227" s="8">
        <v>0</v>
      </c>
      <c r="V227" s="9" t="s">
        <v>1148</v>
      </c>
      <c r="W227" s="33">
        <v>81075</v>
      </c>
      <c r="X227" s="9" t="s">
        <v>1148</v>
      </c>
      <c r="Y227" s="30">
        <v>32</v>
      </c>
      <c r="Z227" s="9" t="s">
        <v>1148</v>
      </c>
      <c r="AA227" s="30">
        <v>8</v>
      </c>
      <c r="AB227" s="9" t="s">
        <v>1148</v>
      </c>
      <c r="AC227" s="30">
        <v>0</v>
      </c>
      <c r="AD227" s="9" t="s">
        <v>1148</v>
      </c>
      <c r="AE227" s="30">
        <v>5</v>
      </c>
      <c r="AF227" s="9" t="s">
        <v>1148</v>
      </c>
      <c r="AG227" s="30">
        <v>0</v>
      </c>
      <c r="AH227" s="9" t="s">
        <v>1148</v>
      </c>
      <c r="AI227" s="32">
        <v>45</v>
      </c>
      <c r="AJ227" s="12" t="s">
        <v>1148</v>
      </c>
      <c r="AK227" s="22">
        <v>1222541</v>
      </c>
      <c r="AL227" s="22" t="s">
        <v>1148</v>
      </c>
      <c r="AM227" s="22">
        <v>423850</v>
      </c>
      <c r="AN227" s="22" t="s">
        <v>1148</v>
      </c>
      <c r="AO227" s="22">
        <v>61350</v>
      </c>
      <c r="AP227" s="22" t="s">
        <v>1148</v>
      </c>
      <c r="AQ227" s="22">
        <v>224939</v>
      </c>
      <c r="AR227" s="22" t="s">
        <v>1148</v>
      </c>
      <c r="AS227" s="26">
        <v>1932680</v>
      </c>
      <c r="AT227" s="22" t="s">
        <v>1148</v>
      </c>
      <c r="AU227" s="23">
        <v>22.682492856877808</v>
      </c>
      <c r="AV227" s="23" t="s">
        <v>1148</v>
      </c>
      <c r="AW227" s="23">
        <v>23.289741194571132</v>
      </c>
      <c r="AX227" s="23" t="s">
        <v>1148</v>
      </c>
      <c r="AY227" s="23" t="s">
        <v>1148</v>
      </c>
      <c r="AZ227" s="23" t="s">
        <v>1148</v>
      </c>
      <c r="BA227" s="23">
        <v>25.05446647360214</v>
      </c>
      <c r="BB227" s="23" t="s">
        <v>1148</v>
      </c>
      <c r="BC227" s="24">
        <v>23.838174529756397</v>
      </c>
      <c r="BD227" s="1" t="s">
        <v>1148</v>
      </c>
      <c r="BE227" s="1" t="str">
        <f>IF(OR(N227="Q",P227="Q",R227="Q",T227="Q",V227="Q",X227="Q",Z227="Q",AB227="Q",AD227="Q",AF227="Q",AH227="Q",AJ227="Q",AL227="Q",AN227="Q",AP227="Q",AR227="Q",AT227="Q",AV227="Q",AX227="Q",AZ227="Q",BB227="Q",BD227="Q"),"Yes","No")</f>
        <v>No</v>
      </c>
    </row>
    <row r="228" spans="1:57" ht="11.25" customHeight="1">
      <c r="A228" s="7" t="s">
        <v>426</v>
      </c>
      <c r="B228" s="7" t="s">
        <v>427</v>
      </c>
      <c r="C228" s="37" t="s">
        <v>63</v>
      </c>
      <c r="D228" s="298">
        <v>2126</v>
      </c>
      <c r="E228" s="299">
        <v>20126</v>
      </c>
      <c r="F228" s="27" t="s">
        <v>175</v>
      </c>
      <c r="G228" s="73" t="s">
        <v>160</v>
      </c>
      <c r="H228" s="35">
        <v>18351295</v>
      </c>
      <c r="I228" s="35">
        <v>161</v>
      </c>
      <c r="J228" s="37" t="s">
        <v>18</v>
      </c>
      <c r="K228" s="37" t="s">
        <v>161</v>
      </c>
      <c r="L228" s="8">
        <v>161</v>
      </c>
      <c r="M228" s="8">
        <v>439390</v>
      </c>
      <c r="N228" s="9" t="s">
        <v>1148</v>
      </c>
      <c r="O228" s="8">
        <v>100320</v>
      </c>
      <c r="P228" s="9" t="s">
        <v>1148</v>
      </c>
      <c r="Q228" s="8">
        <v>0</v>
      </c>
      <c r="R228" s="9" t="s">
        <v>1148</v>
      </c>
      <c r="S228" s="8">
        <v>29394</v>
      </c>
      <c r="T228" s="9" t="s">
        <v>1148</v>
      </c>
      <c r="U228" s="8">
        <v>0</v>
      </c>
      <c r="V228" s="9" t="s">
        <v>1148</v>
      </c>
      <c r="W228" s="33">
        <v>569104</v>
      </c>
      <c r="X228" s="9" t="s">
        <v>1148</v>
      </c>
      <c r="Y228" s="30">
        <v>224</v>
      </c>
      <c r="Z228" s="9" t="s">
        <v>1148</v>
      </c>
      <c r="AA228" s="30">
        <v>52</v>
      </c>
      <c r="AB228" s="9" t="s">
        <v>1148</v>
      </c>
      <c r="AC228" s="30">
        <v>0</v>
      </c>
      <c r="AD228" s="9" t="s">
        <v>1148</v>
      </c>
      <c r="AE228" s="30">
        <v>16</v>
      </c>
      <c r="AF228" s="9" t="s">
        <v>1148</v>
      </c>
      <c r="AG228" s="30">
        <v>0</v>
      </c>
      <c r="AH228" s="9" t="s">
        <v>1148</v>
      </c>
      <c r="AI228" s="32">
        <v>292</v>
      </c>
      <c r="AJ228" s="12" t="s">
        <v>1148</v>
      </c>
      <c r="AK228" s="22">
        <v>13357726</v>
      </c>
      <c r="AL228" s="22" t="s">
        <v>1148</v>
      </c>
      <c r="AM228" s="22">
        <v>2646006</v>
      </c>
      <c r="AN228" s="22" t="s">
        <v>1148</v>
      </c>
      <c r="AO228" s="22">
        <v>0</v>
      </c>
      <c r="AP228" s="22" t="s">
        <v>1148</v>
      </c>
      <c r="AQ228" s="22">
        <v>1006721</v>
      </c>
      <c r="AR228" s="22" t="s">
        <v>1148</v>
      </c>
      <c r="AS228" s="26">
        <v>17010453</v>
      </c>
      <c r="AT228" s="22" t="s">
        <v>1148</v>
      </c>
      <c r="AU228" s="23">
        <v>30.400614488267827</v>
      </c>
      <c r="AV228" s="23" t="s">
        <v>1148</v>
      </c>
      <c r="AW228" s="23">
        <v>26.375657894736843</v>
      </c>
      <c r="AX228" s="23" t="s">
        <v>1148</v>
      </c>
      <c r="AY228" s="23" t="s">
        <v>1148</v>
      </c>
      <c r="AZ228" s="23" t="s">
        <v>1148</v>
      </c>
      <c r="BA228" s="23">
        <v>34.249200517112335</v>
      </c>
      <c r="BB228" s="23" t="s">
        <v>1148</v>
      </c>
      <c r="BC228" s="24">
        <v>29.889884801371981</v>
      </c>
      <c r="BD228" s="1" t="s">
        <v>1148</v>
      </c>
      <c r="BE228" s="1" t="str">
        <f>IF(OR(N228="Q",P228="Q",R228="Q",T228="Q",V228="Q",X228="Q",Z228="Q",AB228="Q",AD228="Q",AF228="Q",AH228="Q",AJ228="Q",AL228="Q",AN228="Q",AP228="Q",AR228="Q",AT228="Q",AV228="Q",AX228="Q",AZ228="Q",BB228="Q",BD228="Q"),"Yes","No")</f>
        <v>No</v>
      </c>
    </row>
    <row r="229" spans="1:57" ht="11.25" customHeight="1">
      <c r="A229" s="7" t="s">
        <v>330</v>
      </c>
      <c r="B229" s="7" t="s">
        <v>331</v>
      </c>
      <c r="C229" s="37" t="s">
        <v>26</v>
      </c>
      <c r="D229" s="298">
        <v>8005</v>
      </c>
      <c r="E229" s="299">
        <v>80005</v>
      </c>
      <c r="F229" s="27" t="s">
        <v>164</v>
      </c>
      <c r="G229" s="73" t="s">
        <v>160</v>
      </c>
      <c r="H229" s="35">
        <v>559409</v>
      </c>
      <c r="I229" s="35">
        <v>161</v>
      </c>
      <c r="J229" s="37" t="s">
        <v>8</v>
      </c>
      <c r="K229" s="37" t="s">
        <v>161</v>
      </c>
      <c r="L229" s="8">
        <v>35</v>
      </c>
      <c r="M229" s="8">
        <v>0</v>
      </c>
      <c r="N229" s="9" t="s">
        <v>1148</v>
      </c>
      <c r="O229" s="8">
        <v>2364</v>
      </c>
      <c r="P229" s="9" t="s">
        <v>1148</v>
      </c>
      <c r="Q229" s="8">
        <v>627</v>
      </c>
      <c r="R229" s="9" t="s">
        <v>1148</v>
      </c>
      <c r="S229" s="8">
        <v>4441</v>
      </c>
      <c r="T229" s="9" t="s">
        <v>1148</v>
      </c>
      <c r="U229" s="8">
        <v>0</v>
      </c>
      <c r="V229" s="9" t="s">
        <v>1148</v>
      </c>
      <c r="W229" s="33">
        <v>7432</v>
      </c>
      <c r="X229" s="9" t="s">
        <v>1148</v>
      </c>
      <c r="Y229" s="30">
        <v>0</v>
      </c>
      <c r="Z229" s="9" t="s">
        <v>1148</v>
      </c>
      <c r="AA229" s="30">
        <v>1.5</v>
      </c>
      <c r="AB229" s="9" t="s">
        <v>1148</v>
      </c>
      <c r="AC229" s="30">
        <v>0.33</v>
      </c>
      <c r="AD229" s="9" t="s">
        <v>1148</v>
      </c>
      <c r="AE229" s="30">
        <v>2.66</v>
      </c>
      <c r="AF229" s="9" t="s">
        <v>1148</v>
      </c>
      <c r="AG229" s="30">
        <v>0</v>
      </c>
      <c r="AH229" s="9" t="s">
        <v>1148</v>
      </c>
      <c r="AI229" s="32">
        <v>4.49</v>
      </c>
      <c r="AJ229" s="12" t="s">
        <v>1148</v>
      </c>
      <c r="AK229" s="22">
        <v>0</v>
      </c>
      <c r="AL229" s="22" t="s">
        <v>1148</v>
      </c>
      <c r="AM229" s="22">
        <v>43294</v>
      </c>
      <c r="AN229" s="22" t="s">
        <v>1148</v>
      </c>
      <c r="AO229" s="22">
        <v>28121</v>
      </c>
      <c r="AP229" s="22" t="s">
        <v>1148</v>
      </c>
      <c r="AQ229" s="22">
        <v>150291</v>
      </c>
      <c r="AR229" s="22" t="s">
        <v>1148</v>
      </c>
      <c r="AS229" s="26">
        <v>221706</v>
      </c>
      <c r="AT229" s="22" t="s">
        <v>1148</v>
      </c>
      <c r="AU229" s="23" t="s">
        <v>1148</v>
      </c>
      <c r="AV229" s="23" t="s">
        <v>1148</v>
      </c>
      <c r="AW229" s="23">
        <v>18.313874788494079</v>
      </c>
      <c r="AX229" s="23" t="s">
        <v>1148</v>
      </c>
      <c r="AY229" s="23">
        <v>44.85007974481659</v>
      </c>
      <c r="AZ229" s="23" t="s">
        <v>1148</v>
      </c>
      <c r="BA229" s="23">
        <v>33.841702319297454</v>
      </c>
      <c r="BB229" s="23" t="s">
        <v>1148</v>
      </c>
      <c r="BC229" s="24">
        <v>29.831270182992466</v>
      </c>
      <c r="BD229" s="1" t="s">
        <v>1148</v>
      </c>
      <c r="BE229" s="1" t="str">
        <f>IF(OR(N229="Q",P229="Q",R229="Q",T229="Q",V229="Q",X229="Q",Z229="Q",AB229="Q",AD229="Q",AF229="Q",AH229="Q",AJ229="Q",AL229="Q",AN229="Q",AP229="Q",AR229="Q",AT229="Q",AV229="Q",AX229="Q",AZ229="Q",BB229="Q",BD229="Q"),"Yes","No")</f>
        <v>No</v>
      </c>
    </row>
    <row r="230" spans="1:57" ht="11.25" customHeight="1">
      <c r="A230" s="7" t="s">
        <v>474</v>
      </c>
      <c r="B230" s="7" t="s">
        <v>475</v>
      </c>
      <c r="C230" s="37" t="s">
        <v>40</v>
      </c>
      <c r="D230" s="298">
        <v>5146</v>
      </c>
      <c r="E230" s="299">
        <v>50146</v>
      </c>
      <c r="F230" s="27" t="s">
        <v>167</v>
      </c>
      <c r="G230" s="73" t="s">
        <v>160</v>
      </c>
      <c r="H230" s="35">
        <v>2150706</v>
      </c>
      <c r="I230" s="35">
        <v>157</v>
      </c>
      <c r="J230" s="37" t="s">
        <v>8</v>
      </c>
      <c r="K230" s="37" t="s">
        <v>161</v>
      </c>
      <c r="L230" s="8">
        <v>64</v>
      </c>
      <c r="M230" s="8">
        <v>0</v>
      </c>
      <c r="N230" s="9" t="s">
        <v>1148</v>
      </c>
      <c r="O230" s="8">
        <v>2111</v>
      </c>
      <c r="P230" s="9" t="s">
        <v>1148</v>
      </c>
      <c r="Q230" s="8">
        <v>0</v>
      </c>
      <c r="R230" s="9" t="s">
        <v>1148</v>
      </c>
      <c r="S230" s="8">
        <v>7892</v>
      </c>
      <c r="T230" s="9" t="s">
        <v>1148</v>
      </c>
      <c r="U230" s="8">
        <v>0</v>
      </c>
      <c r="V230" s="9" t="s">
        <v>1148</v>
      </c>
      <c r="W230" s="33">
        <v>10003</v>
      </c>
      <c r="X230" s="9" t="s">
        <v>1148</v>
      </c>
      <c r="Y230" s="30">
        <v>0</v>
      </c>
      <c r="Z230" s="9" t="s">
        <v>1148</v>
      </c>
      <c r="AA230" s="30">
        <v>1.2</v>
      </c>
      <c r="AB230" s="9" t="s">
        <v>1148</v>
      </c>
      <c r="AC230" s="30">
        <v>0</v>
      </c>
      <c r="AD230" s="9" t="s">
        <v>1148</v>
      </c>
      <c r="AE230" s="30">
        <v>4.4000000000000004</v>
      </c>
      <c r="AF230" s="9" t="s">
        <v>1148</v>
      </c>
      <c r="AG230" s="30">
        <v>0</v>
      </c>
      <c r="AH230" s="9" t="s">
        <v>1148</v>
      </c>
      <c r="AI230" s="32">
        <v>5.6</v>
      </c>
      <c r="AJ230" s="12" t="s">
        <v>1148</v>
      </c>
      <c r="AK230" s="22">
        <v>0</v>
      </c>
      <c r="AL230" s="22" t="s">
        <v>1148</v>
      </c>
      <c r="AM230" s="22">
        <v>64726</v>
      </c>
      <c r="AN230" s="22" t="s">
        <v>1148</v>
      </c>
      <c r="AO230" s="22">
        <v>0</v>
      </c>
      <c r="AP230" s="22" t="s">
        <v>1148</v>
      </c>
      <c r="AQ230" s="22">
        <v>188370</v>
      </c>
      <c r="AR230" s="22" t="s">
        <v>1148</v>
      </c>
      <c r="AS230" s="26">
        <v>253096</v>
      </c>
      <c r="AT230" s="22" t="s">
        <v>1148</v>
      </c>
      <c r="AU230" s="23" t="s">
        <v>1148</v>
      </c>
      <c r="AV230" s="23" t="s">
        <v>1148</v>
      </c>
      <c r="AW230" s="23">
        <v>30.661297963050686</v>
      </c>
      <c r="AX230" s="23" t="s">
        <v>1148</v>
      </c>
      <c r="AY230" s="23" t="s">
        <v>1148</v>
      </c>
      <c r="AZ230" s="23" t="s">
        <v>1148</v>
      </c>
      <c r="BA230" s="23">
        <v>23.868474404460212</v>
      </c>
      <c r="BB230" s="23" t="s">
        <v>1148</v>
      </c>
      <c r="BC230" s="24">
        <v>25.302009397180846</v>
      </c>
      <c r="BD230" s="1" t="s">
        <v>1148</v>
      </c>
      <c r="BE230" s="1" t="str">
        <f>IF(OR(N230="Q",P230="Q",R230="Q",T230="Q",V230="Q",X230="Q",Z230="Q",AB230="Q",AD230="Q",AF230="Q",AH230="Q",AJ230="Q",AL230="Q",AN230="Q",AP230="Q",AR230="Q",AT230="Q",AV230="Q",AX230="Q",AZ230="Q",BB230="Q",BD230="Q"),"Yes","No")</f>
        <v>No</v>
      </c>
    </row>
    <row r="231" spans="1:57" ht="11.25" customHeight="1">
      <c r="A231" s="7" t="s">
        <v>711</v>
      </c>
      <c r="B231" s="7" t="s">
        <v>712</v>
      </c>
      <c r="C231" s="37" t="s">
        <v>44</v>
      </c>
      <c r="D231" s="298">
        <v>7015</v>
      </c>
      <c r="E231" s="299">
        <v>70015</v>
      </c>
      <c r="F231" s="27" t="s">
        <v>164</v>
      </c>
      <c r="G231" s="73" t="s">
        <v>160</v>
      </c>
      <c r="H231" s="35">
        <v>472870</v>
      </c>
      <c r="I231" s="35">
        <v>156</v>
      </c>
      <c r="J231" s="37" t="s">
        <v>7</v>
      </c>
      <c r="K231" s="37" t="s">
        <v>161</v>
      </c>
      <c r="L231" s="8">
        <v>38</v>
      </c>
      <c r="M231" s="8">
        <v>145039</v>
      </c>
      <c r="N231" s="9" t="s">
        <v>1148</v>
      </c>
      <c r="O231" s="8">
        <v>29347</v>
      </c>
      <c r="P231" s="9" t="s">
        <v>1148</v>
      </c>
      <c r="Q231" s="8">
        <v>5776</v>
      </c>
      <c r="R231" s="9" t="s">
        <v>1148</v>
      </c>
      <c r="S231" s="8">
        <v>24290</v>
      </c>
      <c r="T231" s="9" t="s">
        <v>1148</v>
      </c>
      <c r="U231" s="8">
        <v>0</v>
      </c>
      <c r="V231" s="9" t="s">
        <v>1148</v>
      </c>
      <c r="W231" s="33">
        <v>204452</v>
      </c>
      <c r="X231" s="9" t="s">
        <v>1148</v>
      </c>
      <c r="Y231" s="30">
        <v>68.650000000000006</v>
      </c>
      <c r="Z231" s="9" t="s">
        <v>1148</v>
      </c>
      <c r="AA231" s="30">
        <v>14.68</v>
      </c>
      <c r="AB231" s="9" t="s">
        <v>1148</v>
      </c>
      <c r="AC231" s="30">
        <v>2.15</v>
      </c>
      <c r="AD231" s="9" t="s">
        <v>1148</v>
      </c>
      <c r="AE231" s="30">
        <v>13.26</v>
      </c>
      <c r="AF231" s="9" t="s">
        <v>1148</v>
      </c>
      <c r="AG231" s="30">
        <v>0</v>
      </c>
      <c r="AH231" s="9" t="s">
        <v>1148</v>
      </c>
      <c r="AI231" s="32">
        <v>98.74</v>
      </c>
      <c r="AJ231" s="12" t="s">
        <v>1148</v>
      </c>
      <c r="AK231" s="22">
        <v>2852459</v>
      </c>
      <c r="AL231" s="22" t="s">
        <v>1148</v>
      </c>
      <c r="AM231" s="22">
        <v>717652</v>
      </c>
      <c r="AN231" s="22" t="s">
        <v>1148</v>
      </c>
      <c r="AO231" s="22">
        <v>82161</v>
      </c>
      <c r="AP231" s="22" t="s">
        <v>1148</v>
      </c>
      <c r="AQ231" s="22">
        <v>808653</v>
      </c>
      <c r="AR231" s="22" t="s">
        <v>1148</v>
      </c>
      <c r="AS231" s="26">
        <v>4460925</v>
      </c>
      <c r="AT231" s="22" t="s">
        <v>1148</v>
      </c>
      <c r="AU231" s="23">
        <v>19.666841332331305</v>
      </c>
      <c r="AV231" s="23" t="s">
        <v>1148</v>
      </c>
      <c r="AW231" s="23">
        <v>24.454015742665348</v>
      </c>
      <c r="AX231" s="23" t="s">
        <v>1148</v>
      </c>
      <c r="AY231" s="23">
        <v>14.224549861495845</v>
      </c>
      <c r="AZ231" s="23" t="s">
        <v>1148</v>
      </c>
      <c r="BA231" s="23">
        <v>33.291601482091394</v>
      </c>
      <c r="BB231" s="23" t="s">
        <v>1148</v>
      </c>
      <c r="BC231" s="24">
        <v>21.81893549586211</v>
      </c>
      <c r="BD231" s="1" t="s">
        <v>1148</v>
      </c>
      <c r="BE231" s="1" t="str">
        <f>IF(OR(N231="Q",P231="Q",R231="Q",T231="Q",V231="Q",X231="Q",Z231="Q",AB231="Q",AD231="Q",AF231="Q",AH231="Q",AJ231="Q",AL231="Q",AN231="Q",AP231="Q",AR231="Q",AT231="Q",AV231="Q",AX231="Q",AZ231="Q",BB231="Q",BD231="Q"),"Yes","No")</f>
        <v>No</v>
      </c>
    </row>
    <row r="232" spans="1:57" ht="11.25" customHeight="1">
      <c r="A232" s="7" t="s">
        <v>711</v>
      </c>
      <c r="B232" s="7" t="s">
        <v>712</v>
      </c>
      <c r="C232" s="37" t="s">
        <v>44</v>
      </c>
      <c r="D232" s="298">
        <v>7015</v>
      </c>
      <c r="E232" s="299">
        <v>70015</v>
      </c>
      <c r="F232" s="27" t="s">
        <v>164</v>
      </c>
      <c r="G232" s="73" t="s">
        <v>160</v>
      </c>
      <c r="H232" s="35">
        <v>472870</v>
      </c>
      <c r="I232" s="35">
        <v>156</v>
      </c>
      <c r="J232" s="37" t="s">
        <v>10</v>
      </c>
      <c r="K232" s="37" t="s">
        <v>161</v>
      </c>
      <c r="L232" s="8">
        <v>20</v>
      </c>
      <c r="M232" s="8">
        <v>42634</v>
      </c>
      <c r="N232" s="9" t="s">
        <v>1148</v>
      </c>
      <c r="O232" s="8">
        <v>3792</v>
      </c>
      <c r="P232" s="9" t="s">
        <v>1148</v>
      </c>
      <c r="Q232" s="8">
        <v>526</v>
      </c>
      <c r="R232" s="9" t="s">
        <v>1148</v>
      </c>
      <c r="S232" s="8">
        <v>2498</v>
      </c>
      <c r="T232" s="9" t="s">
        <v>1148</v>
      </c>
      <c r="U232" s="8">
        <v>0</v>
      </c>
      <c r="V232" s="9" t="s">
        <v>1148</v>
      </c>
      <c r="W232" s="33">
        <v>49450</v>
      </c>
      <c r="X232" s="9" t="s">
        <v>1148</v>
      </c>
      <c r="Y232" s="30">
        <v>22.45</v>
      </c>
      <c r="Z232" s="9" t="s">
        <v>1148</v>
      </c>
      <c r="AA232" s="30">
        <v>1.99</v>
      </c>
      <c r="AB232" s="9" t="s">
        <v>1148</v>
      </c>
      <c r="AC232" s="30">
        <v>0.18</v>
      </c>
      <c r="AD232" s="9" t="s">
        <v>1148</v>
      </c>
      <c r="AE232" s="30">
        <v>1.45</v>
      </c>
      <c r="AF232" s="9" t="s">
        <v>1148</v>
      </c>
      <c r="AG232" s="30">
        <v>0</v>
      </c>
      <c r="AH232" s="9" t="s">
        <v>1148</v>
      </c>
      <c r="AI232" s="32">
        <v>26.07</v>
      </c>
      <c r="AJ232" s="12" t="s">
        <v>1148</v>
      </c>
      <c r="AK232" s="22">
        <v>840090</v>
      </c>
      <c r="AL232" s="22" t="s">
        <v>1148</v>
      </c>
      <c r="AM232" s="22">
        <v>44142</v>
      </c>
      <c r="AN232" s="22" t="s">
        <v>1148</v>
      </c>
      <c r="AO232" s="22">
        <v>5694</v>
      </c>
      <c r="AP232" s="22" t="s">
        <v>1148</v>
      </c>
      <c r="AQ232" s="22">
        <v>93922</v>
      </c>
      <c r="AR232" s="22" t="s">
        <v>1148</v>
      </c>
      <c r="AS232" s="26">
        <v>983848</v>
      </c>
      <c r="AT232" s="22" t="s">
        <v>1148</v>
      </c>
      <c r="AU232" s="23">
        <v>19.704695782708637</v>
      </c>
      <c r="AV232" s="23" t="s">
        <v>1148</v>
      </c>
      <c r="AW232" s="23">
        <v>11.640822784810126</v>
      </c>
      <c r="AX232" s="23" t="s">
        <v>1148</v>
      </c>
      <c r="AY232" s="23">
        <v>10.82509505703422</v>
      </c>
      <c r="AZ232" s="23" t="s">
        <v>1148</v>
      </c>
      <c r="BA232" s="23">
        <v>37.598879103282627</v>
      </c>
      <c r="BB232" s="23" t="s">
        <v>1148</v>
      </c>
      <c r="BC232" s="24">
        <v>19.895813953488371</v>
      </c>
      <c r="BD232" s="1" t="s">
        <v>1148</v>
      </c>
      <c r="BE232" s="1" t="str">
        <f>IF(OR(N232="Q",P232="Q",R232="Q",T232="Q",V232="Q",X232="Q",Z232="Q",AB232="Q",AD232="Q",AF232="Q",AH232="Q",AJ232="Q",AL232="Q",AN232="Q",AP232="Q",AR232="Q",AT232="Q",AV232="Q",AX232="Q",AZ232="Q",BB232="Q",BD232="Q"),"Yes","No")</f>
        <v>No</v>
      </c>
    </row>
    <row r="233" spans="1:57" ht="11.25" customHeight="1">
      <c r="A233" s="7" t="s">
        <v>203</v>
      </c>
      <c r="B233" s="7" t="s">
        <v>204</v>
      </c>
      <c r="C233" s="37" t="s">
        <v>52</v>
      </c>
      <c r="D233" s="298">
        <v>5040</v>
      </c>
      <c r="E233" s="299">
        <v>50040</v>
      </c>
      <c r="F233" s="27" t="s">
        <v>167</v>
      </c>
      <c r="G233" s="73" t="s">
        <v>160</v>
      </c>
      <c r="H233" s="35">
        <v>306022</v>
      </c>
      <c r="I233" s="35">
        <v>154</v>
      </c>
      <c r="J233" s="37" t="s">
        <v>7</v>
      </c>
      <c r="K233" s="37" t="s">
        <v>161</v>
      </c>
      <c r="L233" s="8">
        <v>69</v>
      </c>
      <c r="M233" s="8">
        <v>307009</v>
      </c>
      <c r="N233" s="9" t="s">
        <v>1148</v>
      </c>
      <c r="O233" s="8">
        <v>66532</v>
      </c>
      <c r="P233" s="9" t="s">
        <v>1148</v>
      </c>
      <c r="Q233" s="8">
        <v>6544</v>
      </c>
      <c r="R233" s="9" t="s">
        <v>1148</v>
      </c>
      <c r="S233" s="8">
        <v>59697</v>
      </c>
      <c r="T233" s="9" t="s">
        <v>1148</v>
      </c>
      <c r="U233" s="8">
        <v>0</v>
      </c>
      <c r="V233" s="9" t="s">
        <v>1148</v>
      </c>
      <c r="W233" s="33">
        <v>439782</v>
      </c>
      <c r="X233" s="9" t="s">
        <v>1148</v>
      </c>
      <c r="Y233" s="30">
        <v>212</v>
      </c>
      <c r="Z233" s="9" t="s">
        <v>1148</v>
      </c>
      <c r="AA233" s="30">
        <v>39.5</v>
      </c>
      <c r="AB233" s="9" t="s">
        <v>1148</v>
      </c>
      <c r="AC233" s="30">
        <v>3.8</v>
      </c>
      <c r="AD233" s="9" t="s">
        <v>1148</v>
      </c>
      <c r="AE233" s="30">
        <v>38.799999999999997</v>
      </c>
      <c r="AF233" s="9" t="s">
        <v>1148</v>
      </c>
      <c r="AG233" s="30">
        <v>0</v>
      </c>
      <c r="AH233" s="9" t="s">
        <v>1148</v>
      </c>
      <c r="AI233" s="32">
        <v>294.10000000000002</v>
      </c>
      <c r="AJ233" s="12" t="s">
        <v>1148</v>
      </c>
      <c r="AK233" s="22">
        <v>7689557</v>
      </c>
      <c r="AL233" s="22" t="s">
        <v>1148</v>
      </c>
      <c r="AM233" s="22">
        <v>1768921</v>
      </c>
      <c r="AN233" s="22" t="s">
        <v>1148</v>
      </c>
      <c r="AO233" s="22">
        <v>140459</v>
      </c>
      <c r="AP233" s="22" t="s">
        <v>1148</v>
      </c>
      <c r="AQ233" s="22">
        <v>2055771</v>
      </c>
      <c r="AR233" s="22" t="s">
        <v>1148</v>
      </c>
      <c r="AS233" s="26">
        <v>11654708</v>
      </c>
      <c r="AT233" s="22" t="s">
        <v>1148</v>
      </c>
      <c r="AU233" s="23">
        <v>25.046682670540601</v>
      </c>
      <c r="AV233" s="23" t="s">
        <v>1148</v>
      </c>
      <c r="AW233" s="23">
        <v>26.587521794023928</v>
      </c>
      <c r="AX233" s="23" t="s">
        <v>1148</v>
      </c>
      <c r="AY233" s="23">
        <v>21.463783618581907</v>
      </c>
      <c r="AZ233" s="23" t="s">
        <v>1148</v>
      </c>
      <c r="BA233" s="23">
        <v>34.436755615860093</v>
      </c>
      <c r="BB233" s="23" t="s">
        <v>1148</v>
      </c>
      <c r="BC233" s="24">
        <v>26.501102819124021</v>
      </c>
      <c r="BD233" s="1" t="s">
        <v>1148</v>
      </c>
      <c r="BE233" s="1" t="str">
        <f>IF(OR(N233="Q",P233="Q",R233="Q",T233="Q",V233="Q",X233="Q",Z233="Q",AB233="Q",AD233="Q",AF233="Q",AH233="Q",AJ233="Q",AL233="Q",AN233="Q",AP233="Q",AR233="Q",AT233="Q",AV233="Q",AX233="Q",AZ233="Q",BB233="Q",BD233="Q"),"Yes","No")</f>
        <v>No</v>
      </c>
    </row>
    <row r="234" spans="1:57" ht="11.25" customHeight="1">
      <c r="A234" s="7" t="s">
        <v>638</v>
      </c>
      <c r="B234" s="7" t="s">
        <v>639</v>
      </c>
      <c r="C234" s="37" t="s">
        <v>32</v>
      </c>
      <c r="D234" s="298">
        <v>4063</v>
      </c>
      <c r="E234" s="299">
        <v>40063</v>
      </c>
      <c r="F234" s="27" t="s">
        <v>164</v>
      </c>
      <c r="G234" s="73" t="s">
        <v>160</v>
      </c>
      <c r="H234" s="35">
        <v>452791</v>
      </c>
      <c r="I234" s="35">
        <v>154</v>
      </c>
      <c r="J234" s="37" t="s">
        <v>7</v>
      </c>
      <c r="K234" s="37" t="s">
        <v>161</v>
      </c>
      <c r="L234" s="8">
        <v>29</v>
      </c>
      <c r="M234" s="8">
        <v>147550</v>
      </c>
      <c r="N234" s="9" t="s">
        <v>1148</v>
      </c>
      <c r="O234" s="8">
        <v>0</v>
      </c>
      <c r="P234" s="9" t="s">
        <v>1148</v>
      </c>
      <c r="Q234" s="8">
        <v>0</v>
      </c>
      <c r="R234" s="9" t="s">
        <v>1148</v>
      </c>
      <c r="S234" s="8">
        <v>11040</v>
      </c>
      <c r="T234" s="9" t="s">
        <v>1148</v>
      </c>
      <c r="U234" s="8">
        <v>0</v>
      </c>
      <c r="V234" s="9" t="s">
        <v>1148</v>
      </c>
      <c r="W234" s="33">
        <v>158590</v>
      </c>
      <c r="X234" s="9" t="s">
        <v>1148</v>
      </c>
      <c r="Y234" s="30">
        <v>60.5</v>
      </c>
      <c r="Z234" s="9" t="s">
        <v>1148</v>
      </c>
      <c r="AA234" s="30">
        <v>0</v>
      </c>
      <c r="AB234" s="9" t="s">
        <v>1148</v>
      </c>
      <c r="AC234" s="30">
        <v>0</v>
      </c>
      <c r="AD234" s="9" t="s">
        <v>1148</v>
      </c>
      <c r="AE234" s="30">
        <v>5.5</v>
      </c>
      <c r="AF234" s="9" t="s">
        <v>1148</v>
      </c>
      <c r="AG234" s="30">
        <v>0</v>
      </c>
      <c r="AH234" s="9" t="s">
        <v>1148</v>
      </c>
      <c r="AI234" s="32">
        <v>66</v>
      </c>
      <c r="AJ234" s="12" t="s">
        <v>1148</v>
      </c>
      <c r="AK234" s="22">
        <v>1845236</v>
      </c>
      <c r="AL234" s="22" t="s">
        <v>1148</v>
      </c>
      <c r="AM234" s="22">
        <v>0</v>
      </c>
      <c r="AN234" s="22" t="s">
        <v>1148</v>
      </c>
      <c r="AO234" s="22">
        <v>0</v>
      </c>
      <c r="AP234" s="22" t="s">
        <v>1148</v>
      </c>
      <c r="AQ234" s="22">
        <v>217007</v>
      </c>
      <c r="AR234" s="22" t="s">
        <v>1148</v>
      </c>
      <c r="AS234" s="26">
        <v>2062243</v>
      </c>
      <c r="AT234" s="22" t="s">
        <v>1148</v>
      </c>
      <c r="AU234" s="23">
        <v>12.505835310064384</v>
      </c>
      <c r="AV234" s="23" t="s">
        <v>1148</v>
      </c>
      <c r="AW234" s="23" t="s">
        <v>1148</v>
      </c>
      <c r="AX234" s="23" t="s">
        <v>1148</v>
      </c>
      <c r="AY234" s="23" t="s">
        <v>1148</v>
      </c>
      <c r="AZ234" s="23" t="s">
        <v>1148</v>
      </c>
      <c r="BA234" s="23">
        <v>19.65643115942029</v>
      </c>
      <c r="BB234" s="23" t="s">
        <v>1148</v>
      </c>
      <c r="BC234" s="24">
        <v>13.003613090358787</v>
      </c>
      <c r="BD234" s="1" t="s">
        <v>1148</v>
      </c>
      <c r="BE234" s="1" t="str">
        <f>IF(OR(N234="Q",P234="Q",R234="Q",T234="Q",V234="Q",X234="Q",Z234="Q",AB234="Q",AD234="Q",AF234="Q",AH234="Q",AJ234="Q",AL234="Q",AN234="Q",AP234="Q",AR234="Q",AT234="Q",AV234="Q",AX234="Q",AZ234="Q",BB234="Q",BD234="Q"),"Yes","No")</f>
        <v>No</v>
      </c>
    </row>
    <row r="235" spans="1:57" ht="11.25" customHeight="1">
      <c r="A235" s="7" t="s">
        <v>638</v>
      </c>
      <c r="B235" s="7" t="s">
        <v>639</v>
      </c>
      <c r="C235" s="37" t="s">
        <v>32</v>
      </c>
      <c r="D235" s="298">
        <v>4063</v>
      </c>
      <c r="E235" s="299">
        <v>40063</v>
      </c>
      <c r="F235" s="27" t="s">
        <v>164</v>
      </c>
      <c r="G235" s="73" t="s">
        <v>160</v>
      </c>
      <c r="H235" s="35">
        <v>452791</v>
      </c>
      <c r="I235" s="35">
        <v>154</v>
      </c>
      <c r="J235" s="37" t="s">
        <v>10</v>
      </c>
      <c r="K235" s="37" t="s">
        <v>161</v>
      </c>
      <c r="L235" s="8">
        <v>27</v>
      </c>
      <c r="M235" s="8">
        <v>77480</v>
      </c>
      <c r="N235" s="9" t="s">
        <v>1148</v>
      </c>
      <c r="O235" s="8">
        <v>0</v>
      </c>
      <c r="P235" s="9" t="s">
        <v>1148</v>
      </c>
      <c r="Q235" s="8">
        <v>0</v>
      </c>
      <c r="R235" s="9" t="s">
        <v>1148</v>
      </c>
      <c r="S235" s="8">
        <v>6000</v>
      </c>
      <c r="T235" s="9" t="s">
        <v>1148</v>
      </c>
      <c r="U235" s="8">
        <v>0</v>
      </c>
      <c r="V235" s="9" t="s">
        <v>1148</v>
      </c>
      <c r="W235" s="33">
        <v>83480</v>
      </c>
      <c r="X235" s="9" t="s">
        <v>1148</v>
      </c>
      <c r="Y235" s="30">
        <v>35.5</v>
      </c>
      <c r="Z235" s="9" t="s">
        <v>1148</v>
      </c>
      <c r="AA235" s="30">
        <v>0</v>
      </c>
      <c r="AB235" s="9" t="s">
        <v>1148</v>
      </c>
      <c r="AC235" s="30">
        <v>0</v>
      </c>
      <c r="AD235" s="9" t="s">
        <v>1148</v>
      </c>
      <c r="AE235" s="30">
        <v>3</v>
      </c>
      <c r="AF235" s="9" t="s">
        <v>1148</v>
      </c>
      <c r="AG235" s="30">
        <v>0</v>
      </c>
      <c r="AH235" s="9" t="s">
        <v>1148</v>
      </c>
      <c r="AI235" s="32">
        <v>38.5</v>
      </c>
      <c r="AJ235" s="12" t="s">
        <v>1148</v>
      </c>
      <c r="AK235" s="22">
        <v>1129437</v>
      </c>
      <c r="AL235" s="22" t="s">
        <v>1148</v>
      </c>
      <c r="AM235" s="22">
        <v>0</v>
      </c>
      <c r="AN235" s="22" t="s">
        <v>1148</v>
      </c>
      <c r="AO235" s="22">
        <v>0</v>
      </c>
      <c r="AP235" s="22" t="s">
        <v>1148</v>
      </c>
      <c r="AQ235" s="22">
        <v>127230</v>
      </c>
      <c r="AR235" s="22" t="s">
        <v>1148</v>
      </c>
      <c r="AS235" s="26">
        <v>1256667</v>
      </c>
      <c r="AT235" s="22" t="s">
        <v>1148</v>
      </c>
      <c r="AU235" s="23">
        <v>14.5771424883841</v>
      </c>
      <c r="AV235" s="23" t="s">
        <v>1148</v>
      </c>
      <c r="AW235" s="23" t="s">
        <v>1148</v>
      </c>
      <c r="AX235" s="23" t="s">
        <v>1148</v>
      </c>
      <c r="AY235" s="23" t="s">
        <v>1148</v>
      </c>
      <c r="AZ235" s="23" t="s">
        <v>1148</v>
      </c>
      <c r="BA235" s="23">
        <v>21.204999999999998</v>
      </c>
      <c r="BB235" s="23" t="s">
        <v>1148</v>
      </c>
      <c r="BC235" s="24">
        <v>15.053509822712027</v>
      </c>
      <c r="BD235" s="1" t="s">
        <v>1148</v>
      </c>
      <c r="BE235" s="1" t="str">
        <f>IF(OR(N235="Q",P235="Q",R235="Q",T235="Q",V235="Q",X235="Q",Z235="Q",AB235="Q",AD235="Q",AF235="Q",AH235="Q",AJ235="Q",AL235="Q",AN235="Q",AP235="Q",AR235="Q",AT235="Q",AV235="Q",AX235="Q",AZ235="Q",BB235="Q",BD235="Q"),"Yes","No")</f>
        <v>No</v>
      </c>
    </row>
    <row r="236" spans="1:57" ht="11.25" customHeight="1">
      <c r="A236" s="7" t="s">
        <v>203</v>
      </c>
      <c r="B236" s="7" t="s">
        <v>204</v>
      </c>
      <c r="C236" s="37" t="s">
        <v>52</v>
      </c>
      <c r="D236" s="298">
        <v>5040</v>
      </c>
      <c r="E236" s="299">
        <v>50040</v>
      </c>
      <c r="F236" s="27" t="s">
        <v>167</v>
      </c>
      <c r="G236" s="73" t="s">
        <v>160</v>
      </c>
      <c r="H236" s="35">
        <v>306022</v>
      </c>
      <c r="I236" s="35">
        <v>154</v>
      </c>
      <c r="J236" s="37" t="s">
        <v>10</v>
      </c>
      <c r="K236" s="37" t="s">
        <v>161</v>
      </c>
      <c r="L236" s="8">
        <v>9</v>
      </c>
      <c r="M236" s="8">
        <v>7961</v>
      </c>
      <c r="N236" s="9" t="s">
        <v>1148</v>
      </c>
      <c r="O236" s="8">
        <v>1698</v>
      </c>
      <c r="P236" s="9" t="s">
        <v>1148</v>
      </c>
      <c r="Q236" s="8">
        <v>212</v>
      </c>
      <c r="R236" s="9" t="s">
        <v>1148</v>
      </c>
      <c r="S236" s="8">
        <v>280</v>
      </c>
      <c r="T236" s="9" t="s">
        <v>1148</v>
      </c>
      <c r="U236" s="8">
        <v>0</v>
      </c>
      <c r="V236" s="9" t="s">
        <v>1148</v>
      </c>
      <c r="W236" s="33">
        <v>10151</v>
      </c>
      <c r="X236" s="9" t="s">
        <v>1148</v>
      </c>
      <c r="Y236" s="30">
        <v>13</v>
      </c>
      <c r="Z236" s="9" t="s">
        <v>1148</v>
      </c>
      <c r="AA236" s="30">
        <v>1</v>
      </c>
      <c r="AB236" s="9" t="s">
        <v>1148</v>
      </c>
      <c r="AC236" s="30">
        <v>0.12</v>
      </c>
      <c r="AD236" s="9" t="s">
        <v>1148</v>
      </c>
      <c r="AE236" s="30">
        <v>0.18</v>
      </c>
      <c r="AF236" s="9" t="s">
        <v>1148</v>
      </c>
      <c r="AG236" s="30">
        <v>0</v>
      </c>
      <c r="AH236" s="9" t="s">
        <v>1148</v>
      </c>
      <c r="AI236" s="32">
        <v>14.3</v>
      </c>
      <c r="AJ236" s="12" t="s">
        <v>1148</v>
      </c>
      <c r="AK236" s="22">
        <v>191689</v>
      </c>
      <c r="AL236" s="22" t="s">
        <v>1148</v>
      </c>
      <c r="AM236" s="22">
        <v>45788</v>
      </c>
      <c r="AN236" s="22" t="s">
        <v>1148</v>
      </c>
      <c r="AO236" s="22">
        <v>5012</v>
      </c>
      <c r="AP236" s="22" t="s">
        <v>1148</v>
      </c>
      <c r="AQ236" s="22">
        <v>9727</v>
      </c>
      <c r="AR236" s="22" t="s">
        <v>1148</v>
      </c>
      <c r="AS236" s="26">
        <v>252216</v>
      </c>
      <c r="AT236" s="22" t="s">
        <v>1148</v>
      </c>
      <c r="AU236" s="23">
        <v>24.078507725160154</v>
      </c>
      <c r="AV236" s="23" t="s">
        <v>1148</v>
      </c>
      <c r="AW236" s="23">
        <v>26.965842167255595</v>
      </c>
      <c r="AX236" s="23" t="s">
        <v>1148</v>
      </c>
      <c r="AY236" s="23">
        <v>23.641509433962263</v>
      </c>
      <c r="AZ236" s="23" t="s">
        <v>1148</v>
      </c>
      <c r="BA236" s="23">
        <v>34.739285714285714</v>
      </c>
      <c r="BB236" s="23" t="s">
        <v>1148</v>
      </c>
      <c r="BC236" s="24">
        <v>24.846419072012608</v>
      </c>
      <c r="BD236" s="1" t="s">
        <v>1148</v>
      </c>
      <c r="BE236" s="1" t="str">
        <f>IF(OR(N236="Q",P236="Q",R236="Q",T236="Q",V236="Q",X236="Q",Z236="Q",AB236="Q",AD236="Q",AF236="Q",AH236="Q",AJ236="Q",AL236="Q",AN236="Q",AP236="Q",AR236="Q",AT236="Q",AV236="Q",AX236="Q",AZ236="Q",BB236="Q",BD236="Q"),"Yes","No")</f>
        <v>No</v>
      </c>
    </row>
    <row r="237" spans="1:57" ht="11.25" customHeight="1">
      <c r="A237" s="7" t="s">
        <v>203</v>
      </c>
      <c r="B237" s="7" t="s">
        <v>204</v>
      </c>
      <c r="C237" s="37" t="s">
        <v>52</v>
      </c>
      <c r="D237" s="298">
        <v>5040</v>
      </c>
      <c r="E237" s="299">
        <v>50040</v>
      </c>
      <c r="F237" s="27" t="s">
        <v>167</v>
      </c>
      <c r="G237" s="73" t="s">
        <v>160</v>
      </c>
      <c r="H237" s="35">
        <v>306022</v>
      </c>
      <c r="I237" s="35">
        <v>154</v>
      </c>
      <c r="J237" s="37" t="s">
        <v>18</v>
      </c>
      <c r="K237" s="37" t="s">
        <v>161</v>
      </c>
      <c r="L237" s="8">
        <v>2</v>
      </c>
      <c r="M237" s="8">
        <v>3120</v>
      </c>
      <c r="N237" s="9" t="s">
        <v>1148</v>
      </c>
      <c r="O237" s="8">
        <v>756</v>
      </c>
      <c r="P237" s="9" t="s">
        <v>1148</v>
      </c>
      <c r="Q237" s="8">
        <v>138</v>
      </c>
      <c r="R237" s="9" t="s">
        <v>1148</v>
      </c>
      <c r="S237" s="8">
        <v>411</v>
      </c>
      <c r="T237" s="9" t="s">
        <v>1148</v>
      </c>
      <c r="U237" s="8">
        <v>0</v>
      </c>
      <c r="V237" s="9" t="s">
        <v>1148</v>
      </c>
      <c r="W237" s="33">
        <v>4425</v>
      </c>
      <c r="X237" s="9" t="s">
        <v>1148</v>
      </c>
      <c r="Y237" s="30">
        <v>2</v>
      </c>
      <c r="Z237" s="9" t="s">
        <v>1148</v>
      </c>
      <c r="AA237" s="30">
        <v>0.45</v>
      </c>
      <c r="AB237" s="9" t="s">
        <v>1148</v>
      </c>
      <c r="AC237" s="30">
        <v>0.08</v>
      </c>
      <c r="AD237" s="9" t="s">
        <v>1148</v>
      </c>
      <c r="AE237" s="30">
        <v>0.25</v>
      </c>
      <c r="AF237" s="9" t="s">
        <v>1148</v>
      </c>
      <c r="AG237" s="30">
        <v>0</v>
      </c>
      <c r="AH237" s="9" t="s">
        <v>1148</v>
      </c>
      <c r="AI237" s="32">
        <v>2.7800000000000002</v>
      </c>
      <c r="AJ237" s="12" t="s">
        <v>1148</v>
      </c>
      <c r="AK237" s="22">
        <v>92216</v>
      </c>
      <c r="AL237" s="22" t="s">
        <v>1148</v>
      </c>
      <c r="AM237" s="22">
        <v>18540</v>
      </c>
      <c r="AN237" s="22" t="s">
        <v>1148</v>
      </c>
      <c r="AO237" s="22">
        <v>3368</v>
      </c>
      <c r="AP237" s="22" t="s">
        <v>1148</v>
      </c>
      <c r="AQ237" s="22">
        <v>14303</v>
      </c>
      <c r="AR237" s="22" t="s">
        <v>1148</v>
      </c>
      <c r="AS237" s="26">
        <v>128427</v>
      </c>
      <c r="AT237" s="22" t="s">
        <v>1148</v>
      </c>
      <c r="AU237" s="23">
        <v>29.556410256410256</v>
      </c>
      <c r="AV237" s="23" t="s">
        <v>1148</v>
      </c>
      <c r="AW237" s="23">
        <v>24.523809523809526</v>
      </c>
      <c r="AX237" s="23" t="s">
        <v>1148</v>
      </c>
      <c r="AY237" s="23">
        <v>24.405797101449274</v>
      </c>
      <c r="AZ237" s="23" t="s">
        <v>1148</v>
      </c>
      <c r="BA237" s="23">
        <v>34.800486618004868</v>
      </c>
      <c r="BB237" s="23" t="s">
        <v>1148</v>
      </c>
      <c r="BC237" s="24">
        <v>29.023050847457625</v>
      </c>
      <c r="BD237" s="1" t="s">
        <v>1148</v>
      </c>
      <c r="BE237" s="1" t="str">
        <f>IF(OR(N237="Q",P237="Q",R237="Q",T237="Q",V237="Q",X237="Q",Z237="Q",AB237="Q",AD237="Q",AF237="Q",AH237="Q",AJ237="Q",AL237="Q",AN237="Q",AP237="Q",AR237="Q",AT237="Q",AV237="Q",AX237="Q",AZ237="Q",BB237="Q",BD237="Q"),"Yes","No")</f>
        <v>No</v>
      </c>
    </row>
    <row r="238" spans="1:57" ht="11.25" customHeight="1">
      <c r="A238" s="7" t="s">
        <v>488</v>
      </c>
      <c r="B238" s="7" t="s">
        <v>489</v>
      </c>
      <c r="C238" s="37" t="s">
        <v>83</v>
      </c>
      <c r="D238" s="298">
        <v>4003</v>
      </c>
      <c r="E238" s="299">
        <v>40003</v>
      </c>
      <c r="F238" s="27" t="s">
        <v>164</v>
      </c>
      <c r="G238" s="73" t="s">
        <v>160</v>
      </c>
      <c r="H238" s="35">
        <v>1060061</v>
      </c>
      <c r="I238" s="35">
        <v>150</v>
      </c>
      <c r="J238" s="37" t="s">
        <v>7</v>
      </c>
      <c r="K238" s="37" t="s">
        <v>161</v>
      </c>
      <c r="L238" s="8">
        <v>108</v>
      </c>
      <c r="M238" s="8">
        <v>474703</v>
      </c>
      <c r="N238" s="9" t="s">
        <v>1148</v>
      </c>
      <c r="O238" s="8">
        <v>103019</v>
      </c>
      <c r="P238" s="9" t="s">
        <v>1148</v>
      </c>
      <c r="Q238" s="8">
        <v>10069</v>
      </c>
      <c r="R238" s="9" t="s">
        <v>1148</v>
      </c>
      <c r="S238" s="8">
        <v>87554</v>
      </c>
      <c r="T238" s="9" t="s">
        <v>1148</v>
      </c>
      <c r="U238" s="8">
        <v>0</v>
      </c>
      <c r="V238" s="9" t="s">
        <v>1148</v>
      </c>
      <c r="W238" s="33">
        <v>675345</v>
      </c>
      <c r="X238" s="9" t="s">
        <v>1148</v>
      </c>
      <c r="Y238" s="30">
        <v>238</v>
      </c>
      <c r="Z238" s="9" t="s">
        <v>1148</v>
      </c>
      <c r="AA238" s="30">
        <v>63</v>
      </c>
      <c r="AB238" s="9" t="s">
        <v>1148</v>
      </c>
      <c r="AC238" s="30">
        <v>5</v>
      </c>
      <c r="AD238" s="9" t="s">
        <v>1148</v>
      </c>
      <c r="AE238" s="30">
        <v>48</v>
      </c>
      <c r="AF238" s="9" t="s">
        <v>1148</v>
      </c>
      <c r="AG238" s="30">
        <v>0</v>
      </c>
      <c r="AH238" s="9" t="s">
        <v>1148</v>
      </c>
      <c r="AI238" s="32">
        <v>354</v>
      </c>
      <c r="AJ238" s="12" t="s">
        <v>1148</v>
      </c>
      <c r="AK238" s="22">
        <v>11036328</v>
      </c>
      <c r="AL238" s="22" t="s">
        <v>1148</v>
      </c>
      <c r="AM238" s="22">
        <v>2667128</v>
      </c>
      <c r="AN238" s="22" t="s">
        <v>1148</v>
      </c>
      <c r="AO238" s="22">
        <v>335583</v>
      </c>
      <c r="AP238" s="22" t="s">
        <v>1148</v>
      </c>
      <c r="AQ238" s="22">
        <v>2062643</v>
      </c>
      <c r="AR238" s="22" t="s">
        <v>1148</v>
      </c>
      <c r="AS238" s="26">
        <v>16101682</v>
      </c>
      <c r="AT238" s="22" t="s">
        <v>1148</v>
      </c>
      <c r="AU238" s="23">
        <v>23.248911424617077</v>
      </c>
      <c r="AV238" s="23" t="s">
        <v>1148</v>
      </c>
      <c r="AW238" s="23">
        <v>25.88967083741834</v>
      </c>
      <c r="AX238" s="23" t="s">
        <v>1148</v>
      </c>
      <c r="AY238" s="23">
        <v>33.328334492005162</v>
      </c>
      <c r="AZ238" s="23" t="s">
        <v>1148</v>
      </c>
      <c r="BA238" s="23">
        <v>23.558523882404003</v>
      </c>
      <c r="BB238" s="23" t="s">
        <v>1148</v>
      </c>
      <c r="BC238" s="24">
        <v>23.842157711984246</v>
      </c>
      <c r="BD238" s="1" t="s">
        <v>1148</v>
      </c>
      <c r="BE238" s="1" t="str">
        <f>IF(OR(N238="Q",P238="Q",R238="Q",T238="Q",V238="Q",X238="Q",Z238="Q",AB238="Q",AD238="Q",AF238="Q",AH238="Q",AJ238="Q",AL238="Q",AN238="Q",AP238="Q",AR238="Q",AT238="Q",AV238="Q",AX238="Q",AZ238="Q",BB238="Q",BD238="Q"),"Yes","No")</f>
        <v>No</v>
      </c>
    </row>
    <row r="239" spans="1:57" ht="11.25" customHeight="1">
      <c r="A239" s="7" t="s">
        <v>488</v>
      </c>
      <c r="B239" s="7" t="s">
        <v>489</v>
      </c>
      <c r="C239" s="37" t="s">
        <v>83</v>
      </c>
      <c r="D239" s="298">
        <v>4003</v>
      </c>
      <c r="E239" s="299">
        <v>40003</v>
      </c>
      <c r="F239" s="27" t="s">
        <v>164</v>
      </c>
      <c r="G239" s="73" t="s">
        <v>160</v>
      </c>
      <c r="H239" s="35">
        <v>1060061</v>
      </c>
      <c r="I239" s="35">
        <v>150</v>
      </c>
      <c r="J239" s="37" t="s">
        <v>10</v>
      </c>
      <c r="K239" s="37" t="s">
        <v>161</v>
      </c>
      <c r="L239" s="8">
        <v>42</v>
      </c>
      <c r="M239" s="8">
        <v>108551</v>
      </c>
      <c r="N239" s="9" t="s">
        <v>1148</v>
      </c>
      <c r="O239" s="8">
        <v>5403</v>
      </c>
      <c r="P239" s="9" t="s">
        <v>1148</v>
      </c>
      <c r="Q239" s="8">
        <v>36</v>
      </c>
      <c r="R239" s="9" t="s">
        <v>1148</v>
      </c>
      <c r="S239" s="8">
        <v>3720</v>
      </c>
      <c r="T239" s="9" t="s">
        <v>1148</v>
      </c>
      <c r="U239" s="8">
        <v>0</v>
      </c>
      <c r="V239" s="9" t="s">
        <v>1148</v>
      </c>
      <c r="W239" s="33">
        <v>117710</v>
      </c>
      <c r="X239" s="9" t="s">
        <v>1148</v>
      </c>
      <c r="Y239" s="30">
        <v>69</v>
      </c>
      <c r="Z239" s="9" t="s">
        <v>1148</v>
      </c>
      <c r="AA239" s="30">
        <v>3</v>
      </c>
      <c r="AB239" s="9" t="s">
        <v>1148</v>
      </c>
      <c r="AC239" s="30">
        <v>0</v>
      </c>
      <c r="AD239" s="9" t="s">
        <v>1148</v>
      </c>
      <c r="AE239" s="30">
        <v>2</v>
      </c>
      <c r="AF239" s="9" t="s">
        <v>1148</v>
      </c>
      <c r="AG239" s="30">
        <v>0</v>
      </c>
      <c r="AH239" s="9" t="s">
        <v>1148</v>
      </c>
      <c r="AI239" s="32">
        <v>74</v>
      </c>
      <c r="AJ239" s="12" t="s">
        <v>1148</v>
      </c>
      <c r="AK239" s="22">
        <v>2490090</v>
      </c>
      <c r="AL239" s="22" t="s">
        <v>1148</v>
      </c>
      <c r="AM239" s="22">
        <v>164766</v>
      </c>
      <c r="AN239" s="22" t="s">
        <v>1148</v>
      </c>
      <c r="AO239" s="22">
        <v>2017</v>
      </c>
      <c r="AP239" s="22" t="s">
        <v>1148</v>
      </c>
      <c r="AQ239" s="22">
        <v>106406</v>
      </c>
      <c r="AR239" s="22" t="s">
        <v>1148</v>
      </c>
      <c r="AS239" s="26">
        <v>2763279</v>
      </c>
      <c r="AT239" s="22" t="s">
        <v>1148</v>
      </c>
      <c r="AU239" s="23">
        <v>22.939355694558319</v>
      </c>
      <c r="AV239" s="23" t="s">
        <v>1148</v>
      </c>
      <c r="AW239" s="23">
        <v>30.495280399777901</v>
      </c>
      <c r="AX239" s="23" t="s">
        <v>1148</v>
      </c>
      <c r="AY239" s="23">
        <v>56.027777777777779</v>
      </c>
      <c r="AZ239" s="23" t="s">
        <v>1148</v>
      </c>
      <c r="BA239" s="23">
        <v>28.603763440860217</v>
      </c>
      <c r="BB239" s="23" t="s">
        <v>1148</v>
      </c>
      <c r="BC239" s="24">
        <v>23.475312207968738</v>
      </c>
      <c r="BD239" s="1" t="s">
        <v>1148</v>
      </c>
      <c r="BE239" s="1" t="str">
        <f>IF(OR(N239="Q",P239="Q",R239="Q",T239="Q",V239="Q",X239="Q",Z239="Q",AB239="Q",AD239="Q",AF239="Q",AH239="Q",AJ239="Q",AL239="Q",AN239="Q",AP239="Q",AR239="Q",AT239="Q",AV239="Q",AX239="Q",AZ239="Q",BB239="Q",BD239="Q"),"Yes","No")</f>
        <v>No</v>
      </c>
    </row>
    <row r="240" spans="1:57" ht="11.25" customHeight="1">
      <c r="A240" s="7" t="s">
        <v>488</v>
      </c>
      <c r="B240" s="7" t="s">
        <v>489</v>
      </c>
      <c r="C240" s="37" t="s">
        <v>83</v>
      </c>
      <c r="D240" s="298">
        <v>4003</v>
      </c>
      <c r="E240" s="299">
        <v>40003</v>
      </c>
      <c r="F240" s="27" t="s">
        <v>164</v>
      </c>
      <c r="G240" s="73" t="s">
        <v>160</v>
      </c>
      <c r="H240" s="35">
        <v>1060061</v>
      </c>
      <c r="I240" s="35">
        <v>150</v>
      </c>
      <c r="J240" s="37" t="s">
        <v>12</v>
      </c>
      <c r="K240" s="37" t="s">
        <v>161</v>
      </c>
      <c r="L240" s="8">
        <v>0</v>
      </c>
      <c r="M240" s="8">
        <v>0</v>
      </c>
      <c r="N240" s="9" t="s">
        <v>1148</v>
      </c>
      <c r="O240" s="8">
        <v>24724</v>
      </c>
      <c r="P240" s="9" t="s">
        <v>1148</v>
      </c>
      <c r="Q240" s="8">
        <v>0</v>
      </c>
      <c r="R240" s="9" t="s">
        <v>1148</v>
      </c>
      <c r="S240" s="8">
        <v>8144</v>
      </c>
      <c r="T240" s="9" t="s">
        <v>1148</v>
      </c>
      <c r="U240" s="8">
        <v>0</v>
      </c>
      <c r="V240" s="9" t="s">
        <v>1148</v>
      </c>
      <c r="W240" s="33">
        <v>32868</v>
      </c>
      <c r="X240" s="9" t="s">
        <v>1148</v>
      </c>
      <c r="Y240" s="30">
        <v>0</v>
      </c>
      <c r="Z240" s="9" t="s">
        <v>1148</v>
      </c>
      <c r="AA240" s="30">
        <v>14</v>
      </c>
      <c r="AB240" s="9" t="s">
        <v>1148</v>
      </c>
      <c r="AC240" s="30">
        <v>0</v>
      </c>
      <c r="AD240" s="9" t="s">
        <v>1148</v>
      </c>
      <c r="AE240" s="30">
        <v>5</v>
      </c>
      <c r="AF240" s="9" t="s">
        <v>1148</v>
      </c>
      <c r="AG240" s="30">
        <v>0</v>
      </c>
      <c r="AH240" s="9" t="s">
        <v>1148</v>
      </c>
      <c r="AI240" s="32">
        <v>19</v>
      </c>
      <c r="AJ240" s="12" t="s">
        <v>1148</v>
      </c>
      <c r="AK240" s="22">
        <v>0</v>
      </c>
      <c r="AL240" s="22" t="s">
        <v>1148</v>
      </c>
      <c r="AM240" s="22">
        <v>338213</v>
      </c>
      <c r="AN240" s="22" t="s">
        <v>1148</v>
      </c>
      <c r="AO240" s="22">
        <v>0</v>
      </c>
      <c r="AP240" s="22" t="s">
        <v>1148</v>
      </c>
      <c r="AQ240" s="22">
        <v>184165</v>
      </c>
      <c r="AR240" s="22" t="s">
        <v>1148</v>
      </c>
      <c r="AS240" s="26">
        <v>522378</v>
      </c>
      <c r="AT240" s="22" t="s">
        <v>1148</v>
      </c>
      <c r="AU240" s="23" t="s">
        <v>1148</v>
      </c>
      <c r="AV240" s="23" t="s">
        <v>1148</v>
      </c>
      <c r="AW240" s="23">
        <v>13.679542145283934</v>
      </c>
      <c r="AX240" s="23" t="s">
        <v>1148</v>
      </c>
      <c r="AY240" s="23" t="s">
        <v>1148</v>
      </c>
      <c r="AZ240" s="23" t="s">
        <v>1148</v>
      </c>
      <c r="BA240" s="23">
        <v>22.613580550098231</v>
      </c>
      <c r="BB240" s="23" t="s">
        <v>1148</v>
      </c>
      <c r="BC240" s="24">
        <v>15.893209200438116</v>
      </c>
      <c r="BD240" s="1" t="s">
        <v>1148</v>
      </c>
      <c r="BE240" s="1" t="str">
        <f>IF(OR(N240="Q",P240="Q",R240="Q",T240="Q",V240="Q",X240="Q",Z240="Q",AB240="Q",AD240="Q",AF240="Q",AH240="Q",AJ240="Q",AL240="Q",AN240="Q",AP240="Q",AR240="Q",AT240="Q",AV240="Q",AX240="Q",AZ240="Q",BB240="Q",BD240="Q"),"Yes","No")</f>
        <v>No</v>
      </c>
    </row>
    <row r="241" spans="1:57" ht="11.25" customHeight="1">
      <c r="A241" s="7" t="s">
        <v>260</v>
      </c>
      <c r="B241" s="7" t="s">
        <v>261</v>
      </c>
      <c r="C241" s="37" t="s">
        <v>17</v>
      </c>
      <c r="D241" s="298">
        <v>9078</v>
      </c>
      <c r="E241" s="299">
        <v>90078</v>
      </c>
      <c r="F241" s="27" t="s">
        <v>167</v>
      </c>
      <c r="G241" s="73" t="s">
        <v>160</v>
      </c>
      <c r="H241" s="35">
        <v>615968</v>
      </c>
      <c r="I241" s="35">
        <v>143</v>
      </c>
      <c r="J241" s="37" t="s">
        <v>7</v>
      </c>
      <c r="K241" s="37" t="s">
        <v>161</v>
      </c>
      <c r="L241" s="8">
        <v>93</v>
      </c>
      <c r="M241" s="8">
        <v>328875</v>
      </c>
      <c r="N241" s="9" t="s">
        <v>1148</v>
      </c>
      <c r="O241" s="8">
        <v>55936</v>
      </c>
      <c r="P241" s="9" t="s">
        <v>1148</v>
      </c>
      <c r="Q241" s="8">
        <v>8904</v>
      </c>
      <c r="R241" s="9" t="s">
        <v>1148</v>
      </c>
      <c r="S241" s="8">
        <v>63503</v>
      </c>
      <c r="T241" s="9" t="s">
        <v>1148</v>
      </c>
      <c r="U241" s="8">
        <v>0</v>
      </c>
      <c r="V241" s="9" t="s">
        <v>1148</v>
      </c>
      <c r="W241" s="33">
        <v>457218</v>
      </c>
      <c r="X241" s="9" t="s">
        <v>1148</v>
      </c>
      <c r="Y241" s="30">
        <v>178</v>
      </c>
      <c r="Z241" s="9" t="s">
        <v>1148</v>
      </c>
      <c r="AA241" s="30">
        <v>32</v>
      </c>
      <c r="AB241" s="9" t="s">
        <v>1148</v>
      </c>
      <c r="AC241" s="30">
        <v>5</v>
      </c>
      <c r="AD241" s="9" t="s">
        <v>1148</v>
      </c>
      <c r="AE241" s="30">
        <v>36</v>
      </c>
      <c r="AF241" s="9" t="s">
        <v>1148</v>
      </c>
      <c r="AG241" s="30">
        <v>0</v>
      </c>
      <c r="AH241" s="9" t="s">
        <v>1148</v>
      </c>
      <c r="AI241" s="32">
        <v>251</v>
      </c>
      <c r="AJ241" s="12" t="s">
        <v>1148</v>
      </c>
      <c r="AK241" s="22">
        <v>8662380</v>
      </c>
      <c r="AL241" s="22" t="s">
        <v>1148</v>
      </c>
      <c r="AM241" s="22">
        <v>1761832</v>
      </c>
      <c r="AN241" s="22" t="s">
        <v>1148</v>
      </c>
      <c r="AO241" s="22">
        <v>288926</v>
      </c>
      <c r="AP241" s="22" t="s">
        <v>1148</v>
      </c>
      <c r="AQ241" s="22">
        <v>2022384</v>
      </c>
      <c r="AR241" s="22" t="s">
        <v>1148</v>
      </c>
      <c r="AS241" s="26">
        <v>12735522</v>
      </c>
      <c r="AT241" s="22" t="s">
        <v>1148</v>
      </c>
      <c r="AU241" s="23">
        <v>26.339429874572406</v>
      </c>
      <c r="AV241" s="23" t="s">
        <v>1148</v>
      </c>
      <c r="AW241" s="23">
        <v>31.497282608695652</v>
      </c>
      <c r="AX241" s="23" t="s">
        <v>1148</v>
      </c>
      <c r="AY241" s="23">
        <v>32.449011680143755</v>
      </c>
      <c r="AZ241" s="23" t="s">
        <v>1148</v>
      </c>
      <c r="BA241" s="23">
        <v>31.847062343511329</v>
      </c>
      <c r="BB241" s="23" t="s">
        <v>1148</v>
      </c>
      <c r="BC241" s="24">
        <v>27.854375811975906</v>
      </c>
      <c r="BD241" s="1" t="s">
        <v>1148</v>
      </c>
      <c r="BE241" s="1" t="str">
        <f>IF(OR(N241="Q",P241="Q",R241="Q",T241="Q",V241="Q",X241="Q",Z241="Q",AB241="Q",AD241="Q",AF241="Q",AH241="Q",AJ241="Q",AL241="Q",AN241="Q",AP241="Q",AR241="Q",AT241="Q",AV241="Q",AX241="Q",AZ241="Q",BB241="Q",BD241="Q"),"Yes","No")</f>
        <v>No</v>
      </c>
    </row>
    <row r="242" spans="1:57" ht="11.25" customHeight="1">
      <c r="A242" s="7" t="s">
        <v>389</v>
      </c>
      <c r="B242" s="7" t="s">
        <v>390</v>
      </c>
      <c r="C242" s="37" t="s">
        <v>32</v>
      </c>
      <c r="D242" s="298">
        <v>4030</v>
      </c>
      <c r="E242" s="299">
        <v>40030</v>
      </c>
      <c r="F242" s="27" t="s">
        <v>164</v>
      </c>
      <c r="G242" s="73" t="s">
        <v>160</v>
      </c>
      <c r="H242" s="35">
        <v>187781</v>
      </c>
      <c r="I242" s="35">
        <v>142</v>
      </c>
      <c r="J242" s="37" t="s">
        <v>7</v>
      </c>
      <c r="K242" s="37" t="s">
        <v>161</v>
      </c>
      <c r="L242" s="8">
        <v>107</v>
      </c>
      <c r="M242" s="8">
        <v>445673</v>
      </c>
      <c r="N242" s="9" t="s">
        <v>1148</v>
      </c>
      <c r="O242" s="8">
        <v>67307</v>
      </c>
      <c r="P242" s="9" t="s">
        <v>1148</v>
      </c>
      <c r="Q242" s="8">
        <v>8184</v>
      </c>
      <c r="R242" s="9" t="s">
        <v>1148</v>
      </c>
      <c r="S242" s="8">
        <v>79204</v>
      </c>
      <c r="T242" s="9" t="s">
        <v>1148</v>
      </c>
      <c r="U242" s="8">
        <v>0</v>
      </c>
      <c r="V242" s="9" t="s">
        <v>1148</v>
      </c>
      <c r="W242" s="33">
        <v>600368</v>
      </c>
      <c r="X242" s="9" t="s">
        <v>1148</v>
      </c>
      <c r="Y242" s="30">
        <v>215</v>
      </c>
      <c r="Z242" s="9" t="s">
        <v>1148</v>
      </c>
      <c r="AA242" s="30">
        <v>37</v>
      </c>
      <c r="AB242" s="9" t="s">
        <v>1148</v>
      </c>
      <c r="AC242" s="30">
        <v>5</v>
      </c>
      <c r="AD242" s="9" t="s">
        <v>1148</v>
      </c>
      <c r="AE242" s="30">
        <v>43</v>
      </c>
      <c r="AF242" s="9" t="s">
        <v>1148</v>
      </c>
      <c r="AG242" s="30">
        <v>0</v>
      </c>
      <c r="AH242" s="9" t="s">
        <v>1148</v>
      </c>
      <c r="AI242" s="32">
        <v>300</v>
      </c>
      <c r="AJ242" s="12" t="s">
        <v>1148</v>
      </c>
      <c r="AK242" s="22">
        <v>7917053</v>
      </c>
      <c r="AL242" s="22" t="s">
        <v>1148</v>
      </c>
      <c r="AM242" s="22">
        <v>1117889</v>
      </c>
      <c r="AN242" s="22" t="s">
        <v>1148</v>
      </c>
      <c r="AO242" s="22">
        <v>161186</v>
      </c>
      <c r="AP242" s="22" t="s">
        <v>1148</v>
      </c>
      <c r="AQ242" s="22">
        <v>1649708</v>
      </c>
      <c r="AR242" s="22" t="s">
        <v>1148</v>
      </c>
      <c r="AS242" s="26">
        <v>10845836</v>
      </c>
      <c r="AT242" s="22" t="s">
        <v>1148</v>
      </c>
      <c r="AU242" s="23">
        <v>17.764264382181555</v>
      </c>
      <c r="AV242" s="23" t="s">
        <v>1148</v>
      </c>
      <c r="AW242" s="23">
        <v>16.608807404876163</v>
      </c>
      <c r="AX242" s="23" t="s">
        <v>1148</v>
      </c>
      <c r="AY242" s="23">
        <v>19.695259042033236</v>
      </c>
      <c r="AZ242" s="23" t="s">
        <v>1148</v>
      </c>
      <c r="BA242" s="23">
        <v>20.828594515428513</v>
      </c>
      <c r="BB242" s="23" t="s">
        <v>1148</v>
      </c>
      <c r="BC242" s="24">
        <v>18.065313274524957</v>
      </c>
      <c r="BD242" s="1" t="s">
        <v>1148</v>
      </c>
      <c r="BE242" s="1" t="str">
        <f>IF(OR(N242="Q",P242="Q",R242="Q",T242="Q",V242="Q",X242="Q",Z242="Q",AB242="Q",AD242="Q",AF242="Q",AH242="Q",AJ242="Q",AL242="Q",AN242="Q",AP242="Q",AR242="Q",AT242="Q",AV242="Q",AX242="Q",AZ242="Q",BB242="Q",BD242="Q"),"Yes","No")</f>
        <v>No</v>
      </c>
    </row>
    <row r="243" spans="1:57" ht="11.25" customHeight="1">
      <c r="A243" s="7" t="s">
        <v>23</v>
      </c>
      <c r="B243" s="7" t="s">
        <v>598</v>
      </c>
      <c r="C243" s="37" t="s">
        <v>17</v>
      </c>
      <c r="D243" s="298">
        <v>9223</v>
      </c>
      <c r="E243" s="299">
        <v>90223</v>
      </c>
      <c r="F243" s="27" t="s">
        <v>189</v>
      </c>
      <c r="G243" s="73" t="s">
        <v>160</v>
      </c>
      <c r="H243" s="35">
        <v>1723634</v>
      </c>
      <c r="I243" s="35">
        <v>142</v>
      </c>
      <c r="J243" s="37" t="s">
        <v>10</v>
      </c>
      <c r="K243" s="37" t="s">
        <v>161</v>
      </c>
      <c r="L243" s="8">
        <v>101</v>
      </c>
      <c r="M243" s="8">
        <v>347093</v>
      </c>
      <c r="N243" s="9" t="s">
        <v>1148</v>
      </c>
      <c r="O243" s="8">
        <v>20721</v>
      </c>
      <c r="P243" s="9" t="s">
        <v>1148</v>
      </c>
      <c r="Q243" s="8">
        <v>1709</v>
      </c>
      <c r="R243" s="9" t="s">
        <v>1148</v>
      </c>
      <c r="S243" s="8">
        <v>39121</v>
      </c>
      <c r="T243" s="9" t="s">
        <v>1148</v>
      </c>
      <c r="U243" s="8">
        <v>0</v>
      </c>
      <c r="V243" s="9" t="s">
        <v>1148</v>
      </c>
      <c r="W243" s="33">
        <v>408644</v>
      </c>
      <c r="X243" s="9" t="s">
        <v>1148</v>
      </c>
      <c r="Y243" s="30">
        <v>184</v>
      </c>
      <c r="Z243" s="9" t="s">
        <v>1148</v>
      </c>
      <c r="AA243" s="30">
        <v>11.7</v>
      </c>
      <c r="AB243" s="9" t="s">
        <v>1148</v>
      </c>
      <c r="AC243" s="30">
        <v>1</v>
      </c>
      <c r="AD243" s="9" t="s">
        <v>1148</v>
      </c>
      <c r="AE243" s="30">
        <v>23.1</v>
      </c>
      <c r="AF243" s="9" t="s">
        <v>1148</v>
      </c>
      <c r="AG243" s="30">
        <v>0</v>
      </c>
      <c r="AH243" s="9" t="s">
        <v>1148</v>
      </c>
      <c r="AI243" s="32">
        <v>219.79999999999998</v>
      </c>
      <c r="AJ243" s="12" t="s">
        <v>1148</v>
      </c>
      <c r="AK243" s="22">
        <v>5297153</v>
      </c>
      <c r="AL243" s="22" t="s">
        <v>1148</v>
      </c>
      <c r="AM243" s="22">
        <v>416311</v>
      </c>
      <c r="AN243" s="22" t="s">
        <v>1148</v>
      </c>
      <c r="AO243" s="22">
        <v>41492</v>
      </c>
      <c r="AP243" s="22" t="s">
        <v>1148</v>
      </c>
      <c r="AQ243" s="22">
        <v>811544</v>
      </c>
      <c r="AR243" s="22" t="s">
        <v>1148</v>
      </c>
      <c r="AS243" s="26">
        <v>6566500</v>
      </c>
      <c r="AT243" s="22" t="s">
        <v>1148</v>
      </c>
      <c r="AU243" s="23">
        <v>15.261480352527997</v>
      </c>
      <c r="AV243" s="23" t="s">
        <v>1148</v>
      </c>
      <c r="AW243" s="23">
        <v>20.091260074320736</v>
      </c>
      <c r="AX243" s="23" t="s">
        <v>1148</v>
      </c>
      <c r="AY243" s="23">
        <v>24.278525453481567</v>
      </c>
      <c r="AZ243" s="23" t="s">
        <v>1148</v>
      </c>
      <c r="BA243" s="23">
        <v>20.74445949745661</v>
      </c>
      <c r="BB243" s="23" t="s">
        <v>1148</v>
      </c>
      <c r="BC243" s="24">
        <v>16.068998933056648</v>
      </c>
      <c r="BD243" s="1" t="s">
        <v>1148</v>
      </c>
      <c r="BE243" s="1" t="str">
        <f>IF(OR(N243="Q",P243="Q",R243="Q",T243="Q",V243="Q",X243="Q",Z243="Q",AB243="Q",AD243="Q",AF243="Q",AH243="Q",AJ243="Q",AL243="Q",AN243="Q",AP243="Q",AR243="Q",AT243="Q",AV243="Q",AX243="Q",AZ243="Q",BB243="Q",BD243="Q"),"Yes","No")</f>
        <v>No</v>
      </c>
    </row>
    <row r="244" spans="1:57" ht="11.25" customHeight="1">
      <c r="A244" s="7" t="s">
        <v>395</v>
      </c>
      <c r="B244" s="7" t="s">
        <v>396</v>
      </c>
      <c r="C244" s="37" t="s">
        <v>17</v>
      </c>
      <c r="D244" s="298">
        <v>9016</v>
      </c>
      <c r="E244" s="299">
        <v>90016</v>
      </c>
      <c r="F244" s="27" t="s">
        <v>167</v>
      </c>
      <c r="G244" s="73" t="s">
        <v>160</v>
      </c>
      <c r="H244" s="35">
        <v>3281212</v>
      </c>
      <c r="I244" s="35">
        <v>141</v>
      </c>
      <c r="J244" s="37" t="s">
        <v>7</v>
      </c>
      <c r="K244" s="37" t="s">
        <v>161</v>
      </c>
      <c r="L244" s="8">
        <v>127</v>
      </c>
      <c r="M244" s="8">
        <v>762551</v>
      </c>
      <c r="N244" s="9" t="s">
        <v>1148</v>
      </c>
      <c r="O244" s="8">
        <v>108798</v>
      </c>
      <c r="P244" s="9" t="s">
        <v>1148</v>
      </c>
      <c r="Q244" s="8">
        <v>8182</v>
      </c>
      <c r="R244" s="9" t="s">
        <v>1148</v>
      </c>
      <c r="S244" s="8">
        <v>121045</v>
      </c>
      <c r="T244" s="9" t="s">
        <v>1148</v>
      </c>
      <c r="U244" s="8">
        <v>0</v>
      </c>
      <c r="V244" s="9" t="s">
        <v>1148</v>
      </c>
      <c r="W244" s="33">
        <v>1000576</v>
      </c>
      <c r="X244" s="9" t="s">
        <v>1148</v>
      </c>
      <c r="Y244" s="30">
        <v>305</v>
      </c>
      <c r="Z244" s="9" t="s">
        <v>1148</v>
      </c>
      <c r="AA244" s="30">
        <v>66</v>
      </c>
      <c r="AB244" s="9" t="s">
        <v>1148</v>
      </c>
      <c r="AC244" s="30">
        <v>5</v>
      </c>
      <c r="AD244" s="9" t="s">
        <v>1148</v>
      </c>
      <c r="AE244" s="30">
        <v>67</v>
      </c>
      <c r="AF244" s="9" t="s">
        <v>1148</v>
      </c>
      <c r="AG244" s="30">
        <v>0</v>
      </c>
      <c r="AH244" s="9" t="s">
        <v>1148</v>
      </c>
      <c r="AI244" s="32">
        <v>443</v>
      </c>
      <c r="AJ244" s="12" t="s">
        <v>1148</v>
      </c>
      <c r="AK244" s="22">
        <v>16060297</v>
      </c>
      <c r="AL244" s="22" t="s">
        <v>1148</v>
      </c>
      <c r="AM244" s="22">
        <v>4038797</v>
      </c>
      <c r="AN244" s="22" t="s">
        <v>1148</v>
      </c>
      <c r="AO244" s="22">
        <v>336208</v>
      </c>
      <c r="AP244" s="22" t="s">
        <v>1148</v>
      </c>
      <c r="AQ244" s="22">
        <v>3983269</v>
      </c>
      <c r="AR244" s="22" t="s">
        <v>1148</v>
      </c>
      <c r="AS244" s="26">
        <v>24418571</v>
      </c>
      <c r="AT244" s="22" t="s">
        <v>1148</v>
      </c>
      <c r="AU244" s="23">
        <v>21.061275901546257</v>
      </c>
      <c r="AV244" s="23" t="s">
        <v>1148</v>
      </c>
      <c r="AW244" s="23">
        <v>37.121978345190172</v>
      </c>
      <c r="AX244" s="23" t="s">
        <v>1148</v>
      </c>
      <c r="AY244" s="23">
        <v>41.091175751649963</v>
      </c>
      <c r="AZ244" s="23" t="s">
        <v>1148</v>
      </c>
      <c r="BA244" s="23">
        <v>32.907340245363294</v>
      </c>
      <c r="BB244" s="23" t="s">
        <v>1148</v>
      </c>
      <c r="BC244" s="24">
        <v>24.404513999936036</v>
      </c>
      <c r="BD244" s="1" t="s">
        <v>1148</v>
      </c>
      <c r="BE244" s="1" t="str">
        <f>IF(OR(N244="Q",P244="Q",R244="Q",T244="Q",V244="Q",X244="Q",Z244="Q",AB244="Q",AD244="Q",AF244="Q",AH244="Q",AJ244="Q",AL244="Q",AN244="Q",AP244="Q",AR244="Q",AT244="Q",AV244="Q",AX244="Q",AZ244="Q",BB244="Q",BD244="Q"),"Yes","No")</f>
        <v>No</v>
      </c>
    </row>
    <row r="245" spans="1:57" ht="11.25" customHeight="1">
      <c r="A245" s="7" t="s">
        <v>395</v>
      </c>
      <c r="B245" s="7" t="s">
        <v>396</v>
      </c>
      <c r="C245" s="37" t="s">
        <v>17</v>
      </c>
      <c r="D245" s="298">
        <v>9016</v>
      </c>
      <c r="E245" s="299">
        <v>90016</v>
      </c>
      <c r="F245" s="27" t="s">
        <v>167</v>
      </c>
      <c r="G245" s="73" t="s">
        <v>160</v>
      </c>
      <c r="H245" s="35">
        <v>3281212</v>
      </c>
      <c r="I245" s="35">
        <v>141</v>
      </c>
      <c r="J245" s="37" t="s">
        <v>19</v>
      </c>
      <c r="K245" s="37" t="s">
        <v>161</v>
      </c>
      <c r="L245" s="8">
        <v>6</v>
      </c>
      <c r="M245" s="8">
        <v>142648</v>
      </c>
      <c r="N245" s="9" t="s">
        <v>1148</v>
      </c>
      <c r="O245" s="8">
        <v>18868</v>
      </c>
      <c r="P245" s="9" t="s">
        <v>1148</v>
      </c>
      <c r="Q245" s="8">
        <v>1920</v>
      </c>
      <c r="R245" s="9" t="s">
        <v>1148</v>
      </c>
      <c r="S245" s="8">
        <v>63160</v>
      </c>
      <c r="T245" s="9" t="s">
        <v>1148</v>
      </c>
      <c r="U245" s="8">
        <v>0</v>
      </c>
      <c r="V245" s="9" t="s">
        <v>1148</v>
      </c>
      <c r="W245" s="33">
        <v>226596</v>
      </c>
      <c r="X245" s="9" t="s">
        <v>1148</v>
      </c>
      <c r="Y245" s="30">
        <v>122</v>
      </c>
      <c r="Z245" s="9" t="s">
        <v>1148</v>
      </c>
      <c r="AA245" s="30">
        <v>14</v>
      </c>
      <c r="AB245" s="9" t="s">
        <v>1148</v>
      </c>
      <c r="AC245" s="30">
        <v>0</v>
      </c>
      <c r="AD245" s="9" t="s">
        <v>1148</v>
      </c>
      <c r="AE245" s="30">
        <v>32</v>
      </c>
      <c r="AF245" s="9" t="s">
        <v>1148</v>
      </c>
      <c r="AG245" s="30">
        <v>0</v>
      </c>
      <c r="AH245" s="9" t="s">
        <v>1148</v>
      </c>
      <c r="AI245" s="32">
        <v>168</v>
      </c>
      <c r="AJ245" s="12" t="s">
        <v>1148</v>
      </c>
      <c r="AK245" s="22">
        <v>5344800</v>
      </c>
      <c r="AL245" s="22" t="s">
        <v>1148</v>
      </c>
      <c r="AM245" s="22">
        <v>867729</v>
      </c>
      <c r="AN245" s="22" t="s">
        <v>1148</v>
      </c>
      <c r="AO245" s="22">
        <v>101520</v>
      </c>
      <c r="AP245" s="22" t="s">
        <v>1148</v>
      </c>
      <c r="AQ245" s="22">
        <v>2115816</v>
      </c>
      <c r="AR245" s="22" t="s">
        <v>1148</v>
      </c>
      <c r="AS245" s="26">
        <v>8429865</v>
      </c>
      <c r="AT245" s="22" t="s">
        <v>1148</v>
      </c>
      <c r="AU245" s="23">
        <v>37.468453816387189</v>
      </c>
      <c r="AV245" s="23" t="s">
        <v>1148</v>
      </c>
      <c r="AW245" s="23">
        <v>45.989453042187833</v>
      </c>
      <c r="AX245" s="23" t="s">
        <v>1148</v>
      </c>
      <c r="AY245" s="23">
        <v>52.875</v>
      </c>
      <c r="AZ245" s="23" t="s">
        <v>1148</v>
      </c>
      <c r="BA245" s="23">
        <v>33.499303356554783</v>
      </c>
      <c r="BB245" s="23" t="s">
        <v>1148</v>
      </c>
      <c r="BC245" s="24">
        <v>37.202179208812161</v>
      </c>
      <c r="BD245" s="1" t="s">
        <v>1148</v>
      </c>
      <c r="BE245" s="1" t="str">
        <f>IF(OR(N245="Q",P245="Q",R245="Q",T245="Q",V245="Q",X245="Q",Z245="Q",AB245="Q",AD245="Q",AF245="Q",AH245="Q",AJ245="Q",AL245="Q",AN245="Q",AP245="Q",AR245="Q",AT245="Q",AV245="Q",AX245="Q",AZ245="Q",BB245="Q",BD245="Q"),"Yes","No")</f>
        <v>No</v>
      </c>
    </row>
    <row r="246" spans="1:57" ht="11.25" customHeight="1">
      <c r="A246" s="7" t="s">
        <v>725</v>
      </c>
      <c r="B246" s="7" t="s">
        <v>726</v>
      </c>
      <c r="C246" s="37" t="s">
        <v>77</v>
      </c>
      <c r="D246" s="298">
        <v>3027</v>
      </c>
      <c r="E246" s="299">
        <v>30027</v>
      </c>
      <c r="F246" s="27" t="s">
        <v>167</v>
      </c>
      <c r="G246" s="73" t="s">
        <v>160</v>
      </c>
      <c r="H246" s="35">
        <v>232045</v>
      </c>
      <c r="I246" s="35">
        <v>135</v>
      </c>
      <c r="J246" s="37" t="s">
        <v>10</v>
      </c>
      <c r="K246" s="37" t="s">
        <v>161</v>
      </c>
      <c r="L246" s="8">
        <v>60</v>
      </c>
      <c r="M246" s="8">
        <v>139224</v>
      </c>
      <c r="N246" s="9" t="s">
        <v>1148</v>
      </c>
      <c r="O246" s="8">
        <v>11493</v>
      </c>
      <c r="P246" s="9" t="s">
        <v>1148</v>
      </c>
      <c r="Q246" s="8">
        <v>917</v>
      </c>
      <c r="R246" s="9" t="s">
        <v>1148</v>
      </c>
      <c r="S246" s="8">
        <v>6203</v>
      </c>
      <c r="T246" s="9" t="s">
        <v>1148</v>
      </c>
      <c r="U246" s="8">
        <v>0</v>
      </c>
      <c r="V246" s="9" t="s">
        <v>1148</v>
      </c>
      <c r="W246" s="33">
        <v>157837</v>
      </c>
      <c r="X246" s="9" t="s">
        <v>1148</v>
      </c>
      <c r="Y246" s="30">
        <v>86.65</v>
      </c>
      <c r="Z246" s="9" t="s">
        <v>1148</v>
      </c>
      <c r="AA246" s="30">
        <v>6</v>
      </c>
      <c r="AB246" s="9" t="s">
        <v>1148</v>
      </c>
      <c r="AC246" s="30">
        <v>0.6</v>
      </c>
      <c r="AD246" s="9" t="s">
        <v>1148</v>
      </c>
      <c r="AE246" s="30">
        <v>3.3</v>
      </c>
      <c r="AF246" s="9" t="s">
        <v>1148</v>
      </c>
      <c r="AG246" s="30">
        <v>0</v>
      </c>
      <c r="AH246" s="9" t="s">
        <v>1148</v>
      </c>
      <c r="AI246" s="32">
        <v>96.55</v>
      </c>
      <c r="AJ246" s="12" t="s">
        <v>1148</v>
      </c>
      <c r="AK246" s="22">
        <v>2113192</v>
      </c>
      <c r="AL246" s="22" t="s">
        <v>1148</v>
      </c>
      <c r="AM246" s="22">
        <v>250113</v>
      </c>
      <c r="AN246" s="22" t="s">
        <v>1148</v>
      </c>
      <c r="AO246" s="22">
        <v>12611</v>
      </c>
      <c r="AP246" s="22" t="s">
        <v>1148</v>
      </c>
      <c r="AQ246" s="22">
        <v>208533</v>
      </c>
      <c r="AR246" s="22" t="s">
        <v>1148</v>
      </c>
      <c r="AS246" s="26">
        <v>2584449</v>
      </c>
      <c r="AT246" s="22" t="s">
        <v>1148</v>
      </c>
      <c r="AU246" s="23">
        <v>15.178360052864448</v>
      </c>
      <c r="AV246" s="23" t="s">
        <v>1148</v>
      </c>
      <c r="AW246" s="23">
        <v>21.762203080135734</v>
      </c>
      <c r="AX246" s="23" t="s">
        <v>1148</v>
      </c>
      <c r="AY246" s="23">
        <v>13.752453653217012</v>
      </c>
      <c r="AZ246" s="23" t="s">
        <v>1148</v>
      </c>
      <c r="BA246" s="23">
        <v>33.618088021924876</v>
      </c>
      <c r="BB246" s="23" t="s">
        <v>1148</v>
      </c>
      <c r="BC246" s="24">
        <v>16.374164486147102</v>
      </c>
      <c r="BD246" s="1" t="s">
        <v>1148</v>
      </c>
      <c r="BE246" s="1" t="str">
        <f>IF(OR(N246="Q",P246="Q",R246="Q",T246="Q",V246="Q",X246="Q",Z246="Q",AB246="Q",AD246="Q",AF246="Q",AH246="Q",AJ246="Q",AL246="Q",AN246="Q",AP246="Q",AR246="Q",AT246="Q",AV246="Q",AX246="Q",AZ246="Q",BB246="Q",BD246="Q"),"Yes","No")</f>
        <v>No</v>
      </c>
    </row>
    <row r="247" spans="1:57" ht="11.25" customHeight="1">
      <c r="A247" s="7" t="s">
        <v>725</v>
      </c>
      <c r="B247" s="7" t="s">
        <v>726</v>
      </c>
      <c r="C247" s="37" t="s">
        <v>77</v>
      </c>
      <c r="D247" s="298">
        <v>3027</v>
      </c>
      <c r="E247" s="299">
        <v>30027</v>
      </c>
      <c r="F247" s="27" t="s">
        <v>167</v>
      </c>
      <c r="G247" s="73" t="s">
        <v>160</v>
      </c>
      <c r="H247" s="35">
        <v>232045</v>
      </c>
      <c r="I247" s="35">
        <v>135</v>
      </c>
      <c r="J247" s="37" t="s">
        <v>7</v>
      </c>
      <c r="K247" s="37" t="s">
        <v>161</v>
      </c>
      <c r="L247" s="8">
        <v>44</v>
      </c>
      <c r="M247" s="8">
        <v>150279</v>
      </c>
      <c r="N247" s="9" t="s">
        <v>1148</v>
      </c>
      <c r="O247" s="8">
        <v>22739</v>
      </c>
      <c r="P247" s="9" t="s">
        <v>1148</v>
      </c>
      <c r="Q247" s="8">
        <v>1827</v>
      </c>
      <c r="R247" s="9" t="s">
        <v>1148</v>
      </c>
      <c r="S247" s="8">
        <v>14937</v>
      </c>
      <c r="T247" s="9" t="s">
        <v>1148</v>
      </c>
      <c r="U247" s="8">
        <v>0</v>
      </c>
      <c r="V247" s="9" t="s">
        <v>1148</v>
      </c>
      <c r="W247" s="33">
        <v>189782</v>
      </c>
      <c r="X247" s="9" t="s">
        <v>1148</v>
      </c>
      <c r="Y247" s="30">
        <v>86.23</v>
      </c>
      <c r="Z247" s="9" t="s">
        <v>1148</v>
      </c>
      <c r="AA247" s="30">
        <v>11.9</v>
      </c>
      <c r="AB247" s="9" t="s">
        <v>1148</v>
      </c>
      <c r="AC247" s="30">
        <v>1.2</v>
      </c>
      <c r="AD247" s="9" t="s">
        <v>1148</v>
      </c>
      <c r="AE247" s="30">
        <v>7.9</v>
      </c>
      <c r="AF247" s="9" t="s">
        <v>1148</v>
      </c>
      <c r="AG247" s="30">
        <v>0</v>
      </c>
      <c r="AH247" s="9" t="s">
        <v>1148</v>
      </c>
      <c r="AI247" s="32">
        <v>107.23</v>
      </c>
      <c r="AJ247" s="12" t="s">
        <v>1148</v>
      </c>
      <c r="AK247" s="22">
        <v>3173913</v>
      </c>
      <c r="AL247" s="22" t="s">
        <v>1148</v>
      </c>
      <c r="AM247" s="22">
        <v>494842</v>
      </c>
      <c r="AN247" s="22" t="s">
        <v>1148</v>
      </c>
      <c r="AO247" s="22">
        <v>25138</v>
      </c>
      <c r="AP247" s="22" t="s">
        <v>1148</v>
      </c>
      <c r="AQ247" s="22">
        <v>502131</v>
      </c>
      <c r="AR247" s="22" t="s">
        <v>1148</v>
      </c>
      <c r="AS247" s="26">
        <v>4196024</v>
      </c>
      <c r="AT247" s="22" t="s">
        <v>1148</v>
      </c>
      <c r="AU247" s="23">
        <v>21.120136546024394</v>
      </c>
      <c r="AV247" s="23" t="s">
        <v>1148</v>
      </c>
      <c r="AW247" s="23">
        <v>21.761818901446855</v>
      </c>
      <c r="AX247" s="23" t="s">
        <v>1148</v>
      </c>
      <c r="AY247" s="23">
        <v>13.759168035030104</v>
      </c>
      <c r="AZ247" s="23" t="s">
        <v>1148</v>
      </c>
      <c r="BA247" s="23">
        <v>33.616589676641894</v>
      </c>
      <c r="BB247" s="23" t="s">
        <v>1148</v>
      </c>
      <c r="BC247" s="24">
        <v>22.109704819213626</v>
      </c>
      <c r="BD247" s="1" t="s">
        <v>1148</v>
      </c>
      <c r="BE247" s="1" t="str">
        <f>IF(OR(N247="Q",P247="Q",R247="Q",T247="Q",V247="Q",X247="Q",Z247="Q",AB247="Q",AD247="Q",AF247="Q",AH247="Q",AJ247="Q",AL247="Q",AN247="Q",AP247="Q",AR247="Q",AT247="Q",AV247="Q",AX247="Q",AZ247="Q",BB247="Q",BD247="Q"),"Yes","No")</f>
        <v>No</v>
      </c>
    </row>
    <row r="248" spans="1:57" ht="11.25" customHeight="1">
      <c r="A248" s="7" t="s">
        <v>725</v>
      </c>
      <c r="B248" s="7" t="s">
        <v>726</v>
      </c>
      <c r="C248" s="37" t="s">
        <v>77</v>
      </c>
      <c r="D248" s="298">
        <v>3027</v>
      </c>
      <c r="E248" s="299">
        <v>30027</v>
      </c>
      <c r="F248" s="27" t="s">
        <v>167</v>
      </c>
      <c r="G248" s="73" t="s">
        <v>160</v>
      </c>
      <c r="H248" s="35">
        <v>232045</v>
      </c>
      <c r="I248" s="35">
        <v>135</v>
      </c>
      <c r="J248" s="37" t="s">
        <v>18</v>
      </c>
      <c r="K248" s="37" t="s">
        <v>161</v>
      </c>
      <c r="L248" s="8">
        <v>9</v>
      </c>
      <c r="M248" s="8">
        <v>21584</v>
      </c>
      <c r="N248" s="9" t="s">
        <v>1148</v>
      </c>
      <c r="O248" s="8">
        <v>2207</v>
      </c>
      <c r="P248" s="9" t="s">
        <v>1148</v>
      </c>
      <c r="Q248" s="8">
        <v>177</v>
      </c>
      <c r="R248" s="9" t="s">
        <v>1148</v>
      </c>
      <c r="S248" s="8">
        <v>1450</v>
      </c>
      <c r="T248" s="9" t="s">
        <v>1148</v>
      </c>
      <c r="U248" s="8">
        <v>0</v>
      </c>
      <c r="V248" s="9" t="s">
        <v>1148</v>
      </c>
      <c r="W248" s="33">
        <v>25418</v>
      </c>
      <c r="X248" s="9" t="s">
        <v>1148</v>
      </c>
      <c r="Y248" s="30">
        <v>12.2</v>
      </c>
      <c r="Z248" s="9" t="s">
        <v>1148</v>
      </c>
      <c r="AA248" s="30">
        <v>1.1000000000000001</v>
      </c>
      <c r="AB248" s="9" t="s">
        <v>1148</v>
      </c>
      <c r="AC248" s="30">
        <v>0.2</v>
      </c>
      <c r="AD248" s="9" t="s">
        <v>1148</v>
      </c>
      <c r="AE248" s="30">
        <v>0.8</v>
      </c>
      <c r="AF248" s="9" t="s">
        <v>1148</v>
      </c>
      <c r="AG248" s="30">
        <v>0</v>
      </c>
      <c r="AH248" s="9" t="s">
        <v>1148</v>
      </c>
      <c r="AI248" s="32">
        <v>14.3</v>
      </c>
      <c r="AJ248" s="12" t="s">
        <v>1148</v>
      </c>
      <c r="AK248" s="22">
        <v>354314</v>
      </c>
      <c r="AL248" s="22" t="s">
        <v>1148</v>
      </c>
      <c r="AM248" s="22">
        <v>48029</v>
      </c>
      <c r="AN248" s="22" t="s">
        <v>1148</v>
      </c>
      <c r="AO248" s="22">
        <v>2440</v>
      </c>
      <c r="AP248" s="22" t="s">
        <v>1148</v>
      </c>
      <c r="AQ248" s="22">
        <v>48736</v>
      </c>
      <c r="AR248" s="22" t="s">
        <v>1148</v>
      </c>
      <c r="AS248" s="26">
        <v>453519</v>
      </c>
      <c r="AT248" s="22" t="s">
        <v>1148</v>
      </c>
      <c r="AU248" s="23">
        <v>16.415585618977019</v>
      </c>
      <c r="AV248" s="23" t="s">
        <v>1148</v>
      </c>
      <c r="AW248" s="23">
        <v>21.762120525600363</v>
      </c>
      <c r="AX248" s="23" t="s">
        <v>1148</v>
      </c>
      <c r="AY248" s="23">
        <v>13.785310734463277</v>
      </c>
      <c r="AZ248" s="23" t="s">
        <v>1148</v>
      </c>
      <c r="BA248" s="23">
        <v>33.611034482758619</v>
      </c>
      <c r="BB248" s="23" t="s">
        <v>1148</v>
      </c>
      <c r="BC248" s="24">
        <v>17.842434495239594</v>
      </c>
      <c r="BD248" s="1" t="s">
        <v>1148</v>
      </c>
      <c r="BE248" s="1" t="str">
        <f>IF(OR(N248="Q",P248="Q",R248="Q",T248="Q",V248="Q",X248="Q",Z248="Q",AB248="Q",AD248="Q",AF248="Q",AH248="Q",AJ248="Q",AL248="Q",AN248="Q",AP248="Q",AR248="Q",AT248="Q",AV248="Q",AX248="Q",AZ248="Q",BB248="Q",BD248="Q"),"Yes","No")</f>
        <v>No</v>
      </c>
    </row>
    <row r="249" spans="1:57" ht="11.25" customHeight="1">
      <c r="A249" s="7" t="s">
        <v>387</v>
      </c>
      <c r="B249" s="7" t="s">
        <v>388</v>
      </c>
      <c r="C249" s="37" t="s">
        <v>17</v>
      </c>
      <c r="D249" s="298">
        <v>9027</v>
      </c>
      <c r="E249" s="299">
        <v>90027</v>
      </c>
      <c r="F249" s="27" t="s">
        <v>164</v>
      </c>
      <c r="G249" s="73" t="s">
        <v>160</v>
      </c>
      <c r="H249" s="35">
        <v>654628</v>
      </c>
      <c r="I249" s="35">
        <v>130</v>
      </c>
      <c r="J249" s="37" t="s">
        <v>7</v>
      </c>
      <c r="K249" s="37" t="s">
        <v>161</v>
      </c>
      <c r="L249" s="8">
        <v>80</v>
      </c>
      <c r="M249" s="8">
        <v>443874</v>
      </c>
      <c r="N249" s="9" t="s">
        <v>1148</v>
      </c>
      <c r="O249" s="8">
        <v>92273</v>
      </c>
      <c r="P249" s="9" t="s">
        <v>1148</v>
      </c>
      <c r="Q249" s="8">
        <v>13422</v>
      </c>
      <c r="R249" s="9" t="s">
        <v>1148</v>
      </c>
      <c r="S249" s="8">
        <v>44911</v>
      </c>
      <c r="T249" s="9" t="s">
        <v>1148</v>
      </c>
      <c r="U249" s="8">
        <v>0</v>
      </c>
      <c r="V249" s="9" t="s">
        <v>1148</v>
      </c>
      <c r="W249" s="33">
        <v>594480</v>
      </c>
      <c r="X249" s="9" t="s">
        <v>1148</v>
      </c>
      <c r="Y249" s="30">
        <v>235</v>
      </c>
      <c r="Z249" s="9" t="s">
        <v>1148</v>
      </c>
      <c r="AA249" s="30">
        <v>52</v>
      </c>
      <c r="AB249" s="9" t="s">
        <v>1148</v>
      </c>
      <c r="AC249" s="30">
        <v>7</v>
      </c>
      <c r="AD249" s="9" t="s">
        <v>1148</v>
      </c>
      <c r="AE249" s="30">
        <v>23</v>
      </c>
      <c r="AF249" s="9" t="s">
        <v>1148</v>
      </c>
      <c r="AG249" s="30">
        <v>0</v>
      </c>
      <c r="AH249" s="9" t="s">
        <v>1148</v>
      </c>
      <c r="AI249" s="32">
        <v>317</v>
      </c>
      <c r="AJ249" s="12" t="s">
        <v>1148</v>
      </c>
      <c r="AK249" s="22">
        <v>12401622</v>
      </c>
      <c r="AL249" s="22" t="s">
        <v>1148</v>
      </c>
      <c r="AM249" s="22">
        <v>2559039</v>
      </c>
      <c r="AN249" s="22" t="s">
        <v>1148</v>
      </c>
      <c r="AO249" s="22">
        <v>360357</v>
      </c>
      <c r="AP249" s="22" t="s">
        <v>1148</v>
      </c>
      <c r="AQ249" s="22">
        <v>1285332</v>
      </c>
      <c r="AR249" s="22" t="s">
        <v>1148</v>
      </c>
      <c r="AS249" s="26">
        <v>16606350</v>
      </c>
      <c r="AT249" s="22" t="s">
        <v>1148</v>
      </c>
      <c r="AU249" s="23">
        <v>27.939509860906472</v>
      </c>
      <c r="AV249" s="23" t="s">
        <v>1148</v>
      </c>
      <c r="AW249" s="23">
        <v>27.733345615727245</v>
      </c>
      <c r="AX249" s="23" t="s">
        <v>1148</v>
      </c>
      <c r="AY249" s="23">
        <v>26.848234242288779</v>
      </c>
      <c r="AZ249" s="23" t="s">
        <v>1148</v>
      </c>
      <c r="BA249" s="23">
        <v>28.619536416468126</v>
      </c>
      <c r="BB249" s="23" t="s">
        <v>1148</v>
      </c>
      <c r="BC249" s="24">
        <v>27.934245054501414</v>
      </c>
      <c r="BD249" s="1" t="s">
        <v>1148</v>
      </c>
      <c r="BE249" s="1" t="str">
        <f>IF(OR(N249="Q",P249="Q",R249="Q",T249="Q",V249="Q",X249="Q",Z249="Q",AB249="Q",AD249="Q",AF249="Q",AH249="Q",AJ249="Q",AL249="Q",AN249="Q",AP249="Q",AR249="Q",AT249="Q",AV249="Q",AX249="Q",AZ249="Q",BB249="Q",BD249="Q"),"Yes","No")</f>
        <v>No</v>
      </c>
    </row>
    <row r="250" spans="1:57" ht="11.25" customHeight="1">
      <c r="A250" s="7" t="s">
        <v>681</v>
      </c>
      <c r="B250" s="7" t="s">
        <v>682</v>
      </c>
      <c r="C250" s="37" t="s">
        <v>60</v>
      </c>
      <c r="D250" s="298">
        <v>7002</v>
      </c>
      <c r="E250" s="299">
        <v>70002</v>
      </c>
      <c r="F250" s="27" t="s">
        <v>167</v>
      </c>
      <c r="G250" s="73" t="s">
        <v>160</v>
      </c>
      <c r="H250" s="35">
        <v>725008</v>
      </c>
      <c r="I250" s="35">
        <v>125</v>
      </c>
      <c r="J250" s="37" t="s">
        <v>7</v>
      </c>
      <c r="K250" s="37" t="s">
        <v>161</v>
      </c>
      <c r="L250" s="8">
        <v>98</v>
      </c>
      <c r="M250" s="8">
        <v>332794</v>
      </c>
      <c r="N250" s="9" t="s">
        <v>1148</v>
      </c>
      <c r="O250" s="8">
        <v>56878</v>
      </c>
      <c r="P250" s="9" t="s">
        <v>1148</v>
      </c>
      <c r="Q250" s="8">
        <v>26041</v>
      </c>
      <c r="R250" s="9" t="s">
        <v>1148</v>
      </c>
      <c r="S250" s="8">
        <v>53400</v>
      </c>
      <c r="T250" s="9" t="s">
        <v>1148</v>
      </c>
      <c r="U250" s="8">
        <v>0</v>
      </c>
      <c r="V250" s="9" t="s">
        <v>1148</v>
      </c>
      <c r="W250" s="33">
        <v>469113</v>
      </c>
      <c r="X250" s="9" t="s">
        <v>1148</v>
      </c>
      <c r="Y250" s="30">
        <v>151</v>
      </c>
      <c r="Z250" s="9" t="s">
        <v>1148</v>
      </c>
      <c r="AA250" s="30">
        <v>34</v>
      </c>
      <c r="AB250" s="9" t="s">
        <v>1148</v>
      </c>
      <c r="AC250" s="30">
        <v>16</v>
      </c>
      <c r="AD250" s="9" t="s">
        <v>1148</v>
      </c>
      <c r="AE250" s="30">
        <v>32</v>
      </c>
      <c r="AF250" s="9" t="s">
        <v>1148</v>
      </c>
      <c r="AG250" s="30">
        <v>0</v>
      </c>
      <c r="AH250" s="9" t="s">
        <v>1148</v>
      </c>
      <c r="AI250" s="32">
        <v>233</v>
      </c>
      <c r="AJ250" s="12" t="s">
        <v>1148</v>
      </c>
      <c r="AK250" s="22">
        <v>8015041</v>
      </c>
      <c r="AL250" s="22" t="s">
        <v>1148</v>
      </c>
      <c r="AM250" s="22">
        <v>1732731</v>
      </c>
      <c r="AN250" s="22" t="s">
        <v>1148</v>
      </c>
      <c r="AO250" s="22">
        <v>670425</v>
      </c>
      <c r="AP250" s="22" t="s">
        <v>1148</v>
      </c>
      <c r="AQ250" s="22">
        <v>716586</v>
      </c>
      <c r="AR250" s="22" t="s">
        <v>1148</v>
      </c>
      <c r="AS250" s="26">
        <v>11134783</v>
      </c>
      <c r="AT250" s="22" t="s">
        <v>1148</v>
      </c>
      <c r="AU250" s="23">
        <v>24.084091059334003</v>
      </c>
      <c r="AV250" s="23" t="s">
        <v>1148</v>
      </c>
      <c r="AW250" s="23">
        <v>30.463993108055838</v>
      </c>
      <c r="AX250" s="23" t="s">
        <v>1148</v>
      </c>
      <c r="AY250" s="23">
        <v>25.744979071464229</v>
      </c>
      <c r="AZ250" s="23" t="s">
        <v>1148</v>
      </c>
      <c r="BA250" s="23">
        <v>13.419213483146068</v>
      </c>
      <c r="BB250" s="23" t="s">
        <v>1148</v>
      </c>
      <c r="BC250" s="24">
        <v>23.735822712224987</v>
      </c>
      <c r="BD250" s="1" t="s">
        <v>1148</v>
      </c>
      <c r="BE250" s="1" t="str">
        <f>IF(OR(N250="Q",P250="Q",R250="Q",T250="Q",V250="Q",X250="Q",Z250="Q",AB250="Q",AD250="Q",AF250="Q",AH250="Q",AJ250="Q",AL250="Q",AN250="Q",AP250="Q",AR250="Q",AT250="Q",AV250="Q",AX250="Q",AZ250="Q",BB250="Q",BD250="Q"),"Yes","No")</f>
        <v>No</v>
      </c>
    </row>
    <row r="251" spans="1:57" ht="11.25" customHeight="1">
      <c r="A251" s="7" t="s">
        <v>500</v>
      </c>
      <c r="B251" s="7" t="s">
        <v>501</v>
      </c>
      <c r="C251" s="37" t="s">
        <v>79</v>
      </c>
      <c r="D251" s="298">
        <v>4086</v>
      </c>
      <c r="E251" s="299">
        <v>40086</v>
      </c>
      <c r="F251" s="27" t="s">
        <v>167</v>
      </c>
      <c r="G251" s="73" t="s">
        <v>160</v>
      </c>
      <c r="H251" s="35">
        <v>2148346</v>
      </c>
      <c r="I251" s="35">
        <v>125</v>
      </c>
      <c r="J251" s="37" t="s">
        <v>7</v>
      </c>
      <c r="K251" s="37" t="s">
        <v>161</v>
      </c>
      <c r="L251" s="8">
        <v>97</v>
      </c>
      <c r="M251" s="8">
        <v>736874</v>
      </c>
      <c r="N251" s="9" t="s">
        <v>1148</v>
      </c>
      <c r="O251" s="8">
        <v>354428</v>
      </c>
      <c r="P251" s="9" t="s">
        <v>1148</v>
      </c>
      <c r="Q251" s="8">
        <v>63717</v>
      </c>
      <c r="R251" s="9" t="s">
        <v>1148</v>
      </c>
      <c r="S251" s="8">
        <v>193774</v>
      </c>
      <c r="T251" s="9" t="s">
        <v>1148</v>
      </c>
      <c r="U251" s="8">
        <v>0</v>
      </c>
      <c r="V251" s="9" t="s">
        <v>1148</v>
      </c>
      <c r="W251" s="33">
        <v>1348793</v>
      </c>
      <c r="X251" s="9" t="s">
        <v>1148</v>
      </c>
      <c r="Y251" s="30">
        <v>393</v>
      </c>
      <c r="Z251" s="9" t="s">
        <v>1148</v>
      </c>
      <c r="AA251" s="30">
        <v>196</v>
      </c>
      <c r="AB251" s="9" t="s">
        <v>1148</v>
      </c>
      <c r="AC251" s="30">
        <v>36</v>
      </c>
      <c r="AD251" s="9" t="s">
        <v>1148</v>
      </c>
      <c r="AE251" s="30">
        <v>113</v>
      </c>
      <c r="AF251" s="9" t="s">
        <v>1148</v>
      </c>
      <c r="AG251" s="30">
        <v>0</v>
      </c>
      <c r="AH251" s="9" t="s">
        <v>1148</v>
      </c>
      <c r="AI251" s="32">
        <v>738</v>
      </c>
      <c r="AJ251" s="12" t="s">
        <v>1148</v>
      </c>
      <c r="AK251" s="22">
        <v>13916600</v>
      </c>
      <c r="AL251" s="22" t="s">
        <v>1148</v>
      </c>
      <c r="AM251" s="22">
        <v>5705255</v>
      </c>
      <c r="AN251" s="22" t="s">
        <v>1148</v>
      </c>
      <c r="AO251" s="22">
        <v>1088967</v>
      </c>
      <c r="AP251" s="22" t="s">
        <v>1148</v>
      </c>
      <c r="AQ251" s="22">
        <v>3895032</v>
      </c>
      <c r="AR251" s="22" t="s">
        <v>1148</v>
      </c>
      <c r="AS251" s="26">
        <v>24605854</v>
      </c>
      <c r="AT251" s="22" t="s">
        <v>1148</v>
      </c>
      <c r="AU251" s="23">
        <v>18.885996791853152</v>
      </c>
      <c r="AV251" s="23" t="s">
        <v>1148</v>
      </c>
      <c r="AW251" s="23">
        <v>16.097077544663513</v>
      </c>
      <c r="AX251" s="23" t="s">
        <v>1148</v>
      </c>
      <c r="AY251" s="23">
        <v>17.090682235510148</v>
      </c>
      <c r="AZ251" s="23" t="s">
        <v>1148</v>
      </c>
      <c r="BA251" s="23">
        <v>20.100901049676427</v>
      </c>
      <c r="BB251" s="23" t="s">
        <v>1148</v>
      </c>
      <c r="BC251" s="24">
        <v>18.24286899472343</v>
      </c>
      <c r="BD251" s="1" t="s">
        <v>1148</v>
      </c>
      <c r="BE251" s="1" t="str">
        <f>IF(OR(N251="Q",P251="Q",R251="Q",T251="Q",V251="Q",X251="Q",Z251="Q",AB251="Q",AD251="Q",AF251="Q",AH251="Q",AJ251="Q",AL251="Q",AN251="Q",AP251="Q",AR251="Q",AT251="Q",AV251="Q",AX251="Q",AZ251="Q",BB251="Q",BD251="Q"),"Yes","No")</f>
        <v>No</v>
      </c>
    </row>
    <row r="252" spans="1:57" ht="11.25" customHeight="1">
      <c r="A252" s="7" t="s">
        <v>348</v>
      </c>
      <c r="B252" s="7" t="s">
        <v>349</v>
      </c>
      <c r="C252" s="37" t="s">
        <v>32</v>
      </c>
      <c r="D252" s="298">
        <v>4032</v>
      </c>
      <c r="E252" s="299">
        <v>40032</v>
      </c>
      <c r="F252" s="27" t="s">
        <v>164</v>
      </c>
      <c r="G252" s="73" t="s">
        <v>160</v>
      </c>
      <c r="H252" s="35">
        <v>349064</v>
      </c>
      <c r="I252" s="35">
        <v>125</v>
      </c>
      <c r="J252" s="37" t="s">
        <v>7</v>
      </c>
      <c r="K252" s="37" t="s">
        <v>161</v>
      </c>
      <c r="L252" s="8">
        <v>51</v>
      </c>
      <c r="M252" s="8">
        <v>197634</v>
      </c>
      <c r="N252" s="9" t="s">
        <v>1148</v>
      </c>
      <c r="O252" s="8">
        <v>37144</v>
      </c>
      <c r="P252" s="9" t="s">
        <v>1148</v>
      </c>
      <c r="Q252" s="8">
        <v>19036</v>
      </c>
      <c r="R252" s="9" t="s">
        <v>1148</v>
      </c>
      <c r="S252" s="8">
        <v>41878</v>
      </c>
      <c r="T252" s="9" t="s">
        <v>1148</v>
      </c>
      <c r="U252" s="8">
        <v>0</v>
      </c>
      <c r="V252" s="9" t="s">
        <v>1148</v>
      </c>
      <c r="W252" s="33">
        <v>295692</v>
      </c>
      <c r="X252" s="9" t="s">
        <v>1148</v>
      </c>
      <c r="Y252" s="30">
        <v>108</v>
      </c>
      <c r="Z252" s="9" t="s">
        <v>1148</v>
      </c>
      <c r="AA252" s="30">
        <v>19</v>
      </c>
      <c r="AB252" s="9" t="s">
        <v>1148</v>
      </c>
      <c r="AC252" s="30">
        <v>10.3</v>
      </c>
      <c r="AD252" s="9" t="s">
        <v>1148</v>
      </c>
      <c r="AE252" s="30">
        <v>24.369999999999997</v>
      </c>
      <c r="AF252" s="9" t="s">
        <v>1148</v>
      </c>
      <c r="AG252" s="30">
        <v>0</v>
      </c>
      <c r="AH252" s="9" t="s">
        <v>1148</v>
      </c>
      <c r="AI252" s="32">
        <v>161.67000000000002</v>
      </c>
      <c r="AJ252" s="12" t="s">
        <v>1148</v>
      </c>
      <c r="AK252" s="22">
        <v>4133595</v>
      </c>
      <c r="AL252" s="22" t="s">
        <v>1148</v>
      </c>
      <c r="AM252" s="22">
        <v>556090</v>
      </c>
      <c r="AN252" s="22" t="s">
        <v>1148</v>
      </c>
      <c r="AO252" s="22">
        <v>462635</v>
      </c>
      <c r="AP252" s="22" t="s">
        <v>1148</v>
      </c>
      <c r="AQ252" s="22">
        <v>567720</v>
      </c>
      <c r="AR252" s="22" t="s">
        <v>1148</v>
      </c>
      <c r="AS252" s="26">
        <v>5720040</v>
      </c>
      <c r="AT252" s="22" t="s">
        <v>1148</v>
      </c>
      <c r="AU252" s="23">
        <v>20.915404232065335</v>
      </c>
      <c r="AV252" s="23" t="s">
        <v>1148</v>
      </c>
      <c r="AW252" s="23">
        <v>14.971193194055568</v>
      </c>
      <c r="AX252" s="23" t="s">
        <v>1148</v>
      </c>
      <c r="AY252" s="23">
        <v>24.303162429081741</v>
      </c>
      <c r="AZ252" s="23" t="s">
        <v>1148</v>
      </c>
      <c r="BA252" s="23">
        <v>13.556521323845455</v>
      </c>
      <c r="BB252" s="23" t="s">
        <v>1148</v>
      </c>
      <c r="BC252" s="24">
        <v>19.344588287812993</v>
      </c>
      <c r="BD252" s="1" t="s">
        <v>1148</v>
      </c>
      <c r="BE252" s="1" t="str">
        <f>IF(OR(N252="Q",P252="Q",R252="Q",T252="Q",V252="Q",X252="Q",Z252="Q",AB252="Q",AD252="Q",AF252="Q",AH252="Q",AJ252="Q",AL252="Q",AN252="Q",AP252="Q",AR252="Q",AT252="Q",AV252="Q",AX252="Q",AZ252="Q",BB252="Q",BD252="Q"),"Yes","No")</f>
        <v>No</v>
      </c>
    </row>
    <row r="253" spans="1:57" ht="11.25" customHeight="1">
      <c r="A253" s="7" t="s">
        <v>348</v>
      </c>
      <c r="B253" s="7" t="s">
        <v>349</v>
      </c>
      <c r="C253" s="37" t="s">
        <v>32</v>
      </c>
      <c r="D253" s="298">
        <v>4032</v>
      </c>
      <c r="E253" s="299">
        <v>40032</v>
      </c>
      <c r="F253" s="27" t="s">
        <v>164</v>
      </c>
      <c r="G253" s="73" t="s">
        <v>160</v>
      </c>
      <c r="H253" s="35">
        <v>349064</v>
      </c>
      <c r="I253" s="35">
        <v>125</v>
      </c>
      <c r="J253" s="37" t="s">
        <v>10</v>
      </c>
      <c r="K253" s="37" t="s">
        <v>161</v>
      </c>
      <c r="L253" s="8">
        <v>42</v>
      </c>
      <c r="M253" s="8">
        <v>123801</v>
      </c>
      <c r="N253" s="9" t="s">
        <v>1148</v>
      </c>
      <c r="O253" s="8">
        <v>19788</v>
      </c>
      <c r="P253" s="9" t="s">
        <v>1148</v>
      </c>
      <c r="Q253" s="8">
        <v>7160</v>
      </c>
      <c r="R253" s="9" t="s">
        <v>1148</v>
      </c>
      <c r="S253" s="8">
        <v>36943</v>
      </c>
      <c r="T253" s="9" t="s">
        <v>1148</v>
      </c>
      <c r="U253" s="8">
        <v>0</v>
      </c>
      <c r="V253" s="9" t="s">
        <v>1148</v>
      </c>
      <c r="W253" s="33">
        <v>187692</v>
      </c>
      <c r="X253" s="9" t="s">
        <v>1148</v>
      </c>
      <c r="Y253" s="30">
        <v>70.8</v>
      </c>
      <c r="Z253" s="9" t="s">
        <v>1148</v>
      </c>
      <c r="AA253" s="30">
        <v>11.11</v>
      </c>
      <c r="AB253" s="9" t="s">
        <v>1148</v>
      </c>
      <c r="AC253" s="30">
        <v>3.82</v>
      </c>
      <c r="AD253" s="9" t="s">
        <v>1148</v>
      </c>
      <c r="AE253" s="30">
        <v>21.290000000000003</v>
      </c>
      <c r="AF253" s="9" t="s">
        <v>1148</v>
      </c>
      <c r="AG253" s="30">
        <v>0</v>
      </c>
      <c r="AH253" s="9" t="s">
        <v>1148</v>
      </c>
      <c r="AI253" s="32">
        <v>107.02</v>
      </c>
      <c r="AJ253" s="12" t="s">
        <v>1148</v>
      </c>
      <c r="AK253" s="22">
        <v>1452395</v>
      </c>
      <c r="AL253" s="22" t="s">
        <v>1148</v>
      </c>
      <c r="AM253" s="22">
        <v>273024</v>
      </c>
      <c r="AN253" s="22" t="s">
        <v>1148</v>
      </c>
      <c r="AO253" s="22">
        <v>87845</v>
      </c>
      <c r="AP253" s="22" t="s">
        <v>1148</v>
      </c>
      <c r="AQ253" s="22">
        <v>519457</v>
      </c>
      <c r="AR253" s="22" t="s">
        <v>1148</v>
      </c>
      <c r="AS253" s="26">
        <v>2332721</v>
      </c>
      <c r="AT253" s="22" t="s">
        <v>1148</v>
      </c>
      <c r="AU253" s="23">
        <v>11.73169037406806</v>
      </c>
      <c r="AV253" s="23" t="s">
        <v>1148</v>
      </c>
      <c r="AW253" s="23">
        <v>13.797453001819285</v>
      </c>
      <c r="AX253" s="23" t="s">
        <v>1148</v>
      </c>
      <c r="AY253" s="23">
        <v>12.268854748603353</v>
      </c>
      <c r="AZ253" s="23" t="s">
        <v>1148</v>
      </c>
      <c r="BA253" s="23">
        <v>14.061039980510516</v>
      </c>
      <c r="BB253" s="23" t="s">
        <v>1148</v>
      </c>
      <c r="BC253" s="24">
        <v>12.428451931888413</v>
      </c>
      <c r="BD253" s="1" t="s">
        <v>1148</v>
      </c>
      <c r="BE253" s="1" t="str">
        <f>IF(OR(N253="Q",P253="Q",R253="Q",T253="Q",V253="Q",X253="Q",Z253="Q",AB253="Q",AD253="Q",AF253="Q",AH253="Q",AJ253="Q",AL253="Q",AN253="Q",AP253="Q",AR253="Q",AT253="Q",AV253="Q",AX253="Q",AZ253="Q",BB253="Q",BD253="Q"),"Yes","No")</f>
        <v>No</v>
      </c>
    </row>
    <row r="254" spans="1:57" ht="11.25" customHeight="1">
      <c r="A254" s="7" t="s">
        <v>500</v>
      </c>
      <c r="B254" s="7" t="s">
        <v>501</v>
      </c>
      <c r="C254" s="37" t="s">
        <v>79</v>
      </c>
      <c r="D254" s="298">
        <v>4086</v>
      </c>
      <c r="E254" s="299">
        <v>40086</v>
      </c>
      <c r="F254" s="27" t="s">
        <v>167</v>
      </c>
      <c r="G254" s="73" t="s">
        <v>160</v>
      </c>
      <c r="H254" s="35">
        <v>2148346</v>
      </c>
      <c r="I254" s="35">
        <v>125</v>
      </c>
      <c r="J254" s="37" t="s">
        <v>10</v>
      </c>
      <c r="K254" s="37" t="s">
        <v>161</v>
      </c>
      <c r="L254" s="8">
        <v>28</v>
      </c>
      <c r="M254" s="8">
        <v>157019</v>
      </c>
      <c r="N254" s="9" t="s">
        <v>1148</v>
      </c>
      <c r="O254" s="8">
        <v>21219</v>
      </c>
      <c r="P254" s="9" t="s">
        <v>1148</v>
      </c>
      <c r="Q254" s="8">
        <v>5128</v>
      </c>
      <c r="R254" s="9" t="s">
        <v>1148</v>
      </c>
      <c r="S254" s="8">
        <v>11452</v>
      </c>
      <c r="T254" s="9" t="s">
        <v>1148</v>
      </c>
      <c r="U254" s="8">
        <v>0</v>
      </c>
      <c r="V254" s="9" t="s">
        <v>1148</v>
      </c>
      <c r="W254" s="33">
        <v>194818</v>
      </c>
      <c r="X254" s="9" t="s">
        <v>1148</v>
      </c>
      <c r="Y254" s="30">
        <v>88</v>
      </c>
      <c r="Z254" s="9" t="s">
        <v>1148</v>
      </c>
      <c r="AA254" s="30">
        <v>13</v>
      </c>
      <c r="AB254" s="9" t="s">
        <v>1148</v>
      </c>
      <c r="AC254" s="30">
        <v>3</v>
      </c>
      <c r="AD254" s="9" t="s">
        <v>1148</v>
      </c>
      <c r="AE254" s="30">
        <v>7</v>
      </c>
      <c r="AF254" s="9" t="s">
        <v>1148</v>
      </c>
      <c r="AG254" s="30">
        <v>0</v>
      </c>
      <c r="AH254" s="9" t="s">
        <v>1148</v>
      </c>
      <c r="AI254" s="32">
        <v>111</v>
      </c>
      <c r="AJ254" s="12" t="s">
        <v>1148</v>
      </c>
      <c r="AK254" s="22">
        <v>2740558</v>
      </c>
      <c r="AL254" s="22" t="s">
        <v>1148</v>
      </c>
      <c r="AM254" s="22">
        <v>237719</v>
      </c>
      <c r="AN254" s="22" t="s">
        <v>1148</v>
      </c>
      <c r="AO254" s="22">
        <v>51313</v>
      </c>
      <c r="AP254" s="22" t="s">
        <v>1148</v>
      </c>
      <c r="AQ254" s="22">
        <v>120464</v>
      </c>
      <c r="AR254" s="22" t="s">
        <v>1148</v>
      </c>
      <c r="AS254" s="26">
        <v>3150054</v>
      </c>
      <c r="AT254" s="22" t="s">
        <v>1148</v>
      </c>
      <c r="AU254" s="23">
        <v>17.453671211764181</v>
      </c>
      <c r="AV254" s="23" t="s">
        <v>1148</v>
      </c>
      <c r="AW254" s="23">
        <v>11.203119845421556</v>
      </c>
      <c r="AX254" s="23" t="s">
        <v>1148</v>
      </c>
      <c r="AY254" s="23">
        <v>10.006435257410297</v>
      </c>
      <c r="AZ254" s="23" t="s">
        <v>1148</v>
      </c>
      <c r="BA254" s="23">
        <v>10.51903597624869</v>
      </c>
      <c r="BB254" s="23" t="s">
        <v>1148</v>
      </c>
      <c r="BC254" s="24">
        <v>16.169214343643812</v>
      </c>
      <c r="BD254" s="1" t="s">
        <v>1148</v>
      </c>
      <c r="BE254" s="1" t="str">
        <f>IF(OR(N254="Q",P254="Q",R254="Q",T254="Q",V254="Q",X254="Q",Z254="Q",AB254="Q",AD254="Q",AF254="Q",AH254="Q",AJ254="Q",AL254="Q",AN254="Q",AP254="Q",AR254="Q",AT254="Q",AV254="Q",AX254="Q",AZ254="Q",BB254="Q",BD254="Q"),"Yes","No")</f>
        <v>No</v>
      </c>
    </row>
    <row r="255" spans="1:57" ht="11.25" customHeight="1">
      <c r="A255" s="7" t="s">
        <v>681</v>
      </c>
      <c r="B255" s="7" t="s">
        <v>682</v>
      </c>
      <c r="C255" s="37" t="s">
        <v>60</v>
      </c>
      <c r="D255" s="298">
        <v>7002</v>
      </c>
      <c r="E255" s="299">
        <v>70002</v>
      </c>
      <c r="F255" s="27" t="s">
        <v>167</v>
      </c>
      <c r="G255" s="73" t="s">
        <v>160</v>
      </c>
      <c r="H255" s="35">
        <v>725008</v>
      </c>
      <c r="I255" s="35">
        <v>125</v>
      </c>
      <c r="J255" s="37" t="s">
        <v>10</v>
      </c>
      <c r="K255" s="37" t="s">
        <v>161</v>
      </c>
      <c r="L255" s="8">
        <v>27</v>
      </c>
      <c r="M255" s="8">
        <v>63002</v>
      </c>
      <c r="N255" s="9" t="s">
        <v>1148</v>
      </c>
      <c r="O255" s="8">
        <v>1832</v>
      </c>
      <c r="P255" s="9" t="s">
        <v>1148</v>
      </c>
      <c r="Q255" s="8">
        <v>3774</v>
      </c>
      <c r="R255" s="9" t="s">
        <v>1148</v>
      </c>
      <c r="S255" s="8">
        <v>6662</v>
      </c>
      <c r="T255" s="9" t="s">
        <v>1148</v>
      </c>
      <c r="U255" s="8">
        <v>0</v>
      </c>
      <c r="V255" s="9" t="s">
        <v>1148</v>
      </c>
      <c r="W255" s="33">
        <v>75270</v>
      </c>
      <c r="X255" s="9" t="s">
        <v>1148</v>
      </c>
      <c r="Y255" s="30">
        <v>27</v>
      </c>
      <c r="Z255" s="9" t="s">
        <v>1148</v>
      </c>
      <c r="AA255" s="30">
        <v>1</v>
      </c>
      <c r="AB255" s="9" t="s">
        <v>1148</v>
      </c>
      <c r="AC255" s="30">
        <v>2</v>
      </c>
      <c r="AD255" s="9" t="s">
        <v>1148</v>
      </c>
      <c r="AE255" s="30">
        <v>5</v>
      </c>
      <c r="AF255" s="9" t="s">
        <v>1148</v>
      </c>
      <c r="AG255" s="30">
        <v>0</v>
      </c>
      <c r="AH255" s="9" t="s">
        <v>1148</v>
      </c>
      <c r="AI255" s="32">
        <v>35</v>
      </c>
      <c r="AJ255" s="12" t="s">
        <v>1148</v>
      </c>
      <c r="AK255" s="22">
        <v>1232447</v>
      </c>
      <c r="AL255" s="22" t="s">
        <v>1148</v>
      </c>
      <c r="AM255" s="22">
        <v>37429</v>
      </c>
      <c r="AN255" s="22" t="s">
        <v>1148</v>
      </c>
      <c r="AO255" s="22">
        <v>56612</v>
      </c>
      <c r="AP255" s="22" t="s">
        <v>1148</v>
      </c>
      <c r="AQ255" s="22">
        <v>121809</v>
      </c>
      <c r="AR255" s="22" t="s">
        <v>1148</v>
      </c>
      <c r="AS255" s="26">
        <v>1448297</v>
      </c>
      <c r="AT255" s="22" t="s">
        <v>1148</v>
      </c>
      <c r="AU255" s="23">
        <v>19.562029776832482</v>
      </c>
      <c r="AV255" s="23" t="s">
        <v>1148</v>
      </c>
      <c r="AW255" s="23">
        <v>20.430676855895197</v>
      </c>
      <c r="AX255" s="23" t="s">
        <v>1148</v>
      </c>
      <c r="AY255" s="23">
        <v>15.000529941706413</v>
      </c>
      <c r="AZ255" s="23" t="s">
        <v>1148</v>
      </c>
      <c r="BA255" s="23">
        <v>18.284148904232964</v>
      </c>
      <c r="BB255" s="23" t="s">
        <v>1148</v>
      </c>
      <c r="BC255" s="24">
        <v>19.241357778663478</v>
      </c>
      <c r="BD255" s="1" t="s">
        <v>1148</v>
      </c>
      <c r="BE255" s="1" t="str">
        <f>IF(OR(N255="Q",P255="Q",R255="Q",T255="Q",V255="Q",X255="Q",Z255="Q",AB255="Q",AD255="Q",AF255="Q",AH255="Q",AJ255="Q",AL255="Q",AN255="Q",AP255="Q",AR255="Q",AT255="Q",AV255="Q",AX255="Q",AZ255="Q",BB255="Q",BD255="Q"),"Yes","No")</f>
        <v>No</v>
      </c>
    </row>
    <row r="256" spans="1:57" ht="11.25" customHeight="1">
      <c r="A256" s="7" t="s">
        <v>348</v>
      </c>
      <c r="B256" s="7" t="s">
        <v>349</v>
      </c>
      <c r="C256" s="37" t="s">
        <v>32</v>
      </c>
      <c r="D256" s="298">
        <v>4032</v>
      </c>
      <c r="E256" s="299">
        <v>40032</v>
      </c>
      <c r="F256" s="27" t="s">
        <v>164</v>
      </c>
      <c r="G256" s="73" t="s">
        <v>160</v>
      </c>
      <c r="H256" s="35">
        <v>349064</v>
      </c>
      <c r="I256" s="35">
        <v>125</v>
      </c>
      <c r="J256" s="37" t="s">
        <v>8</v>
      </c>
      <c r="K256" s="37" t="s">
        <v>161</v>
      </c>
      <c r="L256" s="8">
        <v>5</v>
      </c>
      <c r="M256" s="8">
        <v>0</v>
      </c>
      <c r="N256" s="9" t="s">
        <v>1148</v>
      </c>
      <c r="O256" s="8">
        <v>1632</v>
      </c>
      <c r="P256" s="9" t="s">
        <v>123</v>
      </c>
      <c r="Q256" s="8">
        <v>208</v>
      </c>
      <c r="R256" s="9" t="s">
        <v>123</v>
      </c>
      <c r="S256" s="8">
        <v>1170</v>
      </c>
      <c r="T256" s="9" t="s">
        <v>1148</v>
      </c>
      <c r="U256" s="8">
        <v>0</v>
      </c>
      <c r="V256" s="9" t="s">
        <v>1148</v>
      </c>
      <c r="W256" s="33">
        <v>3010</v>
      </c>
      <c r="X256" s="9" t="s">
        <v>123</v>
      </c>
      <c r="Y256" s="30">
        <v>0</v>
      </c>
      <c r="Z256" s="9" t="s">
        <v>1148</v>
      </c>
      <c r="AA256" s="30">
        <v>0.65</v>
      </c>
      <c r="AB256" s="9" t="s">
        <v>123</v>
      </c>
      <c r="AC256" s="30">
        <v>0.1</v>
      </c>
      <c r="AD256" s="9" t="s">
        <v>123</v>
      </c>
      <c r="AE256" s="30">
        <v>0.6</v>
      </c>
      <c r="AF256" s="9" t="s">
        <v>1148</v>
      </c>
      <c r="AG256" s="30">
        <v>0</v>
      </c>
      <c r="AH256" s="9" t="s">
        <v>1148</v>
      </c>
      <c r="AI256" s="32">
        <v>1.35</v>
      </c>
      <c r="AJ256" s="12" t="s">
        <v>123</v>
      </c>
      <c r="AK256" s="22">
        <v>0</v>
      </c>
      <c r="AL256" s="22" t="s">
        <v>1148</v>
      </c>
      <c r="AM256" s="22">
        <v>24888</v>
      </c>
      <c r="AN256" s="22" t="s">
        <v>1148</v>
      </c>
      <c r="AO256" s="22">
        <v>2844</v>
      </c>
      <c r="AP256" s="22" t="s">
        <v>1148</v>
      </c>
      <c r="AQ256" s="22">
        <v>28770</v>
      </c>
      <c r="AR256" s="22" t="s">
        <v>1148</v>
      </c>
      <c r="AS256" s="26">
        <v>56502</v>
      </c>
      <c r="AT256" s="22" t="s">
        <v>1148</v>
      </c>
      <c r="AU256" s="23" t="s">
        <v>1148</v>
      </c>
      <c r="AV256" s="23" t="s">
        <v>1148</v>
      </c>
      <c r="AW256" s="23">
        <v>15.25</v>
      </c>
      <c r="AX256" s="23" t="s">
        <v>123</v>
      </c>
      <c r="AY256" s="23">
        <v>13.673076923076923</v>
      </c>
      <c r="AZ256" s="23" t="s">
        <v>123</v>
      </c>
      <c r="BA256" s="23">
        <v>24.589743589743591</v>
      </c>
      <c r="BB256" s="23" t="s">
        <v>1148</v>
      </c>
      <c r="BC256" s="24">
        <v>18.771428571428572</v>
      </c>
      <c r="BD256" s="1" t="s">
        <v>123</v>
      </c>
      <c r="BE256" s="1" t="str">
        <f>IF(OR(N256="Q",P256="Q",R256="Q",T256="Q",V256="Q",X256="Q",Z256="Q",AB256="Q",AD256="Q",AF256="Q",AH256="Q",AJ256="Q",AL256="Q",AN256="Q",AP256="Q",AR256="Q",AT256="Q",AV256="Q",AX256="Q",AZ256="Q",BB256="Q",BD256="Q"),"Yes","No")</f>
        <v>Yes</v>
      </c>
    </row>
    <row r="257" spans="1:57" ht="11.25" customHeight="1">
      <c r="A257" s="7" t="s">
        <v>27</v>
      </c>
      <c r="B257" s="7" t="s">
        <v>583</v>
      </c>
      <c r="C257" s="37" t="s">
        <v>26</v>
      </c>
      <c r="D257" s="298">
        <v>8109</v>
      </c>
      <c r="E257" s="299">
        <v>80109</v>
      </c>
      <c r="F257" s="27" t="s">
        <v>246</v>
      </c>
      <c r="G257" s="73" t="s">
        <v>160</v>
      </c>
      <c r="H257" s="35">
        <v>2374203</v>
      </c>
      <c r="I257" s="35">
        <v>120</v>
      </c>
      <c r="J257" s="37" t="s">
        <v>8</v>
      </c>
      <c r="K257" s="37" t="s">
        <v>161</v>
      </c>
      <c r="L257" s="8">
        <v>120</v>
      </c>
      <c r="M257" s="8">
        <v>0</v>
      </c>
      <c r="N257" s="9" t="s">
        <v>1148</v>
      </c>
      <c r="O257" s="8">
        <v>0</v>
      </c>
      <c r="P257" s="9" t="s">
        <v>1148</v>
      </c>
      <c r="Q257" s="8">
        <v>0</v>
      </c>
      <c r="R257" s="9" t="s">
        <v>1148</v>
      </c>
      <c r="S257" s="8">
        <v>2555</v>
      </c>
      <c r="T257" s="9" t="s">
        <v>1148</v>
      </c>
      <c r="U257" s="8">
        <v>0</v>
      </c>
      <c r="V257" s="9" t="s">
        <v>1148</v>
      </c>
      <c r="W257" s="33">
        <v>2555</v>
      </c>
      <c r="X257" s="9" t="s">
        <v>1148</v>
      </c>
      <c r="Y257" s="30">
        <v>0</v>
      </c>
      <c r="Z257" s="9" t="s">
        <v>1148</v>
      </c>
      <c r="AA257" s="30">
        <v>0</v>
      </c>
      <c r="AB257" s="9" t="s">
        <v>1148</v>
      </c>
      <c r="AC257" s="30">
        <v>0</v>
      </c>
      <c r="AD257" s="9" t="s">
        <v>1148</v>
      </c>
      <c r="AE257" s="30">
        <v>4</v>
      </c>
      <c r="AF257" s="9" t="s">
        <v>1148</v>
      </c>
      <c r="AG257" s="30">
        <v>0</v>
      </c>
      <c r="AH257" s="9" t="s">
        <v>1148</v>
      </c>
      <c r="AI257" s="32">
        <v>4</v>
      </c>
      <c r="AJ257" s="12" t="s">
        <v>1148</v>
      </c>
      <c r="AK257" s="22">
        <v>0</v>
      </c>
      <c r="AL257" s="22" t="s">
        <v>1148</v>
      </c>
      <c r="AM257" s="22">
        <v>0</v>
      </c>
      <c r="AN257" s="22" t="s">
        <v>1148</v>
      </c>
      <c r="AO257" s="22">
        <v>0</v>
      </c>
      <c r="AP257" s="22" t="s">
        <v>1148</v>
      </c>
      <c r="AQ257" s="22">
        <v>45459</v>
      </c>
      <c r="AR257" s="22" t="s">
        <v>1148</v>
      </c>
      <c r="AS257" s="26">
        <v>45459</v>
      </c>
      <c r="AT257" s="22" t="s">
        <v>1148</v>
      </c>
      <c r="AU257" s="23" t="s">
        <v>1148</v>
      </c>
      <c r="AV257" s="23" t="s">
        <v>1148</v>
      </c>
      <c r="AW257" s="23" t="s">
        <v>1148</v>
      </c>
      <c r="AX257" s="23" t="s">
        <v>1148</v>
      </c>
      <c r="AY257" s="23" t="s">
        <v>1148</v>
      </c>
      <c r="AZ257" s="23" t="s">
        <v>1148</v>
      </c>
      <c r="BA257" s="23">
        <v>17.792172211350294</v>
      </c>
      <c r="BB257" s="23" t="s">
        <v>1148</v>
      </c>
      <c r="BC257" s="24">
        <v>17.792172211350294</v>
      </c>
      <c r="BD257" s="1" t="s">
        <v>1148</v>
      </c>
      <c r="BE257" s="1" t="str">
        <f>IF(OR(N257="Q",P257="Q",R257="Q",T257="Q",V257="Q",X257="Q",Z257="Q",AB257="Q",AD257="Q",AF257="Q",AH257="Q",AJ257="Q",AL257="Q",AN257="Q",AP257="Q",AR257="Q",AT257="Q",AV257="Q",AX257="Q",AZ257="Q",BB257="Q",BD257="Q"),"Yes","No")</f>
        <v>No</v>
      </c>
    </row>
    <row r="258" spans="1:57" ht="11.25" customHeight="1">
      <c r="A258" s="7" t="s">
        <v>677</v>
      </c>
      <c r="B258" s="7" t="s">
        <v>678</v>
      </c>
      <c r="C258" s="37" t="s">
        <v>45</v>
      </c>
      <c r="D258" s="298">
        <v>4017</v>
      </c>
      <c r="E258" s="299">
        <v>40017</v>
      </c>
      <c r="F258" s="27" t="s">
        <v>167</v>
      </c>
      <c r="G258" s="73" t="s">
        <v>160</v>
      </c>
      <c r="H258" s="35">
        <v>290263</v>
      </c>
      <c r="I258" s="35">
        <v>120</v>
      </c>
      <c r="J258" s="37" t="s">
        <v>7</v>
      </c>
      <c r="K258" s="37" t="s">
        <v>161</v>
      </c>
      <c r="L258" s="8">
        <v>54</v>
      </c>
      <c r="M258" s="8">
        <v>229213</v>
      </c>
      <c r="N258" s="9" t="s">
        <v>1148</v>
      </c>
      <c r="O258" s="8">
        <v>69416</v>
      </c>
      <c r="P258" s="9" t="s">
        <v>1148</v>
      </c>
      <c r="Q258" s="8">
        <v>7865</v>
      </c>
      <c r="R258" s="9" t="s">
        <v>1148</v>
      </c>
      <c r="S258" s="8">
        <v>26286</v>
      </c>
      <c r="T258" s="9" t="s">
        <v>1148</v>
      </c>
      <c r="U258" s="8">
        <v>0</v>
      </c>
      <c r="V258" s="9" t="s">
        <v>1148</v>
      </c>
      <c r="W258" s="33">
        <v>332780</v>
      </c>
      <c r="X258" s="9" t="s">
        <v>1148</v>
      </c>
      <c r="Y258" s="30">
        <v>122</v>
      </c>
      <c r="Z258" s="9" t="s">
        <v>1148</v>
      </c>
      <c r="AA258" s="30">
        <v>40</v>
      </c>
      <c r="AB258" s="9" t="s">
        <v>1148</v>
      </c>
      <c r="AC258" s="30">
        <v>4</v>
      </c>
      <c r="AD258" s="9" t="s">
        <v>1148</v>
      </c>
      <c r="AE258" s="30">
        <v>14</v>
      </c>
      <c r="AF258" s="9" t="s">
        <v>1148</v>
      </c>
      <c r="AG258" s="30">
        <v>0</v>
      </c>
      <c r="AH258" s="9" t="s">
        <v>1148</v>
      </c>
      <c r="AI258" s="32">
        <v>180</v>
      </c>
      <c r="AJ258" s="12" t="s">
        <v>1148</v>
      </c>
      <c r="AK258" s="22">
        <v>4992945</v>
      </c>
      <c r="AL258" s="22" t="s">
        <v>1148</v>
      </c>
      <c r="AM258" s="22">
        <v>1641333</v>
      </c>
      <c r="AN258" s="22" t="s">
        <v>1148</v>
      </c>
      <c r="AO258" s="22">
        <v>125283</v>
      </c>
      <c r="AP258" s="22" t="s">
        <v>1148</v>
      </c>
      <c r="AQ258" s="22">
        <v>593813</v>
      </c>
      <c r="AR258" s="22" t="s">
        <v>1148</v>
      </c>
      <c r="AS258" s="26">
        <v>7353374</v>
      </c>
      <c r="AT258" s="22" t="s">
        <v>1148</v>
      </c>
      <c r="AU258" s="23">
        <v>21.78299223866011</v>
      </c>
      <c r="AV258" s="23" t="s">
        <v>1148</v>
      </c>
      <c r="AW258" s="23">
        <v>23.644880142906533</v>
      </c>
      <c r="AX258" s="23" t="s">
        <v>1148</v>
      </c>
      <c r="AY258" s="23">
        <v>15.929179910998092</v>
      </c>
      <c r="AZ258" s="23" t="s">
        <v>1148</v>
      </c>
      <c r="BA258" s="23">
        <v>22.590466407973825</v>
      </c>
      <c r="BB258" s="23" t="s">
        <v>1148</v>
      </c>
      <c r="BC258" s="24">
        <v>22.096802692469499</v>
      </c>
      <c r="BD258" s="1" t="s">
        <v>1148</v>
      </c>
      <c r="BE258" s="1" t="str">
        <f>IF(OR(N258="Q",P258="Q",R258="Q",T258="Q",V258="Q",X258="Q",Z258="Q",AB258="Q",AD258="Q",AF258="Q",AH258="Q",AJ258="Q",AL258="Q",AN258="Q",AP258="Q",AR258="Q",AT258="Q",AV258="Q",AX258="Q",AZ258="Q",BB258="Q",BD258="Q"),"Yes","No")</f>
        <v>No</v>
      </c>
    </row>
    <row r="259" spans="1:57" ht="11.25" customHeight="1">
      <c r="A259" s="7" t="s">
        <v>274</v>
      </c>
      <c r="B259" s="7" t="s">
        <v>275</v>
      </c>
      <c r="C259" s="37" t="s">
        <v>40</v>
      </c>
      <c r="D259" s="298">
        <v>5060</v>
      </c>
      <c r="E259" s="299">
        <v>50060</v>
      </c>
      <c r="F259" s="27" t="s">
        <v>167</v>
      </c>
      <c r="G259" s="73" t="s">
        <v>160</v>
      </c>
      <c r="H259" s="35">
        <v>145361</v>
      </c>
      <c r="I259" s="35">
        <v>119</v>
      </c>
      <c r="J259" s="37" t="s">
        <v>7</v>
      </c>
      <c r="K259" s="37" t="s">
        <v>161</v>
      </c>
      <c r="L259" s="8">
        <v>95</v>
      </c>
      <c r="M259" s="8">
        <v>387426</v>
      </c>
      <c r="N259" s="9" t="s">
        <v>1148</v>
      </c>
      <c r="O259" s="8">
        <v>81861</v>
      </c>
      <c r="P259" s="9" t="s">
        <v>1148</v>
      </c>
      <c r="Q259" s="8">
        <v>12110</v>
      </c>
      <c r="R259" s="9" t="s">
        <v>1148</v>
      </c>
      <c r="S259" s="8">
        <v>42006</v>
      </c>
      <c r="T259" s="9" t="s">
        <v>1148</v>
      </c>
      <c r="U259" s="8">
        <v>0</v>
      </c>
      <c r="V259" s="9" t="s">
        <v>1148</v>
      </c>
      <c r="W259" s="33">
        <v>523403</v>
      </c>
      <c r="X259" s="9" t="s">
        <v>1148</v>
      </c>
      <c r="Y259" s="30">
        <v>235.68</v>
      </c>
      <c r="Z259" s="9" t="s">
        <v>1148</v>
      </c>
      <c r="AA259" s="30">
        <v>54.76</v>
      </c>
      <c r="AB259" s="9" t="s">
        <v>1148</v>
      </c>
      <c r="AC259" s="30">
        <v>7.8</v>
      </c>
      <c r="AD259" s="9" t="s">
        <v>1148</v>
      </c>
      <c r="AE259" s="30">
        <v>26.84</v>
      </c>
      <c r="AF259" s="9" t="s">
        <v>1148</v>
      </c>
      <c r="AG259" s="30">
        <v>0</v>
      </c>
      <c r="AH259" s="9" t="s">
        <v>1148</v>
      </c>
      <c r="AI259" s="32">
        <v>325.08</v>
      </c>
      <c r="AJ259" s="12" t="s">
        <v>1148</v>
      </c>
      <c r="AK259" s="22">
        <v>9399617</v>
      </c>
      <c r="AL259" s="22" t="s">
        <v>1148</v>
      </c>
      <c r="AM259" s="22">
        <v>1976401</v>
      </c>
      <c r="AN259" s="22" t="s">
        <v>1148</v>
      </c>
      <c r="AO259" s="22">
        <v>179327</v>
      </c>
      <c r="AP259" s="22" t="s">
        <v>1148</v>
      </c>
      <c r="AQ259" s="22">
        <v>1382959</v>
      </c>
      <c r="AR259" s="22" t="s">
        <v>1148</v>
      </c>
      <c r="AS259" s="26">
        <v>12938304</v>
      </c>
      <c r="AT259" s="22" t="s">
        <v>1148</v>
      </c>
      <c r="AU259" s="23">
        <v>24.261709332879054</v>
      </c>
      <c r="AV259" s="23" t="s">
        <v>1148</v>
      </c>
      <c r="AW259" s="23">
        <v>24.143377188160418</v>
      </c>
      <c r="AX259" s="23" t="s">
        <v>1148</v>
      </c>
      <c r="AY259" s="23">
        <v>14.808175061932287</v>
      </c>
      <c r="AZ259" s="23" t="s">
        <v>1148</v>
      </c>
      <c r="BA259" s="23">
        <v>32.922891967814124</v>
      </c>
      <c r="BB259" s="23" t="s">
        <v>1148</v>
      </c>
      <c r="BC259" s="24">
        <v>24.719583189244233</v>
      </c>
      <c r="BD259" s="1" t="s">
        <v>1148</v>
      </c>
      <c r="BE259" s="1" t="str">
        <f>IF(OR(N259="Q",P259="Q",R259="Q",T259="Q",V259="Q",X259="Q",Z259="Q",AB259="Q",AD259="Q",AF259="Q",AH259="Q",AJ259="Q",AL259="Q",AN259="Q",AP259="Q",AR259="Q",AT259="Q",AV259="Q",AX259="Q",AZ259="Q",BB259="Q",BD259="Q"),"Yes","No")</f>
        <v>No</v>
      </c>
    </row>
    <row r="260" spans="1:57" ht="11.25" customHeight="1">
      <c r="A260" s="7" t="s">
        <v>274</v>
      </c>
      <c r="B260" s="7" t="s">
        <v>275</v>
      </c>
      <c r="C260" s="37" t="s">
        <v>40</v>
      </c>
      <c r="D260" s="298">
        <v>5060</v>
      </c>
      <c r="E260" s="299">
        <v>50060</v>
      </c>
      <c r="F260" s="27" t="s">
        <v>167</v>
      </c>
      <c r="G260" s="73" t="s">
        <v>160</v>
      </c>
      <c r="H260" s="35">
        <v>145361</v>
      </c>
      <c r="I260" s="35">
        <v>119</v>
      </c>
      <c r="J260" s="37" t="s">
        <v>10</v>
      </c>
      <c r="K260" s="37" t="s">
        <v>161</v>
      </c>
      <c r="L260" s="8">
        <v>8</v>
      </c>
      <c r="M260" s="8">
        <v>25465</v>
      </c>
      <c r="N260" s="9" t="s">
        <v>1148</v>
      </c>
      <c r="O260" s="8">
        <v>2762</v>
      </c>
      <c r="P260" s="9" t="s">
        <v>1148</v>
      </c>
      <c r="Q260" s="8">
        <v>394</v>
      </c>
      <c r="R260" s="9" t="s">
        <v>1148</v>
      </c>
      <c r="S260" s="8">
        <v>2155</v>
      </c>
      <c r="T260" s="9" t="s">
        <v>1148</v>
      </c>
      <c r="U260" s="8">
        <v>0</v>
      </c>
      <c r="V260" s="9" t="s">
        <v>1148</v>
      </c>
      <c r="W260" s="33">
        <v>30776</v>
      </c>
      <c r="X260" s="9" t="s">
        <v>1148</v>
      </c>
      <c r="Y260" s="30">
        <v>13.6</v>
      </c>
      <c r="Z260" s="9" t="s">
        <v>1148</v>
      </c>
      <c r="AA260" s="30">
        <v>2.0699999999999998</v>
      </c>
      <c r="AB260" s="9" t="s">
        <v>1148</v>
      </c>
      <c r="AC260" s="30">
        <v>0.2</v>
      </c>
      <c r="AD260" s="9" t="s">
        <v>1148</v>
      </c>
      <c r="AE260" s="30">
        <v>1.21</v>
      </c>
      <c r="AF260" s="9" t="s">
        <v>1148</v>
      </c>
      <c r="AG260" s="30">
        <v>0</v>
      </c>
      <c r="AH260" s="9" t="s">
        <v>1148</v>
      </c>
      <c r="AI260" s="32">
        <v>17.079999999999998</v>
      </c>
      <c r="AJ260" s="12" t="s">
        <v>1148</v>
      </c>
      <c r="AK260" s="22">
        <v>494479</v>
      </c>
      <c r="AL260" s="22" t="s">
        <v>1148</v>
      </c>
      <c r="AM260" s="22">
        <v>35096</v>
      </c>
      <c r="AN260" s="22" t="s">
        <v>1148</v>
      </c>
      <c r="AO260" s="22">
        <v>7313</v>
      </c>
      <c r="AP260" s="22" t="s">
        <v>1148</v>
      </c>
      <c r="AQ260" s="22">
        <v>29590</v>
      </c>
      <c r="AR260" s="22" t="s">
        <v>1148</v>
      </c>
      <c r="AS260" s="26">
        <v>566478</v>
      </c>
      <c r="AT260" s="22" t="s">
        <v>1148</v>
      </c>
      <c r="AU260" s="23">
        <v>19.417985470253289</v>
      </c>
      <c r="AV260" s="23" t="s">
        <v>1148</v>
      </c>
      <c r="AW260" s="23">
        <v>12.706734250543084</v>
      </c>
      <c r="AX260" s="23" t="s">
        <v>1148</v>
      </c>
      <c r="AY260" s="23">
        <v>18.560913705583758</v>
      </c>
      <c r="AZ260" s="23" t="s">
        <v>1148</v>
      </c>
      <c r="BA260" s="23">
        <v>13.730858468677495</v>
      </c>
      <c r="BB260" s="23" t="s">
        <v>1148</v>
      </c>
      <c r="BC260" s="24">
        <v>18.406485573173903</v>
      </c>
      <c r="BD260" s="1" t="s">
        <v>1148</v>
      </c>
      <c r="BE260" s="1" t="str">
        <f>IF(OR(N260="Q",P260="Q",R260="Q",T260="Q",V260="Q",X260="Q",Z260="Q",AB260="Q",AD260="Q",AF260="Q",AH260="Q",AJ260="Q",AL260="Q",AN260="Q",AP260="Q",AR260="Q",AT260="Q",AV260="Q",AX260="Q",AZ260="Q",BB260="Q",BD260="Q"),"Yes","No")</f>
        <v>No</v>
      </c>
    </row>
    <row r="261" spans="1:57" ht="11.25" customHeight="1">
      <c r="A261" s="7" t="s">
        <v>613</v>
      </c>
      <c r="B261" s="7" t="s">
        <v>614</v>
      </c>
      <c r="C261" s="37" t="s">
        <v>17</v>
      </c>
      <c r="D261" s="298">
        <v>9006</v>
      </c>
      <c r="E261" s="299">
        <v>90006</v>
      </c>
      <c r="F261" s="27" t="s">
        <v>167</v>
      </c>
      <c r="G261" s="73" t="s">
        <v>160</v>
      </c>
      <c r="H261" s="35">
        <v>163703</v>
      </c>
      <c r="I261" s="35">
        <v>118</v>
      </c>
      <c r="J261" s="37" t="s">
        <v>7</v>
      </c>
      <c r="K261" s="37" t="s">
        <v>161</v>
      </c>
      <c r="L261" s="8">
        <v>68</v>
      </c>
      <c r="M261" s="8">
        <v>317882</v>
      </c>
      <c r="N261" s="9" t="s">
        <v>1148</v>
      </c>
      <c r="O261" s="8">
        <v>55307</v>
      </c>
      <c r="P261" s="9" t="s">
        <v>1148</v>
      </c>
      <c r="Q261" s="8">
        <v>19753</v>
      </c>
      <c r="R261" s="9" t="s">
        <v>1148</v>
      </c>
      <c r="S261" s="8">
        <v>61492</v>
      </c>
      <c r="T261" s="9" t="s">
        <v>1148</v>
      </c>
      <c r="U261" s="8">
        <v>8095</v>
      </c>
      <c r="V261" s="9" t="s">
        <v>1148</v>
      </c>
      <c r="W261" s="33">
        <v>462529</v>
      </c>
      <c r="X261" s="9" t="s">
        <v>1148</v>
      </c>
      <c r="Y261" s="30">
        <v>166.3</v>
      </c>
      <c r="Z261" s="9" t="s">
        <v>1148</v>
      </c>
      <c r="AA261" s="30">
        <v>30.6</v>
      </c>
      <c r="AB261" s="9" t="s">
        <v>1148</v>
      </c>
      <c r="AC261" s="30">
        <v>13.4</v>
      </c>
      <c r="AD261" s="9" t="s">
        <v>1148</v>
      </c>
      <c r="AE261" s="30">
        <v>36.700000000000003</v>
      </c>
      <c r="AF261" s="9" t="s">
        <v>1148</v>
      </c>
      <c r="AG261" s="30">
        <v>4</v>
      </c>
      <c r="AH261" s="9" t="s">
        <v>1148</v>
      </c>
      <c r="AI261" s="32">
        <v>251</v>
      </c>
      <c r="AJ261" s="12" t="s">
        <v>1148</v>
      </c>
      <c r="AK261" s="22">
        <v>10007199</v>
      </c>
      <c r="AL261" s="22" t="s">
        <v>1148</v>
      </c>
      <c r="AM261" s="22">
        <v>1703197</v>
      </c>
      <c r="AN261" s="22" t="s">
        <v>1148</v>
      </c>
      <c r="AO261" s="22">
        <v>636229</v>
      </c>
      <c r="AP261" s="22" t="s">
        <v>1148</v>
      </c>
      <c r="AQ261" s="22">
        <v>2399896</v>
      </c>
      <c r="AR261" s="22" t="s">
        <v>1148</v>
      </c>
      <c r="AS261" s="26">
        <v>14746521</v>
      </c>
      <c r="AT261" s="22" t="s">
        <v>1148</v>
      </c>
      <c r="AU261" s="23">
        <v>31.48086082256938</v>
      </c>
      <c r="AV261" s="23" t="s">
        <v>1148</v>
      </c>
      <c r="AW261" s="23">
        <v>30.795324280832446</v>
      </c>
      <c r="AX261" s="23" t="s">
        <v>1148</v>
      </c>
      <c r="AY261" s="23">
        <v>32.209234040398925</v>
      </c>
      <c r="AZ261" s="23" t="s">
        <v>1148</v>
      </c>
      <c r="BA261" s="23">
        <v>39.027775970857995</v>
      </c>
      <c r="BB261" s="23" t="s">
        <v>1148</v>
      </c>
      <c r="BC261" s="24">
        <v>31.882370618923353</v>
      </c>
      <c r="BD261" s="1" t="s">
        <v>1148</v>
      </c>
      <c r="BE261" s="1" t="str">
        <f>IF(OR(N261="Q",P261="Q",R261="Q",T261="Q",V261="Q",X261="Q",Z261="Q",AB261="Q",AD261="Q",AF261="Q",AH261="Q",AJ261="Q",AL261="Q",AN261="Q",AP261="Q",AR261="Q",AT261="Q",AV261="Q",AX261="Q",AZ261="Q",BB261="Q",BD261="Q"),"Yes","No")</f>
        <v>No</v>
      </c>
    </row>
    <row r="262" spans="1:57" ht="11.25" customHeight="1">
      <c r="A262" s="7" t="s">
        <v>233</v>
      </c>
      <c r="B262" s="7" t="s">
        <v>234</v>
      </c>
      <c r="C262" s="37" t="s">
        <v>84</v>
      </c>
      <c r="D262" s="298">
        <v>6059</v>
      </c>
      <c r="E262" s="299">
        <v>60059</v>
      </c>
      <c r="F262" s="27" t="s">
        <v>167</v>
      </c>
      <c r="G262" s="73" t="s">
        <v>160</v>
      </c>
      <c r="H262" s="35">
        <v>171345</v>
      </c>
      <c r="I262" s="35">
        <v>118</v>
      </c>
      <c r="J262" s="37" t="s">
        <v>10</v>
      </c>
      <c r="K262" s="37" t="s">
        <v>161</v>
      </c>
      <c r="L262" s="8">
        <v>48</v>
      </c>
      <c r="M262" s="8">
        <v>56850</v>
      </c>
      <c r="N262" s="9" t="s">
        <v>1148</v>
      </c>
      <c r="O262" s="8">
        <v>10976</v>
      </c>
      <c r="P262" s="9" t="s">
        <v>1148</v>
      </c>
      <c r="Q262" s="8">
        <v>1423</v>
      </c>
      <c r="R262" s="9" t="s">
        <v>1148</v>
      </c>
      <c r="S262" s="8">
        <v>15104</v>
      </c>
      <c r="T262" s="9" t="s">
        <v>1148</v>
      </c>
      <c r="U262" s="8">
        <v>0</v>
      </c>
      <c r="V262" s="9" t="s">
        <v>1148</v>
      </c>
      <c r="W262" s="33">
        <v>84353</v>
      </c>
      <c r="X262" s="9" t="s">
        <v>1148</v>
      </c>
      <c r="Y262" s="30">
        <v>31</v>
      </c>
      <c r="Z262" s="9" t="s">
        <v>1148</v>
      </c>
      <c r="AA262" s="30">
        <v>5</v>
      </c>
      <c r="AB262" s="9" t="s">
        <v>1148</v>
      </c>
      <c r="AC262" s="30">
        <v>1</v>
      </c>
      <c r="AD262" s="9" t="s">
        <v>1148</v>
      </c>
      <c r="AE262" s="30">
        <v>8</v>
      </c>
      <c r="AF262" s="9" t="s">
        <v>1148</v>
      </c>
      <c r="AG262" s="30">
        <v>0</v>
      </c>
      <c r="AH262" s="9" t="s">
        <v>1148</v>
      </c>
      <c r="AI262" s="32">
        <v>45</v>
      </c>
      <c r="AJ262" s="12" t="s">
        <v>1148</v>
      </c>
      <c r="AK262" s="22">
        <v>697379</v>
      </c>
      <c r="AL262" s="22" t="s">
        <v>1148</v>
      </c>
      <c r="AM262" s="22">
        <v>112637</v>
      </c>
      <c r="AN262" s="22" t="s">
        <v>1148</v>
      </c>
      <c r="AO262" s="22">
        <v>42212</v>
      </c>
      <c r="AP262" s="22" t="s">
        <v>1148</v>
      </c>
      <c r="AQ262" s="22">
        <v>461340</v>
      </c>
      <c r="AR262" s="22" t="s">
        <v>1148</v>
      </c>
      <c r="AS262" s="26">
        <v>1313568</v>
      </c>
      <c r="AT262" s="22" t="s">
        <v>1148</v>
      </c>
      <c r="AU262" s="23">
        <v>12.267000879507476</v>
      </c>
      <c r="AV262" s="23" t="s">
        <v>1148</v>
      </c>
      <c r="AW262" s="23">
        <v>10.262117346938776</v>
      </c>
      <c r="AX262" s="23" t="s">
        <v>1148</v>
      </c>
      <c r="AY262" s="23">
        <v>29.664089950808151</v>
      </c>
      <c r="AZ262" s="23" t="s">
        <v>1148</v>
      </c>
      <c r="BA262" s="23">
        <v>30.544226694915253</v>
      </c>
      <c r="BB262" s="23" t="s">
        <v>1148</v>
      </c>
      <c r="BC262" s="24">
        <v>15.572273659502329</v>
      </c>
      <c r="BD262" s="1" t="s">
        <v>1148</v>
      </c>
      <c r="BE262" s="1" t="str">
        <f>IF(OR(N262="Q",P262="Q",R262="Q",T262="Q",V262="Q",X262="Q",Z262="Q",AB262="Q",AD262="Q",AF262="Q",AH262="Q",AJ262="Q",AL262="Q",AN262="Q",AP262="Q",AR262="Q",AT262="Q",AV262="Q",AX262="Q",AZ262="Q",BB262="Q",BD262="Q"),"Yes","No")</f>
        <v>No</v>
      </c>
    </row>
    <row r="263" spans="1:57" ht="11.25" customHeight="1">
      <c r="A263" s="7" t="s">
        <v>233</v>
      </c>
      <c r="B263" s="7" t="s">
        <v>234</v>
      </c>
      <c r="C263" s="37" t="s">
        <v>84</v>
      </c>
      <c r="D263" s="298">
        <v>6059</v>
      </c>
      <c r="E263" s="299">
        <v>60059</v>
      </c>
      <c r="F263" s="27" t="s">
        <v>167</v>
      </c>
      <c r="G263" s="73" t="s">
        <v>160</v>
      </c>
      <c r="H263" s="35">
        <v>171345</v>
      </c>
      <c r="I263" s="35">
        <v>118</v>
      </c>
      <c r="J263" s="37" t="s">
        <v>7</v>
      </c>
      <c r="K263" s="37" t="s">
        <v>161</v>
      </c>
      <c r="L263" s="8">
        <v>38</v>
      </c>
      <c r="M263" s="8">
        <v>85629</v>
      </c>
      <c r="N263" s="9" t="s">
        <v>1148</v>
      </c>
      <c r="O263" s="8">
        <v>18601</v>
      </c>
      <c r="P263" s="9" t="s">
        <v>1148</v>
      </c>
      <c r="Q263" s="8">
        <v>1186</v>
      </c>
      <c r="R263" s="9" t="s">
        <v>1148</v>
      </c>
      <c r="S263" s="8">
        <v>14174</v>
      </c>
      <c r="T263" s="9" t="s">
        <v>1148</v>
      </c>
      <c r="U263" s="8">
        <v>0</v>
      </c>
      <c r="V263" s="9" t="s">
        <v>1148</v>
      </c>
      <c r="W263" s="33">
        <v>119590</v>
      </c>
      <c r="X263" s="9" t="s">
        <v>1148</v>
      </c>
      <c r="Y263" s="30">
        <v>43</v>
      </c>
      <c r="Z263" s="9" t="s">
        <v>1148</v>
      </c>
      <c r="AA263" s="30">
        <v>9</v>
      </c>
      <c r="AB263" s="9" t="s">
        <v>1148</v>
      </c>
      <c r="AC263" s="30">
        <v>1</v>
      </c>
      <c r="AD263" s="9" t="s">
        <v>1148</v>
      </c>
      <c r="AE263" s="30">
        <v>7</v>
      </c>
      <c r="AF263" s="9" t="s">
        <v>1148</v>
      </c>
      <c r="AG263" s="30">
        <v>0</v>
      </c>
      <c r="AH263" s="9" t="s">
        <v>1148</v>
      </c>
      <c r="AI263" s="32">
        <v>60</v>
      </c>
      <c r="AJ263" s="12" t="s">
        <v>1148</v>
      </c>
      <c r="AK263" s="22">
        <v>890651</v>
      </c>
      <c r="AL263" s="22" t="s">
        <v>1148</v>
      </c>
      <c r="AM263" s="22">
        <v>253027</v>
      </c>
      <c r="AN263" s="22" t="s">
        <v>1148</v>
      </c>
      <c r="AO263" s="22">
        <v>23940</v>
      </c>
      <c r="AP263" s="22" t="s">
        <v>1148</v>
      </c>
      <c r="AQ263" s="22">
        <v>545651</v>
      </c>
      <c r="AR263" s="22" t="s">
        <v>1148</v>
      </c>
      <c r="AS263" s="26">
        <v>1713269</v>
      </c>
      <c r="AT263" s="22" t="s">
        <v>1148</v>
      </c>
      <c r="AU263" s="23">
        <v>10.401277604549861</v>
      </c>
      <c r="AV263" s="23" t="s">
        <v>1148</v>
      </c>
      <c r="AW263" s="23">
        <v>13.602870813397129</v>
      </c>
      <c r="AX263" s="23" t="s">
        <v>1148</v>
      </c>
      <c r="AY263" s="23">
        <v>20.18549747048904</v>
      </c>
      <c r="AZ263" s="23" t="s">
        <v>1148</v>
      </c>
      <c r="BA263" s="23">
        <v>38.496613517708482</v>
      </c>
      <c r="BB263" s="23" t="s">
        <v>1148</v>
      </c>
      <c r="BC263" s="24">
        <v>14.326189480725812</v>
      </c>
      <c r="BD263" s="1" t="s">
        <v>1148</v>
      </c>
      <c r="BE263" s="1" t="str">
        <f>IF(OR(N263="Q",P263="Q",R263="Q",T263="Q",V263="Q",X263="Q",Z263="Q",AB263="Q",AD263="Q",AF263="Q",AH263="Q",AJ263="Q",AL263="Q",AN263="Q",AP263="Q",AR263="Q",AT263="Q",AV263="Q",AX263="Q",AZ263="Q",BB263="Q",BD263="Q"),"Yes","No")</f>
        <v>No</v>
      </c>
    </row>
    <row r="264" spans="1:57" ht="11.25" customHeight="1">
      <c r="A264" s="7" t="s">
        <v>613</v>
      </c>
      <c r="B264" s="7" t="s">
        <v>614</v>
      </c>
      <c r="C264" s="37" t="s">
        <v>17</v>
      </c>
      <c r="D264" s="298">
        <v>9006</v>
      </c>
      <c r="E264" s="299">
        <v>90006</v>
      </c>
      <c r="F264" s="27" t="s">
        <v>167</v>
      </c>
      <c r="G264" s="73" t="s">
        <v>160</v>
      </c>
      <c r="H264" s="35">
        <v>163703</v>
      </c>
      <c r="I264" s="35">
        <v>118</v>
      </c>
      <c r="J264" s="37" t="s">
        <v>10</v>
      </c>
      <c r="K264" s="37" t="s">
        <v>161</v>
      </c>
      <c r="L264" s="8">
        <v>29</v>
      </c>
      <c r="M264" s="8">
        <v>105341</v>
      </c>
      <c r="N264" s="9" t="s">
        <v>1148</v>
      </c>
      <c r="O264" s="8">
        <v>3257</v>
      </c>
      <c r="P264" s="9" t="s">
        <v>1148</v>
      </c>
      <c r="Q264" s="8">
        <v>0</v>
      </c>
      <c r="R264" s="9" t="s">
        <v>1148</v>
      </c>
      <c r="S264" s="8">
        <v>2018</v>
      </c>
      <c r="T264" s="9" t="s">
        <v>1148</v>
      </c>
      <c r="U264" s="8">
        <v>0</v>
      </c>
      <c r="V264" s="9" t="s">
        <v>1148</v>
      </c>
      <c r="W264" s="33">
        <v>110616</v>
      </c>
      <c r="X264" s="9" t="s">
        <v>1148</v>
      </c>
      <c r="Y264" s="30">
        <v>51</v>
      </c>
      <c r="Z264" s="9" t="s">
        <v>1148</v>
      </c>
      <c r="AA264" s="30">
        <v>1.8</v>
      </c>
      <c r="AB264" s="9" t="s">
        <v>1148</v>
      </c>
      <c r="AC264" s="30">
        <v>0</v>
      </c>
      <c r="AD264" s="9" t="s">
        <v>1148</v>
      </c>
      <c r="AE264" s="30">
        <v>1</v>
      </c>
      <c r="AF264" s="9" t="s">
        <v>1148</v>
      </c>
      <c r="AG264" s="30">
        <v>0</v>
      </c>
      <c r="AH264" s="9" t="s">
        <v>1148</v>
      </c>
      <c r="AI264" s="32">
        <v>53.8</v>
      </c>
      <c r="AJ264" s="12" t="s">
        <v>1148</v>
      </c>
      <c r="AK264" s="22">
        <v>2185515</v>
      </c>
      <c r="AL264" s="22" t="s">
        <v>1148</v>
      </c>
      <c r="AM264" s="22">
        <v>93673</v>
      </c>
      <c r="AN264" s="22" t="s">
        <v>1148</v>
      </c>
      <c r="AO264" s="22">
        <v>0</v>
      </c>
      <c r="AP264" s="22" t="s">
        <v>1148</v>
      </c>
      <c r="AQ264" s="22">
        <v>52873</v>
      </c>
      <c r="AR264" s="22" t="s">
        <v>1148</v>
      </c>
      <c r="AS264" s="26">
        <v>2332061</v>
      </c>
      <c r="AT264" s="22" t="s">
        <v>1148</v>
      </c>
      <c r="AU264" s="23">
        <v>20.747050056483232</v>
      </c>
      <c r="AV264" s="23" t="s">
        <v>1148</v>
      </c>
      <c r="AW264" s="23">
        <v>28.760515812097022</v>
      </c>
      <c r="AX264" s="23" t="s">
        <v>1148</v>
      </c>
      <c r="AY264" s="23" t="s">
        <v>1148</v>
      </c>
      <c r="AZ264" s="23" t="s">
        <v>1148</v>
      </c>
      <c r="BA264" s="23">
        <v>26.200693756194251</v>
      </c>
      <c r="BB264" s="23" t="s">
        <v>1148</v>
      </c>
      <c r="BC264" s="24">
        <v>21.082492586967529</v>
      </c>
      <c r="BD264" s="1" t="s">
        <v>1148</v>
      </c>
      <c r="BE264" s="1" t="str">
        <f>IF(OR(N264="Q",P264="Q",R264="Q",T264="Q",V264="Q",X264="Q",Z264="Q",AB264="Q",AD264="Q",AF264="Q",AH264="Q",AJ264="Q",AL264="Q",AN264="Q",AP264="Q",AR264="Q",AT264="Q",AV264="Q",AX264="Q",AZ264="Q",BB264="Q",BD264="Q"),"Yes","No")</f>
        <v>No</v>
      </c>
    </row>
    <row r="265" spans="1:57" ht="11.25" customHeight="1">
      <c r="A265" s="7" t="s">
        <v>613</v>
      </c>
      <c r="B265" s="7" t="s">
        <v>614</v>
      </c>
      <c r="C265" s="37" t="s">
        <v>17</v>
      </c>
      <c r="D265" s="298">
        <v>9006</v>
      </c>
      <c r="E265" s="299">
        <v>90006</v>
      </c>
      <c r="F265" s="27" t="s">
        <v>167</v>
      </c>
      <c r="G265" s="73" t="s">
        <v>160</v>
      </c>
      <c r="H265" s="35">
        <v>163703</v>
      </c>
      <c r="I265" s="35">
        <v>118</v>
      </c>
      <c r="J265" s="37" t="s">
        <v>18</v>
      </c>
      <c r="K265" s="37" t="s">
        <v>161</v>
      </c>
      <c r="L265" s="8">
        <v>15</v>
      </c>
      <c r="M265" s="8">
        <v>37730</v>
      </c>
      <c r="N265" s="9" t="s">
        <v>1148</v>
      </c>
      <c r="O265" s="8">
        <v>6565</v>
      </c>
      <c r="P265" s="9" t="s">
        <v>1148</v>
      </c>
      <c r="Q265" s="8">
        <v>2345</v>
      </c>
      <c r="R265" s="9" t="s">
        <v>1148</v>
      </c>
      <c r="S265" s="8">
        <v>7299</v>
      </c>
      <c r="T265" s="9" t="s">
        <v>1148</v>
      </c>
      <c r="U265" s="8">
        <v>0</v>
      </c>
      <c r="V265" s="9" t="s">
        <v>1148</v>
      </c>
      <c r="W265" s="33">
        <v>53939</v>
      </c>
      <c r="X265" s="9" t="s">
        <v>1148</v>
      </c>
      <c r="Y265" s="30">
        <v>19.7</v>
      </c>
      <c r="Z265" s="9" t="s">
        <v>1148</v>
      </c>
      <c r="AA265" s="30">
        <v>3.6</v>
      </c>
      <c r="AB265" s="9" t="s">
        <v>1148</v>
      </c>
      <c r="AC265" s="30">
        <v>1.6</v>
      </c>
      <c r="AD265" s="9" t="s">
        <v>1148</v>
      </c>
      <c r="AE265" s="30">
        <v>4.4000000000000004</v>
      </c>
      <c r="AF265" s="9" t="s">
        <v>1148</v>
      </c>
      <c r="AG265" s="30">
        <v>0</v>
      </c>
      <c r="AH265" s="9" t="s">
        <v>1148</v>
      </c>
      <c r="AI265" s="32">
        <v>29.3</v>
      </c>
      <c r="AJ265" s="12" t="s">
        <v>1148</v>
      </c>
      <c r="AK265" s="22">
        <v>1187789</v>
      </c>
      <c r="AL265" s="22" t="s">
        <v>1148</v>
      </c>
      <c r="AM265" s="22">
        <v>202158</v>
      </c>
      <c r="AN265" s="22" t="s">
        <v>1148</v>
      </c>
      <c r="AO265" s="22">
        <v>75516</v>
      </c>
      <c r="AP265" s="22" t="s">
        <v>1148</v>
      </c>
      <c r="AQ265" s="22">
        <v>284852</v>
      </c>
      <c r="AR265" s="22" t="s">
        <v>1148</v>
      </c>
      <c r="AS265" s="26">
        <v>1750315</v>
      </c>
      <c r="AT265" s="22" t="s">
        <v>1148</v>
      </c>
      <c r="AU265" s="23">
        <v>31.481288099655448</v>
      </c>
      <c r="AV265" s="23" t="s">
        <v>1148</v>
      </c>
      <c r="AW265" s="23">
        <v>30.793297791317592</v>
      </c>
      <c r="AX265" s="23" t="s">
        <v>1148</v>
      </c>
      <c r="AY265" s="23">
        <v>32.202985074626866</v>
      </c>
      <c r="AZ265" s="23" t="s">
        <v>1148</v>
      </c>
      <c r="BA265" s="23">
        <v>39.026167968214821</v>
      </c>
      <c r="BB265" s="23" t="s">
        <v>1148</v>
      </c>
      <c r="BC265" s="24">
        <v>32.449897105990097</v>
      </c>
      <c r="BD265" s="1" t="s">
        <v>1148</v>
      </c>
      <c r="BE265" s="1" t="str">
        <f>IF(OR(N265="Q",P265="Q",R265="Q",T265="Q",V265="Q",X265="Q",Z265="Q",AB265="Q",AD265="Q",AF265="Q",AH265="Q",AJ265="Q",AL265="Q",AN265="Q",AP265="Q",AR265="Q",AT265="Q",AV265="Q",AX265="Q",AZ265="Q",BB265="Q",BD265="Q"),"Yes","No")</f>
        <v>No</v>
      </c>
    </row>
    <row r="266" spans="1:57" ht="11.25" customHeight="1">
      <c r="A266" s="7" t="s">
        <v>809</v>
      </c>
      <c r="B266" s="7" t="s">
        <v>353</v>
      </c>
      <c r="C266" s="37" t="s">
        <v>40</v>
      </c>
      <c r="D266" s="298">
        <v>5211</v>
      </c>
      <c r="E266" s="299">
        <v>50211</v>
      </c>
      <c r="F266" s="27" t="s">
        <v>167</v>
      </c>
      <c r="G266" s="73" t="s">
        <v>160</v>
      </c>
      <c r="H266" s="35">
        <v>67821</v>
      </c>
      <c r="I266" s="35">
        <v>117</v>
      </c>
      <c r="J266" s="37" t="s">
        <v>7</v>
      </c>
      <c r="K266" s="37" t="s">
        <v>161</v>
      </c>
      <c r="L266" s="8">
        <v>117</v>
      </c>
      <c r="M266" s="8">
        <v>306188</v>
      </c>
      <c r="N266" s="9" t="s">
        <v>1148</v>
      </c>
      <c r="O266" s="8">
        <v>30668</v>
      </c>
      <c r="P266" s="9" t="s">
        <v>1148</v>
      </c>
      <c r="Q266" s="8">
        <v>0</v>
      </c>
      <c r="R266" s="9" t="s">
        <v>1148</v>
      </c>
      <c r="S266" s="8">
        <v>36178</v>
      </c>
      <c r="T266" s="9" t="s">
        <v>1148</v>
      </c>
      <c r="U266" s="8">
        <v>0</v>
      </c>
      <c r="V266" s="9" t="s">
        <v>1148</v>
      </c>
      <c r="W266" s="33">
        <v>373034</v>
      </c>
      <c r="X266" s="9" t="s">
        <v>1148</v>
      </c>
      <c r="Y266" s="30">
        <v>159</v>
      </c>
      <c r="Z266" s="9" t="s">
        <v>1148</v>
      </c>
      <c r="AA266" s="30">
        <v>18</v>
      </c>
      <c r="AB266" s="9" t="s">
        <v>1148</v>
      </c>
      <c r="AC266" s="30">
        <v>0</v>
      </c>
      <c r="AD266" s="9" t="s">
        <v>1148</v>
      </c>
      <c r="AE266" s="30">
        <v>22</v>
      </c>
      <c r="AF266" s="9" t="s">
        <v>1148</v>
      </c>
      <c r="AG266" s="30">
        <v>0</v>
      </c>
      <c r="AH266" s="9" t="s">
        <v>1148</v>
      </c>
      <c r="AI266" s="32">
        <v>199</v>
      </c>
      <c r="AJ266" s="12" t="s">
        <v>1148</v>
      </c>
      <c r="AK266" s="22">
        <v>3673091</v>
      </c>
      <c r="AL266" s="22" t="s">
        <v>1148</v>
      </c>
      <c r="AM266" s="22">
        <v>525318</v>
      </c>
      <c r="AN266" s="22" t="s">
        <v>1148</v>
      </c>
      <c r="AO266" s="22">
        <v>0</v>
      </c>
      <c r="AP266" s="22" t="s">
        <v>1148</v>
      </c>
      <c r="AQ266" s="22">
        <v>1226603</v>
      </c>
      <c r="AR266" s="22" t="s">
        <v>1148</v>
      </c>
      <c r="AS266" s="26">
        <v>5425012</v>
      </c>
      <c r="AT266" s="22" t="s">
        <v>1148</v>
      </c>
      <c r="AU266" s="23">
        <v>11.996195148078957</v>
      </c>
      <c r="AV266" s="23" t="s">
        <v>1148</v>
      </c>
      <c r="AW266" s="23">
        <v>17.12919003521586</v>
      </c>
      <c r="AX266" s="23" t="s">
        <v>1148</v>
      </c>
      <c r="AY266" s="23" t="s">
        <v>1148</v>
      </c>
      <c r="AZ266" s="23" t="s">
        <v>1148</v>
      </c>
      <c r="BA266" s="23">
        <v>33.904665819006027</v>
      </c>
      <c r="BB266" s="23" t="s">
        <v>1148</v>
      </c>
      <c r="BC266" s="24">
        <v>14.542942466370357</v>
      </c>
      <c r="BD266" s="1" t="s">
        <v>1148</v>
      </c>
      <c r="BE266" s="1" t="str">
        <f>IF(OR(N266="Q",P266="Q",R266="Q",T266="Q",V266="Q",X266="Q",Z266="Q",AB266="Q",AD266="Q",AF266="Q",AH266="Q",AJ266="Q",AL266="Q",AN266="Q",AP266="Q",AR266="Q",AT266="Q",AV266="Q",AX266="Q",AZ266="Q",BB266="Q",BD266="Q"),"Yes","No")</f>
        <v>No</v>
      </c>
    </row>
    <row r="267" spans="1:57" ht="11.25" customHeight="1">
      <c r="A267" s="7" t="s">
        <v>374</v>
      </c>
      <c r="B267" s="7" t="s">
        <v>375</v>
      </c>
      <c r="C267" s="37" t="s">
        <v>77</v>
      </c>
      <c r="D267" s="298">
        <v>3013</v>
      </c>
      <c r="E267" s="299">
        <v>30013</v>
      </c>
      <c r="F267" s="27" t="s">
        <v>167</v>
      </c>
      <c r="G267" s="73" t="s">
        <v>160</v>
      </c>
      <c r="H267" s="35">
        <v>196611</v>
      </c>
      <c r="I267" s="35">
        <v>116</v>
      </c>
      <c r="J267" s="37" t="s">
        <v>7</v>
      </c>
      <c r="K267" s="37" t="s">
        <v>161</v>
      </c>
      <c r="L267" s="8">
        <v>60</v>
      </c>
      <c r="M267" s="8">
        <v>211802</v>
      </c>
      <c r="N267" s="9" t="s">
        <v>1148</v>
      </c>
      <c r="O267" s="8">
        <v>28523</v>
      </c>
      <c r="P267" s="9" t="s">
        <v>1148</v>
      </c>
      <c r="Q267" s="8">
        <v>7718</v>
      </c>
      <c r="R267" s="9" t="s">
        <v>1148</v>
      </c>
      <c r="S267" s="8">
        <v>15383</v>
      </c>
      <c r="T267" s="9" t="s">
        <v>1148</v>
      </c>
      <c r="U267" s="8">
        <v>0</v>
      </c>
      <c r="V267" s="9" t="s">
        <v>1148</v>
      </c>
      <c r="W267" s="33">
        <v>263426</v>
      </c>
      <c r="X267" s="9" t="s">
        <v>1148</v>
      </c>
      <c r="Y267" s="30">
        <v>112</v>
      </c>
      <c r="Z267" s="9" t="s">
        <v>1148</v>
      </c>
      <c r="AA267" s="30">
        <v>16</v>
      </c>
      <c r="AB267" s="9" t="s">
        <v>1148</v>
      </c>
      <c r="AC267" s="30">
        <v>6</v>
      </c>
      <c r="AD267" s="9" t="s">
        <v>1148</v>
      </c>
      <c r="AE267" s="30">
        <v>7</v>
      </c>
      <c r="AF267" s="9" t="s">
        <v>1148</v>
      </c>
      <c r="AG267" s="30">
        <v>0</v>
      </c>
      <c r="AH267" s="9" t="s">
        <v>1148</v>
      </c>
      <c r="AI267" s="32">
        <v>141</v>
      </c>
      <c r="AJ267" s="12" t="s">
        <v>1148</v>
      </c>
      <c r="AK267" s="22">
        <v>4992227</v>
      </c>
      <c r="AL267" s="22" t="s">
        <v>1148</v>
      </c>
      <c r="AM267" s="22">
        <v>743593</v>
      </c>
      <c r="AN267" s="22" t="s">
        <v>1148</v>
      </c>
      <c r="AO267" s="22">
        <v>201794</v>
      </c>
      <c r="AP267" s="22" t="s">
        <v>1148</v>
      </c>
      <c r="AQ267" s="22">
        <v>397367</v>
      </c>
      <c r="AR267" s="22" t="s">
        <v>1148</v>
      </c>
      <c r="AS267" s="26">
        <v>6334981</v>
      </c>
      <c r="AT267" s="22" t="s">
        <v>1148</v>
      </c>
      <c r="AU267" s="23">
        <v>23.57025429410487</v>
      </c>
      <c r="AV267" s="23" t="s">
        <v>1148</v>
      </c>
      <c r="AW267" s="23">
        <v>26.069943554324581</v>
      </c>
      <c r="AX267" s="23" t="s">
        <v>1148</v>
      </c>
      <c r="AY267" s="23">
        <v>26.145892718320809</v>
      </c>
      <c r="AZ267" s="23" t="s">
        <v>1148</v>
      </c>
      <c r="BA267" s="23">
        <v>25.83156731456803</v>
      </c>
      <c r="BB267" s="23" t="s">
        <v>1148</v>
      </c>
      <c r="BC267" s="24">
        <v>24.048427262305164</v>
      </c>
      <c r="BD267" s="1" t="s">
        <v>1148</v>
      </c>
      <c r="BE267" s="1" t="str">
        <f>IF(OR(N267="Q",P267="Q",R267="Q",T267="Q",V267="Q",X267="Q",Z267="Q",AB267="Q",AD267="Q",AF267="Q",AH267="Q",AJ267="Q",AL267="Q",AN267="Q",AP267="Q",AR267="Q",AT267="Q",AV267="Q",AX267="Q",AZ267="Q",BB267="Q",BD267="Q"),"Yes","No")</f>
        <v>No</v>
      </c>
    </row>
    <row r="268" spans="1:57" ht="11.25" customHeight="1">
      <c r="A268" s="7" t="s">
        <v>374</v>
      </c>
      <c r="B268" s="7" t="s">
        <v>375</v>
      </c>
      <c r="C268" s="37" t="s">
        <v>77</v>
      </c>
      <c r="D268" s="298">
        <v>3013</v>
      </c>
      <c r="E268" s="299">
        <v>30013</v>
      </c>
      <c r="F268" s="27" t="s">
        <v>167</v>
      </c>
      <c r="G268" s="73" t="s">
        <v>160</v>
      </c>
      <c r="H268" s="35">
        <v>196611</v>
      </c>
      <c r="I268" s="35">
        <v>116</v>
      </c>
      <c r="J268" s="37" t="s">
        <v>10</v>
      </c>
      <c r="K268" s="37" t="s">
        <v>161</v>
      </c>
      <c r="L268" s="8">
        <v>56</v>
      </c>
      <c r="M268" s="8">
        <v>129856</v>
      </c>
      <c r="N268" s="9" t="s">
        <v>1148</v>
      </c>
      <c r="O268" s="8">
        <v>12007</v>
      </c>
      <c r="P268" s="9" t="s">
        <v>1148</v>
      </c>
      <c r="Q268" s="8">
        <v>3325</v>
      </c>
      <c r="R268" s="9" t="s">
        <v>1148</v>
      </c>
      <c r="S268" s="8">
        <v>11139</v>
      </c>
      <c r="T268" s="9" t="s">
        <v>1148</v>
      </c>
      <c r="U268" s="8">
        <v>0</v>
      </c>
      <c r="V268" s="9" t="s">
        <v>1148</v>
      </c>
      <c r="W268" s="33">
        <v>156327</v>
      </c>
      <c r="X268" s="9" t="s">
        <v>1148</v>
      </c>
      <c r="Y268" s="30">
        <v>75</v>
      </c>
      <c r="Z268" s="9" t="s">
        <v>1148</v>
      </c>
      <c r="AA268" s="30">
        <v>5</v>
      </c>
      <c r="AB268" s="9" t="s">
        <v>1148</v>
      </c>
      <c r="AC268" s="30">
        <v>1</v>
      </c>
      <c r="AD268" s="9" t="s">
        <v>1148</v>
      </c>
      <c r="AE268" s="30">
        <v>5</v>
      </c>
      <c r="AF268" s="9" t="s">
        <v>1148</v>
      </c>
      <c r="AG268" s="30">
        <v>0</v>
      </c>
      <c r="AH268" s="9" t="s">
        <v>1148</v>
      </c>
      <c r="AI268" s="32">
        <v>86</v>
      </c>
      <c r="AJ268" s="12" t="s">
        <v>1148</v>
      </c>
      <c r="AK268" s="22">
        <v>1738767</v>
      </c>
      <c r="AL268" s="22" t="s">
        <v>1148</v>
      </c>
      <c r="AM268" s="22">
        <v>182374</v>
      </c>
      <c r="AN268" s="22" t="s">
        <v>1148</v>
      </c>
      <c r="AO268" s="22">
        <v>40172</v>
      </c>
      <c r="AP268" s="22" t="s">
        <v>1148</v>
      </c>
      <c r="AQ268" s="22">
        <v>205821</v>
      </c>
      <c r="AR268" s="22" t="s">
        <v>1148</v>
      </c>
      <c r="AS268" s="26">
        <v>2167134</v>
      </c>
      <c r="AT268" s="22" t="s">
        <v>1148</v>
      </c>
      <c r="AU268" s="23">
        <v>13.3899627279448</v>
      </c>
      <c r="AV268" s="23" t="s">
        <v>1148</v>
      </c>
      <c r="AW268" s="23">
        <v>15.188973099025569</v>
      </c>
      <c r="AX268" s="23" t="s">
        <v>1148</v>
      </c>
      <c r="AY268" s="23">
        <v>12.081804511278195</v>
      </c>
      <c r="AZ268" s="23" t="s">
        <v>1148</v>
      </c>
      <c r="BA268" s="23">
        <v>18.477511446269862</v>
      </c>
      <c r="BB268" s="23" t="s">
        <v>1148</v>
      </c>
      <c r="BC268" s="24">
        <v>13.862825999347521</v>
      </c>
      <c r="BD268" s="1" t="s">
        <v>1148</v>
      </c>
      <c r="BE268" s="1" t="str">
        <f>IF(OR(N268="Q",P268="Q",R268="Q",T268="Q",V268="Q",X268="Q",Z268="Q",AB268="Q",AD268="Q",AF268="Q",AH268="Q",AJ268="Q",AL268="Q",AN268="Q",AP268="Q",AR268="Q",AT268="Q",AV268="Q",AX268="Q",AZ268="Q",BB268="Q",BD268="Q"),"Yes","No")</f>
        <v>No</v>
      </c>
    </row>
    <row r="269" spans="1:57" ht="11.25" customHeight="1">
      <c r="A269" s="7" t="s">
        <v>176</v>
      </c>
      <c r="B269" s="7" t="s">
        <v>177</v>
      </c>
      <c r="C269" s="37" t="s">
        <v>48</v>
      </c>
      <c r="D269" s="298">
        <v>3085</v>
      </c>
      <c r="E269" s="299">
        <v>30085</v>
      </c>
      <c r="F269" s="27" t="s">
        <v>164</v>
      </c>
      <c r="G269" s="73" t="s">
        <v>160</v>
      </c>
      <c r="H269" s="35">
        <v>4586770</v>
      </c>
      <c r="I269" s="35">
        <v>116</v>
      </c>
      <c r="J269" s="37" t="s">
        <v>10</v>
      </c>
      <c r="K269" s="37" t="s">
        <v>161</v>
      </c>
      <c r="L269" s="8">
        <v>40</v>
      </c>
      <c r="M269" s="8">
        <v>53837</v>
      </c>
      <c r="N269" s="9" t="s">
        <v>1148</v>
      </c>
      <c r="O269" s="8">
        <v>2715</v>
      </c>
      <c r="P269" s="9" t="s">
        <v>1148</v>
      </c>
      <c r="Q269" s="8">
        <v>7988</v>
      </c>
      <c r="R269" s="9" t="s">
        <v>1148</v>
      </c>
      <c r="S269" s="8">
        <v>11704</v>
      </c>
      <c r="T269" s="9" t="s">
        <v>1148</v>
      </c>
      <c r="U269" s="8">
        <v>0</v>
      </c>
      <c r="V269" s="9" t="s">
        <v>1148</v>
      </c>
      <c r="W269" s="33">
        <v>76244</v>
      </c>
      <c r="X269" s="9" t="s">
        <v>1148</v>
      </c>
      <c r="Y269" s="30">
        <v>32.83</v>
      </c>
      <c r="Z269" s="9" t="s">
        <v>1148</v>
      </c>
      <c r="AA269" s="30">
        <v>1.7</v>
      </c>
      <c r="AB269" s="9" t="s">
        <v>1148</v>
      </c>
      <c r="AC269" s="30">
        <v>4.99</v>
      </c>
      <c r="AD269" s="9" t="s">
        <v>1148</v>
      </c>
      <c r="AE269" s="30">
        <v>7.32</v>
      </c>
      <c r="AF269" s="9" t="s">
        <v>1148</v>
      </c>
      <c r="AG269" s="30">
        <v>0</v>
      </c>
      <c r="AH269" s="9" t="s">
        <v>1148</v>
      </c>
      <c r="AI269" s="32">
        <v>46.84</v>
      </c>
      <c r="AJ269" s="12" t="s">
        <v>1148</v>
      </c>
      <c r="AK269" s="22">
        <v>1153808</v>
      </c>
      <c r="AL269" s="22" t="s">
        <v>1148</v>
      </c>
      <c r="AM269" s="22">
        <v>53351</v>
      </c>
      <c r="AN269" s="22" t="s">
        <v>1148</v>
      </c>
      <c r="AO269" s="22">
        <v>57797</v>
      </c>
      <c r="AP269" s="22" t="s">
        <v>1148</v>
      </c>
      <c r="AQ269" s="22">
        <v>280756</v>
      </c>
      <c r="AR269" s="22" t="s">
        <v>1148</v>
      </c>
      <c r="AS269" s="26">
        <v>1545712</v>
      </c>
      <c r="AT269" s="22" t="s">
        <v>1148</v>
      </c>
      <c r="AU269" s="23">
        <v>21.4315062131991</v>
      </c>
      <c r="AV269" s="23" t="s">
        <v>1148</v>
      </c>
      <c r="AW269" s="23">
        <v>19.650460405156537</v>
      </c>
      <c r="AX269" s="23" t="s">
        <v>1148</v>
      </c>
      <c r="AY269" s="23">
        <v>7.2354782173259888</v>
      </c>
      <c r="AZ269" s="23" t="s">
        <v>1148</v>
      </c>
      <c r="BA269" s="23">
        <v>23.988038277511961</v>
      </c>
      <c r="BB269" s="23" t="s">
        <v>1148</v>
      </c>
      <c r="BC269" s="24">
        <v>20.273228057289753</v>
      </c>
      <c r="BD269" s="1" t="s">
        <v>1148</v>
      </c>
      <c r="BE269" s="1" t="str">
        <f>IF(OR(N269="Q",P269="Q",R269="Q",T269="Q",V269="Q",X269="Q",Z269="Q",AB269="Q",AD269="Q",AF269="Q",AH269="Q",AJ269="Q",AL269="Q",AN269="Q",AP269="Q",AR269="Q",AT269="Q",AV269="Q",AX269="Q",AZ269="Q",BB269="Q",BD269="Q"),"Yes","No")</f>
        <v>No</v>
      </c>
    </row>
    <row r="270" spans="1:57" ht="11.25" customHeight="1">
      <c r="A270" s="7" t="s">
        <v>170</v>
      </c>
      <c r="B270" s="7" t="s">
        <v>171</v>
      </c>
      <c r="C270" s="37" t="s">
        <v>84</v>
      </c>
      <c r="D270" s="298">
        <v>6091</v>
      </c>
      <c r="E270" s="299">
        <v>60091</v>
      </c>
      <c r="F270" s="27" t="s">
        <v>167</v>
      </c>
      <c r="G270" s="73" t="s">
        <v>160</v>
      </c>
      <c r="H270" s="35">
        <v>217630</v>
      </c>
      <c r="I270" s="35">
        <v>115</v>
      </c>
      <c r="J270" s="37" t="s">
        <v>10</v>
      </c>
      <c r="K270" s="37" t="s">
        <v>161</v>
      </c>
      <c r="L270" s="8">
        <v>101</v>
      </c>
      <c r="M270" s="8">
        <v>228447</v>
      </c>
      <c r="N270" s="9" t="s">
        <v>1148</v>
      </c>
      <c r="O270" s="8">
        <v>12571</v>
      </c>
      <c r="P270" s="9" t="s">
        <v>1148</v>
      </c>
      <c r="Q270" s="8">
        <v>4984</v>
      </c>
      <c r="R270" s="9" t="s">
        <v>1148</v>
      </c>
      <c r="S270" s="8">
        <v>21372</v>
      </c>
      <c r="T270" s="9" t="s">
        <v>1148</v>
      </c>
      <c r="U270" s="8">
        <v>0</v>
      </c>
      <c r="V270" s="9" t="s">
        <v>1148</v>
      </c>
      <c r="W270" s="33">
        <v>267374</v>
      </c>
      <c r="X270" s="9" t="s">
        <v>1148</v>
      </c>
      <c r="Y270" s="30">
        <v>123.7</v>
      </c>
      <c r="Z270" s="9" t="s">
        <v>1148</v>
      </c>
      <c r="AA270" s="30">
        <v>7.15</v>
      </c>
      <c r="AB270" s="9" t="s">
        <v>1148</v>
      </c>
      <c r="AC270" s="30">
        <v>3.9</v>
      </c>
      <c r="AD270" s="9" t="s">
        <v>1148</v>
      </c>
      <c r="AE270" s="30">
        <v>11.97</v>
      </c>
      <c r="AF270" s="9" t="s">
        <v>1148</v>
      </c>
      <c r="AG270" s="30">
        <v>0</v>
      </c>
      <c r="AH270" s="9" t="s">
        <v>1148</v>
      </c>
      <c r="AI270" s="32">
        <v>146.72</v>
      </c>
      <c r="AJ270" s="12" t="s">
        <v>1148</v>
      </c>
      <c r="AK270" s="22">
        <v>3025905</v>
      </c>
      <c r="AL270" s="22" t="s">
        <v>1148</v>
      </c>
      <c r="AM270" s="22">
        <v>237187</v>
      </c>
      <c r="AN270" s="22" t="s">
        <v>1148</v>
      </c>
      <c r="AO270" s="22">
        <v>57113</v>
      </c>
      <c r="AP270" s="22" t="s">
        <v>1148</v>
      </c>
      <c r="AQ270" s="22">
        <v>567759</v>
      </c>
      <c r="AR270" s="22" t="s">
        <v>1148</v>
      </c>
      <c r="AS270" s="26">
        <v>3887964</v>
      </c>
      <c r="AT270" s="22" t="s">
        <v>1148</v>
      </c>
      <c r="AU270" s="23">
        <v>13.245544918515016</v>
      </c>
      <c r="AV270" s="23" t="s">
        <v>1148</v>
      </c>
      <c r="AW270" s="23">
        <v>18.867790947418662</v>
      </c>
      <c r="AX270" s="23" t="s">
        <v>1148</v>
      </c>
      <c r="AY270" s="23">
        <v>11.459269662921349</v>
      </c>
      <c r="AZ270" s="23" t="s">
        <v>1148</v>
      </c>
      <c r="BA270" s="23">
        <v>26.565553060078607</v>
      </c>
      <c r="BB270" s="23" t="s">
        <v>1148</v>
      </c>
      <c r="BC270" s="24">
        <v>14.54129421708917</v>
      </c>
      <c r="BD270" s="1" t="s">
        <v>1148</v>
      </c>
      <c r="BE270" s="1" t="str">
        <f>IF(OR(N270="Q",P270="Q",R270="Q",T270="Q",V270="Q",X270="Q",Z270="Q",AB270="Q",AD270="Q",AF270="Q",AH270="Q",AJ270="Q",AL270="Q",AN270="Q",AP270="Q",AR270="Q",AT270="Q",AV270="Q",AX270="Q",AZ270="Q",BB270="Q",BD270="Q"),"Yes","No")</f>
        <v>No</v>
      </c>
    </row>
    <row r="271" spans="1:57" ht="11.25" customHeight="1">
      <c r="A271" s="7" t="s">
        <v>170</v>
      </c>
      <c r="B271" s="7" t="s">
        <v>171</v>
      </c>
      <c r="C271" s="37" t="s">
        <v>84</v>
      </c>
      <c r="D271" s="298">
        <v>6091</v>
      </c>
      <c r="E271" s="299">
        <v>60091</v>
      </c>
      <c r="F271" s="27" t="s">
        <v>167</v>
      </c>
      <c r="G271" s="73" t="s">
        <v>160</v>
      </c>
      <c r="H271" s="35">
        <v>217630</v>
      </c>
      <c r="I271" s="35">
        <v>115</v>
      </c>
      <c r="J271" s="37" t="s">
        <v>7</v>
      </c>
      <c r="K271" s="37" t="s">
        <v>161</v>
      </c>
      <c r="L271" s="8">
        <v>14</v>
      </c>
      <c r="M271" s="8">
        <v>79488</v>
      </c>
      <c r="N271" s="9" t="s">
        <v>1148</v>
      </c>
      <c r="O271" s="8">
        <v>6723</v>
      </c>
      <c r="P271" s="9" t="s">
        <v>1148</v>
      </c>
      <c r="Q271" s="8">
        <v>2684</v>
      </c>
      <c r="R271" s="9" t="s">
        <v>1148</v>
      </c>
      <c r="S271" s="8">
        <v>7407</v>
      </c>
      <c r="T271" s="9" t="s">
        <v>1148</v>
      </c>
      <c r="U271" s="8">
        <v>0</v>
      </c>
      <c r="V271" s="9" t="s">
        <v>1148</v>
      </c>
      <c r="W271" s="33">
        <v>96302</v>
      </c>
      <c r="X271" s="9" t="s">
        <v>1148</v>
      </c>
      <c r="Y271" s="30">
        <v>38.299999999999997</v>
      </c>
      <c r="Z271" s="9" t="s">
        <v>1148</v>
      </c>
      <c r="AA271" s="30">
        <v>3.85</v>
      </c>
      <c r="AB271" s="9" t="s">
        <v>1148</v>
      </c>
      <c r="AC271" s="30">
        <v>2.1</v>
      </c>
      <c r="AD271" s="9" t="s">
        <v>1148</v>
      </c>
      <c r="AE271" s="30">
        <v>4.03</v>
      </c>
      <c r="AF271" s="9" t="s">
        <v>1148</v>
      </c>
      <c r="AG271" s="30">
        <v>0</v>
      </c>
      <c r="AH271" s="9" t="s">
        <v>1148</v>
      </c>
      <c r="AI271" s="32">
        <v>48.28</v>
      </c>
      <c r="AJ271" s="12" t="s">
        <v>1148</v>
      </c>
      <c r="AK271" s="22">
        <v>1074702</v>
      </c>
      <c r="AL271" s="22" t="s">
        <v>1148</v>
      </c>
      <c r="AM271" s="22">
        <v>126567</v>
      </c>
      <c r="AN271" s="22" t="s">
        <v>1148</v>
      </c>
      <c r="AO271" s="22">
        <v>30753</v>
      </c>
      <c r="AP271" s="22" t="s">
        <v>1148</v>
      </c>
      <c r="AQ271" s="22">
        <v>200490</v>
      </c>
      <c r="AR271" s="22" t="s">
        <v>1148</v>
      </c>
      <c r="AS271" s="26">
        <v>1432512</v>
      </c>
      <c r="AT271" s="22" t="s">
        <v>1148</v>
      </c>
      <c r="AU271" s="23">
        <v>13.520304951690822</v>
      </c>
      <c r="AV271" s="23" t="s">
        <v>1148</v>
      </c>
      <c r="AW271" s="23">
        <v>18.825970548862117</v>
      </c>
      <c r="AX271" s="23" t="s">
        <v>1148</v>
      </c>
      <c r="AY271" s="23">
        <v>11.457898658718332</v>
      </c>
      <c r="AZ271" s="23" t="s">
        <v>1148</v>
      </c>
      <c r="BA271" s="23">
        <v>27.067638720129608</v>
      </c>
      <c r="BB271" s="23" t="s">
        <v>1148</v>
      </c>
      <c r="BC271" s="24">
        <v>14.875205084006563</v>
      </c>
      <c r="BD271" s="1" t="s">
        <v>1148</v>
      </c>
      <c r="BE271" s="1" t="str">
        <f>IF(OR(N271="Q",P271="Q",R271="Q",T271="Q",V271="Q",X271="Q",Z271="Q",AB271="Q",AD271="Q",AF271="Q",AH271="Q",AJ271="Q",AL271="Q",AN271="Q",AP271="Q",AR271="Q",AT271="Q",AV271="Q",AX271="Q",AZ271="Q",BB271="Q",BD271="Q"),"Yes","No")</f>
        <v>No</v>
      </c>
    </row>
    <row r="272" spans="1:57" ht="11.25" customHeight="1">
      <c r="A272" s="7" t="s">
        <v>352</v>
      </c>
      <c r="B272" s="7" t="s">
        <v>353</v>
      </c>
      <c r="C272" s="37" t="s">
        <v>77</v>
      </c>
      <c r="D272" s="298">
        <v>3014</v>
      </c>
      <c r="E272" s="299">
        <v>30014</v>
      </c>
      <c r="F272" s="27" t="s">
        <v>167</v>
      </c>
      <c r="G272" s="73" t="s">
        <v>160</v>
      </c>
      <c r="H272" s="35">
        <v>444474</v>
      </c>
      <c r="I272" s="35">
        <v>113</v>
      </c>
      <c r="J272" s="37" t="s">
        <v>7</v>
      </c>
      <c r="K272" s="37" t="s">
        <v>161</v>
      </c>
      <c r="L272" s="8">
        <v>65</v>
      </c>
      <c r="M272" s="8">
        <v>224723</v>
      </c>
      <c r="N272" s="9" t="s">
        <v>1148</v>
      </c>
      <c r="O272" s="8">
        <v>56844</v>
      </c>
      <c r="P272" s="9" t="s">
        <v>1148</v>
      </c>
      <c r="Q272" s="8">
        <v>8172</v>
      </c>
      <c r="R272" s="9" t="s">
        <v>1148</v>
      </c>
      <c r="S272" s="8">
        <v>27624</v>
      </c>
      <c r="T272" s="9" t="s">
        <v>1148</v>
      </c>
      <c r="U272" s="8">
        <v>0</v>
      </c>
      <c r="V272" s="9" t="s">
        <v>1148</v>
      </c>
      <c r="W272" s="33">
        <v>317363</v>
      </c>
      <c r="X272" s="9" t="s">
        <v>1148</v>
      </c>
      <c r="Y272" s="30">
        <v>118.06</v>
      </c>
      <c r="Z272" s="9" t="s">
        <v>1148</v>
      </c>
      <c r="AA272" s="30">
        <v>25.78</v>
      </c>
      <c r="AB272" s="9" t="s">
        <v>1148</v>
      </c>
      <c r="AC272" s="30">
        <v>3.66</v>
      </c>
      <c r="AD272" s="9" t="s">
        <v>1148</v>
      </c>
      <c r="AE272" s="30">
        <v>13.54</v>
      </c>
      <c r="AF272" s="9" t="s">
        <v>1148</v>
      </c>
      <c r="AG272" s="30">
        <v>0</v>
      </c>
      <c r="AH272" s="9" t="s">
        <v>1148</v>
      </c>
      <c r="AI272" s="32">
        <v>161.04</v>
      </c>
      <c r="AJ272" s="12" t="s">
        <v>1148</v>
      </c>
      <c r="AK272" s="22">
        <v>4861995</v>
      </c>
      <c r="AL272" s="22" t="s">
        <v>1148</v>
      </c>
      <c r="AM272" s="22">
        <v>1257087</v>
      </c>
      <c r="AN272" s="22" t="s">
        <v>1148</v>
      </c>
      <c r="AO272" s="22">
        <v>204237</v>
      </c>
      <c r="AP272" s="22" t="s">
        <v>1148</v>
      </c>
      <c r="AQ272" s="22">
        <v>596778</v>
      </c>
      <c r="AR272" s="22" t="s">
        <v>1148</v>
      </c>
      <c r="AS272" s="26">
        <v>6920097</v>
      </c>
      <c r="AT272" s="22" t="s">
        <v>1148</v>
      </c>
      <c r="AU272" s="23">
        <v>21.635502374033809</v>
      </c>
      <c r="AV272" s="23" t="s">
        <v>1148</v>
      </c>
      <c r="AW272" s="23">
        <v>22.114682288368165</v>
      </c>
      <c r="AX272" s="23" t="s">
        <v>1148</v>
      </c>
      <c r="AY272" s="23">
        <v>24.992290748898679</v>
      </c>
      <c r="AZ272" s="23" t="s">
        <v>1148</v>
      </c>
      <c r="BA272" s="23">
        <v>21.603605560382277</v>
      </c>
      <c r="BB272" s="23" t="s">
        <v>1148</v>
      </c>
      <c r="BC272" s="24">
        <v>21.80498986964454</v>
      </c>
      <c r="BD272" s="1" t="s">
        <v>1148</v>
      </c>
      <c r="BE272" s="1" t="str">
        <f>IF(OR(N272="Q",P272="Q",R272="Q",T272="Q",V272="Q",X272="Q",Z272="Q",AB272="Q",AD272="Q",AF272="Q",AH272="Q",AJ272="Q",AL272="Q",AN272="Q",AP272="Q",AR272="Q",AT272="Q",AV272="Q",AX272="Q",AZ272="Q",BB272="Q",BD272="Q"),"Yes","No")</f>
        <v>No</v>
      </c>
    </row>
    <row r="273" spans="1:57" ht="11.25" customHeight="1">
      <c r="A273" s="7" t="s">
        <v>270</v>
      </c>
      <c r="B273" s="7" t="s">
        <v>271</v>
      </c>
      <c r="C273" s="37" t="s">
        <v>77</v>
      </c>
      <c r="D273" s="298">
        <v>3054</v>
      </c>
      <c r="E273" s="299">
        <v>30054</v>
      </c>
      <c r="F273" s="27" t="s">
        <v>167</v>
      </c>
      <c r="G273" s="73" t="s">
        <v>160</v>
      </c>
      <c r="H273" s="35">
        <v>87454</v>
      </c>
      <c r="I273" s="35">
        <v>113</v>
      </c>
      <c r="J273" s="37" t="s">
        <v>7</v>
      </c>
      <c r="K273" s="37" t="s">
        <v>161</v>
      </c>
      <c r="L273" s="8">
        <v>59</v>
      </c>
      <c r="M273" s="8">
        <v>234825</v>
      </c>
      <c r="N273" s="9" t="s">
        <v>1148</v>
      </c>
      <c r="O273" s="8">
        <v>24858</v>
      </c>
      <c r="P273" s="9" t="s">
        <v>1148</v>
      </c>
      <c r="Q273" s="8">
        <v>14508</v>
      </c>
      <c r="R273" s="9" t="s">
        <v>1148</v>
      </c>
      <c r="S273" s="8">
        <v>67435</v>
      </c>
      <c r="T273" s="9" t="s">
        <v>1148</v>
      </c>
      <c r="U273" s="8">
        <v>0</v>
      </c>
      <c r="V273" s="9" t="s">
        <v>1148</v>
      </c>
      <c r="W273" s="33">
        <v>341626</v>
      </c>
      <c r="X273" s="9" t="s">
        <v>1148</v>
      </c>
      <c r="Y273" s="30">
        <v>127</v>
      </c>
      <c r="Z273" s="9" t="s">
        <v>1148</v>
      </c>
      <c r="AA273" s="30">
        <v>11</v>
      </c>
      <c r="AB273" s="9" t="s">
        <v>1148</v>
      </c>
      <c r="AC273" s="30">
        <v>8</v>
      </c>
      <c r="AD273" s="9" t="s">
        <v>1148</v>
      </c>
      <c r="AE273" s="30">
        <v>41</v>
      </c>
      <c r="AF273" s="9" t="s">
        <v>1148</v>
      </c>
      <c r="AG273" s="30">
        <v>0</v>
      </c>
      <c r="AH273" s="9" t="s">
        <v>1148</v>
      </c>
      <c r="AI273" s="32">
        <v>187</v>
      </c>
      <c r="AJ273" s="12" t="s">
        <v>1148</v>
      </c>
      <c r="AK273" s="22">
        <v>5564244</v>
      </c>
      <c r="AL273" s="22" t="s">
        <v>1148</v>
      </c>
      <c r="AM273" s="22">
        <v>798775</v>
      </c>
      <c r="AN273" s="22" t="s">
        <v>1148</v>
      </c>
      <c r="AO273" s="22">
        <v>375001</v>
      </c>
      <c r="AP273" s="22" t="s">
        <v>1148</v>
      </c>
      <c r="AQ273" s="22">
        <v>937797</v>
      </c>
      <c r="AR273" s="22" t="s">
        <v>1148</v>
      </c>
      <c r="AS273" s="26">
        <v>7675817</v>
      </c>
      <c r="AT273" s="22" t="s">
        <v>1148</v>
      </c>
      <c r="AU273" s="23">
        <v>23.695279463430214</v>
      </c>
      <c r="AV273" s="23" t="s">
        <v>1148</v>
      </c>
      <c r="AW273" s="23">
        <v>32.133518384423525</v>
      </c>
      <c r="AX273" s="23" t="s">
        <v>1148</v>
      </c>
      <c r="AY273" s="23">
        <v>25.847877033360906</v>
      </c>
      <c r="AZ273" s="23" t="s">
        <v>1148</v>
      </c>
      <c r="BA273" s="23">
        <v>13.906680507155038</v>
      </c>
      <c r="BB273" s="23" t="s">
        <v>1148</v>
      </c>
      <c r="BC273" s="24">
        <v>22.468480150808194</v>
      </c>
      <c r="BD273" s="1" t="s">
        <v>1148</v>
      </c>
      <c r="BE273" s="1" t="str">
        <f>IF(OR(N273="Q",P273="Q",R273="Q",T273="Q",V273="Q",X273="Q",Z273="Q",AB273="Q",AD273="Q",AF273="Q",AH273="Q",AJ273="Q",AL273="Q",AN273="Q",AP273="Q",AR273="Q",AT273="Q",AV273="Q",AX273="Q",AZ273="Q",BB273="Q",BD273="Q"),"Yes","No")</f>
        <v>No</v>
      </c>
    </row>
    <row r="274" spans="1:57" ht="11.25" customHeight="1">
      <c r="A274" s="7" t="s">
        <v>270</v>
      </c>
      <c r="B274" s="7" t="s">
        <v>271</v>
      </c>
      <c r="C274" s="37" t="s">
        <v>77</v>
      </c>
      <c r="D274" s="298">
        <v>3054</v>
      </c>
      <c r="E274" s="299">
        <v>30054</v>
      </c>
      <c r="F274" s="27" t="s">
        <v>167</v>
      </c>
      <c r="G274" s="73" t="s">
        <v>160</v>
      </c>
      <c r="H274" s="35">
        <v>87454</v>
      </c>
      <c r="I274" s="35">
        <v>113</v>
      </c>
      <c r="J274" s="37" t="s">
        <v>8</v>
      </c>
      <c r="K274" s="37" t="s">
        <v>161</v>
      </c>
      <c r="L274" s="8">
        <v>45</v>
      </c>
      <c r="M274" s="8">
        <v>2080</v>
      </c>
      <c r="N274" s="9" t="s">
        <v>1148</v>
      </c>
      <c r="O274" s="8">
        <v>1058</v>
      </c>
      <c r="P274" s="9" t="s">
        <v>1148</v>
      </c>
      <c r="Q274" s="8">
        <v>0</v>
      </c>
      <c r="R274" s="9" t="s">
        <v>1148</v>
      </c>
      <c r="S274" s="8">
        <v>0</v>
      </c>
      <c r="T274" s="9" t="s">
        <v>1148</v>
      </c>
      <c r="U274" s="8">
        <v>0</v>
      </c>
      <c r="V274" s="9" t="s">
        <v>1148</v>
      </c>
      <c r="W274" s="33">
        <v>3138</v>
      </c>
      <c r="X274" s="9" t="s">
        <v>1148</v>
      </c>
      <c r="Y274" s="30">
        <v>1</v>
      </c>
      <c r="Z274" s="9" t="s">
        <v>1148</v>
      </c>
      <c r="AA274" s="30">
        <v>3</v>
      </c>
      <c r="AB274" s="9" t="s">
        <v>1148</v>
      </c>
      <c r="AC274" s="30">
        <v>0</v>
      </c>
      <c r="AD274" s="9" t="s">
        <v>1148</v>
      </c>
      <c r="AE274" s="30">
        <v>0</v>
      </c>
      <c r="AF274" s="9" t="s">
        <v>1148</v>
      </c>
      <c r="AG274" s="30">
        <v>0</v>
      </c>
      <c r="AH274" s="9" t="s">
        <v>1148</v>
      </c>
      <c r="AI274" s="32">
        <v>4</v>
      </c>
      <c r="AJ274" s="12" t="s">
        <v>1148</v>
      </c>
      <c r="AK274" s="22">
        <v>56614</v>
      </c>
      <c r="AL274" s="22" t="s">
        <v>1148</v>
      </c>
      <c r="AM274" s="22">
        <v>28034</v>
      </c>
      <c r="AN274" s="22" t="s">
        <v>1148</v>
      </c>
      <c r="AO274" s="22">
        <v>0</v>
      </c>
      <c r="AP274" s="22" t="s">
        <v>1148</v>
      </c>
      <c r="AQ274" s="22">
        <v>0</v>
      </c>
      <c r="AR274" s="22" t="s">
        <v>1148</v>
      </c>
      <c r="AS274" s="26">
        <v>84648</v>
      </c>
      <c r="AT274" s="22" t="s">
        <v>1148</v>
      </c>
      <c r="AU274" s="23">
        <v>27.218269230769231</v>
      </c>
      <c r="AV274" s="23" t="s">
        <v>1148</v>
      </c>
      <c r="AW274" s="23">
        <v>26.497164461247635</v>
      </c>
      <c r="AX274" s="23" t="s">
        <v>1148</v>
      </c>
      <c r="AY274" s="23" t="s">
        <v>1148</v>
      </c>
      <c r="AZ274" s="23" t="s">
        <v>1148</v>
      </c>
      <c r="BA274" s="23" t="s">
        <v>1148</v>
      </c>
      <c r="BB274" s="23" t="s">
        <v>1148</v>
      </c>
      <c r="BC274" s="24">
        <v>26.975143403441681</v>
      </c>
      <c r="BD274" s="1" t="s">
        <v>1148</v>
      </c>
      <c r="BE274" s="1" t="str">
        <f>IF(OR(N274="Q",P274="Q",R274="Q",T274="Q",V274="Q",X274="Q",Z274="Q",AB274="Q",AD274="Q",AF274="Q",AH274="Q",AJ274="Q",AL274="Q",AN274="Q",AP274="Q",AR274="Q",AT274="Q",AV274="Q",AX274="Q",AZ274="Q",BB274="Q",BD274="Q"),"Yes","No")</f>
        <v>No</v>
      </c>
    </row>
    <row r="275" spans="1:57" ht="11.25" customHeight="1">
      <c r="A275" s="7" t="s">
        <v>352</v>
      </c>
      <c r="B275" s="7" t="s">
        <v>353</v>
      </c>
      <c r="C275" s="37" t="s">
        <v>77</v>
      </c>
      <c r="D275" s="298">
        <v>3014</v>
      </c>
      <c r="E275" s="299">
        <v>30014</v>
      </c>
      <c r="F275" s="27" t="s">
        <v>167</v>
      </c>
      <c r="G275" s="73" t="s">
        <v>160</v>
      </c>
      <c r="H275" s="35">
        <v>444474</v>
      </c>
      <c r="I275" s="35">
        <v>113</v>
      </c>
      <c r="J275" s="37" t="s">
        <v>10</v>
      </c>
      <c r="K275" s="37" t="s">
        <v>161</v>
      </c>
      <c r="L275" s="8">
        <v>30</v>
      </c>
      <c r="M275" s="8">
        <v>78311</v>
      </c>
      <c r="N275" s="9" t="s">
        <v>1148</v>
      </c>
      <c r="O275" s="8">
        <v>10776</v>
      </c>
      <c r="P275" s="9" t="s">
        <v>1148</v>
      </c>
      <c r="Q275" s="8">
        <v>43</v>
      </c>
      <c r="R275" s="9" t="s">
        <v>1148</v>
      </c>
      <c r="S275" s="8">
        <v>2156</v>
      </c>
      <c r="T275" s="9" t="s">
        <v>1148</v>
      </c>
      <c r="U275" s="8">
        <v>0</v>
      </c>
      <c r="V275" s="9" t="s">
        <v>1148</v>
      </c>
      <c r="W275" s="33">
        <v>91286</v>
      </c>
      <c r="X275" s="9" t="s">
        <v>1148</v>
      </c>
      <c r="Y275" s="30">
        <v>35.56</v>
      </c>
      <c r="Z275" s="9" t="s">
        <v>1148</v>
      </c>
      <c r="AA275" s="30">
        <v>4.87</v>
      </c>
      <c r="AB275" s="9" t="s">
        <v>1148</v>
      </c>
      <c r="AC275" s="30">
        <v>0.02</v>
      </c>
      <c r="AD275" s="9" t="s">
        <v>1148</v>
      </c>
      <c r="AE275" s="30">
        <v>1.06</v>
      </c>
      <c r="AF275" s="9" t="s">
        <v>1148</v>
      </c>
      <c r="AG275" s="30">
        <v>0</v>
      </c>
      <c r="AH275" s="9" t="s">
        <v>1148</v>
      </c>
      <c r="AI275" s="32">
        <v>41.51</v>
      </c>
      <c r="AJ275" s="12" t="s">
        <v>1148</v>
      </c>
      <c r="AK275" s="22">
        <v>977707</v>
      </c>
      <c r="AL275" s="22" t="s">
        <v>1148</v>
      </c>
      <c r="AM275" s="22">
        <v>271411</v>
      </c>
      <c r="AN275" s="22" t="s">
        <v>1148</v>
      </c>
      <c r="AO275" s="22">
        <v>1404</v>
      </c>
      <c r="AP275" s="22" t="s">
        <v>1148</v>
      </c>
      <c r="AQ275" s="22">
        <v>65037</v>
      </c>
      <c r="AR275" s="22" t="s">
        <v>1148</v>
      </c>
      <c r="AS275" s="26">
        <v>1315559</v>
      </c>
      <c r="AT275" s="22" t="s">
        <v>1148</v>
      </c>
      <c r="AU275" s="23">
        <v>12.484925489394849</v>
      </c>
      <c r="AV275" s="23" t="s">
        <v>1148</v>
      </c>
      <c r="AW275" s="23">
        <v>25.186618411284336</v>
      </c>
      <c r="AX275" s="23" t="s">
        <v>1148</v>
      </c>
      <c r="AY275" s="23">
        <v>32.651162790697676</v>
      </c>
      <c r="AZ275" s="23" t="s">
        <v>1148</v>
      </c>
      <c r="BA275" s="23">
        <v>30.165584415584416</v>
      </c>
      <c r="BB275" s="23" t="s">
        <v>1148</v>
      </c>
      <c r="BC275" s="24">
        <v>14.411399338343228</v>
      </c>
      <c r="BD275" s="1" t="s">
        <v>1148</v>
      </c>
      <c r="BE275" s="1" t="str">
        <f>IF(OR(N275="Q",P275="Q",R275="Q",T275="Q",V275="Q",X275="Q",Z275="Q",AB275="Q",AD275="Q",AF275="Q",AH275="Q",AJ275="Q",AL275="Q",AN275="Q",AP275="Q",AR275="Q",AT275="Q",AV275="Q",AX275="Q",AZ275="Q",BB275="Q",BD275="Q"),"Yes","No")</f>
        <v>No</v>
      </c>
    </row>
    <row r="276" spans="1:57" ht="11.25" customHeight="1">
      <c r="A276" s="7" t="s">
        <v>679</v>
      </c>
      <c r="B276" s="7" t="s">
        <v>680</v>
      </c>
      <c r="C276" s="37" t="s">
        <v>45</v>
      </c>
      <c r="D276" s="298">
        <v>4019</v>
      </c>
      <c r="E276" s="299">
        <v>40019</v>
      </c>
      <c r="F276" s="27" t="s">
        <v>167</v>
      </c>
      <c r="G276" s="73" t="s">
        <v>160</v>
      </c>
      <c r="H276" s="35">
        <v>1624827</v>
      </c>
      <c r="I276" s="35">
        <v>109</v>
      </c>
      <c r="J276" s="37" t="s">
        <v>7</v>
      </c>
      <c r="K276" s="37" t="s">
        <v>161</v>
      </c>
      <c r="L276" s="8">
        <v>87</v>
      </c>
      <c r="M276" s="8">
        <v>334249</v>
      </c>
      <c r="N276" s="9" t="s">
        <v>1148</v>
      </c>
      <c r="O276" s="8">
        <v>74392</v>
      </c>
      <c r="P276" s="9" t="s">
        <v>1148</v>
      </c>
      <c r="Q276" s="8">
        <v>6272</v>
      </c>
      <c r="R276" s="9" t="s">
        <v>1148</v>
      </c>
      <c r="S276" s="8">
        <v>32684</v>
      </c>
      <c r="T276" s="9" t="s">
        <v>1148</v>
      </c>
      <c r="U276" s="8">
        <v>0</v>
      </c>
      <c r="V276" s="9" t="s">
        <v>1148</v>
      </c>
      <c r="W276" s="33">
        <v>447597</v>
      </c>
      <c r="X276" s="9" t="s">
        <v>1148</v>
      </c>
      <c r="Y276" s="30">
        <v>170</v>
      </c>
      <c r="Z276" s="9" t="s">
        <v>1148</v>
      </c>
      <c r="AA276" s="30">
        <v>40.299999999999997</v>
      </c>
      <c r="AB276" s="9" t="s">
        <v>1148</v>
      </c>
      <c r="AC276" s="30">
        <v>4.2</v>
      </c>
      <c r="AD276" s="9" t="s">
        <v>1148</v>
      </c>
      <c r="AE276" s="30">
        <v>17.399999999999999</v>
      </c>
      <c r="AF276" s="9" t="s">
        <v>1148</v>
      </c>
      <c r="AG276" s="30">
        <v>0</v>
      </c>
      <c r="AH276" s="9" t="s">
        <v>1148</v>
      </c>
      <c r="AI276" s="32">
        <v>231.89999999999998</v>
      </c>
      <c r="AJ276" s="12" t="s">
        <v>1148</v>
      </c>
      <c r="AK276" s="22">
        <v>6768246</v>
      </c>
      <c r="AL276" s="22" t="s">
        <v>1148</v>
      </c>
      <c r="AM276" s="22">
        <v>1522704</v>
      </c>
      <c r="AN276" s="22" t="s">
        <v>1148</v>
      </c>
      <c r="AO276" s="22">
        <v>117581</v>
      </c>
      <c r="AP276" s="22" t="s">
        <v>1148</v>
      </c>
      <c r="AQ276" s="22">
        <v>621148</v>
      </c>
      <c r="AR276" s="22" t="s">
        <v>1148</v>
      </c>
      <c r="AS276" s="26">
        <v>9029679</v>
      </c>
      <c r="AT276" s="22" t="s">
        <v>1148</v>
      </c>
      <c r="AU276" s="23">
        <v>20.249113684708107</v>
      </c>
      <c r="AV276" s="23" t="s">
        <v>1148</v>
      </c>
      <c r="AW276" s="23">
        <v>20.468652543284225</v>
      </c>
      <c r="AX276" s="23" t="s">
        <v>1148</v>
      </c>
      <c r="AY276" s="23">
        <v>18.746970663265305</v>
      </c>
      <c r="AZ276" s="23" t="s">
        <v>1148</v>
      </c>
      <c r="BA276" s="23">
        <v>19.004650593562598</v>
      </c>
      <c r="BB276" s="23" t="s">
        <v>1148</v>
      </c>
      <c r="BC276" s="24">
        <v>20.173680788745234</v>
      </c>
      <c r="BD276" s="1" t="s">
        <v>1148</v>
      </c>
      <c r="BE276" s="1" t="str">
        <f>IF(OR(N276="Q",P276="Q",R276="Q",T276="Q",V276="Q",X276="Q",Z276="Q",AB276="Q",AD276="Q",AF276="Q",AH276="Q",AJ276="Q",AL276="Q",AN276="Q",AP276="Q",AR276="Q",AT276="Q",AV276="Q",AX276="Q",AZ276="Q",BB276="Q",BD276="Q"),"Yes","No")</f>
        <v>No</v>
      </c>
    </row>
    <row r="277" spans="1:57" ht="11.25" customHeight="1">
      <c r="A277" s="7" t="s">
        <v>679</v>
      </c>
      <c r="B277" s="7" t="s">
        <v>680</v>
      </c>
      <c r="C277" s="37" t="s">
        <v>45</v>
      </c>
      <c r="D277" s="298">
        <v>4019</v>
      </c>
      <c r="E277" s="299">
        <v>40019</v>
      </c>
      <c r="F277" s="27" t="s">
        <v>167</v>
      </c>
      <c r="G277" s="73" t="s">
        <v>160</v>
      </c>
      <c r="H277" s="35">
        <v>1624827</v>
      </c>
      <c r="I277" s="35">
        <v>109</v>
      </c>
      <c r="J277" s="37" t="s">
        <v>10</v>
      </c>
      <c r="K277" s="37" t="s">
        <v>161</v>
      </c>
      <c r="L277" s="8">
        <v>22</v>
      </c>
      <c r="M277" s="8">
        <v>66866</v>
      </c>
      <c r="N277" s="9" t="s">
        <v>1148</v>
      </c>
      <c r="O277" s="8">
        <v>4381</v>
      </c>
      <c r="P277" s="9" t="s">
        <v>1148</v>
      </c>
      <c r="Q277" s="8">
        <v>1683</v>
      </c>
      <c r="R277" s="9" t="s">
        <v>1148</v>
      </c>
      <c r="S277" s="8">
        <v>8768</v>
      </c>
      <c r="T277" s="9" t="s">
        <v>1148</v>
      </c>
      <c r="U277" s="8">
        <v>0</v>
      </c>
      <c r="V277" s="9" t="s">
        <v>1148</v>
      </c>
      <c r="W277" s="33">
        <v>81698</v>
      </c>
      <c r="X277" s="9" t="s">
        <v>1148</v>
      </c>
      <c r="Y277" s="30">
        <v>35</v>
      </c>
      <c r="Z277" s="9" t="s">
        <v>1148</v>
      </c>
      <c r="AA277" s="30">
        <v>2.8</v>
      </c>
      <c r="AB277" s="9" t="s">
        <v>1148</v>
      </c>
      <c r="AC277" s="30">
        <v>1</v>
      </c>
      <c r="AD277" s="9" t="s">
        <v>1148</v>
      </c>
      <c r="AE277" s="30">
        <v>4.5999999999999996</v>
      </c>
      <c r="AF277" s="9" t="s">
        <v>1148</v>
      </c>
      <c r="AG277" s="30">
        <v>0</v>
      </c>
      <c r="AH277" s="9" t="s">
        <v>1148</v>
      </c>
      <c r="AI277" s="32">
        <v>43.4</v>
      </c>
      <c r="AJ277" s="12" t="s">
        <v>1148</v>
      </c>
      <c r="AK277" s="22">
        <v>1137472</v>
      </c>
      <c r="AL277" s="22" t="s">
        <v>1148</v>
      </c>
      <c r="AM277" s="22">
        <v>105603</v>
      </c>
      <c r="AN277" s="22" t="s">
        <v>1148</v>
      </c>
      <c r="AO277" s="22">
        <v>27815</v>
      </c>
      <c r="AP277" s="22" t="s">
        <v>1148</v>
      </c>
      <c r="AQ277" s="22">
        <v>146938</v>
      </c>
      <c r="AR277" s="22" t="s">
        <v>1148</v>
      </c>
      <c r="AS277" s="26">
        <v>1417828</v>
      </c>
      <c r="AT277" s="22" t="s">
        <v>1148</v>
      </c>
      <c r="AU277" s="23">
        <v>17.0112164627763</v>
      </c>
      <c r="AV277" s="23" t="s">
        <v>1148</v>
      </c>
      <c r="AW277" s="23">
        <v>24.104770600319561</v>
      </c>
      <c r="AX277" s="23" t="s">
        <v>1148</v>
      </c>
      <c r="AY277" s="23">
        <v>16.52703505644682</v>
      </c>
      <c r="AZ277" s="23" t="s">
        <v>1148</v>
      </c>
      <c r="BA277" s="23">
        <v>16.758439781021899</v>
      </c>
      <c r="BB277" s="23" t="s">
        <v>1148</v>
      </c>
      <c r="BC277" s="24">
        <v>17.354500722171903</v>
      </c>
      <c r="BD277" s="1" t="s">
        <v>1148</v>
      </c>
      <c r="BE277" s="1" t="str">
        <f>IF(OR(N277="Q",P277="Q",R277="Q",T277="Q",V277="Q",X277="Q",Z277="Q",AB277="Q",AD277="Q",AF277="Q",AH277="Q",AJ277="Q",AL277="Q",AN277="Q",AP277="Q",AR277="Q",AT277="Q",AV277="Q",AX277="Q",AZ277="Q",BB277="Q",BD277="Q"),"Yes","No")</f>
        <v>No</v>
      </c>
    </row>
    <row r="278" spans="1:57" ht="11.25" customHeight="1">
      <c r="A278" s="7" t="s">
        <v>709</v>
      </c>
      <c r="B278" s="7" t="s">
        <v>710</v>
      </c>
      <c r="C278" s="37" t="s">
        <v>89</v>
      </c>
      <c r="D278" s="298">
        <v>21</v>
      </c>
      <c r="E278" s="299">
        <v>21</v>
      </c>
      <c r="F278" s="27" t="s">
        <v>167</v>
      </c>
      <c r="G278" s="73" t="s">
        <v>160</v>
      </c>
      <c r="H278" s="35">
        <v>114473</v>
      </c>
      <c r="I278" s="35">
        <v>107</v>
      </c>
      <c r="J278" s="37" t="s">
        <v>7</v>
      </c>
      <c r="K278" s="37" t="s">
        <v>161</v>
      </c>
      <c r="L278" s="8">
        <v>44</v>
      </c>
      <c r="M278" s="8">
        <v>204121</v>
      </c>
      <c r="N278" s="9" t="s">
        <v>1148</v>
      </c>
      <c r="O278" s="8">
        <v>28149</v>
      </c>
      <c r="P278" s="9" t="s">
        <v>1148</v>
      </c>
      <c r="Q278" s="8">
        <v>7863</v>
      </c>
      <c r="R278" s="9" t="s">
        <v>1148</v>
      </c>
      <c r="S278" s="8">
        <v>35559</v>
      </c>
      <c r="T278" s="9" t="s">
        <v>1148</v>
      </c>
      <c r="U278" s="8">
        <v>1496</v>
      </c>
      <c r="V278" s="9" t="s">
        <v>1148</v>
      </c>
      <c r="W278" s="33">
        <v>277188</v>
      </c>
      <c r="X278" s="9" t="s">
        <v>1148</v>
      </c>
      <c r="Y278" s="30">
        <v>119</v>
      </c>
      <c r="Z278" s="9" t="s">
        <v>1148</v>
      </c>
      <c r="AA278" s="30">
        <v>15.6</v>
      </c>
      <c r="AB278" s="9" t="s">
        <v>1148</v>
      </c>
      <c r="AC278" s="30">
        <v>4</v>
      </c>
      <c r="AD278" s="9" t="s">
        <v>1148</v>
      </c>
      <c r="AE278" s="30">
        <v>20.5</v>
      </c>
      <c r="AF278" s="9" t="s">
        <v>1148</v>
      </c>
      <c r="AG278" s="30">
        <v>0.3</v>
      </c>
      <c r="AH278" s="9" t="s">
        <v>1148</v>
      </c>
      <c r="AI278" s="32">
        <v>159.4</v>
      </c>
      <c r="AJ278" s="12" t="s">
        <v>1148</v>
      </c>
      <c r="AK278" s="22">
        <v>5413798</v>
      </c>
      <c r="AL278" s="22" t="s">
        <v>1148</v>
      </c>
      <c r="AM278" s="22">
        <v>784442</v>
      </c>
      <c r="AN278" s="22" t="s">
        <v>1148</v>
      </c>
      <c r="AO278" s="22">
        <v>170032</v>
      </c>
      <c r="AP278" s="22" t="s">
        <v>1148</v>
      </c>
      <c r="AQ278" s="22">
        <v>1325867</v>
      </c>
      <c r="AR278" s="22" t="s">
        <v>1148</v>
      </c>
      <c r="AS278" s="26">
        <v>7694139</v>
      </c>
      <c r="AT278" s="22" t="s">
        <v>1148</v>
      </c>
      <c r="AU278" s="23">
        <v>26.522494010905298</v>
      </c>
      <c r="AV278" s="23" t="s">
        <v>1148</v>
      </c>
      <c r="AW278" s="23">
        <v>27.867490852250523</v>
      </c>
      <c r="AX278" s="23" t="s">
        <v>1148</v>
      </c>
      <c r="AY278" s="23">
        <v>21.624316418669718</v>
      </c>
      <c r="AZ278" s="23" t="s">
        <v>1148</v>
      </c>
      <c r="BA278" s="23">
        <v>37.286397255265896</v>
      </c>
      <c r="BB278" s="23" t="s">
        <v>1148</v>
      </c>
      <c r="BC278" s="24">
        <v>27.757835837049225</v>
      </c>
      <c r="BD278" s="1" t="s">
        <v>1148</v>
      </c>
      <c r="BE278" s="1" t="str">
        <f>IF(OR(N278="Q",P278="Q",R278="Q",T278="Q",V278="Q",X278="Q",Z278="Q",AB278="Q",AD278="Q",AF278="Q",AH278="Q",AJ278="Q",AL278="Q",AN278="Q",AP278="Q",AR278="Q",AT278="Q",AV278="Q",AX278="Q",AZ278="Q",BB278="Q",BD278="Q"),"Yes","No")</f>
        <v>No</v>
      </c>
    </row>
    <row r="279" spans="1:57" ht="11.25" customHeight="1">
      <c r="A279" s="7" t="s">
        <v>709</v>
      </c>
      <c r="B279" s="7" t="s">
        <v>710</v>
      </c>
      <c r="C279" s="37" t="s">
        <v>89</v>
      </c>
      <c r="D279" s="298">
        <v>21</v>
      </c>
      <c r="E279" s="299">
        <v>21</v>
      </c>
      <c r="F279" s="27" t="s">
        <v>167</v>
      </c>
      <c r="G279" s="73" t="s">
        <v>160</v>
      </c>
      <c r="H279" s="35">
        <v>114473</v>
      </c>
      <c r="I279" s="35">
        <v>107</v>
      </c>
      <c r="J279" s="37" t="s">
        <v>8</v>
      </c>
      <c r="K279" s="37" t="s">
        <v>161</v>
      </c>
      <c r="L279" s="8">
        <v>31</v>
      </c>
      <c r="M279" s="8">
        <v>1031</v>
      </c>
      <c r="N279" s="9" t="s">
        <v>1148</v>
      </c>
      <c r="O279" s="8">
        <v>324</v>
      </c>
      <c r="P279" s="9" t="s">
        <v>1148</v>
      </c>
      <c r="Q279" s="8">
        <v>56</v>
      </c>
      <c r="R279" s="9" t="s">
        <v>1148</v>
      </c>
      <c r="S279" s="8">
        <v>437</v>
      </c>
      <c r="T279" s="9" t="s">
        <v>1148</v>
      </c>
      <c r="U279" s="8">
        <v>0</v>
      </c>
      <c r="V279" s="9" t="s">
        <v>1148</v>
      </c>
      <c r="W279" s="33">
        <v>1848</v>
      </c>
      <c r="X279" s="9" t="s">
        <v>1148</v>
      </c>
      <c r="Y279" s="30">
        <v>0.9</v>
      </c>
      <c r="Z279" s="9" t="s">
        <v>1148</v>
      </c>
      <c r="AA279" s="30">
        <v>0.2</v>
      </c>
      <c r="AB279" s="9" t="s">
        <v>1148</v>
      </c>
      <c r="AC279" s="30">
        <v>0</v>
      </c>
      <c r="AD279" s="9" t="s">
        <v>1148</v>
      </c>
      <c r="AE279" s="30">
        <v>0.2</v>
      </c>
      <c r="AF279" s="9" t="s">
        <v>1148</v>
      </c>
      <c r="AG279" s="30">
        <v>0</v>
      </c>
      <c r="AH279" s="9" t="s">
        <v>1148</v>
      </c>
      <c r="AI279" s="32">
        <v>1.3</v>
      </c>
      <c r="AJ279" s="12" t="s">
        <v>1148</v>
      </c>
      <c r="AK279" s="22">
        <v>43822</v>
      </c>
      <c r="AL279" s="22" t="s">
        <v>1148</v>
      </c>
      <c r="AM279" s="22">
        <v>9703</v>
      </c>
      <c r="AN279" s="22" t="s">
        <v>1148</v>
      </c>
      <c r="AO279" s="22">
        <v>1228</v>
      </c>
      <c r="AP279" s="22" t="s">
        <v>1148</v>
      </c>
      <c r="AQ279" s="22">
        <v>16719</v>
      </c>
      <c r="AR279" s="22" t="s">
        <v>1148</v>
      </c>
      <c r="AS279" s="26">
        <v>71472</v>
      </c>
      <c r="AT279" s="22" t="s">
        <v>1148</v>
      </c>
      <c r="AU279" s="23">
        <v>42.504364694471384</v>
      </c>
      <c r="AV279" s="23" t="s">
        <v>1148</v>
      </c>
      <c r="AW279" s="23">
        <v>29.947530864197532</v>
      </c>
      <c r="AX279" s="23" t="s">
        <v>1148</v>
      </c>
      <c r="AY279" s="23">
        <v>21.928571428571427</v>
      </c>
      <c r="AZ279" s="23" t="s">
        <v>1148</v>
      </c>
      <c r="BA279" s="23">
        <v>38.258581235697939</v>
      </c>
      <c r="BB279" s="23" t="s">
        <v>1148</v>
      </c>
      <c r="BC279" s="24">
        <v>38.675324675324674</v>
      </c>
      <c r="BD279" s="1" t="s">
        <v>1148</v>
      </c>
      <c r="BE279" s="1" t="str">
        <f>IF(OR(N279="Q",P279="Q",R279="Q",T279="Q",V279="Q",X279="Q",Z279="Q",AB279="Q",AD279="Q",AF279="Q",AH279="Q",AJ279="Q",AL279="Q",AN279="Q",AP279="Q",AR279="Q",AT279="Q",AV279="Q",AX279="Q",AZ279="Q",BB279="Q",BD279="Q"),"Yes","No")</f>
        <v>No</v>
      </c>
    </row>
    <row r="280" spans="1:57" ht="11.25" customHeight="1">
      <c r="A280" s="7" t="s">
        <v>709</v>
      </c>
      <c r="B280" s="7" t="s">
        <v>710</v>
      </c>
      <c r="C280" s="37" t="s">
        <v>89</v>
      </c>
      <c r="D280" s="298">
        <v>21</v>
      </c>
      <c r="E280" s="299">
        <v>21</v>
      </c>
      <c r="F280" s="27" t="s">
        <v>167</v>
      </c>
      <c r="G280" s="73" t="s">
        <v>160</v>
      </c>
      <c r="H280" s="35">
        <v>114473</v>
      </c>
      <c r="I280" s="35">
        <v>107</v>
      </c>
      <c r="J280" s="37" t="s">
        <v>10</v>
      </c>
      <c r="K280" s="37" t="s">
        <v>161</v>
      </c>
      <c r="L280" s="8">
        <v>30</v>
      </c>
      <c r="M280" s="8">
        <v>95572</v>
      </c>
      <c r="N280" s="9" t="s">
        <v>1148</v>
      </c>
      <c r="O280" s="8">
        <v>12923</v>
      </c>
      <c r="P280" s="9" t="s">
        <v>1148</v>
      </c>
      <c r="Q280" s="8">
        <v>1731</v>
      </c>
      <c r="R280" s="9" t="s">
        <v>1148</v>
      </c>
      <c r="S280" s="8">
        <v>17973</v>
      </c>
      <c r="T280" s="9" t="s">
        <v>1148</v>
      </c>
      <c r="U280" s="8">
        <v>0</v>
      </c>
      <c r="V280" s="9" t="s">
        <v>1148</v>
      </c>
      <c r="W280" s="33">
        <v>128199</v>
      </c>
      <c r="X280" s="9" t="s">
        <v>1148</v>
      </c>
      <c r="Y280" s="30">
        <v>51.8</v>
      </c>
      <c r="Z280" s="9" t="s">
        <v>1148</v>
      </c>
      <c r="AA280" s="30">
        <v>7.2</v>
      </c>
      <c r="AB280" s="9" t="s">
        <v>1148</v>
      </c>
      <c r="AC280" s="30">
        <v>0.9</v>
      </c>
      <c r="AD280" s="9" t="s">
        <v>1148</v>
      </c>
      <c r="AE280" s="30">
        <v>9.5</v>
      </c>
      <c r="AF280" s="9" t="s">
        <v>1148</v>
      </c>
      <c r="AG280" s="30">
        <v>0</v>
      </c>
      <c r="AH280" s="9" t="s">
        <v>1148</v>
      </c>
      <c r="AI280" s="32">
        <v>69.399999999999991</v>
      </c>
      <c r="AJ280" s="12" t="s">
        <v>1148</v>
      </c>
      <c r="AK280" s="22">
        <v>2285494</v>
      </c>
      <c r="AL280" s="22" t="s">
        <v>1148</v>
      </c>
      <c r="AM280" s="22">
        <v>362181</v>
      </c>
      <c r="AN280" s="22" t="s">
        <v>1148</v>
      </c>
      <c r="AO280" s="22">
        <v>38060</v>
      </c>
      <c r="AP280" s="22" t="s">
        <v>1148</v>
      </c>
      <c r="AQ280" s="22">
        <v>687417</v>
      </c>
      <c r="AR280" s="22" t="s">
        <v>1148</v>
      </c>
      <c r="AS280" s="26">
        <v>3373152</v>
      </c>
      <c r="AT280" s="22" t="s">
        <v>1148</v>
      </c>
      <c r="AU280" s="23">
        <v>23.913845059222368</v>
      </c>
      <c r="AV280" s="23" t="s">
        <v>1148</v>
      </c>
      <c r="AW280" s="23">
        <v>28.026077536175812</v>
      </c>
      <c r="AX280" s="23" t="s">
        <v>1148</v>
      </c>
      <c r="AY280" s="23">
        <v>21.987290583477758</v>
      </c>
      <c r="AZ280" s="23" t="s">
        <v>1148</v>
      </c>
      <c r="BA280" s="23">
        <v>38.247204139542646</v>
      </c>
      <c r="BB280" s="23" t="s">
        <v>1148</v>
      </c>
      <c r="BC280" s="24">
        <v>26.311843306110031</v>
      </c>
      <c r="BD280" s="1" t="s">
        <v>1148</v>
      </c>
      <c r="BE280" s="1" t="str">
        <f>IF(OR(N280="Q",P280="Q",R280="Q",T280="Q",V280="Q",X280="Q",Z280="Q",AB280="Q",AD280="Q",AF280="Q",AH280="Q",AJ280="Q",AL280="Q",AN280="Q",AP280="Q",AR280="Q",AT280="Q",AV280="Q",AX280="Q",AZ280="Q",BB280="Q",BD280="Q"),"Yes","No")</f>
        <v>No</v>
      </c>
    </row>
    <row r="281" spans="1:57" ht="11.25" customHeight="1">
      <c r="A281" s="7" t="s">
        <v>525</v>
      </c>
      <c r="B281" s="7" t="s">
        <v>526</v>
      </c>
      <c r="C281" s="37" t="s">
        <v>17</v>
      </c>
      <c r="D281" s="298">
        <v>9041</v>
      </c>
      <c r="E281" s="299">
        <v>90041</v>
      </c>
      <c r="F281" s="27" t="s">
        <v>164</v>
      </c>
      <c r="G281" s="73" t="s">
        <v>160</v>
      </c>
      <c r="H281" s="35">
        <v>12150996</v>
      </c>
      <c r="I281" s="35">
        <v>104</v>
      </c>
      <c r="J281" s="37" t="s">
        <v>7</v>
      </c>
      <c r="K281" s="37" t="s">
        <v>161</v>
      </c>
      <c r="L281" s="8">
        <v>59</v>
      </c>
      <c r="M281" s="8">
        <v>273912</v>
      </c>
      <c r="N281" s="9" t="s">
        <v>1148</v>
      </c>
      <c r="O281" s="8">
        <v>50192</v>
      </c>
      <c r="P281" s="9" t="s">
        <v>1148</v>
      </c>
      <c r="Q281" s="8">
        <v>12293</v>
      </c>
      <c r="R281" s="9" t="s">
        <v>1148</v>
      </c>
      <c r="S281" s="8">
        <v>34589</v>
      </c>
      <c r="T281" s="9" t="s">
        <v>1148</v>
      </c>
      <c r="U281" s="8">
        <v>0</v>
      </c>
      <c r="V281" s="9" t="s">
        <v>1148</v>
      </c>
      <c r="W281" s="33">
        <v>370986</v>
      </c>
      <c r="X281" s="9" t="s">
        <v>1148</v>
      </c>
      <c r="Y281" s="30">
        <v>148.1</v>
      </c>
      <c r="Z281" s="9" t="s">
        <v>1148</v>
      </c>
      <c r="AA281" s="30">
        <v>30</v>
      </c>
      <c r="AB281" s="9" t="s">
        <v>1148</v>
      </c>
      <c r="AC281" s="30">
        <v>8</v>
      </c>
      <c r="AD281" s="9" t="s">
        <v>1148</v>
      </c>
      <c r="AE281" s="30">
        <v>14.9</v>
      </c>
      <c r="AF281" s="9" t="s">
        <v>1148</v>
      </c>
      <c r="AG281" s="30">
        <v>0</v>
      </c>
      <c r="AH281" s="9" t="s">
        <v>1148</v>
      </c>
      <c r="AI281" s="32">
        <v>201</v>
      </c>
      <c r="AJ281" s="12" t="s">
        <v>1148</v>
      </c>
      <c r="AK281" s="22">
        <v>7387013</v>
      </c>
      <c r="AL281" s="22" t="s">
        <v>1148</v>
      </c>
      <c r="AM281" s="22">
        <v>1722123</v>
      </c>
      <c r="AN281" s="22" t="s">
        <v>1148</v>
      </c>
      <c r="AO281" s="22">
        <v>303904</v>
      </c>
      <c r="AP281" s="22" t="s">
        <v>1148</v>
      </c>
      <c r="AQ281" s="22">
        <v>855680</v>
      </c>
      <c r="AR281" s="22" t="s">
        <v>1148</v>
      </c>
      <c r="AS281" s="26">
        <v>10268720</v>
      </c>
      <c r="AT281" s="22" t="s">
        <v>1148</v>
      </c>
      <c r="AU281" s="23">
        <v>26.968562896112619</v>
      </c>
      <c r="AV281" s="23" t="s">
        <v>1148</v>
      </c>
      <c r="AW281" s="23">
        <v>34.310706885559455</v>
      </c>
      <c r="AX281" s="23" t="s">
        <v>1148</v>
      </c>
      <c r="AY281" s="23">
        <v>24.72171154315464</v>
      </c>
      <c r="AZ281" s="23" t="s">
        <v>1148</v>
      </c>
      <c r="BA281" s="23">
        <v>24.738500679406748</v>
      </c>
      <c r="BB281" s="23" t="s">
        <v>1148</v>
      </c>
      <c r="BC281" s="24">
        <v>27.67953507679535</v>
      </c>
      <c r="BD281" s="1" t="s">
        <v>1148</v>
      </c>
      <c r="BE281" s="1" t="str">
        <f>IF(OR(N281="Q",P281="Q",R281="Q",T281="Q",V281="Q",X281="Q",Z281="Q",AB281="Q",AD281="Q",AF281="Q",AH281="Q",AJ281="Q",AL281="Q",AN281="Q",AP281="Q",AR281="Q",AT281="Q",AV281="Q",AX281="Q",AZ281="Q",BB281="Q",BD281="Q"),"Yes","No")</f>
        <v>No</v>
      </c>
    </row>
    <row r="282" spans="1:57" ht="11.25" customHeight="1">
      <c r="A282" s="7" t="s">
        <v>462</v>
      </c>
      <c r="B282" s="7" t="s">
        <v>463</v>
      </c>
      <c r="C282" s="37" t="s">
        <v>32</v>
      </c>
      <c r="D282" s="298">
        <v>4028</v>
      </c>
      <c r="E282" s="299">
        <v>40028</v>
      </c>
      <c r="F282" s="27" t="s">
        <v>164</v>
      </c>
      <c r="G282" s="73" t="s">
        <v>160</v>
      </c>
      <c r="H282" s="35">
        <v>530290</v>
      </c>
      <c r="I282" s="35">
        <v>104</v>
      </c>
      <c r="J282" s="37" t="s">
        <v>7</v>
      </c>
      <c r="K282" s="37" t="s">
        <v>161</v>
      </c>
      <c r="L282" s="8">
        <v>48</v>
      </c>
      <c r="M282" s="8">
        <v>293713</v>
      </c>
      <c r="N282" s="9" t="s">
        <v>1148</v>
      </c>
      <c r="O282" s="8">
        <v>46724</v>
      </c>
      <c r="P282" s="9" t="s">
        <v>1148</v>
      </c>
      <c r="Q282" s="8">
        <v>9967</v>
      </c>
      <c r="R282" s="9" t="s">
        <v>1148</v>
      </c>
      <c r="S282" s="8">
        <v>22756</v>
      </c>
      <c r="T282" s="9" t="s">
        <v>1148</v>
      </c>
      <c r="U282" s="8">
        <v>0</v>
      </c>
      <c r="V282" s="9" t="s">
        <v>1148</v>
      </c>
      <c r="W282" s="33">
        <v>373160</v>
      </c>
      <c r="X282" s="9" t="s">
        <v>1148</v>
      </c>
      <c r="Y282" s="30">
        <v>150.25</v>
      </c>
      <c r="Z282" s="9" t="s">
        <v>1148</v>
      </c>
      <c r="AA282" s="30">
        <v>22.15</v>
      </c>
      <c r="AB282" s="9" t="s">
        <v>1148</v>
      </c>
      <c r="AC282" s="30">
        <v>5.5</v>
      </c>
      <c r="AD282" s="9" t="s">
        <v>1148</v>
      </c>
      <c r="AE282" s="30">
        <v>12.85</v>
      </c>
      <c r="AF282" s="9" t="s">
        <v>1148</v>
      </c>
      <c r="AG282" s="30">
        <v>0</v>
      </c>
      <c r="AH282" s="9" t="s">
        <v>1148</v>
      </c>
      <c r="AI282" s="32">
        <v>190.75</v>
      </c>
      <c r="AJ282" s="12" t="s">
        <v>1148</v>
      </c>
      <c r="AK282" s="22">
        <v>4918770</v>
      </c>
      <c r="AL282" s="22" t="s">
        <v>1148</v>
      </c>
      <c r="AM282" s="22">
        <v>778514</v>
      </c>
      <c r="AN282" s="22" t="s">
        <v>1148</v>
      </c>
      <c r="AO282" s="22">
        <v>159373</v>
      </c>
      <c r="AP282" s="22" t="s">
        <v>1148</v>
      </c>
      <c r="AQ282" s="22">
        <v>603692</v>
      </c>
      <c r="AR282" s="22" t="s">
        <v>1148</v>
      </c>
      <c r="AS282" s="26">
        <v>6460349</v>
      </c>
      <c r="AT282" s="22" t="s">
        <v>1148</v>
      </c>
      <c r="AU282" s="23">
        <v>16.746858327687232</v>
      </c>
      <c r="AV282" s="23" t="s">
        <v>1148</v>
      </c>
      <c r="AW282" s="23">
        <v>16.661972433866964</v>
      </c>
      <c r="AX282" s="23" t="s">
        <v>1148</v>
      </c>
      <c r="AY282" s="23">
        <v>15.990067221832046</v>
      </c>
      <c r="AZ282" s="23" t="s">
        <v>1148</v>
      </c>
      <c r="BA282" s="23">
        <v>26.528915450870102</v>
      </c>
      <c r="BB282" s="23" t="s">
        <v>1148</v>
      </c>
      <c r="BC282" s="24">
        <v>17.312544216957875</v>
      </c>
      <c r="BD282" s="1" t="s">
        <v>1148</v>
      </c>
      <c r="BE282" s="1" t="str">
        <f>IF(OR(N282="Q",P282="Q",R282="Q",T282="Q",V282="Q",X282="Q",Z282="Q",AB282="Q",AD282="Q",AF282="Q",AH282="Q",AJ282="Q",AL282="Q",AN282="Q",AP282="Q",AR282="Q",AT282="Q",AV282="Q",AX282="Q",AZ282="Q",BB282="Q",BD282="Q"),"Yes","No")</f>
        <v>No</v>
      </c>
    </row>
    <row r="283" spans="1:57" ht="11.25" customHeight="1">
      <c r="A283" s="7" t="s">
        <v>462</v>
      </c>
      <c r="B283" s="7" t="s">
        <v>463</v>
      </c>
      <c r="C283" s="37" t="s">
        <v>32</v>
      </c>
      <c r="D283" s="298">
        <v>4028</v>
      </c>
      <c r="E283" s="299">
        <v>40028</v>
      </c>
      <c r="F283" s="27" t="s">
        <v>164</v>
      </c>
      <c r="G283" s="73" t="s">
        <v>160</v>
      </c>
      <c r="H283" s="35">
        <v>530290</v>
      </c>
      <c r="I283" s="35">
        <v>104</v>
      </c>
      <c r="J283" s="37" t="s">
        <v>10</v>
      </c>
      <c r="K283" s="37" t="s">
        <v>161</v>
      </c>
      <c r="L283" s="8">
        <v>37</v>
      </c>
      <c r="M283" s="8">
        <v>110148</v>
      </c>
      <c r="N283" s="9" t="s">
        <v>1148</v>
      </c>
      <c r="O283" s="8">
        <v>7722</v>
      </c>
      <c r="P283" s="9" t="s">
        <v>1148</v>
      </c>
      <c r="Q283" s="8">
        <v>0</v>
      </c>
      <c r="R283" s="9" t="s">
        <v>1148</v>
      </c>
      <c r="S283" s="8">
        <v>11182</v>
      </c>
      <c r="T283" s="9" t="s">
        <v>1148</v>
      </c>
      <c r="U283" s="8">
        <v>0</v>
      </c>
      <c r="V283" s="9" t="s">
        <v>1148</v>
      </c>
      <c r="W283" s="33">
        <v>129052</v>
      </c>
      <c r="X283" s="9" t="s">
        <v>1148</v>
      </c>
      <c r="Y283" s="30">
        <v>54</v>
      </c>
      <c r="Z283" s="9" t="s">
        <v>1148</v>
      </c>
      <c r="AA283" s="30">
        <v>4</v>
      </c>
      <c r="AB283" s="9" t="s">
        <v>1148</v>
      </c>
      <c r="AC283" s="30">
        <v>0</v>
      </c>
      <c r="AD283" s="9" t="s">
        <v>1148</v>
      </c>
      <c r="AE283" s="30">
        <v>6.25</v>
      </c>
      <c r="AF283" s="9" t="s">
        <v>1148</v>
      </c>
      <c r="AG283" s="30">
        <v>0</v>
      </c>
      <c r="AH283" s="9" t="s">
        <v>1148</v>
      </c>
      <c r="AI283" s="32">
        <v>64.25</v>
      </c>
      <c r="AJ283" s="12" t="s">
        <v>1148</v>
      </c>
      <c r="AK283" s="22">
        <v>1785058</v>
      </c>
      <c r="AL283" s="22" t="s">
        <v>1148</v>
      </c>
      <c r="AM283" s="22">
        <v>143998</v>
      </c>
      <c r="AN283" s="22" t="s">
        <v>1148</v>
      </c>
      <c r="AO283" s="22">
        <v>0</v>
      </c>
      <c r="AP283" s="22" t="s">
        <v>1148</v>
      </c>
      <c r="AQ283" s="22">
        <v>267148</v>
      </c>
      <c r="AR283" s="22" t="s">
        <v>1148</v>
      </c>
      <c r="AS283" s="26">
        <v>2196204</v>
      </c>
      <c r="AT283" s="22" t="s">
        <v>1148</v>
      </c>
      <c r="AU283" s="23">
        <v>16.20599556959727</v>
      </c>
      <c r="AV283" s="23" t="s">
        <v>1148</v>
      </c>
      <c r="AW283" s="23">
        <v>18.647759647759649</v>
      </c>
      <c r="AX283" s="23" t="s">
        <v>1148</v>
      </c>
      <c r="AY283" s="23" t="s">
        <v>1148</v>
      </c>
      <c r="AZ283" s="23" t="s">
        <v>1148</v>
      </c>
      <c r="BA283" s="23">
        <v>23.890896082990519</v>
      </c>
      <c r="BB283" s="23" t="s">
        <v>1148</v>
      </c>
      <c r="BC283" s="24">
        <v>17.017977249480829</v>
      </c>
      <c r="BD283" s="1" t="s">
        <v>1148</v>
      </c>
      <c r="BE283" s="1" t="str">
        <f>IF(OR(N283="Q",P283="Q",R283="Q",T283="Q",V283="Q",X283="Q",Z283="Q",AB283="Q",AD283="Q",AF283="Q",AH283="Q",AJ283="Q",AL283="Q",AN283="Q",AP283="Q",AR283="Q",AT283="Q",AV283="Q",AX283="Q",AZ283="Q",BB283="Q",BD283="Q"),"Yes","No")</f>
        <v>No</v>
      </c>
    </row>
    <row r="284" spans="1:57" ht="11.25" customHeight="1">
      <c r="A284" s="7" t="s">
        <v>527</v>
      </c>
      <c r="B284" s="7" t="s">
        <v>528</v>
      </c>
      <c r="C284" s="37" t="s">
        <v>17</v>
      </c>
      <c r="D284" s="298">
        <v>9062</v>
      </c>
      <c r="E284" s="299">
        <v>90062</v>
      </c>
      <c r="F284" s="27" t="s">
        <v>167</v>
      </c>
      <c r="G284" s="73" t="s">
        <v>160</v>
      </c>
      <c r="H284" s="35">
        <v>114237</v>
      </c>
      <c r="I284" s="35">
        <v>103</v>
      </c>
      <c r="J284" s="37" t="s">
        <v>7</v>
      </c>
      <c r="K284" s="37" t="s">
        <v>161</v>
      </c>
      <c r="L284" s="8">
        <v>47</v>
      </c>
      <c r="M284" s="8">
        <v>270679</v>
      </c>
      <c r="N284" s="9" t="s">
        <v>1148</v>
      </c>
      <c r="O284" s="8">
        <v>56882</v>
      </c>
      <c r="P284" s="9" t="s">
        <v>1148</v>
      </c>
      <c r="Q284" s="8">
        <v>10812</v>
      </c>
      <c r="R284" s="9" t="s">
        <v>1148</v>
      </c>
      <c r="S284" s="8">
        <v>50614</v>
      </c>
      <c r="T284" s="9" t="s">
        <v>1148</v>
      </c>
      <c r="U284" s="8">
        <v>0</v>
      </c>
      <c r="V284" s="9" t="s">
        <v>1148</v>
      </c>
      <c r="W284" s="33">
        <v>388987</v>
      </c>
      <c r="X284" s="9" t="s">
        <v>1148</v>
      </c>
      <c r="Y284" s="30">
        <v>141.30000000000001</v>
      </c>
      <c r="Z284" s="9" t="s">
        <v>1148</v>
      </c>
      <c r="AA284" s="30">
        <v>29.3</v>
      </c>
      <c r="AB284" s="9" t="s">
        <v>1148</v>
      </c>
      <c r="AC284" s="30">
        <v>5.3</v>
      </c>
      <c r="AD284" s="9" t="s">
        <v>1148</v>
      </c>
      <c r="AE284" s="30">
        <v>27.599999999999998</v>
      </c>
      <c r="AF284" s="9" t="s">
        <v>1148</v>
      </c>
      <c r="AG284" s="30">
        <v>0</v>
      </c>
      <c r="AH284" s="9" t="s">
        <v>1148</v>
      </c>
      <c r="AI284" s="32">
        <v>203.5</v>
      </c>
      <c r="AJ284" s="12" t="s">
        <v>1148</v>
      </c>
      <c r="AK284" s="22">
        <v>7534787</v>
      </c>
      <c r="AL284" s="22" t="s">
        <v>1148</v>
      </c>
      <c r="AM284" s="22">
        <v>1765716</v>
      </c>
      <c r="AN284" s="22" t="s">
        <v>1148</v>
      </c>
      <c r="AO284" s="22">
        <v>363530</v>
      </c>
      <c r="AP284" s="22" t="s">
        <v>1148</v>
      </c>
      <c r="AQ284" s="22">
        <v>1661851</v>
      </c>
      <c r="AR284" s="22" t="s">
        <v>1148</v>
      </c>
      <c r="AS284" s="26">
        <v>11325884</v>
      </c>
      <c r="AT284" s="22" t="s">
        <v>1148</v>
      </c>
      <c r="AU284" s="23">
        <v>27.836614587758934</v>
      </c>
      <c r="AV284" s="23" t="s">
        <v>1148</v>
      </c>
      <c r="AW284" s="23">
        <v>31.041735522660947</v>
      </c>
      <c r="AX284" s="23" t="s">
        <v>1148</v>
      </c>
      <c r="AY284" s="23">
        <v>33.622826489086201</v>
      </c>
      <c r="AZ284" s="23" t="s">
        <v>1148</v>
      </c>
      <c r="BA284" s="23">
        <v>32.833820682024736</v>
      </c>
      <c r="BB284" s="23" t="s">
        <v>1148</v>
      </c>
      <c r="BC284" s="24">
        <v>29.11635607359629</v>
      </c>
      <c r="BD284" s="1" t="s">
        <v>1148</v>
      </c>
      <c r="BE284" s="1" t="str">
        <f>IF(OR(N284="Q",P284="Q",R284="Q",T284="Q",V284="Q",X284="Q",Z284="Q",AB284="Q",AD284="Q",AF284="Q",AH284="Q",AJ284="Q",AL284="Q",AN284="Q",AP284="Q",AR284="Q",AT284="Q",AV284="Q",AX284="Q",AZ284="Q",BB284="Q",BD284="Q"),"Yes","No")</f>
        <v>No</v>
      </c>
    </row>
    <row r="285" spans="1:57" ht="11.25" customHeight="1">
      <c r="A285" s="7" t="s">
        <v>527</v>
      </c>
      <c r="B285" s="7" t="s">
        <v>528</v>
      </c>
      <c r="C285" s="37" t="s">
        <v>17</v>
      </c>
      <c r="D285" s="298">
        <v>9062</v>
      </c>
      <c r="E285" s="299">
        <v>90062</v>
      </c>
      <c r="F285" s="27" t="s">
        <v>167</v>
      </c>
      <c r="G285" s="73" t="s">
        <v>160</v>
      </c>
      <c r="H285" s="35">
        <v>114237</v>
      </c>
      <c r="I285" s="35">
        <v>103</v>
      </c>
      <c r="J285" s="37" t="s">
        <v>18</v>
      </c>
      <c r="K285" s="37" t="s">
        <v>161</v>
      </c>
      <c r="L285" s="8">
        <v>7</v>
      </c>
      <c r="M285" s="8">
        <v>33941</v>
      </c>
      <c r="N285" s="9" t="s">
        <v>1148</v>
      </c>
      <c r="O285" s="8">
        <v>7133</v>
      </c>
      <c r="P285" s="9" t="s">
        <v>1148</v>
      </c>
      <c r="Q285" s="8">
        <v>1356</v>
      </c>
      <c r="R285" s="9" t="s">
        <v>1148</v>
      </c>
      <c r="S285" s="8">
        <v>6346</v>
      </c>
      <c r="T285" s="9" t="s">
        <v>1148</v>
      </c>
      <c r="U285" s="8">
        <v>0</v>
      </c>
      <c r="V285" s="9" t="s">
        <v>1148</v>
      </c>
      <c r="W285" s="33">
        <v>48776</v>
      </c>
      <c r="X285" s="9" t="s">
        <v>1148</v>
      </c>
      <c r="Y285" s="30">
        <v>17.7</v>
      </c>
      <c r="Z285" s="9" t="s">
        <v>1148</v>
      </c>
      <c r="AA285" s="30">
        <v>3.7</v>
      </c>
      <c r="AB285" s="9" t="s">
        <v>1148</v>
      </c>
      <c r="AC285" s="30">
        <v>0.7</v>
      </c>
      <c r="AD285" s="9" t="s">
        <v>1148</v>
      </c>
      <c r="AE285" s="30">
        <v>3.4</v>
      </c>
      <c r="AF285" s="9" t="s">
        <v>1148</v>
      </c>
      <c r="AG285" s="30">
        <v>0</v>
      </c>
      <c r="AH285" s="9" t="s">
        <v>1148</v>
      </c>
      <c r="AI285" s="32">
        <v>25.5</v>
      </c>
      <c r="AJ285" s="12" t="s">
        <v>1148</v>
      </c>
      <c r="AK285" s="22">
        <v>944813</v>
      </c>
      <c r="AL285" s="22" t="s">
        <v>1148</v>
      </c>
      <c r="AM285" s="22">
        <v>221409</v>
      </c>
      <c r="AN285" s="22" t="s">
        <v>1148</v>
      </c>
      <c r="AO285" s="22">
        <v>45584</v>
      </c>
      <c r="AP285" s="22" t="s">
        <v>1148</v>
      </c>
      <c r="AQ285" s="22">
        <v>208385</v>
      </c>
      <c r="AR285" s="22" t="s">
        <v>1148</v>
      </c>
      <c r="AS285" s="26">
        <v>1420191</v>
      </c>
      <c r="AT285" s="22" t="s">
        <v>1148</v>
      </c>
      <c r="AU285" s="23">
        <v>27.836922895612975</v>
      </c>
      <c r="AV285" s="23" t="s">
        <v>1148</v>
      </c>
      <c r="AW285" s="23">
        <v>31.040095331557549</v>
      </c>
      <c r="AX285" s="23" t="s">
        <v>1148</v>
      </c>
      <c r="AY285" s="23">
        <v>33.616519174041301</v>
      </c>
      <c r="AZ285" s="23" t="s">
        <v>1148</v>
      </c>
      <c r="BA285" s="23">
        <v>32.837220296249605</v>
      </c>
      <c r="BB285" s="23" t="s">
        <v>1148</v>
      </c>
      <c r="BC285" s="24">
        <v>29.116594226668852</v>
      </c>
      <c r="BD285" s="1" t="s">
        <v>1148</v>
      </c>
      <c r="BE285" s="1" t="str">
        <f>IF(OR(N285="Q",P285="Q",R285="Q",T285="Q",V285="Q",X285="Q",Z285="Q",AB285="Q",AD285="Q",AF285="Q",AH285="Q",AJ285="Q",AL285="Q",AN285="Q",AP285="Q",AR285="Q",AT285="Q",AV285="Q",AX285="Q",AZ285="Q",BB285="Q",BD285="Q"),"Yes","No")</f>
        <v>No</v>
      </c>
    </row>
    <row r="286" spans="1:57" ht="11.25" customHeight="1">
      <c r="A286" s="7" t="s">
        <v>344</v>
      </c>
      <c r="B286" s="7" t="s">
        <v>345</v>
      </c>
      <c r="C286" s="37" t="s">
        <v>84</v>
      </c>
      <c r="D286" s="298">
        <v>6051</v>
      </c>
      <c r="E286" s="299">
        <v>60051</v>
      </c>
      <c r="F286" s="27" t="s">
        <v>167</v>
      </c>
      <c r="G286" s="73" t="s">
        <v>160</v>
      </c>
      <c r="H286" s="35">
        <v>320069</v>
      </c>
      <c r="I286" s="35">
        <v>102</v>
      </c>
      <c r="J286" s="37" t="s">
        <v>7</v>
      </c>
      <c r="K286" s="37" t="s">
        <v>161</v>
      </c>
      <c r="L286" s="8">
        <v>59</v>
      </c>
      <c r="M286" s="8">
        <v>343142</v>
      </c>
      <c r="N286" s="9" t="s">
        <v>1148</v>
      </c>
      <c r="O286" s="8">
        <v>67375</v>
      </c>
      <c r="P286" s="9" t="s">
        <v>1148</v>
      </c>
      <c r="Q286" s="8">
        <v>28445</v>
      </c>
      <c r="R286" s="9" t="s">
        <v>1148</v>
      </c>
      <c r="S286" s="8">
        <v>35515</v>
      </c>
      <c r="T286" s="9" t="s">
        <v>1148</v>
      </c>
      <c r="U286" s="8">
        <v>0</v>
      </c>
      <c r="V286" s="9" t="s">
        <v>1148</v>
      </c>
      <c r="W286" s="33">
        <v>474477</v>
      </c>
      <c r="X286" s="9" t="s">
        <v>1148</v>
      </c>
      <c r="Y286" s="30">
        <v>198.4</v>
      </c>
      <c r="Z286" s="9" t="s">
        <v>1148</v>
      </c>
      <c r="AA286" s="30">
        <v>34.9</v>
      </c>
      <c r="AB286" s="9" t="s">
        <v>1148</v>
      </c>
      <c r="AC286" s="30">
        <v>14.5</v>
      </c>
      <c r="AD286" s="9" t="s">
        <v>1148</v>
      </c>
      <c r="AE286" s="30">
        <v>20.8</v>
      </c>
      <c r="AF286" s="9" t="s">
        <v>1148</v>
      </c>
      <c r="AG286" s="30">
        <v>0</v>
      </c>
      <c r="AH286" s="9" t="s">
        <v>1148</v>
      </c>
      <c r="AI286" s="32">
        <v>268.60000000000002</v>
      </c>
      <c r="AJ286" s="12" t="s">
        <v>1148</v>
      </c>
      <c r="AK286" s="22">
        <v>5694557</v>
      </c>
      <c r="AL286" s="22" t="s">
        <v>1148</v>
      </c>
      <c r="AM286" s="22">
        <v>1279564</v>
      </c>
      <c r="AN286" s="22" t="s">
        <v>1148</v>
      </c>
      <c r="AO286" s="22">
        <v>336808</v>
      </c>
      <c r="AP286" s="22" t="s">
        <v>1148</v>
      </c>
      <c r="AQ286" s="22">
        <v>1079178</v>
      </c>
      <c r="AR286" s="22" t="s">
        <v>1148</v>
      </c>
      <c r="AS286" s="26">
        <v>8390107</v>
      </c>
      <c r="AT286" s="22" t="s">
        <v>1148</v>
      </c>
      <c r="AU286" s="23">
        <v>16.595336624487821</v>
      </c>
      <c r="AV286" s="23" t="s">
        <v>1148</v>
      </c>
      <c r="AW286" s="23">
        <v>18.991673469387756</v>
      </c>
      <c r="AX286" s="23" t="s">
        <v>1148</v>
      </c>
      <c r="AY286" s="23">
        <v>11.840674986816664</v>
      </c>
      <c r="AZ286" s="23" t="s">
        <v>1148</v>
      </c>
      <c r="BA286" s="23">
        <v>30.386540898212022</v>
      </c>
      <c r="BB286" s="23" t="s">
        <v>1148</v>
      </c>
      <c r="BC286" s="24">
        <v>17.682852909624703</v>
      </c>
      <c r="BD286" s="1" t="s">
        <v>1148</v>
      </c>
      <c r="BE286" s="1" t="str">
        <f>IF(OR(N286="Q",P286="Q",R286="Q",T286="Q",V286="Q",X286="Q",Z286="Q",AB286="Q",AD286="Q",AF286="Q",AH286="Q",AJ286="Q",AL286="Q",AN286="Q",AP286="Q",AR286="Q",AT286="Q",AV286="Q",AX286="Q",AZ286="Q",BB286="Q",BD286="Q"),"Yes","No")</f>
        <v>No</v>
      </c>
    </row>
    <row r="287" spans="1:57" ht="11.25" customHeight="1">
      <c r="A287" s="7" t="s">
        <v>607</v>
      </c>
      <c r="B287" s="7" t="s">
        <v>608</v>
      </c>
      <c r="C287" s="37" t="s">
        <v>17</v>
      </c>
      <c r="D287" s="298">
        <v>9012</v>
      </c>
      <c r="E287" s="299">
        <v>90012</v>
      </c>
      <c r="F287" s="27" t="s">
        <v>167</v>
      </c>
      <c r="G287" s="73" t="s">
        <v>160</v>
      </c>
      <c r="H287" s="35">
        <v>370583</v>
      </c>
      <c r="I287" s="35">
        <v>102</v>
      </c>
      <c r="J287" s="37" t="s">
        <v>7</v>
      </c>
      <c r="K287" s="37" t="s">
        <v>161</v>
      </c>
      <c r="L287" s="8">
        <v>47</v>
      </c>
      <c r="M287" s="8">
        <v>199450</v>
      </c>
      <c r="N287" s="9" t="s">
        <v>1148</v>
      </c>
      <c r="O287" s="8">
        <v>58603</v>
      </c>
      <c r="P287" s="9" t="s">
        <v>1148</v>
      </c>
      <c r="Q287" s="8">
        <v>29231</v>
      </c>
      <c r="R287" s="9" t="s">
        <v>1148</v>
      </c>
      <c r="S287" s="8">
        <v>72479</v>
      </c>
      <c r="T287" s="9" t="s">
        <v>1148</v>
      </c>
      <c r="U287" s="8">
        <v>18673</v>
      </c>
      <c r="V287" s="9" t="s">
        <v>1148</v>
      </c>
      <c r="W287" s="33">
        <v>378436</v>
      </c>
      <c r="X287" s="9" t="s">
        <v>1148</v>
      </c>
      <c r="Y287" s="30">
        <v>108</v>
      </c>
      <c r="Z287" s="9" t="s">
        <v>1148</v>
      </c>
      <c r="AA287" s="30">
        <v>29</v>
      </c>
      <c r="AB287" s="9" t="s">
        <v>1148</v>
      </c>
      <c r="AC287" s="30">
        <v>13</v>
      </c>
      <c r="AD287" s="9" t="s">
        <v>1148</v>
      </c>
      <c r="AE287" s="30">
        <v>37</v>
      </c>
      <c r="AF287" s="9" t="s">
        <v>1148</v>
      </c>
      <c r="AG287" s="30">
        <v>12</v>
      </c>
      <c r="AH287" s="9" t="s">
        <v>1148</v>
      </c>
      <c r="AI287" s="32">
        <v>199</v>
      </c>
      <c r="AJ287" s="12" t="s">
        <v>1148</v>
      </c>
      <c r="AK287" s="22">
        <v>4313501</v>
      </c>
      <c r="AL287" s="22" t="s">
        <v>1148</v>
      </c>
      <c r="AM287" s="22">
        <v>1391069</v>
      </c>
      <c r="AN287" s="22" t="s">
        <v>1148</v>
      </c>
      <c r="AO287" s="22">
        <v>339194</v>
      </c>
      <c r="AP287" s="22" t="s">
        <v>1148</v>
      </c>
      <c r="AQ287" s="22">
        <v>1797174</v>
      </c>
      <c r="AR287" s="22" t="s">
        <v>1148</v>
      </c>
      <c r="AS287" s="26">
        <v>7840938</v>
      </c>
      <c r="AT287" s="22" t="s">
        <v>1148</v>
      </c>
      <c r="AU287" s="23">
        <v>21.626979192780144</v>
      </c>
      <c r="AV287" s="23" t="s">
        <v>1148</v>
      </c>
      <c r="AW287" s="23">
        <v>23.737163626435507</v>
      </c>
      <c r="AX287" s="23" t="s">
        <v>1148</v>
      </c>
      <c r="AY287" s="23">
        <v>11.603913653313263</v>
      </c>
      <c r="AZ287" s="23" t="s">
        <v>1148</v>
      </c>
      <c r="BA287" s="23">
        <v>24.7957891251259</v>
      </c>
      <c r="BB287" s="23" t="s">
        <v>1148</v>
      </c>
      <c r="BC287" s="24">
        <v>20.719323742984283</v>
      </c>
      <c r="BD287" s="1" t="s">
        <v>1148</v>
      </c>
      <c r="BE287" s="1" t="str">
        <f>IF(OR(N287="Q",P287="Q",R287="Q",T287="Q",V287="Q",X287="Q",Z287="Q",AB287="Q",AD287="Q",AF287="Q",AH287="Q",AJ287="Q",AL287="Q",AN287="Q",AP287="Q",AR287="Q",AT287="Q",AV287="Q",AX287="Q",AZ287="Q",BB287="Q",BD287="Q"),"Yes","No")</f>
        <v>No</v>
      </c>
    </row>
    <row r="288" spans="1:57" ht="11.25" customHeight="1">
      <c r="A288" s="7" t="s">
        <v>344</v>
      </c>
      <c r="B288" s="7" t="s">
        <v>345</v>
      </c>
      <c r="C288" s="37" t="s">
        <v>84</v>
      </c>
      <c r="D288" s="298">
        <v>6051</v>
      </c>
      <c r="E288" s="299">
        <v>60051</v>
      </c>
      <c r="F288" s="27" t="s">
        <v>167</v>
      </c>
      <c r="G288" s="73" t="s">
        <v>160</v>
      </c>
      <c r="H288" s="35">
        <v>320069</v>
      </c>
      <c r="I288" s="35">
        <v>102</v>
      </c>
      <c r="J288" s="37" t="s">
        <v>10</v>
      </c>
      <c r="K288" s="37" t="s">
        <v>161</v>
      </c>
      <c r="L288" s="8">
        <v>1</v>
      </c>
      <c r="M288" s="8">
        <v>3191</v>
      </c>
      <c r="N288" s="9" t="s">
        <v>1148</v>
      </c>
      <c r="O288" s="8">
        <v>0</v>
      </c>
      <c r="P288" s="9" t="s">
        <v>1148</v>
      </c>
      <c r="Q288" s="8">
        <v>18</v>
      </c>
      <c r="R288" s="9" t="s">
        <v>1148</v>
      </c>
      <c r="S288" s="8">
        <v>609</v>
      </c>
      <c r="T288" s="9" t="s">
        <v>1148</v>
      </c>
      <c r="U288" s="8">
        <v>0</v>
      </c>
      <c r="V288" s="9" t="s">
        <v>1148</v>
      </c>
      <c r="W288" s="33">
        <v>3818</v>
      </c>
      <c r="X288" s="9" t="s">
        <v>1148</v>
      </c>
      <c r="Y288" s="30">
        <v>3</v>
      </c>
      <c r="Z288" s="9" t="s">
        <v>1148</v>
      </c>
      <c r="AA288" s="30">
        <v>0</v>
      </c>
      <c r="AB288" s="9" t="s">
        <v>1148</v>
      </c>
      <c r="AC288" s="30">
        <v>0.1</v>
      </c>
      <c r="AD288" s="9" t="s">
        <v>1148</v>
      </c>
      <c r="AE288" s="30">
        <v>0.4</v>
      </c>
      <c r="AF288" s="9" t="s">
        <v>1148</v>
      </c>
      <c r="AG288" s="30">
        <v>0</v>
      </c>
      <c r="AH288" s="9" t="s">
        <v>1148</v>
      </c>
      <c r="AI288" s="32">
        <v>3.5</v>
      </c>
      <c r="AJ288" s="12" t="s">
        <v>1148</v>
      </c>
      <c r="AK288" s="22">
        <v>41287</v>
      </c>
      <c r="AL288" s="22" t="s">
        <v>1148</v>
      </c>
      <c r="AM288" s="22">
        <v>0</v>
      </c>
      <c r="AN288" s="22" t="s">
        <v>1148</v>
      </c>
      <c r="AO288" s="22">
        <v>468</v>
      </c>
      <c r="AP288" s="22" t="s">
        <v>1148</v>
      </c>
      <c r="AQ288" s="22">
        <v>18364</v>
      </c>
      <c r="AR288" s="22" t="s">
        <v>1148</v>
      </c>
      <c r="AS288" s="26">
        <v>60119</v>
      </c>
      <c r="AT288" s="22" t="s">
        <v>1148</v>
      </c>
      <c r="AU288" s="23">
        <v>12.938577248511438</v>
      </c>
      <c r="AV288" s="23" t="s">
        <v>1148</v>
      </c>
      <c r="AW288" s="23" t="s">
        <v>1148</v>
      </c>
      <c r="AX288" s="23" t="s">
        <v>1148</v>
      </c>
      <c r="AY288" s="23">
        <v>26</v>
      </c>
      <c r="AZ288" s="23" t="s">
        <v>1148</v>
      </c>
      <c r="BA288" s="23">
        <v>30.154351395730707</v>
      </c>
      <c r="BB288" s="23" t="s">
        <v>1148</v>
      </c>
      <c r="BC288" s="24">
        <v>15.746202200104767</v>
      </c>
      <c r="BD288" s="1" t="s">
        <v>1148</v>
      </c>
      <c r="BE288" s="1" t="str">
        <f>IF(OR(N288="Q",P288="Q",R288="Q",T288="Q",V288="Q",X288="Q",Z288="Q",AB288="Q",AD288="Q",AF288="Q",AH288="Q",AJ288="Q",AL288="Q",AN288="Q",AP288="Q",AR288="Q",AT288="Q",AV288="Q",AX288="Q",AZ288="Q",BB288="Q",BD288="Q"),"Yes","No")</f>
        <v>No</v>
      </c>
    </row>
    <row r="289" spans="1:57" ht="11.25" customHeight="1">
      <c r="A289" s="7" t="s">
        <v>617</v>
      </c>
      <c r="B289" s="7" t="s">
        <v>618</v>
      </c>
      <c r="C289" s="37" t="s">
        <v>32</v>
      </c>
      <c r="D289" s="298">
        <v>4046</v>
      </c>
      <c r="E289" s="299">
        <v>40046</v>
      </c>
      <c r="F289" s="27" t="s">
        <v>164</v>
      </c>
      <c r="G289" s="73" t="s">
        <v>160</v>
      </c>
      <c r="H289" s="35">
        <v>643260</v>
      </c>
      <c r="I289" s="35">
        <v>100</v>
      </c>
      <c r="J289" s="37" t="s">
        <v>7</v>
      </c>
      <c r="K289" s="37" t="s">
        <v>161</v>
      </c>
      <c r="L289" s="8">
        <v>48</v>
      </c>
      <c r="M289" s="8">
        <v>309270</v>
      </c>
      <c r="N289" s="9" t="s">
        <v>1148</v>
      </c>
      <c r="O289" s="8">
        <v>24991</v>
      </c>
      <c r="P289" s="9" t="s">
        <v>1148</v>
      </c>
      <c r="Q289" s="8">
        <v>2113</v>
      </c>
      <c r="R289" s="9" t="s">
        <v>1148</v>
      </c>
      <c r="S289" s="8">
        <v>16156</v>
      </c>
      <c r="T289" s="9" t="s">
        <v>1148</v>
      </c>
      <c r="U289" s="8">
        <v>0</v>
      </c>
      <c r="V289" s="9" t="s">
        <v>1148</v>
      </c>
      <c r="W289" s="33">
        <v>352530</v>
      </c>
      <c r="X289" s="9" t="s">
        <v>1148</v>
      </c>
      <c r="Y289" s="30">
        <v>183.16</v>
      </c>
      <c r="Z289" s="9" t="s">
        <v>1148</v>
      </c>
      <c r="AA289" s="30">
        <v>13.14</v>
      </c>
      <c r="AB289" s="9" t="s">
        <v>1148</v>
      </c>
      <c r="AC289" s="30">
        <v>1.46</v>
      </c>
      <c r="AD289" s="9" t="s">
        <v>1148</v>
      </c>
      <c r="AE289" s="30">
        <v>8.65</v>
      </c>
      <c r="AF289" s="9" t="s">
        <v>1148</v>
      </c>
      <c r="AG289" s="30">
        <v>0</v>
      </c>
      <c r="AH289" s="9" t="s">
        <v>1148</v>
      </c>
      <c r="AI289" s="32">
        <v>206.41</v>
      </c>
      <c r="AJ289" s="12" t="s">
        <v>1148</v>
      </c>
      <c r="AK289" s="22">
        <v>5089484</v>
      </c>
      <c r="AL289" s="22" t="s">
        <v>1148</v>
      </c>
      <c r="AM289" s="22">
        <v>576236</v>
      </c>
      <c r="AN289" s="22" t="s">
        <v>1148</v>
      </c>
      <c r="AO289" s="22">
        <v>50384</v>
      </c>
      <c r="AP289" s="22" t="s">
        <v>1148</v>
      </c>
      <c r="AQ289" s="22">
        <v>427010</v>
      </c>
      <c r="AR289" s="22" t="s">
        <v>1148</v>
      </c>
      <c r="AS289" s="26">
        <v>6143114</v>
      </c>
      <c r="AT289" s="22" t="s">
        <v>1148</v>
      </c>
      <c r="AU289" s="23">
        <v>16.456442590616614</v>
      </c>
      <c r="AV289" s="23" t="s">
        <v>1148</v>
      </c>
      <c r="AW289" s="23">
        <v>23.057740786683205</v>
      </c>
      <c r="AX289" s="23" t="s">
        <v>1148</v>
      </c>
      <c r="AY289" s="23">
        <v>23.844770468528161</v>
      </c>
      <c r="AZ289" s="23" t="s">
        <v>1148</v>
      </c>
      <c r="BA289" s="23">
        <v>26.430428323842534</v>
      </c>
      <c r="BB289" s="23" t="s">
        <v>1148</v>
      </c>
      <c r="BC289" s="24">
        <v>17.425790712847135</v>
      </c>
      <c r="BD289" s="1" t="s">
        <v>1148</v>
      </c>
      <c r="BE289" s="1" t="str">
        <f>IF(OR(N289="Q",P289="Q",R289="Q",T289="Q",V289="Q",X289="Q",Z289="Q",AB289="Q",AD289="Q",AF289="Q",AH289="Q",AJ289="Q",AL289="Q",AN289="Q",AP289="Q",AR289="Q",AT289="Q",AV289="Q",AX289="Q",AZ289="Q",BB289="Q",BD289="Q"),"Yes","No")</f>
        <v>No</v>
      </c>
    </row>
    <row r="290" spans="1:57" ht="11.25" customHeight="1">
      <c r="A290" s="7" t="s">
        <v>617</v>
      </c>
      <c r="B290" s="7" t="s">
        <v>618</v>
      </c>
      <c r="C290" s="37" t="s">
        <v>32</v>
      </c>
      <c r="D290" s="298">
        <v>4046</v>
      </c>
      <c r="E290" s="299">
        <v>40046</v>
      </c>
      <c r="F290" s="27" t="s">
        <v>164</v>
      </c>
      <c r="G290" s="73" t="s">
        <v>160</v>
      </c>
      <c r="H290" s="35">
        <v>643260</v>
      </c>
      <c r="I290" s="35">
        <v>100</v>
      </c>
      <c r="J290" s="37" t="s">
        <v>10</v>
      </c>
      <c r="K290" s="37" t="s">
        <v>161</v>
      </c>
      <c r="L290" s="8">
        <v>11</v>
      </c>
      <c r="M290" s="8">
        <v>49331</v>
      </c>
      <c r="N290" s="9" t="s">
        <v>1148</v>
      </c>
      <c r="O290" s="8">
        <v>10296</v>
      </c>
      <c r="P290" s="9" t="s">
        <v>1148</v>
      </c>
      <c r="Q290" s="8">
        <v>743</v>
      </c>
      <c r="R290" s="9" t="s">
        <v>1148</v>
      </c>
      <c r="S290" s="8">
        <v>11952</v>
      </c>
      <c r="T290" s="9" t="s">
        <v>1148</v>
      </c>
      <c r="U290" s="8">
        <v>0</v>
      </c>
      <c r="V290" s="9" t="s">
        <v>1148</v>
      </c>
      <c r="W290" s="33">
        <v>72322</v>
      </c>
      <c r="X290" s="9" t="s">
        <v>1148</v>
      </c>
      <c r="Y290" s="30">
        <v>30.42</v>
      </c>
      <c r="Z290" s="9" t="s">
        <v>1148</v>
      </c>
      <c r="AA290" s="30">
        <v>5.12</v>
      </c>
      <c r="AB290" s="9" t="s">
        <v>1148</v>
      </c>
      <c r="AC290" s="30">
        <v>0.43</v>
      </c>
      <c r="AD290" s="9" t="s">
        <v>1148</v>
      </c>
      <c r="AE290" s="30">
        <v>5.89</v>
      </c>
      <c r="AF290" s="9" t="s">
        <v>1148</v>
      </c>
      <c r="AG290" s="30">
        <v>0</v>
      </c>
      <c r="AH290" s="9" t="s">
        <v>1148</v>
      </c>
      <c r="AI290" s="32">
        <v>41.86</v>
      </c>
      <c r="AJ290" s="12" t="s">
        <v>1148</v>
      </c>
      <c r="AK290" s="22">
        <v>809413</v>
      </c>
      <c r="AL290" s="22" t="s">
        <v>1148</v>
      </c>
      <c r="AM290" s="22">
        <v>232185</v>
      </c>
      <c r="AN290" s="22" t="s">
        <v>1148</v>
      </c>
      <c r="AO290" s="22">
        <v>19256</v>
      </c>
      <c r="AP290" s="22" t="s">
        <v>1148</v>
      </c>
      <c r="AQ290" s="22">
        <v>80429</v>
      </c>
      <c r="AR290" s="22" t="s">
        <v>1148</v>
      </c>
      <c r="AS290" s="26">
        <v>1141283</v>
      </c>
      <c r="AT290" s="22" t="s">
        <v>1148</v>
      </c>
      <c r="AU290" s="23">
        <v>16.407796314690561</v>
      </c>
      <c r="AV290" s="23" t="s">
        <v>1148</v>
      </c>
      <c r="AW290" s="23">
        <v>22.550990675990676</v>
      </c>
      <c r="AX290" s="23" t="s">
        <v>1148</v>
      </c>
      <c r="AY290" s="23">
        <v>25.916554508748316</v>
      </c>
      <c r="AZ290" s="23" t="s">
        <v>1148</v>
      </c>
      <c r="BA290" s="23">
        <v>6.7293340026773762</v>
      </c>
      <c r="BB290" s="23" t="s">
        <v>1148</v>
      </c>
      <c r="BC290" s="24">
        <v>15.78057852382401</v>
      </c>
      <c r="BD290" s="1" t="s">
        <v>1148</v>
      </c>
      <c r="BE290" s="1" t="str">
        <f>IF(OR(N290="Q",P290="Q",R290="Q",T290="Q",V290="Q",X290="Q",Z290="Q",AB290="Q",AD290="Q",AF290="Q",AH290="Q",AJ290="Q",AL290="Q",AN290="Q",AP290="Q",AR290="Q",AT290="Q",AV290="Q",AX290="Q",AZ290="Q",BB290="Q",BD290="Q"),"Yes","No")</f>
        <v>No</v>
      </c>
    </row>
    <row r="291" spans="1:57" ht="11.25" customHeight="1">
      <c r="A291" s="7" t="s">
        <v>617</v>
      </c>
      <c r="B291" s="7" t="s">
        <v>618</v>
      </c>
      <c r="C291" s="37" t="s">
        <v>32</v>
      </c>
      <c r="D291" s="298">
        <v>4046</v>
      </c>
      <c r="E291" s="299">
        <v>40046</v>
      </c>
      <c r="F291" s="27" t="s">
        <v>164</v>
      </c>
      <c r="G291" s="73" t="s">
        <v>160</v>
      </c>
      <c r="H291" s="35">
        <v>643260</v>
      </c>
      <c r="I291" s="35">
        <v>100</v>
      </c>
      <c r="J291" s="37" t="s">
        <v>18</v>
      </c>
      <c r="K291" s="37" t="s">
        <v>161</v>
      </c>
      <c r="L291" s="8">
        <v>5</v>
      </c>
      <c r="M291" s="8">
        <v>27185</v>
      </c>
      <c r="N291" s="9" t="s">
        <v>1148</v>
      </c>
      <c r="O291" s="8">
        <v>2467</v>
      </c>
      <c r="P291" s="9" t="s">
        <v>1148</v>
      </c>
      <c r="Q291" s="8">
        <v>983</v>
      </c>
      <c r="R291" s="9" t="s">
        <v>1148</v>
      </c>
      <c r="S291" s="8">
        <v>2368</v>
      </c>
      <c r="T291" s="9" t="s">
        <v>1148</v>
      </c>
      <c r="U291" s="8">
        <v>0</v>
      </c>
      <c r="V291" s="9" t="s">
        <v>1148</v>
      </c>
      <c r="W291" s="33">
        <v>33003</v>
      </c>
      <c r="X291" s="9" t="s">
        <v>1148</v>
      </c>
      <c r="Y291" s="30">
        <v>14.68</v>
      </c>
      <c r="Z291" s="9" t="s">
        <v>1148</v>
      </c>
      <c r="AA291" s="30">
        <v>1.33</v>
      </c>
      <c r="AB291" s="9" t="s">
        <v>1148</v>
      </c>
      <c r="AC291" s="30">
        <v>0.6</v>
      </c>
      <c r="AD291" s="9" t="s">
        <v>1148</v>
      </c>
      <c r="AE291" s="30">
        <v>1.1200000000000001</v>
      </c>
      <c r="AF291" s="9" t="s">
        <v>1148</v>
      </c>
      <c r="AG291" s="30">
        <v>0</v>
      </c>
      <c r="AH291" s="9" t="s">
        <v>1148</v>
      </c>
      <c r="AI291" s="32">
        <v>17.73</v>
      </c>
      <c r="AJ291" s="12" t="s">
        <v>1148</v>
      </c>
      <c r="AK291" s="22">
        <v>459550</v>
      </c>
      <c r="AL291" s="22" t="s">
        <v>1148</v>
      </c>
      <c r="AM291" s="22">
        <v>52692</v>
      </c>
      <c r="AN291" s="22" t="s">
        <v>1148</v>
      </c>
      <c r="AO291" s="22">
        <v>25069</v>
      </c>
      <c r="AP291" s="22" t="s">
        <v>1148</v>
      </c>
      <c r="AQ291" s="22">
        <v>65488</v>
      </c>
      <c r="AR291" s="22" t="s">
        <v>1148</v>
      </c>
      <c r="AS291" s="26">
        <v>602799</v>
      </c>
      <c r="AT291" s="22" t="s">
        <v>1148</v>
      </c>
      <c r="AU291" s="23">
        <v>16.904542946477836</v>
      </c>
      <c r="AV291" s="23" t="s">
        <v>1148</v>
      </c>
      <c r="AW291" s="23">
        <v>21.358735306039723</v>
      </c>
      <c r="AX291" s="23" t="s">
        <v>1148</v>
      </c>
      <c r="AY291" s="23">
        <v>25.502543234994913</v>
      </c>
      <c r="AZ291" s="23" t="s">
        <v>1148</v>
      </c>
      <c r="BA291" s="23">
        <v>27.655405405405407</v>
      </c>
      <c r="BB291" s="23" t="s">
        <v>1148</v>
      </c>
      <c r="BC291" s="24">
        <v>18.264975911280793</v>
      </c>
      <c r="BD291" s="1" t="s">
        <v>1148</v>
      </c>
      <c r="BE291" s="1" t="str">
        <f>IF(OR(N291="Q",P291="Q",R291="Q",T291="Q",V291="Q",X291="Q",Z291="Q",AB291="Q",AD291="Q",AF291="Q",AH291="Q",AJ291="Q",AL291="Q",AN291="Q",AP291="Q",AR291="Q",AT291="Q",AV291="Q",AX291="Q",AZ291="Q",BB291="Q",BD291="Q"),"Yes","No")</f>
        <v>No</v>
      </c>
    </row>
    <row r="292" spans="1:57" ht="11.25" customHeight="1">
      <c r="A292" s="7" t="s">
        <v>217</v>
      </c>
      <c r="B292" s="7" t="s">
        <v>218</v>
      </c>
      <c r="C292" s="37" t="s">
        <v>77</v>
      </c>
      <c r="D292" s="298">
        <v>3024</v>
      </c>
      <c r="E292" s="299">
        <v>30024</v>
      </c>
      <c r="F292" s="27" t="s">
        <v>167</v>
      </c>
      <c r="G292" s="73" t="s">
        <v>160</v>
      </c>
      <c r="H292" s="35">
        <v>266254</v>
      </c>
      <c r="I292" s="35">
        <v>99</v>
      </c>
      <c r="J292" s="37" t="s">
        <v>7</v>
      </c>
      <c r="K292" s="37" t="s">
        <v>161</v>
      </c>
      <c r="L292" s="8">
        <v>44</v>
      </c>
      <c r="M292" s="8">
        <v>146252</v>
      </c>
      <c r="N292" s="9" t="s">
        <v>1148</v>
      </c>
      <c r="O292" s="8">
        <v>18183</v>
      </c>
      <c r="P292" s="9" t="s">
        <v>1148</v>
      </c>
      <c r="Q292" s="8">
        <v>8769</v>
      </c>
      <c r="R292" s="9" t="s">
        <v>1148</v>
      </c>
      <c r="S292" s="8">
        <v>3986</v>
      </c>
      <c r="T292" s="9" t="s">
        <v>1148</v>
      </c>
      <c r="U292" s="8">
        <v>0</v>
      </c>
      <c r="V292" s="9" t="s">
        <v>1148</v>
      </c>
      <c r="W292" s="33">
        <v>177190</v>
      </c>
      <c r="X292" s="9" t="s">
        <v>1148</v>
      </c>
      <c r="Y292" s="30">
        <v>80.900000000000006</v>
      </c>
      <c r="Z292" s="9" t="s">
        <v>1148</v>
      </c>
      <c r="AA292" s="30">
        <v>9.02</v>
      </c>
      <c r="AB292" s="9" t="s">
        <v>1148</v>
      </c>
      <c r="AC292" s="30">
        <v>6.02</v>
      </c>
      <c r="AD292" s="9" t="s">
        <v>1148</v>
      </c>
      <c r="AE292" s="30">
        <v>3.9</v>
      </c>
      <c r="AF292" s="9" t="s">
        <v>1148</v>
      </c>
      <c r="AG292" s="30">
        <v>0</v>
      </c>
      <c r="AH292" s="9" t="s">
        <v>1148</v>
      </c>
      <c r="AI292" s="32">
        <v>99.84</v>
      </c>
      <c r="AJ292" s="12" t="s">
        <v>1148</v>
      </c>
      <c r="AK292" s="22">
        <v>3179868</v>
      </c>
      <c r="AL292" s="22" t="s">
        <v>1148</v>
      </c>
      <c r="AM292" s="22">
        <v>482805</v>
      </c>
      <c r="AN292" s="22" t="s">
        <v>1148</v>
      </c>
      <c r="AO292" s="22">
        <v>125513</v>
      </c>
      <c r="AP292" s="22" t="s">
        <v>1148</v>
      </c>
      <c r="AQ292" s="22">
        <v>146965</v>
      </c>
      <c r="AR292" s="22" t="s">
        <v>1148</v>
      </c>
      <c r="AS292" s="26">
        <v>3935151</v>
      </c>
      <c r="AT292" s="22" t="s">
        <v>1148</v>
      </c>
      <c r="AU292" s="23">
        <v>21.742389847660203</v>
      </c>
      <c r="AV292" s="23" t="s">
        <v>1148</v>
      </c>
      <c r="AW292" s="23">
        <v>26.552549084309518</v>
      </c>
      <c r="AX292" s="23" t="s">
        <v>1148</v>
      </c>
      <c r="AY292" s="23">
        <v>14.313262629718325</v>
      </c>
      <c r="AZ292" s="23" t="s">
        <v>1148</v>
      </c>
      <c r="BA292" s="23">
        <v>36.87029603612644</v>
      </c>
      <c r="BB292" s="23" t="s">
        <v>1148</v>
      </c>
      <c r="BC292" s="24">
        <v>22.20865172978159</v>
      </c>
      <c r="BD292" s="1" t="s">
        <v>1148</v>
      </c>
      <c r="BE292" s="1" t="str">
        <f>IF(OR(N292="Q",P292="Q",R292="Q",T292="Q",V292="Q",X292="Q",Z292="Q",AB292="Q",AD292="Q",AF292="Q",AH292="Q",AJ292="Q",AL292="Q",AN292="Q",AP292="Q",AR292="Q",AT292="Q",AV292="Q",AX292="Q",AZ292="Q",BB292="Q",BD292="Q"),"Yes","No")</f>
        <v>No</v>
      </c>
    </row>
    <row r="293" spans="1:57" ht="11.25" customHeight="1">
      <c r="A293" s="7" t="s">
        <v>217</v>
      </c>
      <c r="B293" s="7" t="s">
        <v>218</v>
      </c>
      <c r="C293" s="37" t="s">
        <v>77</v>
      </c>
      <c r="D293" s="298">
        <v>3024</v>
      </c>
      <c r="E293" s="299">
        <v>30024</v>
      </c>
      <c r="F293" s="27" t="s">
        <v>167</v>
      </c>
      <c r="G293" s="73" t="s">
        <v>160</v>
      </c>
      <c r="H293" s="35">
        <v>266254</v>
      </c>
      <c r="I293" s="35">
        <v>99</v>
      </c>
      <c r="J293" s="37" t="s">
        <v>10</v>
      </c>
      <c r="K293" s="37" t="s">
        <v>161</v>
      </c>
      <c r="L293" s="8">
        <v>34</v>
      </c>
      <c r="M293" s="8">
        <v>87628</v>
      </c>
      <c r="N293" s="9" t="s">
        <v>1148</v>
      </c>
      <c r="O293" s="8">
        <v>10902</v>
      </c>
      <c r="P293" s="9" t="s">
        <v>1148</v>
      </c>
      <c r="Q293" s="8">
        <v>3131</v>
      </c>
      <c r="R293" s="9" t="s">
        <v>1148</v>
      </c>
      <c r="S293" s="8">
        <v>3716</v>
      </c>
      <c r="T293" s="9" t="s">
        <v>1148</v>
      </c>
      <c r="U293" s="8">
        <v>0</v>
      </c>
      <c r="V293" s="9" t="s">
        <v>1148</v>
      </c>
      <c r="W293" s="33">
        <v>105377</v>
      </c>
      <c r="X293" s="9" t="s">
        <v>1148</v>
      </c>
      <c r="Y293" s="30">
        <v>45.2</v>
      </c>
      <c r="Z293" s="9" t="s">
        <v>1148</v>
      </c>
      <c r="AA293" s="30">
        <v>4.87</v>
      </c>
      <c r="AB293" s="9" t="s">
        <v>1148</v>
      </c>
      <c r="AC293" s="30">
        <v>2.5099999999999998</v>
      </c>
      <c r="AD293" s="9" t="s">
        <v>1148</v>
      </c>
      <c r="AE293" s="30">
        <v>5.6</v>
      </c>
      <c r="AF293" s="9" t="s">
        <v>1148</v>
      </c>
      <c r="AG293" s="30">
        <v>0</v>
      </c>
      <c r="AH293" s="9" t="s">
        <v>1148</v>
      </c>
      <c r="AI293" s="32">
        <v>58.18</v>
      </c>
      <c r="AJ293" s="12" t="s">
        <v>1148</v>
      </c>
      <c r="AK293" s="22">
        <v>1295081</v>
      </c>
      <c r="AL293" s="22" t="s">
        <v>1148</v>
      </c>
      <c r="AM293" s="22">
        <v>259247</v>
      </c>
      <c r="AN293" s="22" t="s">
        <v>1148</v>
      </c>
      <c r="AO293" s="22">
        <v>33601</v>
      </c>
      <c r="AP293" s="22" t="s">
        <v>1148</v>
      </c>
      <c r="AQ293" s="22">
        <v>51667</v>
      </c>
      <c r="AR293" s="22" t="s">
        <v>1148</v>
      </c>
      <c r="AS293" s="26">
        <v>1639596</v>
      </c>
      <c r="AT293" s="22" t="s">
        <v>1148</v>
      </c>
      <c r="AU293" s="23">
        <v>14.779305701373991</v>
      </c>
      <c r="AV293" s="23" t="s">
        <v>1148</v>
      </c>
      <c r="AW293" s="23">
        <v>23.779765180700789</v>
      </c>
      <c r="AX293" s="23" t="s">
        <v>1148</v>
      </c>
      <c r="AY293" s="23">
        <v>10.731715106994571</v>
      </c>
      <c r="AZ293" s="23" t="s">
        <v>1148</v>
      </c>
      <c r="BA293" s="23">
        <v>13.903928955866522</v>
      </c>
      <c r="BB293" s="23" t="s">
        <v>1148</v>
      </c>
      <c r="BC293" s="24">
        <v>15.559334579652106</v>
      </c>
      <c r="BD293" s="1" t="s">
        <v>1148</v>
      </c>
      <c r="BE293" s="1" t="str">
        <f>IF(OR(N293="Q",P293="Q",R293="Q",T293="Q",V293="Q",X293="Q",Z293="Q",AB293="Q",AD293="Q",AF293="Q",AH293="Q",AJ293="Q",AL293="Q",AN293="Q",AP293="Q",AR293="Q",AT293="Q",AV293="Q",AX293="Q",AZ293="Q",BB293="Q",BD293="Q"),"Yes","No")</f>
        <v>No</v>
      </c>
    </row>
    <row r="294" spans="1:57" ht="11.25" customHeight="1">
      <c r="A294" s="7" t="s">
        <v>651</v>
      </c>
      <c r="B294" s="7" t="s">
        <v>652</v>
      </c>
      <c r="C294" s="37" t="s">
        <v>63</v>
      </c>
      <c r="D294" s="298">
        <v>2128</v>
      </c>
      <c r="E294" s="299">
        <v>20128</v>
      </c>
      <c r="F294" s="27" t="s">
        <v>175</v>
      </c>
      <c r="G294" s="73" t="s">
        <v>160</v>
      </c>
      <c r="H294" s="35">
        <v>18351295</v>
      </c>
      <c r="I294" s="35">
        <v>98</v>
      </c>
      <c r="J294" s="37" t="s">
        <v>18</v>
      </c>
      <c r="K294" s="37" t="s">
        <v>161</v>
      </c>
      <c r="L294" s="8">
        <v>98</v>
      </c>
      <c r="M294" s="8">
        <v>297791</v>
      </c>
      <c r="N294" s="9" t="s">
        <v>1148</v>
      </c>
      <c r="O294" s="8">
        <v>89506</v>
      </c>
      <c r="P294" s="9" t="s">
        <v>1148</v>
      </c>
      <c r="Q294" s="8">
        <v>0</v>
      </c>
      <c r="R294" s="9" t="s">
        <v>1148</v>
      </c>
      <c r="S294" s="8">
        <v>53261</v>
      </c>
      <c r="T294" s="9" t="s">
        <v>1148</v>
      </c>
      <c r="U294" s="8">
        <v>0</v>
      </c>
      <c r="V294" s="9" t="s">
        <v>1148</v>
      </c>
      <c r="W294" s="33">
        <v>440558</v>
      </c>
      <c r="X294" s="9" t="s">
        <v>1148</v>
      </c>
      <c r="Y294" s="30">
        <v>182</v>
      </c>
      <c r="Z294" s="9" t="s">
        <v>1148</v>
      </c>
      <c r="AA294" s="30">
        <v>35</v>
      </c>
      <c r="AB294" s="9" t="s">
        <v>1148</v>
      </c>
      <c r="AC294" s="30">
        <v>0</v>
      </c>
      <c r="AD294" s="9" t="s">
        <v>1148</v>
      </c>
      <c r="AE294" s="30">
        <v>31</v>
      </c>
      <c r="AF294" s="9" t="s">
        <v>1148</v>
      </c>
      <c r="AG294" s="30">
        <v>0</v>
      </c>
      <c r="AH294" s="9" t="s">
        <v>1148</v>
      </c>
      <c r="AI294" s="32">
        <v>248</v>
      </c>
      <c r="AJ294" s="12" t="s">
        <v>1148</v>
      </c>
      <c r="AK294" s="22">
        <v>8999964</v>
      </c>
      <c r="AL294" s="22" t="s">
        <v>1148</v>
      </c>
      <c r="AM294" s="22">
        <v>1850513</v>
      </c>
      <c r="AN294" s="22" t="s">
        <v>1148</v>
      </c>
      <c r="AO294" s="22">
        <v>0</v>
      </c>
      <c r="AP294" s="22" t="s">
        <v>1148</v>
      </c>
      <c r="AQ294" s="22">
        <v>1151946</v>
      </c>
      <c r="AR294" s="22" t="s">
        <v>1148</v>
      </c>
      <c r="AS294" s="26">
        <v>12002423</v>
      </c>
      <c r="AT294" s="22" t="s">
        <v>1148</v>
      </c>
      <c r="AU294" s="23">
        <v>30.222417735928889</v>
      </c>
      <c r="AV294" s="23" t="s">
        <v>1148</v>
      </c>
      <c r="AW294" s="23">
        <v>20.674736889147095</v>
      </c>
      <c r="AX294" s="23" t="s">
        <v>1148</v>
      </c>
      <c r="AY294" s="23" t="s">
        <v>1148</v>
      </c>
      <c r="AZ294" s="23" t="s">
        <v>1148</v>
      </c>
      <c r="BA294" s="23">
        <v>21.628320910234507</v>
      </c>
      <c r="BB294" s="23" t="s">
        <v>1148</v>
      </c>
      <c r="BC294" s="24">
        <v>27.243684146014825</v>
      </c>
      <c r="BD294" s="1" t="s">
        <v>1148</v>
      </c>
      <c r="BE294" s="1" t="str">
        <f>IF(OR(N294="Q",P294="Q",R294="Q",T294="Q",V294="Q",X294="Q",Z294="Q",AB294="Q",AD294="Q",AF294="Q",AH294="Q",AJ294="Q",AL294="Q",AN294="Q",AP294="Q",AR294="Q",AT294="Q",AV294="Q",AX294="Q",AZ294="Q",BB294="Q",BD294="Q"),"Yes","No")</f>
        <v>No</v>
      </c>
    </row>
    <row r="295" spans="1:57" ht="11.25" customHeight="1">
      <c r="A295" s="7" t="s">
        <v>340</v>
      </c>
      <c r="B295" s="7" t="s">
        <v>339</v>
      </c>
      <c r="C295" s="37" t="s">
        <v>28</v>
      </c>
      <c r="D295" s="298">
        <v>1055</v>
      </c>
      <c r="E295" s="299">
        <v>10055</v>
      </c>
      <c r="F295" s="27" t="s">
        <v>159</v>
      </c>
      <c r="G295" s="73" t="s">
        <v>160</v>
      </c>
      <c r="H295" s="35">
        <v>562839</v>
      </c>
      <c r="I295" s="35">
        <v>97</v>
      </c>
      <c r="J295" s="37" t="s">
        <v>7</v>
      </c>
      <c r="K295" s="37" t="s">
        <v>161</v>
      </c>
      <c r="L295" s="8">
        <v>97</v>
      </c>
      <c r="M295" s="8">
        <v>499213</v>
      </c>
      <c r="N295" s="9" t="s">
        <v>1148</v>
      </c>
      <c r="O295" s="8">
        <v>107882</v>
      </c>
      <c r="P295" s="9" t="s">
        <v>1148</v>
      </c>
      <c r="Q295" s="8">
        <v>19747</v>
      </c>
      <c r="R295" s="9" t="s">
        <v>1148</v>
      </c>
      <c r="S295" s="8">
        <v>58364</v>
      </c>
      <c r="T295" s="9" t="s">
        <v>1148</v>
      </c>
      <c r="U295" s="8">
        <v>0</v>
      </c>
      <c r="V295" s="9" t="s">
        <v>1148</v>
      </c>
      <c r="W295" s="33">
        <v>685206</v>
      </c>
      <c r="X295" s="9" t="s">
        <v>1148</v>
      </c>
      <c r="Y295" s="30">
        <v>237</v>
      </c>
      <c r="Z295" s="9" t="s">
        <v>1148</v>
      </c>
      <c r="AA295" s="30">
        <v>56</v>
      </c>
      <c r="AB295" s="9" t="s">
        <v>1148</v>
      </c>
      <c r="AC295" s="30">
        <v>10</v>
      </c>
      <c r="AD295" s="9" t="s">
        <v>1148</v>
      </c>
      <c r="AE295" s="30">
        <v>39</v>
      </c>
      <c r="AF295" s="9" t="s">
        <v>1148</v>
      </c>
      <c r="AG295" s="30">
        <v>0</v>
      </c>
      <c r="AH295" s="9" t="s">
        <v>1148</v>
      </c>
      <c r="AI295" s="32">
        <v>342</v>
      </c>
      <c r="AJ295" s="12" t="s">
        <v>1148</v>
      </c>
      <c r="AK295" s="22">
        <v>13775924</v>
      </c>
      <c r="AL295" s="22" t="s">
        <v>1148</v>
      </c>
      <c r="AM295" s="22">
        <v>3060265</v>
      </c>
      <c r="AN295" s="22" t="s">
        <v>1148</v>
      </c>
      <c r="AO295" s="22">
        <v>632977</v>
      </c>
      <c r="AP295" s="22" t="s">
        <v>1148</v>
      </c>
      <c r="AQ295" s="22">
        <v>1651918</v>
      </c>
      <c r="AR295" s="22" t="s">
        <v>1148</v>
      </c>
      <c r="AS295" s="26">
        <v>19121084</v>
      </c>
      <c r="AT295" s="22" t="s">
        <v>1148</v>
      </c>
      <c r="AU295" s="23">
        <v>27.595282975403286</v>
      </c>
      <c r="AV295" s="23" t="s">
        <v>1148</v>
      </c>
      <c r="AW295" s="23">
        <v>28.366780371146252</v>
      </c>
      <c r="AX295" s="23" t="s">
        <v>1148</v>
      </c>
      <c r="AY295" s="23">
        <v>32.054337367701422</v>
      </c>
      <c r="AZ295" s="23" t="s">
        <v>1148</v>
      </c>
      <c r="BA295" s="23">
        <v>28.303714618600509</v>
      </c>
      <c r="BB295" s="23" t="s">
        <v>1148</v>
      </c>
      <c r="BC295" s="24">
        <v>27.905599192067786</v>
      </c>
      <c r="BD295" s="1" t="s">
        <v>1148</v>
      </c>
      <c r="BE295" s="1" t="str">
        <f>IF(OR(N295="Q",P295="Q",R295="Q",T295="Q",V295="Q",X295="Q",Z295="Q",AB295="Q",AD295="Q",AF295="Q",AH295="Q",AJ295="Q",AL295="Q",AN295="Q",AP295="Q",AR295="Q",AT295="Q",AV295="Q",AX295="Q",AZ295="Q",BB295="Q",BD295="Q"),"Yes","No")</f>
        <v>No</v>
      </c>
    </row>
    <row r="296" spans="1:57" ht="11.25" customHeight="1">
      <c r="A296" s="7" t="s">
        <v>291</v>
      </c>
      <c r="B296" s="7" t="s">
        <v>292</v>
      </c>
      <c r="C296" s="37" t="s">
        <v>86</v>
      </c>
      <c r="D296" s="298">
        <v>3071</v>
      </c>
      <c r="E296" s="299">
        <v>30071</v>
      </c>
      <c r="F296" s="27" t="s">
        <v>164</v>
      </c>
      <c r="G296" s="73" t="s">
        <v>160</v>
      </c>
      <c r="H296" s="35">
        <v>4586770</v>
      </c>
      <c r="I296" s="35">
        <v>97</v>
      </c>
      <c r="J296" s="37" t="s">
        <v>7</v>
      </c>
      <c r="K296" s="37" t="s">
        <v>161</v>
      </c>
      <c r="L296" s="8">
        <v>64</v>
      </c>
      <c r="M296" s="8">
        <v>222850</v>
      </c>
      <c r="N296" s="9" t="s">
        <v>1148</v>
      </c>
      <c r="O296" s="8">
        <v>39209</v>
      </c>
      <c r="P296" s="9" t="s">
        <v>1148</v>
      </c>
      <c r="Q296" s="8">
        <v>1961</v>
      </c>
      <c r="R296" s="9" t="s">
        <v>1148</v>
      </c>
      <c r="S296" s="8">
        <v>27731</v>
      </c>
      <c r="T296" s="9" t="s">
        <v>1148</v>
      </c>
      <c r="U296" s="8">
        <v>0</v>
      </c>
      <c r="V296" s="9" t="s">
        <v>1148</v>
      </c>
      <c r="W296" s="33">
        <v>291751</v>
      </c>
      <c r="X296" s="9" t="s">
        <v>1148</v>
      </c>
      <c r="Y296" s="30">
        <v>139</v>
      </c>
      <c r="Z296" s="9" t="s">
        <v>1148</v>
      </c>
      <c r="AA296" s="30">
        <v>24</v>
      </c>
      <c r="AB296" s="9" t="s">
        <v>1148</v>
      </c>
      <c r="AC296" s="30">
        <v>1</v>
      </c>
      <c r="AD296" s="9" t="s">
        <v>1148</v>
      </c>
      <c r="AE296" s="30">
        <v>17</v>
      </c>
      <c r="AF296" s="9" t="s">
        <v>1148</v>
      </c>
      <c r="AG296" s="30">
        <v>0</v>
      </c>
      <c r="AH296" s="9" t="s">
        <v>1148</v>
      </c>
      <c r="AI296" s="32">
        <v>181</v>
      </c>
      <c r="AJ296" s="12" t="s">
        <v>1148</v>
      </c>
      <c r="AK296" s="22">
        <v>5853077</v>
      </c>
      <c r="AL296" s="22" t="s">
        <v>1148</v>
      </c>
      <c r="AM296" s="22">
        <v>1002041</v>
      </c>
      <c r="AN296" s="22" t="s">
        <v>1148</v>
      </c>
      <c r="AO296" s="22">
        <v>52710</v>
      </c>
      <c r="AP296" s="22" t="s">
        <v>1148</v>
      </c>
      <c r="AQ296" s="22">
        <v>964915</v>
      </c>
      <c r="AR296" s="22" t="s">
        <v>1148</v>
      </c>
      <c r="AS296" s="26">
        <v>7872743</v>
      </c>
      <c r="AT296" s="22" t="s">
        <v>1148</v>
      </c>
      <c r="AU296" s="23">
        <v>26.264648866950864</v>
      </c>
      <c r="AV296" s="23" t="s">
        <v>1148</v>
      </c>
      <c r="AW296" s="23">
        <v>25.556402866688771</v>
      </c>
      <c r="AX296" s="23" t="s">
        <v>1148</v>
      </c>
      <c r="AY296" s="23">
        <v>26.879143294237632</v>
      </c>
      <c r="AZ296" s="23" t="s">
        <v>1148</v>
      </c>
      <c r="BA296" s="23">
        <v>34.795535682088641</v>
      </c>
      <c r="BB296" s="23" t="s">
        <v>1148</v>
      </c>
      <c r="BC296" s="24">
        <v>26.984459350610624</v>
      </c>
      <c r="BD296" s="1" t="s">
        <v>1148</v>
      </c>
      <c r="BE296" s="1" t="str">
        <f>IF(OR(N296="Q",P296="Q",R296="Q",T296="Q",V296="Q",X296="Q",Z296="Q",AB296="Q",AD296="Q",AF296="Q",AH296="Q",AJ296="Q",AL296="Q",AN296="Q",AP296="Q",AR296="Q",AT296="Q",AV296="Q",AX296="Q",AZ296="Q",BB296="Q",BD296="Q"),"Yes","No")</f>
        <v>No</v>
      </c>
    </row>
    <row r="297" spans="1:57" ht="11.25" customHeight="1">
      <c r="A297" s="7" t="s">
        <v>508</v>
      </c>
      <c r="B297" s="7" t="s">
        <v>509</v>
      </c>
      <c r="C297" s="37" t="s">
        <v>75</v>
      </c>
      <c r="D297" s="298">
        <v>6018</v>
      </c>
      <c r="E297" s="299">
        <v>60018</v>
      </c>
      <c r="F297" s="27" t="s">
        <v>164</v>
      </c>
      <c r="G297" s="73" t="s">
        <v>160</v>
      </c>
      <c r="H297" s="35">
        <v>655479</v>
      </c>
      <c r="I297" s="35">
        <v>96</v>
      </c>
      <c r="J297" s="37" t="s">
        <v>7</v>
      </c>
      <c r="K297" s="37" t="s">
        <v>161</v>
      </c>
      <c r="L297" s="8">
        <v>51</v>
      </c>
      <c r="M297" s="8">
        <v>255304</v>
      </c>
      <c r="N297" s="9" t="s">
        <v>1148</v>
      </c>
      <c r="O297" s="8">
        <v>59767</v>
      </c>
      <c r="P297" s="9" t="s">
        <v>1148</v>
      </c>
      <c r="Q297" s="8">
        <v>0</v>
      </c>
      <c r="R297" s="9" t="s">
        <v>1148</v>
      </c>
      <c r="S297" s="8">
        <v>62891</v>
      </c>
      <c r="T297" s="9" t="s">
        <v>1148</v>
      </c>
      <c r="U297" s="8">
        <v>0</v>
      </c>
      <c r="V297" s="9" t="s">
        <v>1148</v>
      </c>
      <c r="W297" s="33">
        <v>377962</v>
      </c>
      <c r="X297" s="9" t="s">
        <v>1148</v>
      </c>
      <c r="Y297" s="30">
        <v>114</v>
      </c>
      <c r="Z297" s="9" t="s">
        <v>1148</v>
      </c>
      <c r="AA297" s="30">
        <v>28</v>
      </c>
      <c r="AB297" s="9" t="s">
        <v>1148</v>
      </c>
      <c r="AC297" s="30">
        <v>0</v>
      </c>
      <c r="AD297" s="9" t="s">
        <v>1148</v>
      </c>
      <c r="AE297" s="30">
        <v>35</v>
      </c>
      <c r="AF297" s="9" t="s">
        <v>1148</v>
      </c>
      <c r="AG297" s="30">
        <v>0</v>
      </c>
      <c r="AH297" s="9" t="s">
        <v>1148</v>
      </c>
      <c r="AI297" s="32">
        <v>177</v>
      </c>
      <c r="AJ297" s="12" t="s">
        <v>1148</v>
      </c>
      <c r="AK297" s="22">
        <v>4057322</v>
      </c>
      <c r="AL297" s="22" t="s">
        <v>1148</v>
      </c>
      <c r="AM297" s="22">
        <v>1083953</v>
      </c>
      <c r="AN297" s="22" t="s">
        <v>1148</v>
      </c>
      <c r="AO297" s="22">
        <v>0</v>
      </c>
      <c r="AP297" s="22" t="s">
        <v>1148</v>
      </c>
      <c r="AQ297" s="22">
        <v>721895</v>
      </c>
      <c r="AR297" s="22" t="s">
        <v>1148</v>
      </c>
      <c r="AS297" s="26">
        <v>5863170</v>
      </c>
      <c r="AT297" s="22" t="s">
        <v>1148</v>
      </c>
      <c r="AU297" s="23">
        <v>15.892120765832106</v>
      </c>
      <c r="AV297" s="23" t="s">
        <v>1148</v>
      </c>
      <c r="AW297" s="23">
        <v>18.136312680910869</v>
      </c>
      <c r="AX297" s="23" t="s">
        <v>1148</v>
      </c>
      <c r="AY297" s="23" t="s">
        <v>1148</v>
      </c>
      <c r="AZ297" s="23" t="s">
        <v>1148</v>
      </c>
      <c r="BA297" s="23">
        <v>11.478510438695521</v>
      </c>
      <c r="BB297" s="23" t="s">
        <v>1148</v>
      </c>
      <c r="BC297" s="24">
        <v>15.512591212873252</v>
      </c>
      <c r="BD297" s="1" t="s">
        <v>1148</v>
      </c>
      <c r="BE297" s="1" t="str">
        <f>IF(OR(N297="Q",P297="Q",R297="Q",T297="Q",V297="Q",X297="Q",Z297="Q",AB297="Q",AD297="Q",AF297="Q",AH297="Q",AJ297="Q",AL297="Q",AN297="Q",AP297="Q",AR297="Q",AT297="Q",AV297="Q",AX297="Q",AZ297="Q",BB297="Q",BD297="Q"),"Yes","No")</f>
        <v>No</v>
      </c>
    </row>
    <row r="298" spans="1:57" ht="11.25" customHeight="1">
      <c r="A298" s="7" t="s">
        <v>579</v>
      </c>
      <c r="B298" s="7" t="s">
        <v>580</v>
      </c>
      <c r="C298" s="37" t="s">
        <v>77</v>
      </c>
      <c r="D298" s="298">
        <v>3018</v>
      </c>
      <c r="E298" s="299">
        <v>30018</v>
      </c>
      <c r="F298" s="27" t="s">
        <v>167</v>
      </c>
      <c r="G298" s="73" t="s">
        <v>160</v>
      </c>
      <c r="H298" s="35">
        <v>402004</v>
      </c>
      <c r="I298" s="35">
        <v>95</v>
      </c>
      <c r="J298" s="37" t="s">
        <v>7</v>
      </c>
      <c r="K298" s="37" t="s">
        <v>161</v>
      </c>
      <c r="L298" s="8">
        <v>33</v>
      </c>
      <c r="M298" s="8">
        <v>120550</v>
      </c>
      <c r="N298" s="9" t="s">
        <v>1148</v>
      </c>
      <c r="O298" s="8">
        <v>23419</v>
      </c>
      <c r="P298" s="9" t="s">
        <v>1148</v>
      </c>
      <c r="Q298" s="8">
        <v>2432</v>
      </c>
      <c r="R298" s="9" t="s">
        <v>1148</v>
      </c>
      <c r="S298" s="8">
        <v>5649</v>
      </c>
      <c r="T298" s="9" t="s">
        <v>1148</v>
      </c>
      <c r="U298" s="8">
        <v>672</v>
      </c>
      <c r="V298" s="9" t="s">
        <v>1148</v>
      </c>
      <c r="W298" s="33">
        <v>152722</v>
      </c>
      <c r="X298" s="9" t="s">
        <v>1148</v>
      </c>
      <c r="Y298" s="30">
        <v>71.2</v>
      </c>
      <c r="Z298" s="9" t="s">
        <v>1148</v>
      </c>
      <c r="AA298" s="30">
        <v>13.1</v>
      </c>
      <c r="AB298" s="9" t="s">
        <v>1148</v>
      </c>
      <c r="AC298" s="30">
        <v>1.8</v>
      </c>
      <c r="AD298" s="9" t="s">
        <v>1148</v>
      </c>
      <c r="AE298" s="30">
        <v>4.0999999999999996</v>
      </c>
      <c r="AF298" s="9" t="s">
        <v>1148</v>
      </c>
      <c r="AG298" s="30">
        <v>0.4</v>
      </c>
      <c r="AH298" s="9" t="s">
        <v>1148</v>
      </c>
      <c r="AI298" s="32">
        <v>90.6</v>
      </c>
      <c r="AJ298" s="12" t="s">
        <v>1148</v>
      </c>
      <c r="AK298" s="22">
        <v>2844023</v>
      </c>
      <c r="AL298" s="22" t="s">
        <v>1148</v>
      </c>
      <c r="AM298" s="22">
        <v>484657</v>
      </c>
      <c r="AN298" s="22" t="s">
        <v>1148</v>
      </c>
      <c r="AO298" s="22">
        <v>58985</v>
      </c>
      <c r="AP298" s="22" t="s">
        <v>1148</v>
      </c>
      <c r="AQ298" s="22">
        <v>178571</v>
      </c>
      <c r="AR298" s="22" t="s">
        <v>1148</v>
      </c>
      <c r="AS298" s="26">
        <v>3566236</v>
      </c>
      <c r="AT298" s="22" t="s">
        <v>1148</v>
      </c>
      <c r="AU298" s="23">
        <v>23.592061385317297</v>
      </c>
      <c r="AV298" s="23" t="s">
        <v>1148</v>
      </c>
      <c r="AW298" s="23">
        <v>20.695033946795338</v>
      </c>
      <c r="AX298" s="23" t="s">
        <v>1148</v>
      </c>
      <c r="AY298" s="23">
        <v>24.253700657894736</v>
      </c>
      <c r="AZ298" s="23" t="s">
        <v>1148</v>
      </c>
      <c r="BA298" s="23">
        <v>31.611081607364135</v>
      </c>
      <c r="BB298" s="23" t="s">
        <v>1148</v>
      </c>
      <c r="BC298" s="24">
        <v>23.35116093293697</v>
      </c>
      <c r="BD298" s="1" t="s">
        <v>1148</v>
      </c>
      <c r="BE298" s="1" t="str">
        <f>IF(OR(N298="Q",P298="Q",R298="Q",T298="Q",V298="Q",X298="Q",Z298="Q",AB298="Q",AD298="Q",AF298="Q",AH298="Q",AJ298="Q",AL298="Q",AN298="Q",AP298="Q",AR298="Q",AT298="Q",AV298="Q",AX298="Q",AZ298="Q",BB298="Q",BD298="Q"),"Yes","No")</f>
        <v>No</v>
      </c>
    </row>
    <row r="299" spans="1:57" ht="11.25" customHeight="1">
      <c r="A299" s="7" t="s">
        <v>750</v>
      </c>
      <c r="B299" s="7" t="s">
        <v>751</v>
      </c>
      <c r="C299" s="37" t="s">
        <v>84</v>
      </c>
      <c r="D299" s="298">
        <v>6101</v>
      </c>
      <c r="E299" s="299">
        <v>60101</v>
      </c>
      <c r="F299" s="27" t="s">
        <v>167</v>
      </c>
      <c r="G299" s="73" t="s">
        <v>160</v>
      </c>
      <c r="H299" s="35">
        <v>366174</v>
      </c>
      <c r="I299" s="35">
        <v>94</v>
      </c>
      <c r="J299" s="37" t="s">
        <v>7</v>
      </c>
      <c r="K299" s="37" t="s">
        <v>161</v>
      </c>
      <c r="L299" s="8">
        <v>44</v>
      </c>
      <c r="M299" s="8">
        <v>194326</v>
      </c>
      <c r="N299" s="9" t="s">
        <v>1148</v>
      </c>
      <c r="O299" s="8">
        <v>24586</v>
      </c>
      <c r="P299" s="9" t="s">
        <v>1148</v>
      </c>
      <c r="Q299" s="8">
        <v>1680</v>
      </c>
      <c r="R299" s="9" t="s">
        <v>1148</v>
      </c>
      <c r="S299" s="8">
        <v>34368</v>
      </c>
      <c r="T299" s="9" t="s">
        <v>1148</v>
      </c>
      <c r="U299" s="8">
        <v>0</v>
      </c>
      <c r="V299" s="9" t="s">
        <v>1148</v>
      </c>
      <c r="W299" s="33">
        <v>254960</v>
      </c>
      <c r="X299" s="9" t="s">
        <v>1148</v>
      </c>
      <c r="Y299" s="30">
        <v>105.6</v>
      </c>
      <c r="Z299" s="9" t="s">
        <v>1148</v>
      </c>
      <c r="AA299" s="30">
        <v>13.92</v>
      </c>
      <c r="AB299" s="9" t="s">
        <v>1148</v>
      </c>
      <c r="AC299" s="30">
        <v>0.87</v>
      </c>
      <c r="AD299" s="9" t="s">
        <v>1148</v>
      </c>
      <c r="AE299" s="30">
        <v>17.5</v>
      </c>
      <c r="AF299" s="9" t="s">
        <v>1148</v>
      </c>
      <c r="AG299" s="30">
        <v>0</v>
      </c>
      <c r="AH299" s="9" t="s">
        <v>1148</v>
      </c>
      <c r="AI299" s="32">
        <v>137.89000000000001</v>
      </c>
      <c r="AJ299" s="12" t="s">
        <v>1148</v>
      </c>
      <c r="AK299" s="22">
        <v>3503003</v>
      </c>
      <c r="AL299" s="22" t="s">
        <v>1148</v>
      </c>
      <c r="AM299" s="22">
        <v>504006</v>
      </c>
      <c r="AN299" s="22" t="s">
        <v>1148</v>
      </c>
      <c r="AO299" s="22">
        <v>31312</v>
      </c>
      <c r="AP299" s="22" t="s">
        <v>1148</v>
      </c>
      <c r="AQ299" s="22">
        <v>1201140</v>
      </c>
      <c r="AR299" s="22" t="s">
        <v>1148</v>
      </c>
      <c r="AS299" s="26">
        <v>5239461</v>
      </c>
      <c r="AT299" s="22" t="s">
        <v>1148</v>
      </c>
      <c r="AU299" s="23">
        <v>18.02642466782623</v>
      </c>
      <c r="AV299" s="23" t="s">
        <v>1148</v>
      </c>
      <c r="AW299" s="23">
        <v>20.499715285121614</v>
      </c>
      <c r="AX299" s="23" t="s">
        <v>1148</v>
      </c>
      <c r="AY299" s="23">
        <v>18.638095238095239</v>
      </c>
      <c r="AZ299" s="23" t="s">
        <v>1148</v>
      </c>
      <c r="BA299" s="23">
        <v>34.94937150837989</v>
      </c>
      <c r="BB299" s="23" t="s">
        <v>1148</v>
      </c>
      <c r="BC299" s="24">
        <v>20.550129432067774</v>
      </c>
      <c r="BD299" s="1" t="s">
        <v>1148</v>
      </c>
      <c r="BE299" s="1" t="str">
        <f>IF(OR(N299="Q",P299="Q",R299="Q",T299="Q",V299="Q",X299="Q",Z299="Q",AB299="Q",AD299="Q",AF299="Q",AH299="Q",AJ299="Q",AL299="Q",AN299="Q",AP299="Q",AR299="Q",AT299="Q",AV299="Q",AX299="Q",AZ299="Q",BB299="Q",BD299="Q"),"Yes","No")</f>
        <v>No</v>
      </c>
    </row>
    <row r="300" spans="1:57" ht="11.25" customHeight="1">
      <c r="A300" s="7" t="s">
        <v>750</v>
      </c>
      <c r="B300" s="7" t="s">
        <v>751</v>
      </c>
      <c r="C300" s="37" t="s">
        <v>84</v>
      </c>
      <c r="D300" s="298">
        <v>6101</v>
      </c>
      <c r="E300" s="299">
        <v>60101</v>
      </c>
      <c r="F300" s="27" t="s">
        <v>167</v>
      </c>
      <c r="G300" s="73" t="s">
        <v>160</v>
      </c>
      <c r="H300" s="35">
        <v>366174</v>
      </c>
      <c r="I300" s="35">
        <v>94</v>
      </c>
      <c r="J300" s="37" t="s">
        <v>10</v>
      </c>
      <c r="K300" s="37" t="s">
        <v>161</v>
      </c>
      <c r="L300" s="8">
        <v>10</v>
      </c>
      <c r="M300" s="8">
        <v>28434</v>
      </c>
      <c r="N300" s="9" t="s">
        <v>1148</v>
      </c>
      <c r="O300" s="8">
        <v>3683</v>
      </c>
      <c r="P300" s="9" t="s">
        <v>1148</v>
      </c>
      <c r="Q300" s="8">
        <v>252</v>
      </c>
      <c r="R300" s="9" t="s">
        <v>1148</v>
      </c>
      <c r="S300" s="8">
        <v>4632</v>
      </c>
      <c r="T300" s="9" t="s">
        <v>1148</v>
      </c>
      <c r="U300" s="8">
        <v>0</v>
      </c>
      <c r="V300" s="9" t="s">
        <v>1148</v>
      </c>
      <c r="W300" s="33">
        <v>37001</v>
      </c>
      <c r="X300" s="9" t="s">
        <v>1148</v>
      </c>
      <c r="Y300" s="30">
        <v>14.479999999999999</v>
      </c>
      <c r="Z300" s="9" t="s">
        <v>1148</v>
      </c>
      <c r="AA300" s="30">
        <v>2.08</v>
      </c>
      <c r="AB300" s="9" t="s">
        <v>1148</v>
      </c>
      <c r="AC300" s="30">
        <v>0.13</v>
      </c>
      <c r="AD300" s="9" t="s">
        <v>1148</v>
      </c>
      <c r="AE300" s="30">
        <v>2.4</v>
      </c>
      <c r="AF300" s="9" t="s">
        <v>1148</v>
      </c>
      <c r="AG300" s="30">
        <v>0</v>
      </c>
      <c r="AH300" s="9" t="s">
        <v>1148</v>
      </c>
      <c r="AI300" s="32">
        <v>19.09</v>
      </c>
      <c r="AJ300" s="12" t="s">
        <v>1148</v>
      </c>
      <c r="AK300" s="22">
        <v>510543</v>
      </c>
      <c r="AL300" s="22" t="s">
        <v>1148</v>
      </c>
      <c r="AM300" s="22">
        <v>75495</v>
      </c>
      <c r="AN300" s="22" t="s">
        <v>1148</v>
      </c>
      <c r="AO300" s="22">
        <v>4690</v>
      </c>
      <c r="AP300" s="22" t="s">
        <v>1148</v>
      </c>
      <c r="AQ300" s="22">
        <v>169251</v>
      </c>
      <c r="AR300" s="22" t="s">
        <v>1148</v>
      </c>
      <c r="AS300" s="26">
        <v>759979</v>
      </c>
      <c r="AT300" s="22" t="s">
        <v>1148</v>
      </c>
      <c r="AU300" s="23">
        <v>17.955370331293523</v>
      </c>
      <c r="AV300" s="23" t="s">
        <v>1148</v>
      </c>
      <c r="AW300" s="23">
        <v>20.498235134401302</v>
      </c>
      <c r="AX300" s="23" t="s">
        <v>1148</v>
      </c>
      <c r="AY300" s="23">
        <v>18.611111111111111</v>
      </c>
      <c r="AZ300" s="23" t="s">
        <v>1148</v>
      </c>
      <c r="BA300" s="23">
        <v>36.539507772020727</v>
      </c>
      <c r="BB300" s="23" t="s">
        <v>1148</v>
      </c>
      <c r="BC300" s="24">
        <v>20.539417853571525</v>
      </c>
      <c r="BD300" s="1" t="s">
        <v>1148</v>
      </c>
      <c r="BE300" s="1" t="str">
        <f>IF(OR(N300="Q",P300="Q",R300="Q",T300="Q",V300="Q",X300="Q",Z300="Q",AB300="Q",AD300="Q",AF300="Q",AH300="Q",AJ300="Q",AL300="Q",AN300="Q",AP300="Q",AR300="Q",AT300="Q",AV300="Q",AX300="Q",AZ300="Q",BB300="Q",BD300="Q"),"Yes","No")</f>
        <v>No</v>
      </c>
    </row>
    <row r="301" spans="1:57" ht="11.25" customHeight="1">
      <c r="A301" s="7" t="s">
        <v>223</v>
      </c>
      <c r="B301" s="7" t="s">
        <v>224</v>
      </c>
      <c r="C301" s="37" t="s">
        <v>9</v>
      </c>
      <c r="D301" s="298">
        <v>4042</v>
      </c>
      <c r="E301" s="299">
        <v>40042</v>
      </c>
      <c r="F301" s="27" t="s">
        <v>167</v>
      </c>
      <c r="G301" s="73" t="s">
        <v>160</v>
      </c>
      <c r="H301" s="35">
        <v>749495</v>
      </c>
      <c r="I301" s="35">
        <v>93</v>
      </c>
      <c r="J301" s="37" t="s">
        <v>7</v>
      </c>
      <c r="K301" s="37" t="s">
        <v>161</v>
      </c>
      <c r="L301" s="8">
        <v>68</v>
      </c>
      <c r="M301" s="8">
        <v>294479</v>
      </c>
      <c r="N301" s="9" t="s">
        <v>1148</v>
      </c>
      <c r="O301" s="8">
        <v>88184</v>
      </c>
      <c r="P301" s="9" t="s">
        <v>1148</v>
      </c>
      <c r="Q301" s="8">
        <v>22014</v>
      </c>
      <c r="R301" s="9" t="s">
        <v>1148</v>
      </c>
      <c r="S301" s="8">
        <v>63488</v>
      </c>
      <c r="T301" s="9" t="s">
        <v>1148</v>
      </c>
      <c r="U301" s="8">
        <v>0</v>
      </c>
      <c r="V301" s="9" t="s">
        <v>1148</v>
      </c>
      <c r="W301" s="33">
        <v>468165</v>
      </c>
      <c r="X301" s="9" t="s">
        <v>1148</v>
      </c>
      <c r="Y301" s="30">
        <v>155</v>
      </c>
      <c r="Z301" s="9" t="s">
        <v>1148</v>
      </c>
      <c r="AA301" s="30">
        <v>42</v>
      </c>
      <c r="AB301" s="9" t="s">
        <v>1148</v>
      </c>
      <c r="AC301" s="30">
        <v>12</v>
      </c>
      <c r="AD301" s="9" t="s">
        <v>1148</v>
      </c>
      <c r="AE301" s="30">
        <v>34</v>
      </c>
      <c r="AF301" s="9" t="s">
        <v>1148</v>
      </c>
      <c r="AG301" s="30">
        <v>0</v>
      </c>
      <c r="AH301" s="9" t="s">
        <v>1148</v>
      </c>
      <c r="AI301" s="32">
        <v>243</v>
      </c>
      <c r="AJ301" s="12" t="s">
        <v>1148</v>
      </c>
      <c r="AK301" s="22">
        <v>6487001</v>
      </c>
      <c r="AL301" s="22" t="s">
        <v>1148</v>
      </c>
      <c r="AM301" s="22">
        <v>2567381</v>
      </c>
      <c r="AN301" s="22" t="s">
        <v>1148</v>
      </c>
      <c r="AO301" s="22">
        <v>412774</v>
      </c>
      <c r="AP301" s="22" t="s">
        <v>1148</v>
      </c>
      <c r="AQ301" s="22">
        <v>1821353</v>
      </c>
      <c r="AR301" s="22" t="s">
        <v>1148</v>
      </c>
      <c r="AS301" s="26">
        <v>11288509</v>
      </c>
      <c r="AT301" s="22" t="s">
        <v>1148</v>
      </c>
      <c r="AU301" s="23">
        <v>22.028738891398028</v>
      </c>
      <c r="AV301" s="23" t="s">
        <v>1148</v>
      </c>
      <c r="AW301" s="23">
        <v>29.113909552753334</v>
      </c>
      <c r="AX301" s="23" t="s">
        <v>1148</v>
      </c>
      <c r="AY301" s="23">
        <v>18.750522394839649</v>
      </c>
      <c r="AZ301" s="23" t="s">
        <v>1148</v>
      </c>
      <c r="BA301" s="23">
        <v>28.688145791330644</v>
      </c>
      <c r="BB301" s="23" t="s">
        <v>1148</v>
      </c>
      <c r="BC301" s="24">
        <v>24.112244614612369</v>
      </c>
      <c r="BD301" s="1" t="s">
        <v>1148</v>
      </c>
      <c r="BE301" s="1" t="str">
        <f>IF(OR(N301="Q",P301="Q",R301="Q",T301="Q",V301="Q",X301="Q",Z301="Q",AB301="Q",AD301="Q",AF301="Q",AH301="Q",AJ301="Q",AL301="Q",AN301="Q",AP301="Q",AR301="Q",AT301="Q",AV301="Q",AX301="Q",AZ301="Q",BB301="Q",BD301="Q"),"Yes","No")</f>
        <v>No</v>
      </c>
    </row>
    <row r="302" spans="1:57" ht="11.25" customHeight="1">
      <c r="A302" s="7" t="s">
        <v>223</v>
      </c>
      <c r="B302" s="7" t="s">
        <v>224</v>
      </c>
      <c r="C302" s="37" t="s">
        <v>9</v>
      </c>
      <c r="D302" s="298">
        <v>4042</v>
      </c>
      <c r="E302" s="299">
        <v>40042</v>
      </c>
      <c r="F302" s="27" t="s">
        <v>167</v>
      </c>
      <c r="G302" s="73" t="s">
        <v>160</v>
      </c>
      <c r="H302" s="35">
        <v>749495</v>
      </c>
      <c r="I302" s="35">
        <v>93</v>
      </c>
      <c r="J302" s="37" t="s">
        <v>10</v>
      </c>
      <c r="K302" s="37" t="s">
        <v>161</v>
      </c>
      <c r="L302" s="8">
        <v>25</v>
      </c>
      <c r="M302" s="8">
        <v>100463</v>
      </c>
      <c r="N302" s="9" t="s">
        <v>1148</v>
      </c>
      <c r="O302" s="8">
        <v>10546</v>
      </c>
      <c r="P302" s="9" t="s">
        <v>1148</v>
      </c>
      <c r="Q302" s="8">
        <v>5142</v>
      </c>
      <c r="R302" s="9" t="s">
        <v>1148</v>
      </c>
      <c r="S302" s="8">
        <v>8646</v>
      </c>
      <c r="T302" s="9" t="s">
        <v>1148</v>
      </c>
      <c r="U302" s="8">
        <v>0</v>
      </c>
      <c r="V302" s="9" t="s">
        <v>1148</v>
      </c>
      <c r="W302" s="33">
        <v>124797</v>
      </c>
      <c r="X302" s="9" t="s">
        <v>1148</v>
      </c>
      <c r="Y302" s="30">
        <v>52</v>
      </c>
      <c r="Z302" s="9" t="s">
        <v>1148</v>
      </c>
      <c r="AA302" s="30">
        <v>5</v>
      </c>
      <c r="AB302" s="9" t="s">
        <v>1148</v>
      </c>
      <c r="AC302" s="30">
        <v>3</v>
      </c>
      <c r="AD302" s="9" t="s">
        <v>1148</v>
      </c>
      <c r="AE302" s="30">
        <v>5</v>
      </c>
      <c r="AF302" s="9" t="s">
        <v>1148</v>
      </c>
      <c r="AG302" s="30">
        <v>0</v>
      </c>
      <c r="AH302" s="9" t="s">
        <v>1148</v>
      </c>
      <c r="AI302" s="32">
        <v>65</v>
      </c>
      <c r="AJ302" s="12" t="s">
        <v>1148</v>
      </c>
      <c r="AK302" s="22">
        <v>1887833</v>
      </c>
      <c r="AL302" s="22" t="s">
        <v>1148</v>
      </c>
      <c r="AM302" s="22">
        <v>304412</v>
      </c>
      <c r="AN302" s="22" t="s">
        <v>1148</v>
      </c>
      <c r="AO302" s="22">
        <v>45405</v>
      </c>
      <c r="AP302" s="22" t="s">
        <v>1148</v>
      </c>
      <c r="AQ302" s="22">
        <v>200349</v>
      </c>
      <c r="AR302" s="22" t="s">
        <v>1148</v>
      </c>
      <c r="AS302" s="26">
        <v>2437999</v>
      </c>
      <c r="AT302" s="22" t="s">
        <v>1148</v>
      </c>
      <c r="AU302" s="23">
        <v>18.791326159879755</v>
      </c>
      <c r="AV302" s="23" t="s">
        <v>1148</v>
      </c>
      <c r="AW302" s="23">
        <v>28.865162146785512</v>
      </c>
      <c r="AX302" s="23" t="s">
        <v>1148</v>
      </c>
      <c r="AY302" s="23">
        <v>8.8302217036172692</v>
      </c>
      <c r="AZ302" s="23" t="s">
        <v>1148</v>
      </c>
      <c r="BA302" s="23">
        <v>23.172449687716863</v>
      </c>
      <c r="BB302" s="23" t="s">
        <v>1148</v>
      </c>
      <c r="BC302" s="24">
        <v>19.535718006041812</v>
      </c>
      <c r="BD302" s="1" t="s">
        <v>1148</v>
      </c>
      <c r="BE302" s="1" t="str">
        <f>IF(OR(N302="Q",P302="Q",R302="Q",T302="Q",V302="Q",X302="Q",Z302="Q",AB302="Q",AD302="Q",AF302="Q",AH302="Q",AJ302="Q",AL302="Q",AN302="Q",AP302="Q",AR302="Q",AT302="Q",AV302="Q",AX302="Q",AZ302="Q",BB302="Q",BD302="Q"),"Yes","No")</f>
        <v>No</v>
      </c>
    </row>
    <row r="303" spans="1:57" ht="11.25" customHeight="1">
      <c r="A303" s="7" t="s">
        <v>276</v>
      </c>
      <c r="B303" s="7" t="s">
        <v>277</v>
      </c>
      <c r="C303" s="37" t="s">
        <v>58</v>
      </c>
      <c r="D303" s="298">
        <v>4051</v>
      </c>
      <c r="E303" s="299">
        <v>40051</v>
      </c>
      <c r="F303" s="27" t="s">
        <v>164</v>
      </c>
      <c r="G303" s="73" t="s">
        <v>160</v>
      </c>
      <c r="H303" s="35">
        <v>347602</v>
      </c>
      <c r="I303" s="35">
        <v>92</v>
      </c>
      <c r="J303" s="37" t="s">
        <v>7</v>
      </c>
      <c r="K303" s="37" t="s">
        <v>161</v>
      </c>
      <c r="L303" s="8">
        <v>76</v>
      </c>
      <c r="M303" s="8">
        <v>272693</v>
      </c>
      <c r="N303" s="9" t="s">
        <v>1148</v>
      </c>
      <c r="O303" s="8">
        <v>49799</v>
      </c>
      <c r="P303" s="9" t="s">
        <v>1148</v>
      </c>
      <c r="Q303" s="8">
        <v>3256</v>
      </c>
      <c r="R303" s="9" t="s">
        <v>1148</v>
      </c>
      <c r="S303" s="8">
        <v>23926</v>
      </c>
      <c r="T303" s="9" t="s">
        <v>1148</v>
      </c>
      <c r="U303" s="8">
        <v>0</v>
      </c>
      <c r="V303" s="9" t="s">
        <v>1148</v>
      </c>
      <c r="W303" s="33">
        <v>349674</v>
      </c>
      <c r="X303" s="9" t="s">
        <v>1148</v>
      </c>
      <c r="Y303" s="30">
        <v>132.80000000000001</v>
      </c>
      <c r="Z303" s="9" t="s">
        <v>1148</v>
      </c>
      <c r="AA303" s="30">
        <v>24.36</v>
      </c>
      <c r="AB303" s="9" t="s">
        <v>1148</v>
      </c>
      <c r="AC303" s="30">
        <v>1.512</v>
      </c>
      <c r="AD303" s="9" t="s">
        <v>1148</v>
      </c>
      <c r="AE303" s="30">
        <v>11.5</v>
      </c>
      <c r="AF303" s="9" t="s">
        <v>1148</v>
      </c>
      <c r="AG303" s="30">
        <v>0</v>
      </c>
      <c r="AH303" s="9" t="s">
        <v>1148</v>
      </c>
      <c r="AI303" s="32">
        <v>170.172</v>
      </c>
      <c r="AJ303" s="12" t="s">
        <v>1148</v>
      </c>
      <c r="AK303" s="22">
        <v>4524191</v>
      </c>
      <c r="AL303" s="22" t="s">
        <v>1148</v>
      </c>
      <c r="AM303" s="22">
        <v>942862</v>
      </c>
      <c r="AN303" s="22" t="s">
        <v>1148</v>
      </c>
      <c r="AO303" s="22">
        <v>83270</v>
      </c>
      <c r="AP303" s="22" t="s">
        <v>1148</v>
      </c>
      <c r="AQ303" s="22">
        <v>548157</v>
      </c>
      <c r="AR303" s="22" t="s">
        <v>1148</v>
      </c>
      <c r="AS303" s="26">
        <v>6098480</v>
      </c>
      <c r="AT303" s="22" t="s">
        <v>1148</v>
      </c>
      <c r="AU303" s="23">
        <v>16.590785242012078</v>
      </c>
      <c r="AV303" s="23" t="s">
        <v>1148</v>
      </c>
      <c r="AW303" s="23">
        <v>18.933352075342878</v>
      </c>
      <c r="AX303" s="23" t="s">
        <v>1148</v>
      </c>
      <c r="AY303" s="23">
        <v>25.574324324324323</v>
      </c>
      <c r="AZ303" s="23" t="s">
        <v>1148</v>
      </c>
      <c r="BA303" s="23">
        <v>22.91051575691716</v>
      </c>
      <c r="BB303" s="23" t="s">
        <v>1148</v>
      </c>
      <c r="BC303" s="24">
        <v>17.44047312639773</v>
      </c>
      <c r="BD303" s="1" t="s">
        <v>1148</v>
      </c>
      <c r="BE303" s="1" t="str">
        <f>IF(OR(N303="Q",P303="Q",R303="Q",T303="Q",V303="Q",X303="Q",Z303="Q",AB303="Q",AD303="Q",AF303="Q",AH303="Q",AJ303="Q",AL303="Q",AN303="Q",AP303="Q",AR303="Q",AT303="Q",AV303="Q",AX303="Q",AZ303="Q",BB303="Q",BD303="Q"),"Yes","No")</f>
        <v>No</v>
      </c>
    </row>
    <row r="304" spans="1:57" ht="11.25" customHeight="1">
      <c r="A304" s="7" t="s">
        <v>29</v>
      </c>
      <c r="B304" s="7" t="s">
        <v>546</v>
      </c>
      <c r="C304" s="37" t="s">
        <v>28</v>
      </c>
      <c r="D304" s="298">
        <v>1057</v>
      </c>
      <c r="E304" s="299">
        <v>10057</v>
      </c>
      <c r="F304" s="27" t="s">
        <v>167</v>
      </c>
      <c r="G304" s="73" t="s">
        <v>160</v>
      </c>
      <c r="H304" s="35">
        <v>923311</v>
      </c>
      <c r="I304" s="35">
        <v>92</v>
      </c>
      <c r="J304" s="37" t="s">
        <v>7</v>
      </c>
      <c r="K304" s="37" t="s">
        <v>161</v>
      </c>
      <c r="L304" s="8">
        <v>44</v>
      </c>
      <c r="M304" s="8">
        <v>128462</v>
      </c>
      <c r="N304" s="9" t="s">
        <v>1148</v>
      </c>
      <c r="O304" s="8">
        <v>20512</v>
      </c>
      <c r="P304" s="9" t="s">
        <v>1148</v>
      </c>
      <c r="Q304" s="8">
        <v>1761</v>
      </c>
      <c r="R304" s="9" t="s">
        <v>1148</v>
      </c>
      <c r="S304" s="8">
        <v>7071</v>
      </c>
      <c r="T304" s="9" t="s">
        <v>1148</v>
      </c>
      <c r="U304" s="8">
        <v>0</v>
      </c>
      <c r="V304" s="9" t="s">
        <v>1148</v>
      </c>
      <c r="W304" s="33">
        <v>157806</v>
      </c>
      <c r="X304" s="9" t="s">
        <v>1148</v>
      </c>
      <c r="Y304" s="30">
        <v>85.3</v>
      </c>
      <c r="Z304" s="9" t="s">
        <v>1148</v>
      </c>
      <c r="AA304" s="30">
        <v>12.3</v>
      </c>
      <c r="AB304" s="9" t="s">
        <v>1148</v>
      </c>
      <c r="AC304" s="30">
        <v>1</v>
      </c>
      <c r="AD304" s="9" t="s">
        <v>1148</v>
      </c>
      <c r="AE304" s="30">
        <v>4.2</v>
      </c>
      <c r="AF304" s="9" t="s">
        <v>1148</v>
      </c>
      <c r="AG304" s="30">
        <v>0</v>
      </c>
      <c r="AH304" s="9" t="s">
        <v>1148</v>
      </c>
      <c r="AI304" s="32">
        <v>102.8</v>
      </c>
      <c r="AJ304" s="12" t="s">
        <v>1148</v>
      </c>
      <c r="AK304" s="22">
        <v>3781371</v>
      </c>
      <c r="AL304" s="22" t="s">
        <v>1148</v>
      </c>
      <c r="AM304" s="22">
        <v>647088</v>
      </c>
      <c r="AN304" s="22" t="s">
        <v>1148</v>
      </c>
      <c r="AO304" s="22">
        <v>37164</v>
      </c>
      <c r="AP304" s="22" t="s">
        <v>1148</v>
      </c>
      <c r="AQ304" s="22">
        <v>402195</v>
      </c>
      <c r="AR304" s="22" t="s">
        <v>1148</v>
      </c>
      <c r="AS304" s="26">
        <v>4867818</v>
      </c>
      <c r="AT304" s="22" t="s">
        <v>1148</v>
      </c>
      <c r="AU304" s="23">
        <v>29.435716398623718</v>
      </c>
      <c r="AV304" s="23" t="s">
        <v>1148</v>
      </c>
      <c r="AW304" s="23">
        <v>31.546801872074884</v>
      </c>
      <c r="AX304" s="23" t="s">
        <v>1148</v>
      </c>
      <c r="AY304" s="23">
        <v>21.103918228279387</v>
      </c>
      <c r="AZ304" s="23" t="s">
        <v>1148</v>
      </c>
      <c r="BA304" s="23">
        <v>56.879507848960543</v>
      </c>
      <c r="BB304" s="23" t="s">
        <v>1148</v>
      </c>
      <c r="BC304" s="24">
        <v>30.846849929660468</v>
      </c>
      <c r="BD304" s="1" t="s">
        <v>1148</v>
      </c>
      <c r="BE304" s="1" t="str">
        <f>IF(OR(N304="Q",P304="Q",R304="Q",T304="Q",V304="Q",X304="Q",Z304="Q",AB304="Q",AD304="Q",AF304="Q",AH304="Q",AJ304="Q",AL304="Q",AN304="Q",AP304="Q",AR304="Q",AT304="Q",AV304="Q",AX304="Q",AZ304="Q",BB304="Q",BD304="Q"),"Yes","No")</f>
        <v>No</v>
      </c>
    </row>
    <row r="305" spans="1:57" ht="11.25" customHeight="1">
      <c r="A305" s="7" t="s">
        <v>29</v>
      </c>
      <c r="B305" s="7" t="s">
        <v>546</v>
      </c>
      <c r="C305" s="37" t="s">
        <v>28</v>
      </c>
      <c r="D305" s="298">
        <v>1057</v>
      </c>
      <c r="E305" s="299">
        <v>10057</v>
      </c>
      <c r="F305" s="27" t="s">
        <v>167</v>
      </c>
      <c r="G305" s="73" t="s">
        <v>160</v>
      </c>
      <c r="H305" s="35">
        <v>923311</v>
      </c>
      <c r="I305" s="35">
        <v>92</v>
      </c>
      <c r="J305" s="37" t="s">
        <v>10</v>
      </c>
      <c r="K305" s="37" t="s">
        <v>161</v>
      </c>
      <c r="L305" s="8">
        <v>20</v>
      </c>
      <c r="M305" s="8">
        <v>39885</v>
      </c>
      <c r="N305" s="9" t="s">
        <v>1148</v>
      </c>
      <c r="O305" s="8">
        <v>5269</v>
      </c>
      <c r="P305" s="9" t="s">
        <v>1148</v>
      </c>
      <c r="Q305" s="8">
        <v>519</v>
      </c>
      <c r="R305" s="9" t="s">
        <v>1148</v>
      </c>
      <c r="S305" s="8">
        <v>2088</v>
      </c>
      <c r="T305" s="9" t="s">
        <v>1148</v>
      </c>
      <c r="U305" s="8">
        <v>0</v>
      </c>
      <c r="V305" s="9" t="s">
        <v>1148</v>
      </c>
      <c r="W305" s="33">
        <v>47761</v>
      </c>
      <c r="X305" s="9" t="s">
        <v>1148</v>
      </c>
      <c r="Y305" s="30">
        <v>26</v>
      </c>
      <c r="Z305" s="9" t="s">
        <v>1148</v>
      </c>
      <c r="AA305" s="30">
        <v>3</v>
      </c>
      <c r="AB305" s="9" t="s">
        <v>1148</v>
      </c>
      <c r="AC305" s="30">
        <v>0.3</v>
      </c>
      <c r="AD305" s="9" t="s">
        <v>1148</v>
      </c>
      <c r="AE305" s="30">
        <v>1.2</v>
      </c>
      <c r="AF305" s="9" t="s">
        <v>1148</v>
      </c>
      <c r="AG305" s="30">
        <v>0</v>
      </c>
      <c r="AH305" s="9" t="s">
        <v>1148</v>
      </c>
      <c r="AI305" s="32">
        <v>30.5</v>
      </c>
      <c r="AJ305" s="12" t="s">
        <v>1148</v>
      </c>
      <c r="AK305" s="22">
        <v>922423</v>
      </c>
      <c r="AL305" s="22" t="s">
        <v>1148</v>
      </c>
      <c r="AM305" s="22">
        <v>145955</v>
      </c>
      <c r="AN305" s="22" t="s">
        <v>1148</v>
      </c>
      <c r="AO305" s="22">
        <v>10951</v>
      </c>
      <c r="AP305" s="22" t="s">
        <v>1148</v>
      </c>
      <c r="AQ305" s="22">
        <v>118969</v>
      </c>
      <c r="AR305" s="22" t="s">
        <v>1148</v>
      </c>
      <c r="AS305" s="26">
        <v>1198298</v>
      </c>
      <c r="AT305" s="22" t="s">
        <v>1148</v>
      </c>
      <c r="AU305" s="23">
        <v>23.127065312774224</v>
      </c>
      <c r="AV305" s="23" t="s">
        <v>1148</v>
      </c>
      <c r="AW305" s="23">
        <v>27.700702220535206</v>
      </c>
      <c r="AX305" s="23" t="s">
        <v>1148</v>
      </c>
      <c r="AY305" s="23">
        <v>21.100192678227359</v>
      </c>
      <c r="AZ305" s="23" t="s">
        <v>1148</v>
      </c>
      <c r="BA305" s="23">
        <v>56.97749042145594</v>
      </c>
      <c r="BB305" s="23" t="s">
        <v>1148</v>
      </c>
      <c r="BC305" s="24">
        <v>25.089466300956847</v>
      </c>
      <c r="BD305" s="1" t="s">
        <v>1148</v>
      </c>
      <c r="BE305" s="1" t="str">
        <f>IF(OR(N305="Q",P305="Q",R305="Q",T305="Q",V305="Q",X305="Q",Z305="Q",AB305="Q",AD305="Q",AF305="Q",AH305="Q",AJ305="Q",AL305="Q",AN305="Q",AP305="Q",AR305="Q",AT305="Q",AV305="Q",AX305="Q",AZ305="Q",BB305="Q",BD305="Q"),"Yes","No")</f>
        <v>No</v>
      </c>
    </row>
    <row r="306" spans="1:57" ht="11.25" customHeight="1">
      <c r="A306" s="7" t="s">
        <v>276</v>
      </c>
      <c r="B306" s="7" t="s">
        <v>277</v>
      </c>
      <c r="C306" s="37" t="s">
        <v>58</v>
      </c>
      <c r="D306" s="298">
        <v>4051</v>
      </c>
      <c r="E306" s="299">
        <v>40051</v>
      </c>
      <c r="F306" s="27" t="s">
        <v>164</v>
      </c>
      <c r="G306" s="73" t="s">
        <v>160</v>
      </c>
      <c r="H306" s="35">
        <v>347602</v>
      </c>
      <c r="I306" s="35">
        <v>92</v>
      </c>
      <c r="J306" s="37" t="s">
        <v>10</v>
      </c>
      <c r="K306" s="37" t="s">
        <v>161</v>
      </c>
      <c r="L306" s="8">
        <v>15</v>
      </c>
      <c r="M306" s="8">
        <v>50152</v>
      </c>
      <c r="N306" s="9" t="s">
        <v>1148</v>
      </c>
      <c r="O306" s="8">
        <v>9430</v>
      </c>
      <c r="P306" s="9" t="s">
        <v>1148</v>
      </c>
      <c r="Q306" s="8">
        <v>569</v>
      </c>
      <c r="R306" s="9" t="s">
        <v>1148</v>
      </c>
      <c r="S306" s="8">
        <v>4788</v>
      </c>
      <c r="T306" s="9" t="s">
        <v>1148</v>
      </c>
      <c r="U306" s="8">
        <v>0</v>
      </c>
      <c r="V306" s="9" t="s">
        <v>1148</v>
      </c>
      <c r="W306" s="33">
        <v>64939</v>
      </c>
      <c r="X306" s="9" t="s">
        <v>1148</v>
      </c>
      <c r="Y306" s="30">
        <v>23.8</v>
      </c>
      <c r="Z306" s="9" t="s">
        <v>1148</v>
      </c>
      <c r="AA306" s="30">
        <v>4.6399999999999997</v>
      </c>
      <c r="AB306" s="9" t="s">
        <v>1148</v>
      </c>
      <c r="AC306" s="30">
        <v>0.28800000000000003</v>
      </c>
      <c r="AD306" s="9" t="s">
        <v>1148</v>
      </c>
      <c r="AE306" s="30">
        <v>2.5</v>
      </c>
      <c r="AF306" s="9" t="s">
        <v>1148</v>
      </c>
      <c r="AG306" s="30">
        <v>0</v>
      </c>
      <c r="AH306" s="9" t="s">
        <v>1148</v>
      </c>
      <c r="AI306" s="32">
        <v>31.228000000000002</v>
      </c>
      <c r="AJ306" s="12" t="s">
        <v>1148</v>
      </c>
      <c r="AK306" s="22">
        <v>817547</v>
      </c>
      <c r="AL306" s="22" t="s">
        <v>1148</v>
      </c>
      <c r="AM306" s="22">
        <v>179593</v>
      </c>
      <c r="AN306" s="22" t="s">
        <v>1148</v>
      </c>
      <c r="AO306" s="22">
        <v>15861</v>
      </c>
      <c r="AP306" s="22" t="s">
        <v>1148</v>
      </c>
      <c r="AQ306" s="22">
        <v>104411</v>
      </c>
      <c r="AR306" s="22" t="s">
        <v>1148</v>
      </c>
      <c r="AS306" s="26">
        <v>1117412</v>
      </c>
      <c r="AT306" s="22" t="s">
        <v>1148</v>
      </c>
      <c r="AU306" s="23">
        <v>16.301383793268464</v>
      </c>
      <c r="AV306" s="23" t="s">
        <v>1148</v>
      </c>
      <c r="AW306" s="23">
        <v>19.044856839872747</v>
      </c>
      <c r="AX306" s="23" t="s">
        <v>1148</v>
      </c>
      <c r="AY306" s="23">
        <v>27.875219683655537</v>
      </c>
      <c r="AZ306" s="23" t="s">
        <v>1148</v>
      </c>
      <c r="BA306" s="23">
        <v>21.806808688387637</v>
      </c>
      <c r="BB306" s="23" t="s">
        <v>1148</v>
      </c>
      <c r="BC306" s="24">
        <v>17.207102049615795</v>
      </c>
      <c r="BD306" s="1" t="s">
        <v>1148</v>
      </c>
      <c r="BE306" s="1" t="str">
        <f>IF(OR(N306="Q",P306="Q",R306="Q",T306="Q",V306="Q",X306="Q",Z306="Q",AB306="Q",AD306="Q",AF306="Q",AH306="Q",AJ306="Q",AL306="Q",AN306="Q",AP306="Q",AR306="Q",AT306="Q",AV306="Q",AX306="Q",AZ306="Q",BB306="Q",BD306="Q"),"Yes","No")</f>
        <v>No</v>
      </c>
    </row>
    <row r="307" spans="1:57" ht="11.25" customHeight="1">
      <c r="A307" s="7" t="s">
        <v>609</v>
      </c>
      <c r="B307" s="7" t="s">
        <v>610</v>
      </c>
      <c r="C307" s="37" t="s">
        <v>17</v>
      </c>
      <c r="D307" s="298">
        <v>9020</v>
      </c>
      <c r="E307" s="299">
        <v>90020</v>
      </c>
      <c r="F307" s="27" t="s">
        <v>167</v>
      </c>
      <c r="G307" s="73" t="s">
        <v>160</v>
      </c>
      <c r="H307" s="35">
        <v>195861</v>
      </c>
      <c r="I307" s="35">
        <v>91</v>
      </c>
      <c r="J307" s="37" t="s">
        <v>7</v>
      </c>
      <c r="K307" s="37" t="s">
        <v>161</v>
      </c>
      <c r="L307" s="8">
        <v>87</v>
      </c>
      <c r="M307" s="8">
        <v>300179</v>
      </c>
      <c r="N307" s="9" t="s">
        <v>1148</v>
      </c>
      <c r="O307" s="8">
        <v>49535</v>
      </c>
      <c r="P307" s="9" t="s">
        <v>1148</v>
      </c>
      <c r="Q307" s="8">
        <v>4906</v>
      </c>
      <c r="R307" s="9" t="s">
        <v>1148</v>
      </c>
      <c r="S307" s="8">
        <v>27517</v>
      </c>
      <c r="T307" s="9" t="s">
        <v>1148</v>
      </c>
      <c r="U307" s="8">
        <v>506</v>
      </c>
      <c r="V307" s="9" t="s">
        <v>1148</v>
      </c>
      <c r="W307" s="33">
        <v>382643</v>
      </c>
      <c r="X307" s="9" t="s">
        <v>1148</v>
      </c>
      <c r="Y307" s="30">
        <v>162.16</v>
      </c>
      <c r="Z307" s="9" t="s">
        <v>1148</v>
      </c>
      <c r="AA307" s="30">
        <v>29.630000000000003</v>
      </c>
      <c r="AB307" s="9" t="s">
        <v>1148</v>
      </c>
      <c r="AC307" s="30">
        <v>2.97</v>
      </c>
      <c r="AD307" s="9" t="s">
        <v>1148</v>
      </c>
      <c r="AE307" s="30">
        <v>17.93</v>
      </c>
      <c r="AF307" s="9" t="s">
        <v>1148</v>
      </c>
      <c r="AG307" s="30">
        <v>0.24</v>
      </c>
      <c r="AH307" s="9" t="s">
        <v>1148</v>
      </c>
      <c r="AI307" s="32">
        <v>212.93</v>
      </c>
      <c r="AJ307" s="12" t="s">
        <v>1148</v>
      </c>
      <c r="AK307" s="22">
        <v>7590592</v>
      </c>
      <c r="AL307" s="22" t="s">
        <v>1148</v>
      </c>
      <c r="AM307" s="22">
        <v>1386975</v>
      </c>
      <c r="AN307" s="22" t="s">
        <v>1148</v>
      </c>
      <c r="AO307" s="22">
        <v>141170</v>
      </c>
      <c r="AP307" s="22" t="s">
        <v>1148</v>
      </c>
      <c r="AQ307" s="22">
        <v>1047895</v>
      </c>
      <c r="AR307" s="22" t="s">
        <v>1148</v>
      </c>
      <c r="AS307" s="26">
        <v>10166632</v>
      </c>
      <c r="AT307" s="22" t="s">
        <v>1148</v>
      </c>
      <c r="AU307" s="23">
        <v>25.286885491656644</v>
      </c>
      <c r="AV307" s="23" t="s">
        <v>1148</v>
      </c>
      <c r="AW307" s="23">
        <v>27.999899061269808</v>
      </c>
      <c r="AX307" s="23" t="s">
        <v>1148</v>
      </c>
      <c r="AY307" s="23">
        <v>28.774969425193639</v>
      </c>
      <c r="AZ307" s="23" t="s">
        <v>1148</v>
      </c>
      <c r="BA307" s="23">
        <v>38.081731293382276</v>
      </c>
      <c r="BB307" s="23" t="s">
        <v>1148</v>
      </c>
      <c r="BC307" s="24">
        <v>26.569496893971664</v>
      </c>
      <c r="BD307" s="1" t="s">
        <v>1148</v>
      </c>
      <c r="BE307" s="1" t="str">
        <f>IF(OR(N307="Q",P307="Q",R307="Q",T307="Q",V307="Q",X307="Q",Z307="Q",AB307="Q",AD307="Q",AF307="Q",AH307="Q",AJ307="Q",AL307="Q",AN307="Q",AP307="Q",AR307="Q",AT307="Q",AV307="Q",AX307="Q",AZ307="Q",BB307="Q",BD307="Q"),"Yes","No")</f>
        <v>No</v>
      </c>
    </row>
    <row r="308" spans="1:57" ht="11.25" customHeight="1">
      <c r="A308" s="7" t="s">
        <v>609</v>
      </c>
      <c r="B308" s="7" t="s">
        <v>610</v>
      </c>
      <c r="C308" s="37" t="s">
        <v>17</v>
      </c>
      <c r="D308" s="298">
        <v>9020</v>
      </c>
      <c r="E308" s="299">
        <v>90020</v>
      </c>
      <c r="F308" s="27" t="s">
        <v>167</v>
      </c>
      <c r="G308" s="73" t="s">
        <v>160</v>
      </c>
      <c r="H308" s="35">
        <v>195861</v>
      </c>
      <c r="I308" s="35">
        <v>91</v>
      </c>
      <c r="J308" s="37" t="s">
        <v>18</v>
      </c>
      <c r="K308" s="37" t="s">
        <v>161</v>
      </c>
      <c r="L308" s="8">
        <v>4</v>
      </c>
      <c r="M308" s="8">
        <v>3032</v>
      </c>
      <c r="N308" s="9" t="s">
        <v>1148</v>
      </c>
      <c r="O308" s="8">
        <v>500</v>
      </c>
      <c r="P308" s="9" t="s">
        <v>1148</v>
      </c>
      <c r="Q308" s="8">
        <v>50</v>
      </c>
      <c r="R308" s="9" t="s">
        <v>1148</v>
      </c>
      <c r="S308" s="8">
        <v>277</v>
      </c>
      <c r="T308" s="9" t="s">
        <v>1148</v>
      </c>
      <c r="U308" s="8">
        <v>5</v>
      </c>
      <c r="V308" s="9" t="s">
        <v>1148</v>
      </c>
      <c r="W308" s="33">
        <v>3864</v>
      </c>
      <c r="X308" s="9" t="s">
        <v>1148</v>
      </c>
      <c r="Y308" s="30">
        <v>1.59</v>
      </c>
      <c r="Z308" s="9" t="s">
        <v>1148</v>
      </c>
      <c r="AA308" s="30">
        <v>0.30000000000000004</v>
      </c>
      <c r="AB308" s="9" t="s">
        <v>1148</v>
      </c>
      <c r="AC308" s="30">
        <v>0.03</v>
      </c>
      <c r="AD308" s="9" t="s">
        <v>1148</v>
      </c>
      <c r="AE308" s="30">
        <v>0.14000000000000001</v>
      </c>
      <c r="AF308" s="9" t="s">
        <v>1148</v>
      </c>
      <c r="AG308" s="30">
        <v>0.01</v>
      </c>
      <c r="AH308" s="9" t="s">
        <v>1148</v>
      </c>
      <c r="AI308" s="32">
        <v>2.0699999999999998</v>
      </c>
      <c r="AJ308" s="12" t="s">
        <v>1148</v>
      </c>
      <c r="AK308" s="22">
        <v>76673</v>
      </c>
      <c r="AL308" s="22" t="s">
        <v>1148</v>
      </c>
      <c r="AM308" s="22">
        <v>14010</v>
      </c>
      <c r="AN308" s="22" t="s">
        <v>1148</v>
      </c>
      <c r="AO308" s="22">
        <v>1426</v>
      </c>
      <c r="AP308" s="22" t="s">
        <v>1148</v>
      </c>
      <c r="AQ308" s="22">
        <v>10585</v>
      </c>
      <c r="AR308" s="22" t="s">
        <v>1148</v>
      </c>
      <c r="AS308" s="26">
        <v>102694</v>
      </c>
      <c r="AT308" s="22" t="s">
        <v>1148</v>
      </c>
      <c r="AU308" s="23">
        <v>25.287928759894459</v>
      </c>
      <c r="AV308" s="23" t="s">
        <v>1148</v>
      </c>
      <c r="AW308" s="23">
        <v>28.02</v>
      </c>
      <c r="AX308" s="23" t="s">
        <v>1148</v>
      </c>
      <c r="AY308" s="23">
        <v>28.52</v>
      </c>
      <c r="AZ308" s="23" t="s">
        <v>1148</v>
      </c>
      <c r="BA308" s="23">
        <v>38.2129963898917</v>
      </c>
      <c r="BB308" s="23" t="s">
        <v>1148</v>
      </c>
      <c r="BC308" s="24">
        <v>26.57712215320911</v>
      </c>
      <c r="BD308" s="1" t="s">
        <v>1148</v>
      </c>
      <c r="BE308" s="1" t="str">
        <f>IF(OR(N308="Q",P308="Q",R308="Q",T308="Q",V308="Q",X308="Q",Z308="Q",AB308="Q",AD308="Q",AF308="Q",AH308="Q",AJ308="Q",AL308="Q",AN308="Q",AP308="Q",AR308="Q",AT308="Q",AV308="Q",AX308="Q",AZ308="Q",BB308="Q",BD308="Q"),"Yes","No")</f>
        <v>No</v>
      </c>
    </row>
    <row r="309" spans="1:57" ht="11.25" customHeight="1">
      <c r="A309" s="7" t="s">
        <v>287</v>
      </c>
      <c r="B309" s="7" t="s">
        <v>288</v>
      </c>
      <c r="C309" s="37" t="s">
        <v>84</v>
      </c>
      <c r="D309" s="298">
        <v>6010</v>
      </c>
      <c r="E309" s="299">
        <v>60010</v>
      </c>
      <c r="F309" s="27" t="s">
        <v>164</v>
      </c>
      <c r="G309" s="73" t="s">
        <v>160</v>
      </c>
      <c r="H309" s="35">
        <v>237356</v>
      </c>
      <c r="I309" s="35">
        <v>89</v>
      </c>
      <c r="J309" s="37" t="s">
        <v>7</v>
      </c>
      <c r="K309" s="37" t="s">
        <v>161</v>
      </c>
      <c r="L309" s="8">
        <v>60</v>
      </c>
      <c r="M309" s="8">
        <v>176522</v>
      </c>
      <c r="N309" s="9" t="s">
        <v>1148</v>
      </c>
      <c r="O309" s="8">
        <v>55213</v>
      </c>
      <c r="P309" s="9" t="s">
        <v>1148</v>
      </c>
      <c r="Q309" s="8">
        <v>4277</v>
      </c>
      <c r="R309" s="9" t="s">
        <v>1148</v>
      </c>
      <c r="S309" s="8">
        <v>14939</v>
      </c>
      <c r="T309" s="9" t="s">
        <v>1148</v>
      </c>
      <c r="U309" s="8">
        <v>0</v>
      </c>
      <c r="V309" s="9" t="s">
        <v>1148</v>
      </c>
      <c r="W309" s="33">
        <v>250951</v>
      </c>
      <c r="X309" s="9" t="s">
        <v>1148</v>
      </c>
      <c r="Y309" s="30">
        <v>123</v>
      </c>
      <c r="Z309" s="9" t="s">
        <v>1148</v>
      </c>
      <c r="AA309" s="30">
        <v>27</v>
      </c>
      <c r="AB309" s="9" t="s">
        <v>1148</v>
      </c>
      <c r="AC309" s="30">
        <v>2.1</v>
      </c>
      <c r="AD309" s="9" t="s">
        <v>1148</v>
      </c>
      <c r="AE309" s="30">
        <v>7.4</v>
      </c>
      <c r="AF309" s="9" t="s">
        <v>1148</v>
      </c>
      <c r="AG309" s="30">
        <v>0</v>
      </c>
      <c r="AH309" s="9" t="s">
        <v>1148</v>
      </c>
      <c r="AI309" s="32">
        <v>159.5</v>
      </c>
      <c r="AJ309" s="12" t="s">
        <v>1148</v>
      </c>
      <c r="AK309" s="22">
        <v>2560496</v>
      </c>
      <c r="AL309" s="22" t="s">
        <v>1148</v>
      </c>
      <c r="AM309" s="22">
        <v>813490</v>
      </c>
      <c r="AN309" s="22" t="s">
        <v>1148</v>
      </c>
      <c r="AO309" s="22">
        <v>54781</v>
      </c>
      <c r="AP309" s="22" t="s">
        <v>1148</v>
      </c>
      <c r="AQ309" s="22">
        <v>335661</v>
      </c>
      <c r="AR309" s="22" t="s">
        <v>1148</v>
      </c>
      <c r="AS309" s="26">
        <v>3764428</v>
      </c>
      <c r="AT309" s="22" t="s">
        <v>1148</v>
      </c>
      <c r="AU309" s="23">
        <v>14.50525147007172</v>
      </c>
      <c r="AV309" s="23" t="s">
        <v>1148</v>
      </c>
      <c r="AW309" s="23">
        <v>14.733667795627841</v>
      </c>
      <c r="AX309" s="23" t="s">
        <v>1148</v>
      </c>
      <c r="AY309" s="23">
        <v>12.808276829553426</v>
      </c>
      <c r="AZ309" s="23" t="s">
        <v>1148</v>
      </c>
      <c r="BA309" s="23">
        <v>22.468773010241648</v>
      </c>
      <c r="BB309" s="23" t="s">
        <v>1148</v>
      </c>
      <c r="BC309" s="24">
        <v>15.000649529190957</v>
      </c>
      <c r="BD309" s="1" t="s">
        <v>1148</v>
      </c>
      <c r="BE309" s="1" t="str">
        <f>IF(OR(N309="Q",P309="Q",R309="Q",T309="Q",V309="Q",X309="Q",Z309="Q",AB309="Q",AD309="Q",AF309="Q",AH309="Q",AJ309="Q",AL309="Q",AN309="Q",AP309="Q",AR309="Q",AT309="Q",AV309="Q",AX309="Q",AZ309="Q",BB309="Q",BD309="Q"),"Yes","No")</f>
        <v>No</v>
      </c>
    </row>
    <row r="310" spans="1:57" ht="11.25" customHeight="1">
      <c r="A310" s="7" t="s">
        <v>533</v>
      </c>
      <c r="B310" s="7" t="s">
        <v>158</v>
      </c>
      <c r="C310" s="37" t="s">
        <v>5</v>
      </c>
      <c r="D310" s="298">
        <v>12</v>
      </c>
      <c r="E310" s="299">
        <v>12</v>
      </c>
      <c r="F310" s="27" t="s">
        <v>164</v>
      </c>
      <c r="G310" s="73" t="s">
        <v>160</v>
      </c>
      <c r="H310" s="35">
        <v>251243</v>
      </c>
      <c r="I310" s="35">
        <v>89</v>
      </c>
      <c r="J310" s="37" t="s">
        <v>7</v>
      </c>
      <c r="K310" s="37" t="s">
        <v>161</v>
      </c>
      <c r="L310" s="8">
        <v>44</v>
      </c>
      <c r="M310" s="8">
        <v>194168</v>
      </c>
      <c r="N310" s="9" t="s">
        <v>1148</v>
      </c>
      <c r="O310" s="8">
        <v>53805</v>
      </c>
      <c r="P310" s="9" t="s">
        <v>1148</v>
      </c>
      <c r="Q310" s="8">
        <v>6259</v>
      </c>
      <c r="R310" s="9" t="s">
        <v>1148</v>
      </c>
      <c r="S310" s="8">
        <v>27965</v>
      </c>
      <c r="T310" s="9" t="s">
        <v>1148</v>
      </c>
      <c r="U310" s="8">
        <v>1584</v>
      </c>
      <c r="V310" s="9" t="s">
        <v>1148</v>
      </c>
      <c r="W310" s="33">
        <v>283781</v>
      </c>
      <c r="X310" s="9" t="s">
        <v>1148</v>
      </c>
      <c r="Y310" s="30">
        <v>108</v>
      </c>
      <c r="Z310" s="9" t="s">
        <v>1148</v>
      </c>
      <c r="AA310" s="30">
        <v>32</v>
      </c>
      <c r="AB310" s="9" t="s">
        <v>1148</v>
      </c>
      <c r="AC310" s="30">
        <v>4</v>
      </c>
      <c r="AD310" s="9" t="s">
        <v>1148</v>
      </c>
      <c r="AE310" s="30">
        <v>18</v>
      </c>
      <c r="AF310" s="9" t="s">
        <v>1148</v>
      </c>
      <c r="AG310" s="30">
        <v>1</v>
      </c>
      <c r="AH310" s="9" t="s">
        <v>1148</v>
      </c>
      <c r="AI310" s="32">
        <v>163</v>
      </c>
      <c r="AJ310" s="12" t="s">
        <v>1148</v>
      </c>
      <c r="AK310" s="22">
        <v>6182196</v>
      </c>
      <c r="AL310" s="22" t="s">
        <v>1148</v>
      </c>
      <c r="AM310" s="22">
        <v>1934295</v>
      </c>
      <c r="AN310" s="22" t="s">
        <v>1148</v>
      </c>
      <c r="AO310" s="22">
        <v>162980</v>
      </c>
      <c r="AP310" s="22" t="s">
        <v>1148</v>
      </c>
      <c r="AQ310" s="22">
        <v>772735</v>
      </c>
      <c r="AR310" s="22" t="s">
        <v>1148</v>
      </c>
      <c r="AS310" s="26">
        <v>9052206</v>
      </c>
      <c r="AT310" s="22" t="s">
        <v>1148</v>
      </c>
      <c r="AU310" s="23">
        <v>31.839417411725929</v>
      </c>
      <c r="AV310" s="23" t="s">
        <v>1148</v>
      </c>
      <c r="AW310" s="23">
        <v>35.950097574574855</v>
      </c>
      <c r="AX310" s="23" t="s">
        <v>1148</v>
      </c>
      <c r="AY310" s="23">
        <v>26.039303403099538</v>
      </c>
      <c r="AZ310" s="23" t="s">
        <v>1148</v>
      </c>
      <c r="BA310" s="23">
        <v>27.632218844984802</v>
      </c>
      <c r="BB310" s="23" t="s">
        <v>1148</v>
      </c>
      <c r="BC310" s="24">
        <v>31.898562623995264</v>
      </c>
      <c r="BD310" s="1" t="s">
        <v>1148</v>
      </c>
      <c r="BE310" s="1" t="str">
        <f>IF(OR(N310="Q",P310="Q",R310="Q",T310="Q",V310="Q",X310="Q",Z310="Q",AB310="Q",AD310="Q",AF310="Q",AH310="Q",AJ310="Q",AL310="Q",AN310="Q",AP310="Q",AR310="Q",AT310="Q",AV310="Q",AX310="Q",AZ310="Q",BB310="Q",BD310="Q"),"Yes","No")</f>
        <v>No</v>
      </c>
    </row>
    <row r="311" spans="1:57" ht="11.25" customHeight="1">
      <c r="A311" s="7" t="s">
        <v>287</v>
      </c>
      <c r="B311" s="7" t="s">
        <v>288</v>
      </c>
      <c r="C311" s="37" t="s">
        <v>84</v>
      </c>
      <c r="D311" s="298">
        <v>6010</v>
      </c>
      <c r="E311" s="299">
        <v>60010</v>
      </c>
      <c r="F311" s="27" t="s">
        <v>164</v>
      </c>
      <c r="G311" s="73" t="s">
        <v>160</v>
      </c>
      <c r="H311" s="35">
        <v>237356</v>
      </c>
      <c r="I311" s="35">
        <v>89</v>
      </c>
      <c r="J311" s="37" t="s">
        <v>10</v>
      </c>
      <c r="K311" s="37" t="s">
        <v>161</v>
      </c>
      <c r="L311" s="8">
        <v>29</v>
      </c>
      <c r="M311" s="8">
        <v>65034</v>
      </c>
      <c r="N311" s="9" t="s">
        <v>1148</v>
      </c>
      <c r="O311" s="8">
        <v>17733</v>
      </c>
      <c r="P311" s="9" t="s">
        <v>1148</v>
      </c>
      <c r="Q311" s="8">
        <v>2467</v>
      </c>
      <c r="R311" s="9" t="s">
        <v>1148</v>
      </c>
      <c r="S311" s="8">
        <v>4390</v>
      </c>
      <c r="T311" s="9" t="s">
        <v>1148</v>
      </c>
      <c r="U311" s="8">
        <v>0</v>
      </c>
      <c r="V311" s="9" t="s">
        <v>1148</v>
      </c>
      <c r="W311" s="33">
        <v>89624</v>
      </c>
      <c r="X311" s="9" t="s">
        <v>1148</v>
      </c>
      <c r="Y311" s="30">
        <v>32</v>
      </c>
      <c r="Z311" s="9" t="s">
        <v>1148</v>
      </c>
      <c r="AA311" s="30">
        <v>9</v>
      </c>
      <c r="AB311" s="9" t="s">
        <v>1148</v>
      </c>
      <c r="AC311" s="30">
        <v>1.3</v>
      </c>
      <c r="AD311" s="9" t="s">
        <v>1148</v>
      </c>
      <c r="AE311" s="30">
        <v>2.2000000000000002</v>
      </c>
      <c r="AF311" s="9" t="s">
        <v>1148</v>
      </c>
      <c r="AG311" s="30">
        <v>0</v>
      </c>
      <c r="AH311" s="9" t="s">
        <v>1148</v>
      </c>
      <c r="AI311" s="32">
        <v>44.5</v>
      </c>
      <c r="AJ311" s="12" t="s">
        <v>1148</v>
      </c>
      <c r="AK311" s="22">
        <v>930189</v>
      </c>
      <c r="AL311" s="22" t="s">
        <v>1148</v>
      </c>
      <c r="AM311" s="22">
        <v>261202</v>
      </c>
      <c r="AN311" s="22" t="s">
        <v>1148</v>
      </c>
      <c r="AO311" s="22">
        <v>31598</v>
      </c>
      <c r="AP311" s="22" t="s">
        <v>1148</v>
      </c>
      <c r="AQ311" s="22">
        <v>98652</v>
      </c>
      <c r="AR311" s="22" t="s">
        <v>1148</v>
      </c>
      <c r="AS311" s="26">
        <v>1321641</v>
      </c>
      <c r="AT311" s="22" t="s">
        <v>1148</v>
      </c>
      <c r="AU311" s="23">
        <v>14.303118368853216</v>
      </c>
      <c r="AV311" s="23" t="s">
        <v>1148</v>
      </c>
      <c r="AW311" s="23">
        <v>14.729712964529408</v>
      </c>
      <c r="AX311" s="23" t="s">
        <v>1148</v>
      </c>
      <c r="AY311" s="23">
        <v>12.808269152817187</v>
      </c>
      <c r="AZ311" s="23" t="s">
        <v>1148</v>
      </c>
      <c r="BA311" s="23">
        <v>22.471981776765375</v>
      </c>
      <c r="BB311" s="23" t="s">
        <v>1148</v>
      </c>
      <c r="BC311" s="24">
        <v>14.746507631884317</v>
      </c>
      <c r="BD311" s="1" t="s">
        <v>1148</v>
      </c>
      <c r="BE311" s="1" t="str">
        <f>IF(OR(N311="Q",P311="Q",R311="Q",T311="Q",V311="Q",X311="Q",Z311="Q",AB311="Q",AD311="Q",AF311="Q",AH311="Q",AJ311="Q",AL311="Q",AN311="Q",AP311="Q",AR311="Q",AT311="Q",AV311="Q",AX311="Q",AZ311="Q",BB311="Q",BD311="Q"),"Yes","No")</f>
        <v>No</v>
      </c>
    </row>
    <row r="312" spans="1:57" ht="11.25" customHeight="1">
      <c r="A312" s="7" t="s">
        <v>789</v>
      </c>
      <c r="B312" s="7" t="s">
        <v>652</v>
      </c>
      <c r="C312" s="37" t="s">
        <v>63</v>
      </c>
      <c r="D312" s="298">
        <v>2196</v>
      </c>
      <c r="E312" s="299">
        <v>20196</v>
      </c>
      <c r="F312" s="27" t="s">
        <v>164</v>
      </c>
      <c r="G312" s="73" t="s">
        <v>160</v>
      </c>
      <c r="H312" s="35">
        <v>18351295</v>
      </c>
      <c r="I312" s="35">
        <v>88</v>
      </c>
      <c r="J312" s="37" t="s">
        <v>10</v>
      </c>
      <c r="K312" s="37" t="s">
        <v>161</v>
      </c>
      <c r="L312" s="8">
        <v>75</v>
      </c>
      <c r="M312" s="8">
        <v>95750</v>
      </c>
      <c r="N312" s="9" t="s">
        <v>1148</v>
      </c>
      <c r="O312" s="8">
        <v>0</v>
      </c>
      <c r="P312" s="9" t="s">
        <v>1148</v>
      </c>
      <c r="Q312" s="8">
        <v>0</v>
      </c>
      <c r="R312" s="9" t="s">
        <v>1148</v>
      </c>
      <c r="S312" s="8">
        <v>16221</v>
      </c>
      <c r="T312" s="9" t="s">
        <v>1148</v>
      </c>
      <c r="U312" s="8">
        <v>0</v>
      </c>
      <c r="V312" s="9" t="s">
        <v>1148</v>
      </c>
      <c r="W312" s="33">
        <v>111971</v>
      </c>
      <c r="X312" s="9" t="s">
        <v>1148</v>
      </c>
      <c r="Y312" s="30">
        <v>42</v>
      </c>
      <c r="Z312" s="9" t="s">
        <v>1148</v>
      </c>
      <c r="AA312" s="30">
        <v>0</v>
      </c>
      <c r="AB312" s="9" t="s">
        <v>1148</v>
      </c>
      <c r="AC312" s="30">
        <v>0</v>
      </c>
      <c r="AD312" s="9" t="s">
        <v>1148</v>
      </c>
      <c r="AE312" s="30">
        <v>9</v>
      </c>
      <c r="AF312" s="9" t="s">
        <v>1148</v>
      </c>
      <c r="AG312" s="30">
        <v>0</v>
      </c>
      <c r="AH312" s="9" t="s">
        <v>1148</v>
      </c>
      <c r="AI312" s="32">
        <v>51</v>
      </c>
      <c r="AJ312" s="12" t="s">
        <v>1148</v>
      </c>
      <c r="AK312" s="22">
        <v>1831881</v>
      </c>
      <c r="AL312" s="22" t="s">
        <v>1148</v>
      </c>
      <c r="AM312" s="22">
        <v>0</v>
      </c>
      <c r="AN312" s="22" t="s">
        <v>1148</v>
      </c>
      <c r="AO312" s="22">
        <v>0</v>
      </c>
      <c r="AP312" s="22" t="s">
        <v>1148</v>
      </c>
      <c r="AQ312" s="22">
        <v>218980</v>
      </c>
      <c r="AR312" s="22" t="s">
        <v>1148</v>
      </c>
      <c r="AS312" s="26">
        <v>2050861</v>
      </c>
      <c r="AT312" s="22" t="s">
        <v>1148</v>
      </c>
      <c r="AU312" s="23">
        <v>19.131916449086162</v>
      </c>
      <c r="AV312" s="23" t="s">
        <v>1148</v>
      </c>
      <c r="AW312" s="23" t="s">
        <v>1148</v>
      </c>
      <c r="AX312" s="23" t="s">
        <v>1148</v>
      </c>
      <c r="AY312" s="23" t="s">
        <v>1148</v>
      </c>
      <c r="AZ312" s="23" t="s">
        <v>1148</v>
      </c>
      <c r="BA312" s="23">
        <v>13.499784230318722</v>
      </c>
      <c r="BB312" s="23" t="s">
        <v>1148</v>
      </c>
      <c r="BC312" s="24">
        <v>18.316001464664957</v>
      </c>
      <c r="BD312" s="1" t="s">
        <v>1148</v>
      </c>
      <c r="BE312" s="1" t="str">
        <f>IF(OR(N312="Q",P312="Q",R312="Q",T312="Q",V312="Q",X312="Q",Z312="Q",AB312="Q",AD312="Q",AF312="Q",AH312="Q",AJ312="Q",AL312="Q",AN312="Q",AP312="Q",AR312="Q",AT312="Q",AV312="Q",AX312="Q",AZ312="Q",BB312="Q",BD312="Q"),"Yes","No")</f>
        <v>No</v>
      </c>
    </row>
    <row r="313" spans="1:57" ht="11.25" customHeight="1">
      <c r="A313" s="7" t="s">
        <v>721</v>
      </c>
      <c r="B313" s="7" t="s">
        <v>722</v>
      </c>
      <c r="C313" s="37" t="s">
        <v>47</v>
      </c>
      <c r="D313" s="298">
        <v>1014</v>
      </c>
      <c r="E313" s="299">
        <v>10014</v>
      </c>
      <c r="F313" s="27" t="s">
        <v>167</v>
      </c>
      <c r="G313" s="73" t="s">
        <v>160</v>
      </c>
      <c r="H313" s="35">
        <v>486514</v>
      </c>
      <c r="I313" s="35">
        <v>88</v>
      </c>
      <c r="J313" s="37" t="s">
        <v>7</v>
      </c>
      <c r="K313" s="37" t="s">
        <v>161</v>
      </c>
      <c r="L313" s="8">
        <v>43</v>
      </c>
      <c r="M313" s="8">
        <v>231222</v>
      </c>
      <c r="N313" s="9" t="s">
        <v>1148</v>
      </c>
      <c r="O313" s="8">
        <v>53230</v>
      </c>
      <c r="P313" s="9" t="s">
        <v>1148</v>
      </c>
      <c r="Q313" s="8">
        <v>8505</v>
      </c>
      <c r="R313" s="9" t="s">
        <v>1148</v>
      </c>
      <c r="S313" s="8">
        <v>29816</v>
      </c>
      <c r="T313" s="9" t="s">
        <v>1148</v>
      </c>
      <c r="U313" s="8">
        <v>0</v>
      </c>
      <c r="V313" s="9" t="s">
        <v>1148</v>
      </c>
      <c r="W313" s="33">
        <v>322773</v>
      </c>
      <c r="X313" s="9" t="s">
        <v>1148</v>
      </c>
      <c r="Y313" s="30">
        <v>95.8</v>
      </c>
      <c r="Z313" s="9" t="s">
        <v>1148</v>
      </c>
      <c r="AA313" s="30">
        <v>22.8</v>
      </c>
      <c r="AB313" s="9" t="s">
        <v>1148</v>
      </c>
      <c r="AC313" s="30">
        <v>3.6</v>
      </c>
      <c r="AD313" s="9" t="s">
        <v>1148</v>
      </c>
      <c r="AE313" s="30">
        <v>14.6</v>
      </c>
      <c r="AF313" s="9" t="s">
        <v>1148</v>
      </c>
      <c r="AG313" s="30">
        <v>0</v>
      </c>
      <c r="AH313" s="9" t="s">
        <v>1148</v>
      </c>
      <c r="AI313" s="32">
        <v>136.80000000000001</v>
      </c>
      <c r="AJ313" s="12" t="s">
        <v>1148</v>
      </c>
      <c r="AK313" s="22">
        <v>5357212</v>
      </c>
      <c r="AL313" s="22" t="s">
        <v>1148</v>
      </c>
      <c r="AM313" s="22">
        <v>1587537</v>
      </c>
      <c r="AN313" s="22" t="s">
        <v>1148</v>
      </c>
      <c r="AO313" s="22">
        <v>292204</v>
      </c>
      <c r="AP313" s="22" t="s">
        <v>1148</v>
      </c>
      <c r="AQ313" s="22">
        <v>787392</v>
      </c>
      <c r="AR313" s="22" t="s">
        <v>1148</v>
      </c>
      <c r="AS313" s="26">
        <v>8024345</v>
      </c>
      <c r="AT313" s="22" t="s">
        <v>1148</v>
      </c>
      <c r="AU313" s="23">
        <v>23.169127505168195</v>
      </c>
      <c r="AV313" s="23" t="s">
        <v>1148</v>
      </c>
      <c r="AW313" s="23">
        <v>29.824102949464589</v>
      </c>
      <c r="AX313" s="23" t="s">
        <v>1148</v>
      </c>
      <c r="AY313" s="23">
        <v>34.356731334509114</v>
      </c>
      <c r="AZ313" s="23" t="s">
        <v>1148</v>
      </c>
      <c r="BA313" s="23">
        <v>26.408371344244699</v>
      </c>
      <c r="BB313" s="23" t="s">
        <v>1148</v>
      </c>
      <c r="BC313" s="24">
        <v>24.860645097328462</v>
      </c>
      <c r="BD313" s="1" t="s">
        <v>1148</v>
      </c>
      <c r="BE313" s="1" t="str">
        <f>IF(OR(N313="Q",P313="Q",R313="Q",T313="Q",V313="Q",X313="Q",Z313="Q",AB313="Q",AD313="Q",AF313="Q",AH313="Q",AJ313="Q",AL313="Q",AN313="Q",AP313="Q",AR313="Q",AT313="Q",AV313="Q",AX313="Q",AZ313="Q",BB313="Q",BD313="Q"),"Yes","No")</f>
        <v>No</v>
      </c>
    </row>
    <row r="314" spans="1:57" ht="11.25" customHeight="1">
      <c r="A314" s="7" t="s">
        <v>779</v>
      </c>
      <c r="B314" s="7" t="s">
        <v>654</v>
      </c>
      <c r="C314" s="37" t="s">
        <v>69</v>
      </c>
      <c r="D314" s="298">
        <v>6111</v>
      </c>
      <c r="E314" s="299">
        <v>60111</v>
      </c>
      <c r="F314" s="27" t="s">
        <v>167</v>
      </c>
      <c r="G314" s="73" t="s">
        <v>160</v>
      </c>
      <c r="H314" s="35">
        <v>741318</v>
      </c>
      <c r="I314" s="35">
        <v>88</v>
      </c>
      <c r="J314" s="37" t="s">
        <v>10</v>
      </c>
      <c r="K314" s="37" t="s">
        <v>161</v>
      </c>
      <c r="L314" s="8">
        <v>20</v>
      </c>
      <c r="M314" s="8">
        <v>49777</v>
      </c>
      <c r="N314" s="9" t="s">
        <v>1148</v>
      </c>
      <c r="O314" s="8">
        <v>0</v>
      </c>
      <c r="P314" s="9" t="s">
        <v>1148</v>
      </c>
      <c r="Q314" s="8">
        <v>0</v>
      </c>
      <c r="R314" s="9" t="s">
        <v>1148</v>
      </c>
      <c r="S314" s="8">
        <v>10742</v>
      </c>
      <c r="T314" s="9" t="s">
        <v>1148</v>
      </c>
      <c r="U314" s="8">
        <v>0</v>
      </c>
      <c r="V314" s="9" t="s">
        <v>1148</v>
      </c>
      <c r="W314" s="33">
        <v>60519</v>
      </c>
      <c r="X314" s="9" t="s">
        <v>1148</v>
      </c>
      <c r="Y314" s="30">
        <v>23</v>
      </c>
      <c r="Z314" s="9" t="s">
        <v>1148</v>
      </c>
      <c r="AA314" s="30">
        <v>0</v>
      </c>
      <c r="AB314" s="9" t="s">
        <v>1148</v>
      </c>
      <c r="AC314" s="30">
        <v>0</v>
      </c>
      <c r="AD314" s="9" t="s">
        <v>1148</v>
      </c>
      <c r="AE314" s="30">
        <v>6.5</v>
      </c>
      <c r="AF314" s="9" t="s">
        <v>1148</v>
      </c>
      <c r="AG314" s="30">
        <v>0</v>
      </c>
      <c r="AH314" s="9" t="s">
        <v>1148</v>
      </c>
      <c r="AI314" s="32">
        <v>29.5</v>
      </c>
      <c r="AJ314" s="12" t="s">
        <v>1148</v>
      </c>
      <c r="AK314" s="22">
        <v>610339</v>
      </c>
      <c r="AL314" s="22" t="s">
        <v>1148</v>
      </c>
      <c r="AM314" s="22">
        <v>0</v>
      </c>
      <c r="AN314" s="22" t="s">
        <v>1148</v>
      </c>
      <c r="AO314" s="22">
        <v>0</v>
      </c>
      <c r="AP314" s="22" t="s">
        <v>1148</v>
      </c>
      <c r="AQ314" s="22">
        <v>338113</v>
      </c>
      <c r="AR314" s="22" t="s">
        <v>1148</v>
      </c>
      <c r="AS314" s="26">
        <v>948452</v>
      </c>
      <c r="AT314" s="22" t="s">
        <v>1148</v>
      </c>
      <c r="AU314" s="23">
        <v>12.26146613897985</v>
      </c>
      <c r="AV314" s="23" t="s">
        <v>1148</v>
      </c>
      <c r="AW314" s="23" t="s">
        <v>1148</v>
      </c>
      <c r="AX314" s="23" t="s">
        <v>1148</v>
      </c>
      <c r="AY314" s="23" t="s">
        <v>1148</v>
      </c>
      <c r="AZ314" s="23" t="s">
        <v>1148</v>
      </c>
      <c r="BA314" s="23">
        <v>31.475795941165519</v>
      </c>
      <c r="BB314" s="23" t="s">
        <v>1148</v>
      </c>
      <c r="BC314" s="24">
        <v>15.671970786034137</v>
      </c>
      <c r="BD314" s="1" t="s">
        <v>1148</v>
      </c>
      <c r="BE314" s="1" t="str">
        <f>IF(OR(N314="Q",P314="Q",R314="Q",T314="Q",V314="Q",X314="Q",Z314="Q",AB314="Q",AD314="Q",AF314="Q",AH314="Q",AJ314="Q",AL314="Q",AN314="Q",AP314="Q",AR314="Q",AT314="Q",AV314="Q",AX314="Q",AZ314="Q",BB314="Q",BD314="Q"),"Yes","No")</f>
        <v>No</v>
      </c>
    </row>
    <row r="315" spans="1:57" ht="11.25" customHeight="1">
      <c r="A315" s="7" t="s">
        <v>789</v>
      </c>
      <c r="B315" s="7" t="s">
        <v>652</v>
      </c>
      <c r="C315" s="37" t="s">
        <v>63</v>
      </c>
      <c r="D315" s="298">
        <v>2196</v>
      </c>
      <c r="E315" s="299">
        <v>20196</v>
      </c>
      <c r="F315" s="27" t="s">
        <v>164</v>
      </c>
      <c r="G315" s="73" t="s">
        <v>160</v>
      </c>
      <c r="H315" s="35">
        <v>18351295</v>
      </c>
      <c r="I315" s="35">
        <v>88</v>
      </c>
      <c r="J315" s="37" t="s">
        <v>7</v>
      </c>
      <c r="K315" s="37" t="s">
        <v>161</v>
      </c>
      <c r="L315" s="8">
        <v>13</v>
      </c>
      <c r="M315" s="8">
        <v>40580</v>
      </c>
      <c r="N315" s="9" t="s">
        <v>1148</v>
      </c>
      <c r="O315" s="8">
        <v>0</v>
      </c>
      <c r="P315" s="9" t="s">
        <v>1148</v>
      </c>
      <c r="Q315" s="8">
        <v>0</v>
      </c>
      <c r="R315" s="9" t="s">
        <v>1148</v>
      </c>
      <c r="S315" s="8">
        <v>8365</v>
      </c>
      <c r="T315" s="9" t="s">
        <v>1148</v>
      </c>
      <c r="U315" s="8">
        <v>0</v>
      </c>
      <c r="V315" s="9" t="s">
        <v>1148</v>
      </c>
      <c r="W315" s="33">
        <v>48945</v>
      </c>
      <c r="X315" s="9" t="s">
        <v>1148</v>
      </c>
      <c r="Y315" s="30">
        <v>18</v>
      </c>
      <c r="Z315" s="9" t="s">
        <v>1148</v>
      </c>
      <c r="AA315" s="30">
        <v>0</v>
      </c>
      <c r="AB315" s="9" t="s">
        <v>1148</v>
      </c>
      <c r="AC315" s="30">
        <v>0</v>
      </c>
      <c r="AD315" s="9" t="s">
        <v>1148</v>
      </c>
      <c r="AE315" s="30">
        <v>5</v>
      </c>
      <c r="AF315" s="9" t="s">
        <v>1148</v>
      </c>
      <c r="AG315" s="30">
        <v>0</v>
      </c>
      <c r="AH315" s="9" t="s">
        <v>1148</v>
      </c>
      <c r="AI315" s="32">
        <v>23</v>
      </c>
      <c r="AJ315" s="12" t="s">
        <v>1148</v>
      </c>
      <c r="AK315" s="22">
        <v>801036</v>
      </c>
      <c r="AL315" s="22" t="s">
        <v>1148</v>
      </c>
      <c r="AM315" s="22">
        <v>0</v>
      </c>
      <c r="AN315" s="22" t="s">
        <v>1148</v>
      </c>
      <c r="AO315" s="22">
        <v>0</v>
      </c>
      <c r="AP315" s="22" t="s">
        <v>1148</v>
      </c>
      <c r="AQ315" s="22">
        <v>198362</v>
      </c>
      <c r="AR315" s="22" t="s">
        <v>1148</v>
      </c>
      <c r="AS315" s="26">
        <v>999398</v>
      </c>
      <c r="AT315" s="22" t="s">
        <v>1148</v>
      </c>
      <c r="AU315" s="23">
        <v>19.739674716609166</v>
      </c>
      <c r="AV315" s="23" t="s">
        <v>1148</v>
      </c>
      <c r="AW315" s="23" t="s">
        <v>1148</v>
      </c>
      <c r="AX315" s="23" t="s">
        <v>1148</v>
      </c>
      <c r="AY315" s="23" t="s">
        <v>1148</v>
      </c>
      <c r="AZ315" s="23" t="s">
        <v>1148</v>
      </c>
      <c r="BA315" s="23">
        <v>23.713329348475792</v>
      </c>
      <c r="BB315" s="23" t="s">
        <v>1148</v>
      </c>
      <c r="BC315" s="24">
        <v>20.418796608438043</v>
      </c>
      <c r="BD315" s="1" t="s">
        <v>1148</v>
      </c>
      <c r="BE315" s="1" t="str">
        <f>IF(OR(N315="Q",P315="Q",R315="Q",T315="Q",V315="Q",X315="Q",Z315="Q",AB315="Q",AD315="Q",AF315="Q",AH315="Q",AJ315="Q",AL315="Q",AN315="Q",AP315="Q",AR315="Q",AT315="Q",AV315="Q",AX315="Q",AZ315="Q",BB315="Q",BD315="Q"),"Yes","No")</f>
        <v>No</v>
      </c>
    </row>
    <row r="316" spans="1:57" ht="11.25" customHeight="1">
      <c r="A316" s="7" t="s">
        <v>721</v>
      </c>
      <c r="B316" s="7" t="s">
        <v>722</v>
      </c>
      <c r="C316" s="37" t="s">
        <v>47</v>
      </c>
      <c r="D316" s="298">
        <v>1014</v>
      </c>
      <c r="E316" s="299">
        <v>10014</v>
      </c>
      <c r="F316" s="27" t="s">
        <v>167</v>
      </c>
      <c r="G316" s="73" t="s">
        <v>160</v>
      </c>
      <c r="H316" s="35">
        <v>486514</v>
      </c>
      <c r="I316" s="35">
        <v>88</v>
      </c>
      <c r="J316" s="37" t="s">
        <v>10</v>
      </c>
      <c r="K316" s="37" t="s">
        <v>161</v>
      </c>
      <c r="L316" s="8">
        <v>9</v>
      </c>
      <c r="M316" s="8">
        <v>36417</v>
      </c>
      <c r="N316" s="9" t="s">
        <v>1148</v>
      </c>
      <c r="O316" s="8">
        <v>3746</v>
      </c>
      <c r="P316" s="9" t="s">
        <v>1148</v>
      </c>
      <c r="Q316" s="8">
        <v>893</v>
      </c>
      <c r="R316" s="9" t="s">
        <v>1148</v>
      </c>
      <c r="S316" s="8">
        <v>3717</v>
      </c>
      <c r="T316" s="9" t="s">
        <v>1148</v>
      </c>
      <c r="U316" s="8">
        <v>0</v>
      </c>
      <c r="V316" s="9" t="s">
        <v>1148</v>
      </c>
      <c r="W316" s="33">
        <v>44773</v>
      </c>
      <c r="X316" s="9" t="s">
        <v>1148</v>
      </c>
      <c r="Y316" s="30">
        <v>24.9</v>
      </c>
      <c r="Z316" s="9" t="s">
        <v>1148</v>
      </c>
      <c r="AA316" s="30">
        <v>1.3</v>
      </c>
      <c r="AB316" s="9" t="s">
        <v>1148</v>
      </c>
      <c r="AC316" s="30">
        <v>0.4</v>
      </c>
      <c r="AD316" s="9" t="s">
        <v>1148</v>
      </c>
      <c r="AE316" s="30">
        <v>1.9</v>
      </c>
      <c r="AF316" s="9" t="s">
        <v>1148</v>
      </c>
      <c r="AG316" s="30">
        <v>0</v>
      </c>
      <c r="AH316" s="9" t="s">
        <v>1148</v>
      </c>
      <c r="AI316" s="32">
        <v>28.5</v>
      </c>
      <c r="AJ316" s="12" t="s">
        <v>1148</v>
      </c>
      <c r="AK316" s="22">
        <v>688859</v>
      </c>
      <c r="AL316" s="22" t="s">
        <v>1148</v>
      </c>
      <c r="AM316" s="22">
        <v>108045</v>
      </c>
      <c r="AN316" s="22" t="s">
        <v>1148</v>
      </c>
      <c r="AO316" s="22">
        <v>16382</v>
      </c>
      <c r="AP316" s="22" t="s">
        <v>1148</v>
      </c>
      <c r="AQ316" s="22">
        <v>100195</v>
      </c>
      <c r="AR316" s="22" t="s">
        <v>1148</v>
      </c>
      <c r="AS316" s="26">
        <v>913481</v>
      </c>
      <c r="AT316" s="22" t="s">
        <v>1148</v>
      </c>
      <c r="AU316" s="23">
        <v>18.915863470357252</v>
      </c>
      <c r="AV316" s="23" t="s">
        <v>1148</v>
      </c>
      <c r="AW316" s="23">
        <v>28.842765616657768</v>
      </c>
      <c r="AX316" s="23" t="s">
        <v>1148</v>
      </c>
      <c r="AY316" s="23">
        <v>18.344904815229562</v>
      </c>
      <c r="AZ316" s="23" t="s">
        <v>1148</v>
      </c>
      <c r="BA316" s="23">
        <v>26.955878396556361</v>
      </c>
      <c r="BB316" s="23" t="s">
        <v>1148</v>
      </c>
      <c r="BC316" s="24">
        <v>20.402497040627164</v>
      </c>
      <c r="BD316" s="1" t="s">
        <v>1148</v>
      </c>
      <c r="BE316" s="1" t="str">
        <f>IF(OR(N316="Q",P316="Q",R316="Q",T316="Q",V316="Q",X316="Q",Z316="Q",AB316="Q",AD316="Q",AF316="Q",AH316="Q",AJ316="Q",AL316="Q",AN316="Q",AP316="Q",AR316="Q",AT316="Q",AV316="Q",AX316="Q",AZ316="Q",BB316="Q",BD316="Q"),"Yes","No")</f>
        <v>No</v>
      </c>
    </row>
    <row r="317" spans="1:57" ht="11.25" customHeight="1">
      <c r="A317" s="7" t="s">
        <v>779</v>
      </c>
      <c r="B317" s="7" t="s">
        <v>654</v>
      </c>
      <c r="C317" s="37" t="s">
        <v>69</v>
      </c>
      <c r="D317" s="298">
        <v>6111</v>
      </c>
      <c r="E317" s="299">
        <v>60111</v>
      </c>
      <c r="F317" s="27" t="s">
        <v>167</v>
      </c>
      <c r="G317" s="73" t="s">
        <v>160</v>
      </c>
      <c r="H317" s="35">
        <v>741318</v>
      </c>
      <c r="I317" s="35">
        <v>88</v>
      </c>
      <c r="J317" s="37" t="s">
        <v>18</v>
      </c>
      <c r="K317" s="37" t="s">
        <v>161</v>
      </c>
      <c r="L317" s="8">
        <v>2</v>
      </c>
      <c r="M317" s="8">
        <v>1625</v>
      </c>
      <c r="N317" s="9" t="s">
        <v>1148</v>
      </c>
      <c r="O317" s="8">
        <v>0</v>
      </c>
      <c r="P317" s="9" t="s">
        <v>1148</v>
      </c>
      <c r="Q317" s="8">
        <v>0</v>
      </c>
      <c r="R317" s="9" t="s">
        <v>1148</v>
      </c>
      <c r="S317" s="8">
        <v>429</v>
      </c>
      <c r="T317" s="9" t="s">
        <v>1148</v>
      </c>
      <c r="U317" s="8">
        <v>0</v>
      </c>
      <c r="V317" s="9" t="s">
        <v>1148</v>
      </c>
      <c r="W317" s="33">
        <v>2054</v>
      </c>
      <c r="X317" s="9" t="s">
        <v>1148</v>
      </c>
      <c r="Y317" s="30">
        <v>1</v>
      </c>
      <c r="Z317" s="9" t="s">
        <v>1148</v>
      </c>
      <c r="AA317" s="30">
        <v>0</v>
      </c>
      <c r="AB317" s="9" t="s">
        <v>1148</v>
      </c>
      <c r="AC317" s="30">
        <v>0</v>
      </c>
      <c r="AD317" s="9" t="s">
        <v>1148</v>
      </c>
      <c r="AE317" s="30">
        <v>0.25</v>
      </c>
      <c r="AF317" s="9" t="s">
        <v>1148</v>
      </c>
      <c r="AG317" s="30">
        <v>0</v>
      </c>
      <c r="AH317" s="9" t="s">
        <v>1148</v>
      </c>
      <c r="AI317" s="32">
        <v>1.25</v>
      </c>
      <c r="AJ317" s="12" t="s">
        <v>1148</v>
      </c>
      <c r="AK317" s="22">
        <v>41701</v>
      </c>
      <c r="AL317" s="22" t="s">
        <v>1148</v>
      </c>
      <c r="AM317" s="22">
        <v>0</v>
      </c>
      <c r="AN317" s="22" t="s">
        <v>1148</v>
      </c>
      <c r="AO317" s="22">
        <v>0</v>
      </c>
      <c r="AP317" s="22" t="s">
        <v>1148</v>
      </c>
      <c r="AQ317" s="22">
        <v>2200</v>
      </c>
      <c r="AR317" s="22" t="s">
        <v>1148</v>
      </c>
      <c r="AS317" s="26">
        <v>43901</v>
      </c>
      <c r="AT317" s="22" t="s">
        <v>1148</v>
      </c>
      <c r="AU317" s="23">
        <v>25.662153846153846</v>
      </c>
      <c r="AV317" s="23" t="s">
        <v>1148</v>
      </c>
      <c r="AW317" s="23" t="s">
        <v>1148</v>
      </c>
      <c r="AX317" s="23" t="s">
        <v>1148</v>
      </c>
      <c r="AY317" s="23" t="s">
        <v>1148</v>
      </c>
      <c r="AZ317" s="23" t="s">
        <v>1148</v>
      </c>
      <c r="BA317" s="23">
        <v>5.1282051282051286</v>
      </c>
      <c r="BB317" s="23" t="s">
        <v>1148</v>
      </c>
      <c r="BC317" s="24">
        <v>21.373417721518987</v>
      </c>
      <c r="BD317" s="1" t="s">
        <v>1148</v>
      </c>
      <c r="BE317" s="1" t="str">
        <f>IF(OR(N317="Q",P317="Q",R317="Q",T317="Q",V317="Q",X317="Q",Z317="Q",AB317="Q",AD317="Q",AF317="Q",AH317="Q",AJ317="Q",AL317="Q",AN317="Q",AP317="Q",AR317="Q",AT317="Q",AV317="Q",AX317="Q",AZ317="Q",BB317="Q",BD317="Q"),"Yes","No")</f>
        <v>No</v>
      </c>
    </row>
    <row r="318" spans="1:57" ht="11.25" customHeight="1">
      <c r="A318" s="7" t="s">
        <v>779</v>
      </c>
      <c r="B318" s="7" t="s">
        <v>654</v>
      </c>
      <c r="C318" s="37" t="s">
        <v>69</v>
      </c>
      <c r="D318" s="298">
        <v>6111</v>
      </c>
      <c r="E318" s="299">
        <v>60111</v>
      </c>
      <c r="F318" s="27" t="s">
        <v>167</v>
      </c>
      <c r="G318" s="73" t="s">
        <v>160</v>
      </c>
      <c r="H318" s="35">
        <v>741318</v>
      </c>
      <c r="I318" s="35">
        <v>88</v>
      </c>
      <c r="J318" s="37" t="s">
        <v>7</v>
      </c>
      <c r="K318" s="37" t="s">
        <v>161</v>
      </c>
      <c r="L318" s="8">
        <v>2</v>
      </c>
      <c r="M318" s="8">
        <v>3320</v>
      </c>
      <c r="N318" s="9" t="s">
        <v>1148</v>
      </c>
      <c r="O318" s="8">
        <v>0</v>
      </c>
      <c r="P318" s="9" t="s">
        <v>1148</v>
      </c>
      <c r="Q318" s="8">
        <v>0</v>
      </c>
      <c r="R318" s="9" t="s">
        <v>1148</v>
      </c>
      <c r="S318" s="8">
        <v>468</v>
      </c>
      <c r="T318" s="9" t="s">
        <v>1148</v>
      </c>
      <c r="U318" s="8">
        <v>0</v>
      </c>
      <c r="V318" s="9" t="s">
        <v>1148</v>
      </c>
      <c r="W318" s="33">
        <v>3788</v>
      </c>
      <c r="X318" s="9" t="s">
        <v>1148</v>
      </c>
      <c r="Y318" s="30">
        <v>2.5</v>
      </c>
      <c r="Z318" s="9" t="s">
        <v>1148</v>
      </c>
      <c r="AA318" s="30">
        <v>0</v>
      </c>
      <c r="AB318" s="9" t="s">
        <v>1148</v>
      </c>
      <c r="AC318" s="30">
        <v>0</v>
      </c>
      <c r="AD318" s="9" t="s">
        <v>1148</v>
      </c>
      <c r="AE318" s="30">
        <v>0.3</v>
      </c>
      <c r="AF318" s="9" t="s">
        <v>1148</v>
      </c>
      <c r="AG318" s="30">
        <v>0</v>
      </c>
      <c r="AH318" s="9" t="s">
        <v>1148</v>
      </c>
      <c r="AI318" s="32">
        <v>2.8</v>
      </c>
      <c r="AJ318" s="12" t="s">
        <v>1148</v>
      </c>
      <c r="AK318" s="22">
        <v>45297</v>
      </c>
      <c r="AL318" s="22" t="s">
        <v>1148</v>
      </c>
      <c r="AM318" s="22">
        <v>0</v>
      </c>
      <c r="AN318" s="22" t="s">
        <v>1148</v>
      </c>
      <c r="AO318" s="22">
        <v>0</v>
      </c>
      <c r="AP318" s="22" t="s">
        <v>1148</v>
      </c>
      <c r="AQ318" s="22">
        <v>17752</v>
      </c>
      <c r="AR318" s="22" t="s">
        <v>1148</v>
      </c>
      <c r="AS318" s="26">
        <v>63049</v>
      </c>
      <c r="AT318" s="22" t="s">
        <v>1148</v>
      </c>
      <c r="AU318" s="23">
        <v>13.643674698795181</v>
      </c>
      <c r="AV318" s="23" t="s">
        <v>1148</v>
      </c>
      <c r="AW318" s="23" t="s">
        <v>1148</v>
      </c>
      <c r="AX318" s="23" t="s">
        <v>1148</v>
      </c>
      <c r="AY318" s="23" t="s">
        <v>1148</v>
      </c>
      <c r="AZ318" s="23" t="s">
        <v>1148</v>
      </c>
      <c r="BA318" s="23">
        <v>37.931623931623932</v>
      </c>
      <c r="BB318" s="23" t="s">
        <v>1148</v>
      </c>
      <c r="BC318" s="24">
        <v>16.64440337909187</v>
      </c>
      <c r="BD318" s="1" t="s">
        <v>1148</v>
      </c>
      <c r="BE318" s="1" t="str">
        <f>IF(OR(N318="Q",P318="Q",R318="Q",T318="Q",V318="Q",X318="Q",Z318="Q",AB318="Q",AD318="Q",AF318="Q",AH318="Q",AJ318="Q",AL318="Q",AN318="Q",AP318="Q",AR318="Q",AT318="Q",AV318="Q",AX318="Q",AZ318="Q",BB318="Q",BD318="Q"),"Yes","No")</f>
        <v>No</v>
      </c>
    </row>
    <row r="319" spans="1:57" ht="11.25" customHeight="1">
      <c r="A319" s="7" t="s">
        <v>74</v>
      </c>
      <c r="B319" s="7" t="s">
        <v>453</v>
      </c>
      <c r="C319" s="37" t="s">
        <v>73</v>
      </c>
      <c r="D319" s="298">
        <v>5117</v>
      </c>
      <c r="E319" s="299">
        <v>50117</v>
      </c>
      <c r="F319" s="27" t="s">
        <v>167</v>
      </c>
      <c r="G319" s="73" t="s">
        <v>160</v>
      </c>
      <c r="H319" s="35">
        <v>1780673</v>
      </c>
      <c r="I319" s="35">
        <v>87</v>
      </c>
      <c r="J319" s="37" t="s">
        <v>10</v>
      </c>
      <c r="K319" s="37" t="s">
        <v>161</v>
      </c>
      <c r="L319" s="8">
        <v>64</v>
      </c>
      <c r="M319" s="8">
        <v>169821</v>
      </c>
      <c r="N319" s="9" t="s">
        <v>1148</v>
      </c>
      <c r="O319" s="8">
        <v>13608</v>
      </c>
      <c r="P319" s="9" t="s">
        <v>1148</v>
      </c>
      <c r="Q319" s="8">
        <v>3775</v>
      </c>
      <c r="R319" s="9" t="s">
        <v>1148</v>
      </c>
      <c r="S319" s="8">
        <v>20698</v>
      </c>
      <c r="T319" s="9" t="s">
        <v>1148</v>
      </c>
      <c r="U319" s="8">
        <v>0</v>
      </c>
      <c r="V319" s="9" t="s">
        <v>1148</v>
      </c>
      <c r="W319" s="33">
        <v>207902</v>
      </c>
      <c r="X319" s="9" t="s">
        <v>1148</v>
      </c>
      <c r="Y319" s="30">
        <v>119</v>
      </c>
      <c r="Z319" s="9" t="s">
        <v>1148</v>
      </c>
      <c r="AA319" s="30">
        <v>7</v>
      </c>
      <c r="AB319" s="9" t="s">
        <v>1148</v>
      </c>
      <c r="AC319" s="30">
        <v>2</v>
      </c>
      <c r="AD319" s="9" t="s">
        <v>1148</v>
      </c>
      <c r="AE319" s="30">
        <v>12</v>
      </c>
      <c r="AF319" s="9" t="s">
        <v>1148</v>
      </c>
      <c r="AG319" s="30">
        <v>0</v>
      </c>
      <c r="AH319" s="9" t="s">
        <v>1148</v>
      </c>
      <c r="AI319" s="32">
        <v>140</v>
      </c>
      <c r="AJ319" s="12" t="s">
        <v>1148</v>
      </c>
      <c r="AK319" s="22">
        <v>2969579</v>
      </c>
      <c r="AL319" s="22" t="s">
        <v>1148</v>
      </c>
      <c r="AM319" s="22">
        <v>405480</v>
      </c>
      <c r="AN319" s="22" t="s">
        <v>1148</v>
      </c>
      <c r="AO319" s="22">
        <v>41293</v>
      </c>
      <c r="AP319" s="22" t="s">
        <v>1148</v>
      </c>
      <c r="AQ319" s="22">
        <v>397292</v>
      </c>
      <c r="AR319" s="22" t="s">
        <v>1148</v>
      </c>
      <c r="AS319" s="26">
        <v>3813644</v>
      </c>
      <c r="AT319" s="22" t="s">
        <v>1148</v>
      </c>
      <c r="AU319" s="23">
        <v>17.48652404590716</v>
      </c>
      <c r="AV319" s="23" t="s">
        <v>1148</v>
      </c>
      <c r="AW319" s="23">
        <v>29.797178130511465</v>
      </c>
      <c r="AX319" s="23" t="s">
        <v>1148</v>
      </c>
      <c r="AY319" s="23">
        <v>10.938543046357616</v>
      </c>
      <c r="AZ319" s="23" t="s">
        <v>1148</v>
      </c>
      <c r="BA319" s="23">
        <v>19.194704802396366</v>
      </c>
      <c r="BB319" s="23" t="s">
        <v>1148</v>
      </c>
      <c r="BC319" s="24">
        <v>18.343469519292743</v>
      </c>
      <c r="BD319" s="1" t="s">
        <v>1148</v>
      </c>
      <c r="BE319" s="1" t="str">
        <f>IF(OR(N319="Q",P319="Q",R319="Q",T319="Q",V319="Q",X319="Q",Z319="Q",AB319="Q",AD319="Q",AF319="Q",AH319="Q",AJ319="Q",AL319="Q",AN319="Q",AP319="Q",AR319="Q",AT319="Q",AV319="Q",AX319="Q",AZ319="Q",BB319="Q",BD319="Q"),"Yes","No")</f>
        <v>No</v>
      </c>
    </row>
    <row r="320" spans="1:57" ht="11.25" customHeight="1">
      <c r="A320" s="7" t="s">
        <v>74</v>
      </c>
      <c r="B320" s="7" t="s">
        <v>453</v>
      </c>
      <c r="C320" s="37" t="s">
        <v>73</v>
      </c>
      <c r="D320" s="298">
        <v>5117</v>
      </c>
      <c r="E320" s="299">
        <v>50117</v>
      </c>
      <c r="F320" s="27" t="s">
        <v>167</v>
      </c>
      <c r="G320" s="73" t="s">
        <v>160</v>
      </c>
      <c r="H320" s="35">
        <v>1780673</v>
      </c>
      <c r="I320" s="35">
        <v>87</v>
      </c>
      <c r="J320" s="37" t="s">
        <v>18</v>
      </c>
      <c r="K320" s="37" t="s">
        <v>161</v>
      </c>
      <c r="L320" s="8">
        <v>13</v>
      </c>
      <c r="M320" s="8">
        <v>29253</v>
      </c>
      <c r="N320" s="9" t="s">
        <v>1148</v>
      </c>
      <c r="O320" s="8">
        <v>4566</v>
      </c>
      <c r="P320" s="9" t="s">
        <v>1148</v>
      </c>
      <c r="Q320" s="8">
        <v>620</v>
      </c>
      <c r="R320" s="9" t="s">
        <v>1148</v>
      </c>
      <c r="S320" s="8">
        <v>3842</v>
      </c>
      <c r="T320" s="9" t="s">
        <v>1148</v>
      </c>
      <c r="U320" s="8">
        <v>0</v>
      </c>
      <c r="V320" s="9" t="s">
        <v>1148</v>
      </c>
      <c r="W320" s="33">
        <v>38281</v>
      </c>
      <c r="X320" s="9" t="s">
        <v>1148</v>
      </c>
      <c r="Y320" s="30">
        <v>18</v>
      </c>
      <c r="Z320" s="9" t="s">
        <v>1148</v>
      </c>
      <c r="AA320" s="30">
        <v>3</v>
      </c>
      <c r="AB320" s="9" t="s">
        <v>1148</v>
      </c>
      <c r="AC320" s="30">
        <v>0.5</v>
      </c>
      <c r="AD320" s="9" t="s">
        <v>1148</v>
      </c>
      <c r="AE320" s="30">
        <v>2</v>
      </c>
      <c r="AF320" s="9" t="s">
        <v>1148</v>
      </c>
      <c r="AG320" s="30">
        <v>0</v>
      </c>
      <c r="AH320" s="9" t="s">
        <v>1148</v>
      </c>
      <c r="AI320" s="32">
        <v>23.5</v>
      </c>
      <c r="AJ320" s="12" t="s">
        <v>1148</v>
      </c>
      <c r="AK320" s="22">
        <v>470823</v>
      </c>
      <c r="AL320" s="22" t="s">
        <v>1148</v>
      </c>
      <c r="AM320" s="22">
        <v>38006</v>
      </c>
      <c r="AN320" s="22" t="s">
        <v>1148</v>
      </c>
      <c r="AO320" s="22">
        <v>4667</v>
      </c>
      <c r="AP320" s="22" t="s">
        <v>1148</v>
      </c>
      <c r="AQ320" s="22">
        <v>34229</v>
      </c>
      <c r="AR320" s="22" t="s">
        <v>1148</v>
      </c>
      <c r="AS320" s="26">
        <v>547725</v>
      </c>
      <c r="AT320" s="22" t="s">
        <v>1148</v>
      </c>
      <c r="AU320" s="23">
        <v>16.094862065429187</v>
      </c>
      <c r="AV320" s="23" t="s">
        <v>1148</v>
      </c>
      <c r="AW320" s="23">
        <v>8.3236968900569419</v>
      </c>
      <c r="AX320" s="23" t="s">
        <v>1148</v>
      </c>
      <c r="AY320" s="23">
        <v>7.5274193548387096</v>
      </c>
      <c r="AZ320" s="23" t="s">
        <v>1148</v>
      </c>
      <c r="BA320" s="23">
        <v>8.9091618948464344</v>
      </c>
      <c r="BB320" s="23" t="s">
        <v>1148</v>
      </c>
      <c r="BC320" s="24">
        <v>14.308011807424048</v>
      </c>
      <c r="BD320" s="1" t="s">
        <v>1148</v>
      </c>
      <c r="BE320" s="1" t="str">
        <f>IF(OR(N320="Q",P320="Q",R320="Q",T320="Q",V320="Q",X320="Q",Z320="Q",AB320="Q",AD320="Q",AF320="Q",AH320="Q",AJ320="Q",AL320="Q",AN320="Q",AP320="Q",AR320="Q",AT320="Q",AV320="Q",AX320="Q",AZ320="Q",BB320="Q",BD320="Q"),"Yes","No")</f>
        <v>No</v>
      </c>
    </row>
    <row r="321" spans="1:57" ht="11.25" customHeight="1">
      <c r="A321" s="7" t="s">
        <v>74</v>
      </c>
      <c r="B321" s="7" t="s">
        <v>453</v>
      </c>
      <c r="C321" s="37" t="s">
        <v>73</v>
      </c>
      <c r="D321" s="298">
        <v>5117</v>
      </c>
      <c r="E321" s="299">
        <v>50117</v>
      </c>
      <c r="F321" s="27" t="s">
        <v>167</v>
      </c>
      <c r="G321" s="73" t="s">
        <v>160</v>
      </c>
      <c r="H321" s="35">
        <v>1780673</v>
      </c>
      <c r="I321" s="35">
        <v>87</v>
      </c>
      <c r="J321" s="37" t="s">
        <v>7</v>
      </c>
      <c r="K321" s="37" t="s">
        <v>161</v>
      </c>
      <c r="L321" s="8">
        <v>10</v>
      </c>
      <c r="M321" s="8">
        <v>45255</v>
      </c>
      <c r="N321" s="9" t="s">
        <v>1148</v>
      </c>
      <c r="O321" s="8">
        <v>3920</v>
      </c>
      <c r="P321" s="9" t="s">
        <v>1148</v>
      </c>
      <c r="Q321" s="8">
        <v>580</v>
      </c>
      <c r="R321" s="9" t="s">
        <v>1148</v>
      </c>
      <c r="S321" s="8">
        <v>5689</v>
      </c>
      <c r="T321" s="9" t="s">
        <v>1148</v>
      </c>
      <c r="U321" s="8">
        <v>0</v>
      </c>
      <c r="V321" s="9" t="s">
        <v>1148</v>
      </c>
      <c r="W321" s="33">
        <v>55444</v>
      </c>
      <c r="X321" s="9" t="s">
        <v>1148</v>
      </c>
      <c r="Y321" s="30">
        <v>26</v>
      </c>
      <c r="Z321" s="9" t="s">
        <v>1148</v>
      </c>
      <c r="AA321" s="30">
        <v>2.5</v>
      </c>
      <c r="AB321" s="9" t="s">
        <v>1148</v>
      </c>
      <c r="AC321" s="30">
        <v>0.5</v>
      </c>
      <c r="AD321" s="9" t="s">
        <v>1148</v>
      </c>
      <c r="AE321" s="30">
        <v>8</v>
      </c>
      <c r="AF321" s="9" t="s">
        <v>1148</v>
      </c>
      <c r="AG321" s="30">
        <v>0</v>
      </c>
      <c r="AH321" s="9" t="s">
        <v>1148</v>
      </c>
      <c r="AI321" s="32">
        <v>37</v>
      </c>
      <c r="AJ321" s="12" t="s">
        <v>1148</v>
      </c>
      <c r="AK321" s="22">
        <v>1328000</v>
      </c>
      <c r="AL321" s="22" t="s">
        <v>1148</v>
      </c>
      <c r="AM321" s="22">
        <v>120713</v>
      </c>
      <c r="AN321" s="22" t="s">
        <v>1148</v>
      </c>
      <c r="AO321" s="22">
        <v>13434</v>
      </c>
      <c r="AP321" s="22" t="s">
        <v>1148</v>
      </c>
      <c r="AQ321" s="22">
        <v>84906</v>
      </c>
      <c r="AR321" s="22" t="s">
        <v>1148</v>
      </c>
      <c r="AS321" s="26">
        <v>1547053</v>
      </c>
      <c r="AT321" s="22" t="s">
        <v>1148</v>
      </c>
      <c r="AU321" s="23">
        <v>29.344823776378302</v>
      </c>
      <c r="AV321" s="23" t="s">
        <v>1148</v>
      </c>
      <c r="AW321" s="23">
        <v>30.794132653061226</v>
      </c>
      <c r="AX321" s="23" t="s">
        <v>1148</v>
      </c>
      <c r="AY321" s="23">
        <v>23.162068965517243</v>
      </c>
      <c r="AZ321" s="23" t="s">
        <v>1148</v>
      </c>
      <c r="BA321" s="23">
        <v>14.924591316575848</v>
      </c>
      <c r="BB321" s="23" t="s">
        <v>1148</v>
      </c>
      <c r="BC321" s="24">
        <v>27.902983190246015</v>
      </c>
      <c r="BD321" s="1" t="s">
        <v>1148</v>
      </c>
      <c r="BE321" s="1" t="str">
        <f>IF(OR(N321="Q",P321="Q",R321="Q",T321="Q",V321="Q",X321="Q",Z321="Q",AB321="Q",AD321="Q",AF321="Q",AH321="Q",AJ321="Q",AL321="Q",AN321="Q",AP321="Q",AR321="Q",AT321="Q",AV321="Q",AX321="Q",AZ321="Q",BB321="Q",BD321="Q"),"Yes","No")</f>
        <v>No</v>
      </c>
    </row>
    <row r="322" spans="1:57" ht="11.25" customHeight="1">
      <c r="A322" s="7" t="s">
        <v>92</v>
      </c>
      <c r="B322" s="7" t="s">
        <v>182</v>
      </c>
      <c r="C322" s="37" t="s">
        <v>89</v>
      </c>
      <c r="D322" s="298">
        <v>44</v>
      </c>
      <c r="E322" s="299">
        <v>44</v>
      </c>
      <c r="F322" s="27" t="s">
        <v>167</v>
      </c>
      <c r="G322" s="73" t="s">
        <v>160</v>
      </c>
      <c r="H322" s="35">
        <v>62966</v>
      </c>
      <c r="I322" s="35">
        <v>86</v>
      </c>
      <c r="J322" s="37" t="s">
        <v>8</v>
      </c>
      <c r="K322" s="37" t="s">
        <v>161</v>
      </c>
      <c r="L322" s="8">
        <v>50</v>
      </c>
      <c r="M322" s="8">
        <v>0</v>
      </c>
      <c r="N322" s="9" t="s">
        <v>1148</v>
      </c>
      <c r="O322" s="8">
        <v>1992</v>
      </c>
      <c r="P322" s="9" t="s">
        <v>1148</v>
      </c>
      <c r="Q322" s="8">
        <v>750</v>
      </c>
      <c r="R322" s="9" t="s">
        <v>1148</v>
      </c>
      <c r="S322" s="8">
        <v>1997</v>
      </c>
      <c r="T322" s="9" t="s">
        <v>1148</v>
      </c>
      <c r="U322" s="8">
        <v>0</v>
      </c>
      <c r="V322" s="9" t="s">
        <v>1148</v>
      </c>
      <c r="W322" s="33">
        <v>4739</v>
      </c>
      <c r="X322" s="9" t="s">
        <v>1148</v>
      </c>
      <c r="Y322" s="30">
        <v>0</v>
      </c>
      <c r="Z322" s="9" t="s">
        <v>1148</v>
      </c>
      <c r="AA322" s="30">
        <v>1.04</v>
      </c>
      <c r="AB322" s="9" t="s">
        <v>1148</v>
      </c>
      <c r="AC322" s="30">
        <v>0.42</v>
      </c>
      <c r="AD322" s="9" t="s">
        <v>1148</v>
      </c>
      <c r="AE322" s="30">
        <v>1.1299999999999999</v>
      </c>
      <c r="AF322" s="9" t="s">
        <v>1148</v>
      </c>
      <c r="AG322" s="30">
        <v>0</v>
      </c>
      <c r="AH322" s="9" t="s">
        <v>1148</v>
      </c>
      <c r="AI322" s="32">
        <v>2.59</v>
      </c>
      <c r="AJ322" s="12" t="s">
        <v>1148</v>
      </c>
      <c r="AK322" s="22">
        <v>0</v>
      </c>
      <c r="AL322" s="22" t="s">
        <v>1148</v>
      </c>
      <c r="AM322" s="22">
        <v>52962</v>
      </c>
      <c r="AN322" s="22" t="s">
        <v>1148</v>
      </c>
      <c r="AO322" s="22">
        <v>18524</v>
      </c>
      <c r="AP322" s="22" t="s">
        <v>1148</v>
      </c>
      <c r="AQ322" s="22">
        <v>50740</v>
      </c>
      <c r="AR322" s="22" t="s">
        <v>1148</v>
      </c>
      <c r="AS322" s="26">
        <v>122226</v>
      </c>
      <c r="AT322" s="22" t="s">
        <v>1148</v>
      </c>
      <c r="AU322" s="23" t="s">
        <v>1148</v>
      </c>
      <c r="AV322" s="23" t="s">
        <v>1148</v>
      </c>
      <c r="AW322" s="23">
        <v>26.587349397590362</v>
      </c>
      <c r="AX322" s="23" t="s">
        <v>1148</v>
      </c>
      <c r="AY322" s="23">
        <v>24.698666666666668</v>
      </c>
      <c r="AZ322" s="23" t="s">
        <v>1148</v>
      </c>
      <c r="BA322" s="23">
        <v>25.40811216825238</v>
      </c>
      <c r="BB322" s="23" t="s">
        <v>1148</v>
      </c>
      <c r="BC322" s="24">
        <v>25.791517197721038</v>
      </c>
      <c r="BD322" s="1" t="s">
        <v>1148</v>
      </c>
      <c r="BE322" s="1" t="str">
        <f>IF(OR(N322="Q",P322="Q",R322="Q",T322="Q",V322="Q",X322="Q",Z322="Q",AB322="Q",AD322="Q",AF322="Q",AH322="Q",AJ322="Q",AL322="Q",AN322="Q",AP322="Q",AR322="Q",AT322="Q",AV322="Q",AX322="Q",AZ322="Q",BB322="Q",BD322="Q"),"Yes","No")</f>
        <v>No</v>
      </c>
    </row>
    <row r="323" spans="1:57" ht="11.25" customHeight="1">
      <c r="A323" s="7" t="s">
        <v>92</v>
      </c>
      <c r="B323" s="7" t="s">
        <v>182</v>
      </c>
      <c r="C323" s="37" t="s">
        <v>89</v>
      </c>
      <c r="D323" s="298">
        <v>44</v>
      </c>
      <c r="E323" s="299">
        <v>44</v>
      </c>
      <c r="F323" s="27" t="s">
        <v>167</v>
      </c>
      <c r="G323" s="73" t="s">
        <v>160</v>
      </c>
      <c r="H323" s="35">
        <v>62966</v>
      </c>
      <c r="I323" s="35">
        <v>86</v>
      </c>
      <c r="J323" s="37" t="s">
        <v>10</v>
      </c>
      <c r="K323" s="37" t="s">
        <v>161</v>
      </c>
      <c r="L323" s="8">
        <v>16</v>
      </c>
      <c r="M323" s="8">
        <v>53603</v>
      </c>
      <c r="N323" s="9" t="s">
        <v>1148</v>
      </c>
      <c r="O323" s="8">
        <v>6314</v>
      </c>
      <c r="P323" s="9" t="s">
        <v>1148</v>
      </c>
      <c r="Q323" s="8">
        <v>2994</v>
      </c>
      <c r="R323" s="9" t="s">
        <v>1148</v>
      </c>
      <c r="S323" s="8">
        <v>10914</v>
      </c>
      <c r="T323" s="9" t="s">
        <v>1148</v>
      </c>
      <c r="U323" s="8">
        <v>0</v>
      </c>
      <c r="V323" s="9" t="s">
        <v>1148</v>
      </c>
      <c r="W323" s="33">
        <v>73825</v>
      </c>
      <c r="X323" s="9" t="s">
        <v>1148</v>
      </c>
      <c r="Y323" s="30">
        <v>30.630000000000003</v>
      </c>
      <c r="Z323" s="9" t="s">
        <v>1148</v>
      </c>
      <c r="AA323" s="30">
        <v>3.96</v>
      </c>
      <c r="AB323" s="9" t="s">
        <v>1148</v>
      </c>
      <c r="AC323" s="30">
        <v>1.68</v>
      </c>
      <c r="AD323" s="9" t="s">
        <v>1148</v>
      </c>
      <c r="AE323" s="30">
        <v>6.35</v>
      </c>
      <c r="AF323" s="9" t="s">
        <v>1148</v>
      </c>
      <c r="AG323" s="30">
        <v>0</v>
      </c>
      <c r="AH323" s="9" t="s">
        <v>1148</v>
      </c>
      <c r="AI323" s="32">
        <v>42.62</v>
      </c>
      <c r="AJ323" s="12" t="s">
        <v>1148</v>
      </c>
      <c r="AK323" s="22">
        <v>1084330</v>
      </c>
      <c r="AL323" s="22" t="s">
        <v>1148</v>
      </c>
      <c r="AM323" s="22">
        <v>140563</v>
      </c>
      <c r="AN323" s="22" t="s">
        <v>1148</v>
      </c>
      <c r="AO323" s="22">
        <v>64236</v>
      </c>
      <c r="AP323" s="22" t="s">
        <v>1148</v>
      </c>
      <c r="AQ323" s="22">
        <v>301023</v>
      </c>
      <c r="AR323" s="22" t="s">
        <v>1148</v>
      </c>
      <c r="AS323" s="26">
        <v>1590152</v>
      </c>
      <c r="AT323" s="22" t="s">
        <v>1148</v>
      </c>
      <c r="AU323" s="23">
        <v>20.228905098595227</v>
      </c>
      <c r="AV323" s="23" t="s">
        <v>1148</v>
      </c>
      <c r="AW323" s="23">
        <v>22.262115932847639</v>
      </c>
      <c r="AX323" s="23" t="s">
        <v>1148</v>
      </c>
      <c r="AY323" s="23">
        <v>21.45490981963928</v>
      </c>
      <c r="AZ323" s="23" t="s">
        <v>1148</v>
      </c>
      <c r="BA323" s="23">
        <v>27.581363386476085</v>
      </c>
      <c r="BB323" s="23" t="s">
        <v>1148</v>
      </c>
      <c r="BC323" s="24">
        <v>21.539478496444293</v>
      </c>
      <c r="BD323" s="1" t="s">
        <v>1148</v>
      </c>
      <c r="BE323" s="1" t="str">
        <f>IF(OR(N323="Q",P323="Q",R323="Q",T323="Q",V323="Q",X323="Q",Z323="Q",AB323="Q",AD323="Q",AF323="Q",AH323="Q",AJ323="Q",AL323="Q",AN323="Q",AP323="Q",AR323="Q",AT323="Q",AV323="Q",AX323="Q",AZ323="Q",BB323="Q",BD323="Q"),"Yes","No")</f>
        <v>No</v>
      </c>
    </row>
    <row r="324" spans="1:57" ht="11.25" customHeight="1">
      <c r="A324" s="7" t="s">
        <v>92</v>
      </c>
      <c r="B324" s="7" t="s">
        <v>182</v>
      </c>
      <c r="C324" s="37" t="s">
        <v>89</v>
      </c>
      <c r="D324" s="298">
        <v>44</v>
      </c>
      <c r="E324" s="299">
        <v>44</v>
      </c>
      <c r="F324" s="27" t="s">
        <v>167</v>
      </c>
      <c r="G324" s="73" t="s">
        <v>160</v>
      </c>
      <c r="H324" s="35">
        <v>62966</v>
      </c>
      <c r="I324" s="35">
        <v>86</v>
      </c>
      <c r="J324" s="37" t="s">
        <v>7</v>
      </c>
      <c r="K324" s="37" t="s">
        <v>161</v>
      </c>
      <c r="L324" s="8">
        <v>15</v>
      </c>
      <c r="M324" s="8">
        <v>72437</v>
      </c>
      <c r="N324" s="9" t="s">
        <v>1148</v>
      </c>
      <c r="O324" s="8">
        <v>12581</v>
      </c>
      <c r="P324" s="9" t="s">
        <v>1148</v>
      </c>
      <c r="Q324" s="8">
        <v>3953</v>
      </c>
      <c r="R324" s="9" t="s">
        <v>1148</v>
      </c>
      <c r="S324" s="8">
        <v>13154</v>
      </c>
      <c r="T324" s="9" t="s">
        <v>1148</v>
      </c>
      <c r="U324" s="8">
        <v>0</v>
      </c>
      <c r="V324" s="9" t="s">
        <v>1148</v>
      </c>
      <c r="W324" s="33">
        <v>102125</v>
      </c>
      <c r="X324" s="9" t="s">
        <v>1148</v>
      </c>
      <c r="Y324" s="30">
        <v>43.93</v>
      </c>
      <c r="Z324" s="9" t="s">
        <v>1148</v>
      </c>
      <c r="AA324" s="30">
        <v>7.48</v>
      </c>
      <c r="AB324" s="9" t="s">
        <v>1148</v>
      </c>
      <c r="AC324" s="30">
        <v>2.2400000000000002</v>
      </c>
      <c r="AD324" s="9" t="s">
        <v>1148</v>
      </c>
      <c r="AE324" s="30">
        <v>7.55</v>
      </c>
      <c r="AF324" s="9" t="s">
        <v>1148</v>
      </c>
      <c r="AG324" s="30">
        <v>0</v>
      </c>
      <c r="AH324" s="9" t="s">
        <v>1148</v>
      </c>
      <c r="AI324" s="32">
        <v>61.2</v>
      </c>
      <c r="AJ324" s="12" t="s">
        <v>1148</v>
      </c>
      <c r="AK324" s="22">
        <v>1718237</v>
      </c>
      <c r="AL324" s="22" t="s">
        <v>1148</v>
      </c>
      <c r="AM324" s="22">
        <v>341130</v>
      </c>
      <c r="AN324" s="22" t="s">
        <v>1148</v>
      </c>
      <c r="AO324" s="22">
        <v>112881</v>
      </c>
      <c r="AP324" s="22" t="s">
        <v>1148</v>
      </c>
      <c r="AQ324" s="22">
        <v>439477</v>
      </c>
      <c r="AR324" s="22" t="s">
        <v>1148</v>
      </c>
      <c r="AS324" s="26">
        <v>2611725</v>
      </c>
      <c r="AT324" s="22" t="s">
        <v>1148</v>
      </c>
      <c r="AU324" s="23">
        <v>23.720432927923575</v>
      </c>
      <c r="AV324" s="23" t="s">
        <v>1148</v>
      </c>
      <c r="AW324" s="23">
        <v>27.114696764963039</v>
      </c>
      <c r="AX324" s="23" t="s">
        <v>1148</v>
      </c>
      <c r="AY324" s="23">
        <v>28.555780419934226</v>
      </c>
      <c r="AZ324" s="23" t="s">
        <v>1148</v>
      </c>
      <c r="BA324" s="23">
        <v>33.410141401854951</v>
      </c>
      <c r="BB324" s="23" t="s">
        <v>1148</v>
      </c>
      <c r="BC324" s="24">
        <v>25.573806609547123</v>
      </c>
      <c r="BD324" s="1" t="s">
        <v>1148</v>
      </c>
      <c r="BE324" s="1" t="str">
        <f>IF(OR(N324="Q",P324="Q",R324="Q",T324="Q",V324="Q",X324="Q",Z324="Q",AB324="Q",AD324="Q",AF324="Q",AH324="Q",AJ324="Q",AL324="Q",AN324="Q",AP324="Q",AR324="Q",AT324="Q",AV324="Q",AX324="Q",AZ324="Q",BB324="Q",BD324="Q"),"Yes","No")</f>
        <v>No</v>
      </c>
    </row>
    <row r="325" spans="1:57" ht="11.25" customHeight="1">
      <c r="A325" s="7" t="s">
        <v>92</v>
      </c>
      <c r="B325" s="7" t="s">
        <v>182</v>
      </c>
      <c r="C325" s="37" t="s">
        <v>89</v>
      </c>
      <c r="D325" s="298">
        <v>44</v>
      </c>
      <c r="E325" s="299">
        <v>44</v>
      </c>
      <c r="F325" s="27" t="s">
        <v>167</v>
      </c>
      <c r="G325" s="73" t="s">
        <v>160</v>
      </c>
      <c r="H325" s="35">
        <v>62966</v>
      </c>
      <c r="I325" s="35">
        <v>86</v>
      </c>
      <c r="J325" s="37" t="s">
        <v>18</v>
      </c>
      <c r="K325" s="37" t="s">
        <v>161</v>
      </c>
      <c r="L325" s="8">
        <v>5</v>
      </c>
      <c r="M325" s="8">
        <v>17251</v>
      </c>
      <c r="N325" s="9" t="s">
        <v>1148</v>
      </c>
      <c r="O325" s="8">
        <v>3269</v>
      </c>
      <c r="P325" s="9" t="s">
        <v>1148</v>
      </c>
      <c r="Q325" s="8">
        <v>999</v>
      </c>
      <c r="R325" s="9" t="s">
        <v>1148</v>
      </c>
      <c r="S325" s="8">
        <v>3296</v>
      </c>
      <c r="T325" s="9" t="s">
        <v>1148</v>
      </c>
      <c r="U325" s="8">
        <v>0</v>
      </c>
      <c r="V325" s="9" t="s">
        <v>1148</v>
      </c>
      <c r="W325" s="33">
        <v>24815</v>
      </c>
      <c r="X325" s="9" t="s">
        <v>1148</v>
      </c>
      <c r="Y325" s="30">
        <v>10.29</v>
      </c>
      <c r="Z325" s="9" t="s">
        <v>1148</v>
      </c>
      <c r="AA325" s="30">
        <v>1.94</v>
      </c>
      <c r="AB325" s="9" t="s">
        <v>1148</v>
      </c>
      <c r="AC325" s="30">
        <v>0.56999999999999995</v>
      </c>
      <c r="AD325" s="9" t="s">
        <v>1148</v>
      </c>
      <c r="AE325" s="30">
        <v>1.89</v>
      </c>
      <c r="AF325" s="9" t="s">
        <v>1148</v>
      </c>
      <c r="AG325" s="30">
        <v>0</v>
      </c>
      <c r="AH325" s="9" t="s">
        <v>1148</v>
      </c>
      <c r="AI325" s="32">
        <v>14.69</v>
      </c>
      <c r="AJ325" s="12" t="s">
        <v>1148</v>
      </c>
      <c r="AK325" s="22">
        <v>396355</v>
      </c>
      <c r="AL325" s="22" t="s">
        <v>1148</v>
      </c>
      <c r="AM325" s="22">
        <v>83806</v>
      </c>
      <c r="AN325" s="22" t="s">
        <v>1148</v>
      </c>
      <c r="AO325" s="22">
        <v>26518</v>
      </c>
      <c r="AP325" s="22" t="s">
        <v>1148</v>
      </c>
      <c r="AQ325" s="22">
        <v>99755</v>
      </c>
      <c r="AR325" s="22" t="s">
        <v>1148</v>
      </c>
      <c r="AS325" s="26">
        <v>606434</v>
      </c>
      <c r="AT325" s="22" t="s">
        <v>1148</v>
      </c>
      <c r="AU325" s="23">
        <v>22.9757695206075</v>
      </c>
      <c r="AV325" s="23" t="s">
        <v>1148</v>
      </c>
      <c r="AW325" s="23">
        <v>25.636586111960845</v>
      </c>
      <c r="AX325" s="23" t="s">
        <v>1148</v>
      </c>
      <c r="AY325" s="23">
        <v>26.544544544544543</v>
      </c>
      <c r="AZ325" s="23" t="s">
        <v>1148</v>
      </c>
      <c r="BA325" s="23">
        <v>30.265473300970875</v>
      </c>
      <c r="BB325" s="23" t="s">
        <v>1148</v>
      </c>
      <c r="BC325" s="24">
        <v>24.438202699979851</v>
      </c>
      <c r="BD325" s="1" t="s">
        <v>1148</v>
      </c>
      <c r="BE325" s="1" t="str">
        <f>IF(OR(N325="Q",P325="Q",R325="Q",T325="Q",V325="Q",X325="Q",Z325="Q",AB325="Q",AD325="Q",AF325="Q",AH325="Q",AJ325="Q",AL325="Q",AN325="Q",AP325="Q",AR325="Q",AT325="Q",AV325="Q",AX325="Q",AZ325="Q",BB325="Q",BD325="Q"),"Yes","No")</f>
        <v>No</v>
      </c>
    </row>
    <row r="326" spans="1:57" ht="11.25" customHeight="1">
      <c r="A326" s="7" t="s">
        <v>408</v>
      </c>
      <c r="B326" s="7" t="s">
        <v>409</v>
      </c>
      <c r="C326" s="37" t="s">
        <v>40</v>
      </c>
      <c r="D326" s="298">
        <v>5056</v>
      </c>
      <c r="E326" s="299">
        <v>50056</v>
      </c>
      <c r="F326" s="27" t="s">
        <v>167</v>
      </c>
      <c r="G326" s="73" t="s">
        <v>160</v>
      </c>
      <c r="H326" s="35">
        <v>266921</v>
      </c>
      <c r="I326" s="35">
        <v>85</v>
      </c>
      <c r="J326" s="37" t="s">
        <v>7</v>
      </c>
      <c r="K326" s="37" t="s">
        <v>161</v>
      </c>
      <c r="L326" s="8">
        <v>48</v>
      </c>
      <c r="M326" s="8">
        <v>211120</v>
      </c>
      <c r="N326" s="9" t="s">
        <v>1148</v>
      </c>
      <c r="O326" s="8">
        <v>61272</v>
      </c>
      <c r="P326" s="9" t="s">
        <v>1148</v>
      </c>
      <c r="Q326" s="8">
        <v>6191</v>
      </c>
      <c r="R326" s="9" t="s">
        <v>1148</v>
      </c>
      <c r="S326" s="8">
        <v>35727</v>
      </c>
      <c r="T326" s="9" t="s">
        <v>1148</v>
      </c>
      <c r="U326" s="8">
        <v>0</v>
      </c>
      <c r="V326" s="9" t="s">
        <v>1148</v>
      </c>
      <c r="W326" s="33">
        <v>314310</v>
      </c>
      <c r="X326" s="9" t="s">
        <v>1148</v>
      </c>
      <c r="Y326" s="30">
        <v>137</v>
      </c>
      <c r="Z326" s="9" t="s">
        <v>1148</v>
      </c>
      <c r="AA326" s="30">
        <v>37</v>
      </c>
      <c r="AB326" s="9" t="s">
        <v>1148</v>
      </c>
      <c r="AC326" s="30">
        <v>3</v>
      </c>
      <c r="AD326" s="9" t="s">
        <v>1148</v>
      </c>
      <c r="AE326" s="30">
        <v>18</v>
      </c>
      <c r="AF326" s="9" t="s">
        <v>1148</v>
      </c>
      <c r="AG326" s="30">
        <v>0</v>
      </c>
      <c r="AH326" s="9" t="s">
        <v>1148</v>
      </c>
      <c r="AI326" s="32">
        <v>195</v>
      </c>
      <c r="AJ326" s="12" t="s">
        <v>1148</v>
      </c>
      <c r="AK326" s="22">
        <v>5414642</v>
      </c>
      <c r="AL326" s="22" t="s">
        <v>1148</v>
      </c>
      <c r="AM326" s="22">
        <v>1805388</v>
      </c>
      <c r="AN326" s="22" t="s">
        <v>1148</v>
      </c>
      <c r="AO326" s="22">
        <v>111094</v>
      </c>
      <c r="AP326" s="22" t="s">
        <v>1148</v>
      </c>
      <c r="AQ326" s="22">
        <v>771375</v>
      </c>
      <c r="AR326" s="22" t="s">
        <v>1148</v>
      </c>
      <c r="AS326" s="26">
        <v>8102499</v>
      </c>
      <c r="AT326" s="22" t="s">
        <v>1148</v>
      </c>
      <c r="AU326" s="23">
        <v>25.647224327396742</v>
      </c>
      <c r="AV326" s="23" t="s">
        <v>1148</v>
      </c>
      <c r="AW326" s="23">
        <v>29.465139052095573</v>
      </c>
      <c r="AX326" s="23" t="s">
        <v>1148</v>
      </c>
      <c r="AY326" s="23">
        <v>17.944435470844773</v>
      </c>
      <c r="AZ326" s="23" t="s">
        <v>1148</v>
      </c>
      <c r="BA326" s="23">
        <v>21.590813670333361</v>
      </c>
      <c r="BB326" s="23" t="s">
        <v>1148</v>
      </c>
      <c r="BC326" s="24">
        <v>25.778686646940919</v>
      </c>
      <c r="BD326" s="1" t="s">
        <v>1148</v>
      </c>
      <c r="BE326" s="1" t="str">
        <f>IF(OR(N326="Q",P326="Q",R326="Q",T326="Q",V326="Q",X326="Q",Z326="Q",AB326="Q",AD326="Q",AF326="Q",AH326="Q",AJ326="Q",AL326="Q",AN326="Q",AP326="Q",AR326="Q",AT326="Q",AV326="Q",AX326="Q",AZ326="Q",BB326="Q",BD326="Q"),"Yes","No")</f>
        <v>No</v>
      </c>
    </row>
    <row r="327" spans="1:57" ht="11.25" customHeight="1">
      <c r="A327" s="7" t="s">
        <v>127</v>
      </c>
      <c r="B327" s="7" t="s">
        <v>293</v>
      </c>
      <c r="C327" s="37" t="s">
        <v>93</v>
      </c>
      <c r="D327" s="298">
        <v>5001</v>
      </c>
      <c r="E327" s="299">
        <v>50001</v>
      </c>
      <c r="F327" s="27" t="s">
        <v>164</v>
      </c>
      <c r="G327" s="73" t="s">
        <v>160</v>
      </c>
      <c r="H327" s="35">
        <v>216154</v>
      </c>
      <c r="I327" s="35">
        <v>85</v>
      </c>
      <c r="J327" s="37" t="s">
        <v>7</v>
      </c>
      <c r="K327" s="37" t="s">
        <v>161</v>
      </c>
      <c r="L327" s="8">
        <v>21</v>
      </c>
      <c r="M327" s="8">
        <v>78472</v>
      </c>
      <c r="N327" s="9" t="s">
        <v>1148</v>
      </c>
      <c r="O327" s="8">
        <v>11291</v>
      </c>
      <c r="P327" s="9" t="s">
        <v>1148</v>
      </c>
      <c r="Q327" s="8">
        <v>0</v>
      </c>
      <c r="R327" s="9" t="s">
        <v>1148</v>
      </c>
      <c r="S327" s="8">
        <v>13509</v>
      </c>
      <c r="T327" s="9" t="s">
        <v>1148</v>
      </c>
      <c r="U327" s="8">
        <v>0</v>
      </c>
      <c r="V327" s="9" t="s">
        <v>1148</v>
      </c>
      <c r="W327" s="33">
        <v>103272</v>
      </c>
      <c r="X327" s="9" t="s">
        <v>1148</v>
      </c>
      <c r="Y327" s="30">
        <v>43</v>
      </c>
      <c r="Z327" s="9" t="s">
        <v>1148</v>
      </c>
      <c r="AA327" s="30">
        <v>8</v>
      </c>
      <c r="AB327" s="9" t="s">
        <v>1148</v>
      </c>
      <c r="AC327" s="30">
        <v>0</v>
      </c>
      <c r="AD327" s="9" t="s">
        <v>1148</v>
      </c>
      <c r="AE327" s="30">
        <v>7</v>
      </c>
      <c r="AF327" s="9" t="s">
        <v>1148</v>
      </c>
      <c r="AG327" s="30">
        <v>0</v>
      </c>
      <c r="AH327" s="9" t="s">
        <v>1148</v>
      </c>
      <c r="AI327" s="32">
        <v>58</v>
      </c>
      <c r="AJ327" s="12" t="s">
        <v>1148</v>
      </c>
      <c r="AK327" s="22">
        <v>1897386</v>
      </c>
      <c r="AL327" s="22" t="s">
        <v>1148</v>
      </c>
      <c r="AM327" s="22">
        <v>272348</v>
      </c>
      <c r="AN327" s="22" t="s">
        <v>1148</v>
      </c>
      <c r="AO327" s="22">
        <v>0</v>
      </c>
      <c r="AP327" s="22" t="s">
        <v>1148</v>
      </c>
      <c r="AQ327" s="22">
        <v>209467</v>
      </c>
      <c r="AR327" s="22" t="s">
        <v>1148</v>
      </c>
      <c r="AS327" s="26">
        <v>2379201</v>
      </c>
      <c r="AT327" s="22" t="s">
        <v>1148</v>
      </c>
      <c r="AU327" s="23">
        <v>24.17914670200836</v>
      </c>
      <c r="AV327" s="23" t="s">
        <v>1148</v>
      </c>
      <c r="AW327" s="23">
        <v>24.120804180320608</v>
      </c>
      <c r="AX327" s="23" t="s">
        <v>1148</v>
      </c>
      <c r="AY327" s="23" t="s">
        <v>1148</v>
      </c>
      <c r="AZ327" s="23" t="s">
        <v>1148</v>
      </c>
      <c r="BA327" s="23">
        <v>15.505736916129987</v>
      </c>
      <c r="BB327" s="23" t="s">
        <v>1148</v>
      </c>
      <c r="BC327" s="24">
        <v>23.038200092958402</v>
      </c>
      <c r="BD327" s="1" t="s">
        <v>1148</v>
      </c>
      <c r="BE327" s="1" t="str">
        <f>IF(OR(N327="Q",P327="Q",R327="Q",T327="Q",V327="Q",X327="Q",Z327="Q",AB327="Q",AD327="Q",AF327="Q",AH327="Q",AJ327="Q",AL327="Q",AN327="Q",AP327="Q",AR327="Q",AT327="Q",AV327="Q",AX327="Q",AZ327="Q",BB327="Q",BD327="Q"),"Yes","No")</f>
        <v>No</v>
      </c>
    </row>
    <row r="328" spans="1:57" ht="11.25" customHeight="1">
      <c r="A328" s="7" t="s">
        <v>320</v>
      </c>
      <c r="B328" s="7" t="s">
        <v>321</v>
      </c>
      <c r="C328" s="37" t="s">
        <v>32</v>
      </c>
      <c r="D328" s="298">
        <v>4036</v>
      </c>
      <c r="E328" s="299">
        <v>40036</v>
      </c>
      <c r="F328" s="27" t="s">
        <v>164</v>
      </c>
      <c r="G328" s="73" t="s">
        <v>160</v>
      </c>
      <c r="H328" s="35">
        <v>240223</v>
      </c>
      <c r="I328" s="35">
        <v>84</v>
      </c>
      <c r="J328" s="37" t="s">
        <v>7</v>
      </c>
      <c r="K328" s="37" t="s">
        <v>161</v>
      </c>
      <c r="L328" s="8">
        <v>65</v>
      </c>
      <c r="M328" s="8">
        <v>282985</v>
      </c>
      <c r="N328" s="9" t="s">
        <v>1148</v>
      </c>
      <c r="O328" s="8">
        <v>46110</v>
      </c>
      <c r="P328" s="9" t="s">
        <v>1148</v>
      </c>
      <c r="Q328" s="8">
        <v>14859</v>
      </c>
      <c r="R328" s="9" t="s">
        <v>1148</v>
      </c>
      <c r="S328" s="8">
        <v>16680</v>
      </c>
      <c r="T328" s="9" t="s">
        <v>1148</v>
      </c>
      <c r="U328" s="8">
        <v>0</v>
      </c>
      <c r="V328" s="9" t="s">
        <v>1148</v>
      </c>
      <c r="W328" s="33">
        <v>360634</v>
      </c>
      <c r="X328" s="9" t="s">
        <v>1148</v>
      </c>
      <c r="Y328" s="30">
        <v>161</v>
      </c>
      <c r="Z328" s="9" t="s">
        <v>1148</v>
      </c>
      <c r="AA328" s="30">
        <v>22</v>
      </c>
      <c r="AB328" s="9" t="s">
        <v>1148</v>
      </c>
      <c r="AC328" s="30">
        <v>8.5</v>
      </c>
      <c r="AD328" s="9" t="s">
        <v>1148</v>
      </c>
      <c r="AE328" s="30">
        <v>8.4</v>
      </c>
      <c r="AF328" s="9" t="s">
        <v>1148</v>
      </c>
      <c r="AG328" s="30">
        <v>0</v>
      </c>
      <c r="AH328" s="9" t="s">
        <v>1148</v>
      </c>
      <c r="AI328" s="32">
        <v>199.9</v>
      </c>
      <c r="AJ328" s="12" t="s">
        <v>1148</v>
      </c>
      <c r="AK328" s="22">
        <v>4675405</v>
      </c>
      <c r="AL328" s="22" t="s">
        <v>1148</v>
      </c>
      <c r="AM328" s="22">
        <v>1060299</v>
      </c>
      <c r="AN328" s="22" t="s">
        <v>1148</v>
      </c>
      <c r="AO328" s="22">
        <v>194393</v>
      </c>
      <c r="AP328" s="22" t="s">
        <v>1148</v>
      </c>
      <c r="AQ328" s="22">
        <v>662730</v>
      </c>
      <c r="AR328" s="22" t="s">
        <v>1148</v>
      </c>
      <c r="AS328" s="26">
        <v>6592827</v>
      </c>
      <c r="AT328" s="22" t="s">
        <v>1148</v>
      </c>
      <c r="AU328" s="23">
        <v>16.521741435058395</v>
      </c>
      <c r="AV328" s="23" t="s">
        <v>1148</v>
      </c>
      <c r="AW328" s="23">
        <v>22.994990240728693</v>
      </c>
      <c r="AX328" s="23" t="s">
        <v>1148</v>
      </c>
      <c r="AY328" s="23">
        <v>13.082508917154586</v>
      </c>
      <c r="AZ328" s="23" t="s">
        <v>1148</v>
      </c>
      <c r="BA328" s="23">
        <v>39.732014388489212</v>
      </c>
      <c r="BB328" s="23" t="s">
        <v>1148</v>
      </c>
      <c r="BC328" s="24">
        <v>18.281213085843266</v>
      </c>
      <c r="BD328" s="1" t="s">
        <v>1148</v>
      </c>
      <c r="BE328" s="1" t="str">
        <f>IF(OR(N328="Q",P328="Q",R328="Q",T328="Q",V328="Q",X328="Q",Z328="Q",AB328="Q",AD328="Q",AF328="Q",AH328="Q",AJ328="Q",AL328="Q",AN328="Q",AP328="Q",AR328="Q",AT328="Q",AV328="Q",AX328="Q",AZ328="Q",BB328="Q",BD328="Q"),"Yes","No")</f>
        <v>No</v>
      </c>
    </row>
    <row r="329" spans="1:57" ht="11.25" customHeight="1">
      <c r="A329" s="7" t="s">
        <v>655</v>
      </c>
      <c r="B329" s="7" t="s">
        <v>656</v>
      </c>
      <c r="C329" s="37" t="s">
        <v>17</v>
      </c>
      <c r="D329" s="298">
        <v>9079</v>
      </c>
      <c r="E329" s="299">
        <v>90079</v>
      </c>
      <c r="F329" s="27" t="s">
        <v>167</v>
      </c>
      <c r="G329" s="73" t="s">
        <v>160</v>
      </c>
      <c r="H329" s="35">
        <v>345580</v>
      </c>
      <c r="I329" s="35">
        <v>84</v>
      </c>
      <c r="J329" s="37" t="s">
        <v>7</v>
      </c>
      <c r="K329" s="37" t="s">
        <v>161</v>
      </c>
      <c r="L329" s="8">
        <v>54</v>
      </c>
      <c r="M329" s="8">
        <v>291622</v>
      </c>
      <c r="N329" s="9" t="s">
        <v>1148</v>
      </c>
      <c r="O329" s="8">
        <v>42943</v>
      </c>
      <c r="P329" s="9" t="s">
        <v>1148</v>
      </c>
      <c r="Q329" s="8">
        <v>5994</v>
      </c>
      <c r="R329" s="9" t="s">
        <v>1148</v>
      </c>
      <c r="S329" s="8">
        <v>100347</v>
      </c>
      <c r="T329" s="9" t="s">
        <v>1148</v>
      </c>
      <c r="U329" s="8">
        <v>0</v>
      </c>
      <c r="V329" s="9" t="s">
        <v>1148</v>
      </c>
      <c r="W329" s="33">
        <v>440906</v>
      </c>
      <c r="X329" s="9" t="s">
        <v>1148</v>
      </c>
      <c r="Y329" s="30">
        <v>158.4</v>
      </c>
      <c r="Z329" s="9" t="s">
        <v>1148</v>
      </c>
      <c r="AA329" s="30">
        <v>22.5</v>
      </c>
      <c r="AB329" s="9" t="s">
        <v>1148</v>
      </c>
      <c r="AC329" s="30">
        <v>3.35</v>
      </c>
      <c r="AD329" s="9" t="s">
        <v>1148</v>
      </c>
      <c r="AE329" s="30">
        <v>58.29</v>
      </c>
      <c r="AF329" s="9" t="s">
        <v>1148</v>
      </c>
      <c r="AG329" s="30">
        <v>0</v>
      </c>
      <c r="AH329" s="9" t="s">
        <v>1148</v>
      </c>
      <c r="AI329" s="32">
        <v>242.54</v>
      </c>
      <c r="AJ329" s="12" t="s">
        <v>1148</v>
      </c>
      <c r="AK329" s="22">
        <v>6030562</v>
      </c>
      <c r="AL329" s="22" t="s">
        <v>1148</v>
      </c>
      <c r="AM329" s="22">
        <v>1023321</v>
      </c>
      <c r="AN329" s="22" t="s">
        <v>1148</v>
      </c>
      <c r="AO329" s="22">
        <v>134725</v>
      </c>
      <c r="AP329" s="22" t="s">
        <v>1148</v>
      </c>
      <c r="AQ329" s="22">
        <v>2514308</v>
      </c>
      <c r="AR329" s="22" t="s">
        <v>1148</v>
      </c>
      <c r="AS329" s="26">
        <v>9702916</v>
      </c>
      <c r="AT329" s="22" t="s">
        <v>1148</v>
      </c>
      <c r="AU329" s="23">
        <v>20.679379470684655</v>
      </c>
      <c r="AV329" s="23" t="s">
        <v>1148</v>
      </c>
      <c r="AW329" s="23">
        <v>23.829751065365716</v>
      </c>
      <c r="AX329" s="23" t="s">
        <v>1148</v>
      </c>
      <c r="AY329" s="23">
        <v>22.476643309976645</v>
      </c>
      <c r="AZ329" s="23" t="s">
        <v>1148</v>
      </c>
      <c r="BA329" s="23">
        <v>25.056135210818461</v>
      </c>
      <c r="BB329" s="23" t="s">
        <v>1148</v>
      </c>
      <c r="BC329" s="24">
        <v>22.006767882496497</v>
      </c>
      <c r="BD329" s="1" t="s">
        <v>1148</v>
      </c>
      <c r="BE329" s="1" t="str">
        <f>IF(OR(N329="Q",P329="Q",R329="Q",T329="Q",V329="Q",X329="Q",Z329="Q",AB329="Q",AD329="Q",AF329="Q",AH329="Q",AJ329="Q",AL329="Q",AN329="Q",AP329="Q",AR329="Q",AT329="Q",AV329="Q",AX329="Q",AZ329="Q",BB329="Q",BD329="Q"),"Yes","No")</f>
        <v>No</v>
      </c>
    </row>
    <row r="330" spans="1:57" ht="11.25" customHeight="1">
      <c r="A330" s="7" t="s">
        <v>322</v>
      </c>
      <c r="B330" s="7" t="s">
        <v>323</v>
      </c>
      <c r="C330" s="37" t="s">
        <v>17</v>
      </c>
      <c r="D330" s="298">
        <v>9010</v>
      </c>
      <c r="E330" s="299">
        <v>90010</v>
      </c>
      <c r="F330" s="27" t="s">
        <v>164</v>
      </c>
      <c r="G330" s="73" t="s">
        <v>160</v>
      </c>
      <c r="H330" s="35">
        <v>12150996</v>
      </c>
      <c r="I330" s="35">
        <v>84</v>
      </c>
      <c r="J330" s="37" t="s">
        <v>7</v>
      </c>
      <c r="K330" s="37" t="s">
        <v>161</v>
      </c>
      <c r="L330" s="8">
        <v>48</v>
      </c>
      <c r="M330" s="8">
        <v>270847</v>
      </c>
      <c r="N330" s="9" t="s">
        <v>1148</v>
      </c>
      <c r="O330" s="8">
        <v>50064</v>
      </c>
      <c r="P330" s="9" t="s">
        <v>1148</v>
      </c>
      <c r="Q330" s="8">
        <v>0</v>
      </c>
      <c r="R330" s="9" t="s">
        <v>1148</v>
      </c>
      <c r="S330" s="8">
        <v>20715</v>
      </c>
      <c r="T330" s="9" t="s">
        <v>1148</v>
      </c>
      <c r="U330" s="8">
        <v>0</v>
      </c>
      <c r="V330" s="9" t="s">
        <v>1148</v>
      </c>
      <c r="W330" s="33">
        <v>341626</v>
      </c>
      <c r="X330" s="9" t="s">
        <v>1148</v>
      </c>
      <c r="Y330" s="30">
        <v>130.21</v>
      </c>
      <c r="Z330" s="9" t="s">
        <v>1148</v>
      </c>
      <c r="AA330" s="30">
        <v>24.07</v>
      </c>
      <c r="AB330" s="9" t="s">
        <v>1148</v>
      </c>
      <c r="AC330" s="30">
        <v>0</v>
      </c>
      <c r="AD330" s="9" t="s">
        <v>1148</v>
      </c>
      <c r="AE330" s="30">
        <v>9.9600000000000009</v>
      </c>
      <c r="AF330" s="9" t="s">
        <v>1148</v>
      </c>
      <c r="AG330" s="30">
        <v>0</v>
      </c>
      <c r="AH330" s="9" t="s">
        <v>1148</v>
      </c>
      <c r="AI330" s="32">
        <v>164.24</v>
      </c>
      <c r="AJ330" s="12" t="s">
        <v>1148</v>
      </c>
      <c r="AK330" s="22">
        <v>8057370</v>
      </c>
      <c r="AL330" s="22" t="s">
        <v>1148</v>
      </c>
      <c r="AM330" s="22">
        <v>1718063</v>
      </c>
      <c r="AN330" s="22" t="s">
        <v>1148</v>
      </c>
      <c r="AO330" s="22">
        <v>0</v>
      </c>
      <c r="AP330" s="22" t="s">
        <v>1148</v>
      </c>
      <c r="AQ330" s="22">
        <v>1045958</v>
      </c>
      <c r="AR330" s="22" t="s">
        <v>1148</v>
      </c>
      <c r="AS330" s="26">
        <v>10821391</v>
      </c>
      <c r="AT330" s="22" t="s">
        <v>1148</v>
      </c>
      <c r="AU330" s="23">
        <v>29.748788061156297</v>
      </c>
      <c r="AV330" s="23" t="s">
        <v>1148</v>
      </c>
      <c r="AW330" s="23">
        <v>34.317333812719717</v>
      </c>
      <c r="AX330" s="23" t="s">
        <v>1148</v>
      </c>
      <c r="AY330" s="23" t="s">
        <v>1148</v>
      </c>
      <c r="AZ330" s="23" t="s">
        <v>1148</v>
      </c>
      <c r="BA330" s="23">
        <v>50.492783007482501</v>
      </c>
      <c r="BB330" s="23" t="s">
        <v>1148</v>
      </c>
      <c r="BC330" s="24">
        <v>31.676134134989727</v>
      </c>
      <c r="BD330" s="1" t="s">
        <v>1148</v>
      </c>
      <c r="BE330" s="1" t="str">
        <f>IF(OR(N330="Q",P330="Q",R330="Q",T330="Q",V330="Q",X330="Q",Z330="Q",AB330="Q",AD330="Q",AF330="Q",AH330="Q",AJ330="Q",AL330="Q",AN330="Q",AP330="Q",AR330="Q",AT330="Q",AV330="Q",AX330="Q",AZ330="Q",BB330="Q",BD330="Q"),"Yes","No")</f>
        <v>No</v>
      </c>
    </row>
    <row r="331" spans="1:57" ht="11.25" customHeight="1">
      <c r="A331" s="7" t="s">
        <v>655</v>
      </c>
      <c r="B331" s="7" t="s">
        <v>656</v>
      </c>
      <c r="C331" s="37" t="s">
        <v>17</v>
      </c>
      <c r="D331" s="298">
        <v>9079</v>
      </c>
      <c r="E331" s="299">
        <v>90079</v>
      </c>
      <c r="F331" s="27" t="s">
        <v>167</v>
      </c>
      <c r="G331" s="73" t="s">
        <v>160</v>
      </c>
      <c r="H331" s="35">
        <v>345580</v>
      </c>
      <c r="I331" s="35">
        <v>84</v>
      </c>
      <c r="J331" s="37" t="s">
        <v>10</v>
      </c>
      <c r="K331" s="37" t="s">
        <v>161</v>
      </c>
      <c r="L331" s="8">
        <v>30</v>
      </c>
      <c r="M331" s="8">
        <v>119399</v>
      </c>
      <c r="N331" s="9" t="s">
        <v>1148</v>
      </c>
      <c r="O331" s="8">
        <v>14314</v>
      </c>
      <c r="P331" s="9" t="s">
        <v>1148</v>
      </c>
      <c r="Q331" s="8">
        <v>2952</v>
      </c>
      <c r="R331" s="9" t="s">
        <v>1148</v>
      </c>
      <c r="S331" s="8">
        <v>4904</v>
      </c>
      <c r="T331" s="9" t="s">
        <v>1148</v>
      </c>
      <c r="U331" s="8">
        <v>0</v>
      </c>
      <c r="V331" s="9" t="s">
        <v>1148</v>
      </c>
      <c r="W331" s="33">
        <v>141569</v>
      </c>
      <c r="X331" s="9" t="s">
        <v>1148</v>
      </c>
      <c r="Y331" s="30">
        <v>55.6</v>
      </c>
      <c r="Z331" s="9" t="s">
        <v>1148</v>
      </c>
      <c r="AA331" s="30">
        <v>7.5</v>
      </c>
      <c r="AB331" s="9" t="s">
        <v>1148</v>
      </c>
      <c r="AC331" s="30">
        <v>1.65</v>
      </c>
      <c r="AD331" s="9" t="s">
        <v>1148</v>
      </c>
      <c r="AE331" s="30">
        <v>3.01</v>
      </c>
      <c r="AF331" s="9" t="s">
        <v>1148</v>
      </c>
      <c r="AG331" s="30">
        <v>0</v>
      </c>
      <c r="AH331" s="9" t="s">
        <v>1148</v>
      </c>
      <c r="AI331" s="32">
        <v>67.760000000000005</v>
      </c>
      <c r="AJ331" s="12" t="s">
        <v>1148</v>
      </c>
      <c r="AK331" s="22">
        <v>2072616</v>
      </c>
      <c r="AL331" s="22" t="s">
        <v>1148</v>
      </c>
      <c r="AM331" s="22">
        <v>341107</v>
      </c>
      <c r="AN331" s="22" t="s">
        <v>1148</v>
      </c>
      <c r="AO331" s="22">
        <v>66357</v>
      </c>
      <c r="AP331" s="22" t="s">
        <v>1148</v>
      </c>
      <c r="AQ331" s="22">
        <v>127902</v>
      </c>
      <c r="AR331" s="22" t="s">
        <v>1148</v>
      </c>
      <c r="AS331" s="26">
        <v>2607982</v>
      </c>
      <c r="AT331" s="22" t="s">
        <v>1148</v>
      </c>
      <c r="AU331" s="23">
        <v>17.358738347892359</v>
      </c>
      <c r="AV331" s="23" t="s">
        <v>1148</v>
      </c>
      <c r="AW331" s="23">
        <v>23.830305994131621</v>
      </c>
      <c r="AX331" s="23" t="s">
        <v>1148</v>
      </c>
      <c r="AY331" s="23">
        <v>22.478658536585368</v>
      </c>
      <c r="AZ331" s="23" t="s">
        <v>1148</v>
      </c>
      <c r="BA331" s="23">
        <v>26.081158238172922</v>
      </c>
      <c r="BB331" s="23" t="s">
        <v>1148</v>
      </c>
      <c r="BC331" s="24">
        <v>18.421985039097542</v>
      </c>
      <c r="BD331" s="1" t="s">
        <v>1148</v>
      </c>
      <c r="BE331" s="1" t="str">
        <f>IF(OR(N331="Q",P331="Q",R331="Q",T331="Q",V331="Q",X331="Q",Z331="Q",AB331="Q",AD331="Q",AF331="Q",AH331="Q",AJ331="Q",AL331="Q",AN331="Q",AP331="Q",AR331="Q",AT331="Q",AV331="Q",AX331="Q",AZ331="Q",BB331="Q",BD331="Q"),"Yes","No")</f>
        <v>No</v>
      </c>
    </row>
    <row r="332" spans="1:57" ht="11.25" customHeight="1">
      <c r="A332" s="7" t="s">
        <v>320</v>
      </c>
      <c r="B332" s="7" t="s">
        <v>321</v>
      </c>
      <c r="C332" s="37" t="s">
        <v>32</v>
      </c>
      <c r="D332" s="298">
        <v>4036</v>
      </c>
      <c r="E332" s="299">
        <v>40036</v>
      </c>
      <c r="F332" s="27" t="s">
        <v>164</v>
      </c>
      <c r="G332" s="73" t="s">
        <v>160</v>
      </c>
      <c r="H332" s="35">
        <v>240223</v>
      </c>
      <c r="I332" s="35">
        <v>84</v>
      </c>
      <c r="J332" s="37" t="s">
        <v>10</v>
      </c>
      <c r="K332" s="37" t="s">
        <v>161</v>
      </c>
      <c r="L332" s="8">
        <v>19</v>
      </c>
      <c r="M332" s="8">
        <v>44392</v>
      </c>
      <c r="N332" s="9" t="s">
        <v>1148</v>
      </c>
      <c r="O332" s="8">
        <v>4358</v>
      </c>
      <c r="P332" s="9" t="s">
        <v>1148</v>
      </c>
      <c r="Q332" s="8">
        <v>3056</v>
      </c>
      <c r="R332" s="9" t="s">
        <v>1148</v>
      </c>
      <c r="S332" s="8">
        <v>4372</v>
      </c>
      <c r="T332" s="9" t="s">
        <v>1148</v>
      </c>
      <c r="U332" s="8">
        <v>0</v>
      </c>
      <c r="V332" s="9" t="s">
        <v>1148</v>
      </c>
      <c r="W332" s="33">
        <v>56178</v>
      </c>
      <c r="X332" s="9" t="s">
        <v>1148</v>
      </c>
      <c r="Y332" s="30">
        <v>29</v>
      </c>
      <c r="Z332" s="9" t="s">
        <v>1148</v>
      </c>
      <c r="AA332" s="30">
        <v>2.2000000000000002</v>
      </c>
      <c r="AB332" s="9" t="s">
        <v>1148</v>
      </c>
      <c r="AC332" s="30">
        <v>1.8</v>
      </c>
      <c r="AD332" s="9" t="s">
        <v>1148</v>
      </c>
      <c r="AE332" s="30">
        <v>3</v>
      </c>
      <c r="AF332" s="9" t="s">
        <v>1148</v>
      </c>
      <c r="AG332" s="30">
        <v>0</v>
      </c>
      <c r="AH332" s="9" t="s">
        <v>1148</v>
      </c>
      <c r="AI332" s="32">
        <v>36</v>
      </c>
      <c r="AJ332" s="12" t="s">
        <v>1148</v>
      </c>
      <c r="AK332" s="22">
        <v>802427</v>
      </c>
      <c r="AL332" s="22" t="s">
        <v>1148</v>
      </c>
      <c r="AM332" s="22">
        <v>124012</v>
      </c>
      <c r="AN332" s="22" t="s">
        <v>1148</v>
      </c>
      <c r="AO332" s="22">
        <v>64581</v>
      </c>
      <c r="AP332" s="22" t="s">
        <v>1148</v>
      </c>
      <c r="AQ332" s="22">
        <v>84830</v>
      </c>
      <c r="AR332" s="22" t="s">
        <v>1148</v>
      </c>
      <c r="AS332" s="26">
        <v>1075850</v>
      </c>
      <c r="AT332" s="22" t="s">
        <v>1148</v>
      </c>
      <c r="AU332" s="23">
        <v>18.075937105784828</v>
      </c>
      <c r="AV332" s="23" t="s">
        <v>1148</v>
      </c>
      <c r="AW332" s="23">
        <v>28.456172556218448</v>
      </c>
      <c r="AX332" s="23" t="s">
        <v>1148</v>
      </c>
      <c r="AY332" s="23">
        <v>21.132526178010473</v>
      </c>
      <c r="AZ332" s="23" t="s">
        <v>1148</v>
      </c>
      <c r="BA332" s="23">
        <v>19.403019213174748</v>
      </c>
      <c r="BB332" s="23" t="s">
        <v>1148</v>
      </c>
      <c r="BC332" s="24">
        <v>19.150735163231158</v>
      </c>
      <c r="BD332" s="1" t="s">
        <v>1148</v>
      </c>
      <c r="BE332" s="1" t="str">
        <f>IF(OR(N332="Q",P332="Q",R332="Q",T332="Q",V332="Q",X332="Q",Z332="Q",AB332="Q",AD332="Q",AF332="Q",AH332="Q",AJ332="Q",AL332="Q",AN332="Q",AP332="Q",AR332="Q",AT332="Q",AV332="Q",AX332="Q",AZ332="Q",BB332="Q",BD332="Q"),"Yes","No")</f>
        <v>No</v>
      </c>
    </row>
    <row r="333" spans="1:57" ht="11.25" customHeight="1">
      <c r="A333" s="7" t="s">
        <v>782</v>
      </c>
      <c r="B333" s="7" t="s">
        <v>684</v>
      </c>
      <c r="C333" s="37" t="s">
        <v>45</v>
      </c>
      <c r="D333" s="298">
        <v>4196</v>
      </c>
      <c r="E333" s="299">
        <v>40196</v>
      </c>
      <c r="F333" s="27" t="s">
        <v>197</v>
      </c>
      <c r="G333" s="73" t="s">
        <v>160</v>
      </c>
      <c r="H333" s="35">
        <v>972546</v>
      </c>
      <c r="I333" s="35">
        <v>81</v>
      </c>
      <c r="J333" s="37" t="s">
        <v>8</v>
      </c>
      <c r="K333" s="37" t="s">
        <v>161</v>
      </c>
      <c r="L333" s="8">
        <v>81</v>
      </c>
      <c r="M333" s="8">
        <v>0</v>
      </c>
      <c r="N333" s="9" t="s">
        <v>1148</v>
      </c>
      <c r="O333" s="8">
        <v>0</v>
      </c>
      <c r="P333" s="9" t="s">
        <v>1148</v>
      </c>
      <c r="Q333" s="8">
        <v>0</v>
      </c>
      <c r="R333" s="9" t="s">
        <v>1148</v>
      </c>
      <c r="S333" s="8">
        <v>8899</v>
      </c>
      <c r="T333" s="9" t="s">
        <v>1148</v>
      </c>
      <c r="U333" s="8">
        <v>0</v>
      </c>
      <c r="V333" s="9" t="s">
        <v>1148</v>
      </c>
      <c r="W333" s="33">
        <v>8899</v>
      </c>
      <c r="X333" s="9" t="s">
        <v>1148</v>
      </c>
      <c r="Y333" s="30">
        <v>0</v>
      </c>
      <c r="Z333" s="9" t="s">
        <v>1148</v>
      </c>
      <c r="AA333" s="30">
        <v>0</v>
      </c>
      <c r="AB333" s="9" t="s">
        <v>1148</v>
      </c>
      <c r="AC333" s="30">
        <v>0</v>
      </c>
      <c r="AD333" s="9" t="s">
        <v>1148</v>
      </c>
      <c r="AE333" s="30">
        <v>6</v>
      </c>
      <c r="AF333" s="9" t="s">
        <v>1148</v>
      </c>
      <c r="AG333" s="30">
        <v>0</v>
      </c>
      <c r="AH333" s="9" t="s">
        <v>1148</v>
      </c>
      <c r="AI333" s="32">
        <v>6</v>
      </c>
      <c r="AJ333" s="12" t="s">
        <v>1148</v>
      </c>
      <c r="AK333" s="22">
        <v>0</v>
      </c>
      <c r="AL333" s="22" t="s">
        <v>1148</v>
      </c>
      <c r="AM333" s="22">
        <v>0</v>
      </c>
      <c r="AN333" s="22" t="s">
        <v>1148</v>
      </c>
      <c r="AO333" s="22">
        <v>0</v>
      </c>
      <c r="AP333" s="22" t="s">
        <v>1148</v>
      </c>
      <c r="AQ333" s="22">
        <v>237629</v>
      </c>
      <c r="AR333" s="22" t="s">
        <v>1148</v>
      </c>
      <c r="AS333" s="26">
        <v>237629</v>
      </c>
      <c r="AT333" s="22" t="s">
        <v>1148</v>
      </c>
      <c r="AU333" s="23" t="s">
        <v>1148</v>
      </c>
      <c r="AV333" s="23" t="s">
        <v>1148</v>
      </c>
      <c r="AW333" s="23" t="s">
        <v>1148</v>
      </c>
      <c r="AX333" s="23" t="s">
        <v>1148</v>
      </c>
      <c r="AY333" s="23" t="s">
        <v>1148</v>
      </c>
      <c r="AZ333" s="23" t="s">
        <v>1148</v>
      </c>
      <c r="BA333" s="23">
        <v>26.70288796493988</v>
      </c>
      <c r="BB333" s="23" t="s">
        <v>1148</v>
      </c>
      <c r="BC333" s="24">
        <v>26.70288796493988</v>
      </c>
      <c r="BD333" s="1" t="s">
        <v>1148</v>
      </c>
      <c r="BE333" s="1" t="str">
        <f>IF(OR(N333="Q",P333="Q",R333="Q",T333="Q",V333="Q",X333="Q",Z333="Q",AB333="Q",AD333="Q",AF333="Q",AH333="Q",AJ333="Q",AL333="Q",AN333="Q",AP333="Q",AR333="Q",AT333="Q",AV333="Q",AX333="Q",AZ333="Q",BB333="Q",BD333="Q"),"Yes","No")</f>
        <v>No</v>
      </c>
    </row>
    <row r="334" spans="1:57" ht="11.25" customHeight="1">
      <c r="A334" s="7" t="s">
        <v>39</v>
      </c>
      <c r="B334" s="7" t="s">
        <v>178</v>
      </c>
      <c r="C334" s="37" t="s">
        <v>38</v>
      </c>
      <c r="D334" s="298">
        <v>7041</v>
      </c>
      <c r="E334" s="299">
        <v>70041</v>
      </c>
      <c r="F334" s="27" t="s">
        <v>164</v>
      </c>
      <c r="G334" s="73" t="s">
        <v>160</v>
      </c>
      <c r="H334" s="35">
        <v>60438</v>
      </c>
      <c r="I334" s="35">
        <v>81</v>
      </c>
      <c r="J334" s="37" t="s">
        <v>7</v>
      </c>
      <c r="K334" s="37" t="s">
        <v>161</v>
      </c>
      <c r="L334" s="8">
        <v>74</v>
      </c>
      <c r="M334" s="8">
        <v>194932</v>
      </c>
      <c r="N334" s="9" t="s">
        <v>1148</v>
      </c>
      <c r="O334" s="8">
        <v>23665</v>
      </c>
      <c r="P334" s="9" t="s">
        <v>1148</v>
      </c>
      <c r="Q334" s="8">
        <v>1723</v>
      </c>
      <c r="R334" s="9" t="s">
        <v>1148</v>
      </c>
      <c r="S334" s="8">
        <v>15571</v>
      </c>
      <c r="T334" s="9" t="s">
        <v>1148</v>
      </c>
      <c r="U334" s="8">
        <v>0</v>
      </c>
      <c r="V334" s="9" t="s">
        <v>1148</v>
      </c>
      <c r="W334" s="33">
        <v>235891</v>
      </c>
      <c r="X334" s="9" t="s">
        <v>1148</v>
      </c>
      <c r="Y334" s="30">
        <v>169</v>
      </c>
      <c r="Z334" s="9" t="s">
        <v>1148</v>
      </c>
      <c r="AA334" s="30">
        <v>16.5</v>
      </c>
      <c r="AB334" s="9" t="s">
        <v>1148</v>
      </c>
      <c r="AC334" s="30">
        <v>1.5</v>
      </c>
      <c r="AD334" s="9" t="s">
        <v>1148</v>
      </c>
      <c r="AE334" s="30">
        <v>8.9</v>
      </c>
      <c r="AF334" s="9" t="s">
        <v>1148</v>
      </c>
      <c r="AG334" s="30">
        <v>0</v>
      </c>
      <c r="AH334" s="9" t="s">
        <v>1148</v>
      </c>
      <c r="AI334" s="32">
        <v>195.9</v>
      </c>
      <c r="AJ334" s="12" t="s">
        <v>1148</v>
      </c>
      <c r="AK334" s="22">
        <v>3653295</v>
      </c>
      <c r="AL334" s="22" t="s">
        <v>1148</v>
      </c>
      <c r="AM334" s="22">
        <v>516748</v>
      </c>
      <c r="AN334" s="22" t="s">
        <v>1148</v>
      </c>
      <c r="AO334" s="22">
        <v>21578</v>
      </c>
      <c r="AP334" s="22" t="s">
        <v>1148</v>
      </c>
      <c r="AQ334" s="22">
        <v>635619</v>
      </c>
      <c r="AR334" s="22" t="s">
        <v>1148</v>
      </c>
      <c r="AS334" s="26">
        <v>4827240</v>
      </c>
      <c r="AT334" s="22" t="s">
        <v>1148</v>
      </c>
      <c r="AU334" s="23">
        <v>18.741381609997333</v>
      </c>
      <c r="AV334" s="23" t="s">
        <v>1148</v>
      </c>
      <c r="AW334" s="23">
        <v>21.83596027889288</v>
      </c>
      <c r="AX334" s="23" t="s">
        <v>1148</v>
      </c>
      <c r="AY334" s="23">
        <v>12.523505513639002</v>
      </c>
      <c r="AZ334" s="23" t="s">
        <v>1148</v>
      </c>
      <c r="BA334" s="23">
        <v>40.82069231263246</v>
      </c>
      <c r="BB334" s="23" t="s">
        <v>1148</v>
      </c>
      <c r="BC334" s="24">
        <v>20.463858307438606</v>
      </c>
      <c r="BD334" s="1" t="s">
        <v>1148</v>
      </c>
      <c r="BE334" s="1" t="str">
        <f>IF(OR(N334="Q",P334="Q",R334="Q",T334="Q",V334="Q",X334="Q",Z334="Q",AB334="Q",AD334="Q",AF334="Q",AH334="Q",AJ334="Q",AL334="Q",AN334="Q",AP334="Q",AR334="Q",AT334="Q",AV334="Q",AX334="Q",AZ334="Q",BB334="Q",BD334="Q"),"Yes","No")</f>
        <v>No</v>
      </c>
    </row>
    <row r="335" spans="1:57" ht="11.25" customHeight="1">
      <c r="A335" s="7" t="s">
        <v>393</v>
      </c>
      <c r="B335" s="7" t="s">
        <v>394</v>
      </c>
      <c r="C335" s="37" t="s">
        <v>17</v>
      </c>
      <c r="D335" s="298">
        <v>9004</v>
      </c>
      <c r="E335" s="299">
        <v>90004</v>
      </c>
      <c r="F335" s="27" t="s">
        <v>167</v>
      </c>
      <c r="G335" s="73" t="s">
        <v>160</v>
      </c>
      <c r="H335" s="35">
        <v>523994</v>
      </c>
      <c r="I335" s="35">
        <v>81</v>
      </c>
      <c r="J335" s="37" t="s">
        <v>7</v>
      </c>
      <c r="K335" s="37" t="s">
        <v>161</v>
      </c>
      <c r="L335" s="8">
        <v>65</v>
      </c>
      <c r="M335" s="8">
        <v>345166</v>
      </c>
      <c r="N335" s="9" t="s">
        <v>1148</v>
      </c>
      <c r="O335" s="8">
        <v>78827</v>
      </c>
      <c r="P335" s="9" t="s">
        <v>1148</v>
      </c>
      <c r="Q335" s="8">
        <v>9206</v>
      </c>
      <c r="R335" s="9" t="s">
        <v>1148</v>
      </c>
      <c r="S335" s="8">
        <v>56390</v>
      </c>
      <c r="T335" s="9" t="s">
        <v>1148</v>
      </c>
      <c r="U335" s="8">
        <v>0</v>
      </c>
      <c r="V335" s="9" t="s">
        <v>1148</v>
      </c>
      <c r="W335" s="33">
        <v>489589</v>
      </c>
      <c r="X335" s="9" t="s">
        <v>1148</v>
      </c>
      <c r="Y335" s="30">
        <v>198.45</v>
      </c>
      <c r="Z335" s="9" t="s">
        <v>1148</v>
      </c>
      <c r="AA335" s="30">
        <v>44</v>
      </c>
      <c r="AB335" s="9" t="s">
        <v>1148</v>
      </c>
      <c r="AC335" s="30">
        <v>5</v>
      </c>
      <c r="AD335" s="9" t="s">
        <v>1148</v>
      </c>
      <c r="AE335" s="30">
        <v>32.4</v>
      </c>
      <c r="AF335" s="9" t="s">
        <v>1148</v>
      </c>
      <c r="AG335" s="30">
        <v>0</v>
      </c>
      <c r="AH335" s="9" t="s">
        <v>1148</v>
      </c>
      <c r="AI335" s="32">
        <v>279.85000000000002</v>
      </c>
      <c r="AJ335" s="12" t="s">
        <v>1148</v>
      </c>
      <c r="AK335" s="22">
        <v>6763802</v>
      </c>
      <c r="AL335" s="22" t="s">
        <v>1148</v>
      </c>
      <c r="AM335" s="22">
        <v>1901897</v>
      </c>
      <c r="AN335" s="22" t="s">
        <v>1148</v>
      </c>
      <c r="AO335" s="22">
        <v>220054</v>
      </c>
      <c r="AP335" s="22" t="s">
        <v>1148</v>
      </c>
      <c r="AQ335" s="22">
        <v>1679306</v>
      </c>
      <c r="AR335" s="22" t="s">
        <v>1148</v>
      </c>
      <c r="AS335" s="26">
        <v>10565059</v>
      </c>
      <c r="AT335" s="22" t="s">
        <v>1148</v>
      </c>
      <c r="AU335" s="23">
        <v>19.595794487290174</v>
      </c>
      <c r="AV335" s="23" t="s">
        <v>1148</v>
      </c>
      <c r="AW335" s="23">
        <v>24.127481700432593</v>
      </c>
      <c r="AX335" s="23" t="s">
        <v>1148</v>
      </c>
      <c r="AY335" s="23">
        <v>23.903323919183141</v>
      </c>
      <c r="AZ335" s="23" t="s">
        <v>1148</v>
      </c>
      <c r="BA335" s="23">
        <v>29.780209256960454</v>
      </c>
      <c r="BB335" s="23" t="s">
        <v>1148</v>
      </c>
      <c r="BC335" s="24">
        <v>21.579445208123548</v>
      </c>
      <c r="BD335" s="1" t="s">
        <v>1148</v>
      </c>
      <c r="BE335" s="1" t="str">
        <f>IF(OR(N335="Q",P335="Q",R335="Q",T335="Q",V335="Q",X335="Q",Z335="Q",AB335="Q",AD335="Q",AF335="Q",AH335="Q",AJ335="Q",AL335="Q",AN335="Q",AP335="Q",AR335="Q",AT335="Q",AV335="Q",AX335="Q",AZ335="Q",BB335="Q",BD335="Q"),"Yes","No")</f>
        <v>No</v>
      </c>
    </row>
    <row r="336" spans="1:57" ht="11.25" customHeight="1">
      <c r="A336" s="7" t="s">
        <v>393</v>
      </c>
      <c r="B336" s="7" t="s">
        <v>394</v>
      </c>
      <c r="C336" s="37" t="s">
        <v>17</v>
      </c>
      <c r="D336" s="298">
        <v>9004</v>
      </c>
      <c r="E336" s="299">
        <v>90004</v>
      </c>
      <c r="F336" s="27" t="s">
        <v>167</v>
      </c>
      <c r="G336" s="73" t="s">
        <v>160</v>
      </c>
      <c r="H336" s="35">
        <v>523994</v>
      </c>
      <c r="I336" s="35">
        <v>81</v>
      </c>
      <c r="J336" s="37" t="s">
        <v>10</v>
      </c>
      <c r="K336" s="37" t="s">
        <v>161</v>
      </c>
      <c r="L336" s="8">
        <v>16</v>
      </c>
      <c r="M336" s="8">
        <v>49116</v>
      </c>
      <c r="N336" s="9" t="s">
        <v>1148</v>
      </c>
      <c r="O336" s="8">
        <v>1916</v>
      </c>
      <c r="P336" s="9" t="s">
        <v>1148</v>
      </c>
      <c r="Q336" s="8">
        <v>0</v>
      </c>
      <c r="R336" s="9" t="s">
        <v>1148</v>
      </c>
      <c r="S336" s="8">
        <v>2714</v>
      </c>
      <c r="T336" s="9" t="s">
        <v>1148</v>
      </c>
      <c r="U336" s="8">
        <v>0</v>
      </c>
      <c r="V336" s="9" t="s">
        <v>1148</v>
      </c>
      <c r="W336" s="33">
        <v>53746</v>
      </c>
      <c r="X336" s="9" t="s">
        <v>1148</v>
      </c>
      <c r="Y336" s="30">
        <v>27.15</v>
      </c>
      <c r="Z336" s="9" t="s">
        <v>1148</v>
      </c>
      <c r="AA336" s="30">
        <v>1</v>
      </c>
      <c r="AB336" s="9" t="s">
        <v>1148</v>
      </c>
      <c r="AC336" s="30">
        <v>0</v>
      </c>
      <c r="AD336" s="9" t="s">
        <v>1148</v>
      </c>
      <c r="AE336" s="30">
        <v>1</v>
      </c>
      <c r="AF336" s="9" t="s">
        <v>1148</v>
      </c>
      <c r="AG336" s="30">
        <v>0</v>
      </c>
      <c r="AH336" s="9" t="s">
        <v>1148</v>
      </c>
      <c r="AI336" s="32">
        <v>29.15</v>
      </c>
      <c r="AJ336" s="12" t="s">
        <v>1148</v>
      </c>
      <c r="AK336" s="22">
        <v>855402</v>
      </c>
      <c r="AL336" s="22" t="s">
        <v>1148</v>
      </c>
      <c r="AM336" s="22">
        <v>32390</v>
      </c>
      <c r="AN336" s="22" t="s">
        <v>1148</v>
      </c>
      <c r="AO336" s="22">
        <v>0</v>
      </c>
      <c r="AP336" s="22" t="s">
        <v>1148</v>
      </c>
      <c r="AQ336" s="22">
        <v>61514</v>
      </c>
      <c r="AR336" s="22" t="s">
        <v>1148</v>
      </c>
      <c r="AS336" s="26">
        <v>949306</v>
      </c>
      <c r="AT336" s="22" t="s">
        <v>1148</v>
      </c>
      <c r="AU336" s="23">
        <v>17.41595406792084</v>
      </c>
      <c r="AV336" s="23" t="s">
        <v>1148</v>
      </c>
      <c r="AW336" s="23">
        <v>16.90501043841336</v>
      </c>
      <c r="AX336" s="23" t="s">
        <v>1148</v>
      </c>
      <c r="AY336" s="23" t="s">
        <v>1148</v>
      </c>
      <c r="AZ336" s="23" t="s">
        <v>1148</v>
      </c>
      <c r="BA336" s="23">
        <v>22.665438467207075</v>
      </c>
      <c r="BB336" s="23" t="s">
        <v>1148</v>
      </c>
      <c r="BC336" s="24">
        <v>17.662821419268411</v>
      </c>
      <c r="BD336" s="1" t="s">
        <v>1148</v>
      </c>
      <c r="BE336" s="1" t="str">
        <f>IF(OR(N336="Q",P336="Q",R336="Q",T336="Q",V336="Q",X336="Q",Z336="Q",AB336="Q",AD336="Q",AF336="Q",AH336="Q",AJ336="Q",AL336="Q",AN336="Q",AP336="Q",AR336="Q",AT336="Q",AV336="Q",AX336="Q",AZ336="Q",BB336="Q",BD336="Q"),"Yes","No")</f>
        <v>No</v>
      </c>
    </row>
    <row r="337" spans="1:57" ht="11.25" customHeight="1">
      <c r="A337" s="7" t="s">
        <v>39</v>
      </c>
      <c r="B337" s="7" t="s">
        <v>178</v>
      </c>
      <c r="C337" s="37" t="s">
        <v>38</v>
      </c>
      <c r="D337" s="298">
        <v>7041</v>
      </c>
      <c r="E337" s="299">
        <v>70041</v>
      </c>
      <c r="F337" s="27" t="s">
        <v>164</v>
      </c>
      <c r="G337" s="73" t="s">
        <v>160</v>
      </c>
      <c r="H337" s="35">
        <v>60438</v>
      </c>
      <c r="I337" s="35">
        <v>81</v>
      </c>
      <c r="J337" s="37" t="s">
        <v>10</v>
      </c>
      <c r="K337" s="37" t="s">
        <v>161</v>
      </c>
      <c r="L337" s="8">
        <v>3</v>
      </c>
      <c r="M337" s="8">
        <v>4024</v>
      </c>
      <c r="N337" s="9" t="s">
        <v>1148</v>
      </c>
      <c r="O337" s="8">
        <v>0</v>
      </c>
      <c r="P337" s="9" t="s">
        <v>1148</v>
      </c>
      <c r="Q337" s="8">
        <v>16</v>
      </c>
      <c r="R337" s="9" t="s">
        <v>1148</v>
      </c>
      <c r="S337" s="8">
        <v>386</v>
      </c>
      <c r="T337" s="9" t="s">
        <v>1148</v>
      </c>
      <c r="U337" s="8">
        <v>0</v>
      </c>
      <c r="V337" s="9" t="s">
        <v>1148</v>
      </c>
      <c r="W337" s="33">
        <v>4426</v>
      </c>
      <c r="X337" s="9" t="s">
        <v>1148</v>
      </c>
      <c r="Y337" s="30">
        <v>3.5</v>
      </c>
      <c r="Z337" s="9" t="s">
        <v>1148</v>
      </c>
      <c r="AA337" s="30">
        <v>0</v>
      </c>
      <c r="AB337" s="9" t="s">
        <v>1148</v>
      </c>
      <c r="AC337" s="30">
        <v>0</v>
      </c>
      <c r="AD337" s="9" t="s">
        <v>1148</v>
      </c>
      <c r="AE337" s="30">
        <v>0.3</v>
      </c>
      <c r="AF337" s="9" t="s">
        <v>1148</v>
      </c>
      <c r="AG337" s="30">
        <v>0</v>
      </c>
      <c r="AH337" s="9" t="s">
        <v>1148</v>
      </c>
      <c r="AI337" s="32">
        <v>3.8</v>
      </c>
      <c r="AJ337" s="12" t="s">
        <v>1148</v>
      </c>
      <c r="AK337" s="22">
        <v>95924</v>
      </c>
      <c r="AL337" s="22" t="s">
        <v>1148</v>
      </c>
      <c r="AM337" s="22">
        <v>0</v>
      </c>
      <c r="AN337" s="22" t="s">
        <v>1148</v>
      </c>
      <c r="AO337" s="22">
        <v>229</v>
      </c>
      <c r="AP337" s="22" t="s">
        <v>1148</v>
      </c>
      <c r="AQ337" s="22">
        <v>13426</v>
      </c>
      <c r="AR337" s="22" t="s">
        <v>1148</v>
      </c>
      <c r="AS337" s="26">
        <v>109579</v>
      </c>
      <c r="AT337" s="22" t="s">
        <v>1148</v>
      </c>
      <c r="AU337" s="23">
        <v>23.837972166998011</v>
      </c>
      <c r="AV337" s="23" t="s">
        <v>1148</v>
      </c>
      <c r="AW337" s="23" t="s">
        <v>1148</v>
      </c>
      <c r="AX337" s="23" t="s">
        <v>1148</v>
      </c>
      <c r="AY337" s="23">
        <v>14.3125</v>
      </c>
      <c r="AZ337" s="23" t="s">
        <v>1148</v>
      </c>
      <c r="BA337" s="23">
        <v>34.782383419689118</v>
      </c>
      <c r="BB337" s="23" t="s">
        <v>1148</v>
      </c>
      <c r="BC337" s="24">
        <v>24.758020786262993</v>
      </c>
      <c r="BD337" s="1" t="s">
        <v>1148</v>
      </c>
      <c r="BE337" s="1" t="str">
        <f>IF(OR(N337="Q",P337="Q",R337="Q",T337="Q",V337="Q",X337="Q",Z337="Q",AB337="Q",AD337="Q",AF337="Q",AH337="Q",AJ337="Q",AL337="Q",AN337="Q",AP337="Q",AR337="Q",AT337="Q",AV337="Q",AX337="Q",AZ337="Q",BB337="Q",BD337="Q"),"Yes","No")</f>
        <v>No</v>
      </c>
    </row>
    <row r="338" spans="1:57" ht="11.25" customHeight="1">
      <c r="A338" s="7" t="s">
        <v>451</v>
      </c>
      <c r="B338" s="7" t="s">
        <v>452</v>
      </c>
      <c r="C338" s="37" t="s">
        <v>83</v>
      </c>
      <c r="D338" s="298">
        <v>4002</v>
      </c>
      <c r="E338" s="299">
        <v>40002</v>
      </c>
      <c r="F338" s="27" t="s">
        <v>164</v>
      </c>
      <c r="G338" s="73" t="s">
        <v>160</v>
      </c>
      <c r="H338" s="35">
        <v>558696</v>
      </c>
      <c r="I338" s="35">
        <v>80</v>
      </c>
      <c r="J338" s="37" t="s">
        <v>7</v>
      </c>
      <c r="K338" s="37" t="s">
        <v>161</v>
      </c>
      <c r="L338" s="8">
        <v>62</v>
      </c>
      <c r="M338" s="8">
        <v>297089</v>
      </c>
      <c r="N338" s="9" t="s">
        <v>1148</v>
      </c>
      <c r="O338" s="8">
        <v>82836</v>
      </c>
      <c r="P338" s="9" t="s">
        <v>1148</v>
      </c>
      <c r="Q338" s="8">
        <v>1804</v>
      </c>
      <c r="R338" s="9" t="s">
        <v>1148</v>
      </c>
      <c r="S338" s="8">
        <v>27408</v>
      </c>
      <c r="T338" s="9" t="s">
        <v>1148</v>
      </c>
      <c r="U338" s="8">
        <v>0</v>
      </c>
      <c r="V338" s="9" t="s">
        <v>1148</v>
      </c>
      <c r="W338" s="33">
        <v>409137</v>
      </c>
      <c r="X338" s="9" t="s">
        <v>1148</v>
      </c>
      <c r="Y338" s="30">
        <v>170</v>
      </c>
      <c r="Z338" s="9" t="s">
        <v>1148</v>
      </c>
      <c r="AA338" s="30">
        <v>45.6</v>
      </c>
      <c r="AB338" s="9" t="s">
        <v>1148</v>
      </c>
      <c r="AC338" s="30">
        <v>0.9</v>
      </c>
      <c r="AD338" s="9" t="s">
        <v>1148</v>
      </c>
      <c r="AE338" s="30">
        <v>13.8</v>
      </c>
      <c r="AF338" s="9" t="s">
        <v>1148</v>
      </c>
      <c r="AG338" s="30">
        <v>0</v>
      </c>
      <c r="AH338" s="9" t="s">
        <v>1148</v>
      </c>
      <c r="AI338" s="32">
        <v>230.3</v>
      </c>
      <c r="AJ338" s="12" t="s">
        <v>1148</v>
      </c>
      <c r="AK338" s="22">
        <v>5428002</v>
      </c>
      <c r="AL338" s="22" t="s">
        <v>1148</v>
      </c>
      <c r="AM338" s="22">
        <v>1604210</v>
      </c>
      <c r="AN338" s="22" t="s">
        <v>1148</v>
      </c>
      <c r="AO338" s="22">
        <v>29094</v>
      </c>
      <c r="AP338" s="22" t="s">
        <v>1148</v>
      </c>
      <c r="AQ338" s="22">
        <v>650061</v>
      </c>
      <c r="AR338" s="22" t="s">
        <v>1148</v>
      </c>
      <c r="AS338" s="26">
        <v>7711367</v>
      </c>
      <c r="AT338" s="22" t="s">
        <v>1148</v>
      </c>
      <c r="AU338" s="23">
        <v>18.270625974034719</v>
      </c>
      <c r="AV338" s="23" t="s">
        <v>1148</v>
      </c>
      <c r="AW338" s="23">
        <v>19.366096866096868</v>
      </c>
      <c r="AX338" s="23" t="s">
        <v>1148</v>
      </c>
      <c r="AY338" s="23">
        <v>16.127494456762751</v>
      </c>
      <c r="AZ338" s="23" t="s">
        <v>1148</v>
      </c>
      <c r="BA338" s="23">
        <v>23.717929071803852</v>
      </c>
      <c r="BB338" s="23" t="s">
        <v>1148</v>
      </c>
      <c r="BC338" s="24">
        <v>18.847884693880044</v>
      </c>
      <c r="BD338" s="1" t="s">
        <v>1148</v>
      </c>
      <c r="BE338" s="1" t="str">
        <f>IF(OR(N338="Q",P338="Q",R338="Q",T338="Q",V338="Q",X338="Q",Z338="Q",AB338="Q",AD338="Q",AF338="Q",AH338="Q",AJ338="Q",AL338="Q",AN338="Q",AP338="Q",AR338="Q",AT338="Q",AV338="Q",AX338="Q",AZ338="Q",BB338="Q",BD338="Q"),"Yes","No")</f>
        <v>No</v>
      </c>
    </row>
    <row r="339" spans="1:57" ht="11.25" customHeight="1">
      <c r="A339" s="7" t="s">
        <v>451</v>
      </c>
      <c r="B339" s="7" t="s">
        <v>452</v>
      </c>
      <c r="C339" s="37" t="s">
        <v>83</v>
      </c>
      <c r="D339" s="298">
        <v>4002</v>
      </c>
      <c r="E339" s="299">
        <v>40002</v>
      </c>
      <c r="F339" s="27" t="s">
        <v>164</v>
      </c>
      <c r="G339" s="73" t="s">
        <v>160</v>
      </c>
      <c r="H339" s="35">
        <v>558696</v>
      </c>
      <c r="I339" s="35">
        <v>80</v>
      </c>
      <c r="J339" s="37" t="s">
        <v>10</v>
      </c>
      <c r="K339" s="37" t="s">
        <v>161</v>
      </c>
      <c r="L339" s="8">
        <v>18</v>
      </c>
      <c r="M339" s="8">
        <v>43099</v>
      </c>
      <c r="N339" s="9" t="s">
        <v>1148</v>
      </c>
      <c r="O339" s="8">
        <v>7547</v>
      </c>
      <c r="P339" s="9" t="s">
        <v>1148</v>
      </c>
      <c r="Q339" s="8">
        <v>200</v>
      </c>
      <c r="R339" s="9" t="s">
        <v>1148</v>
      </c>
      <c r="S339" s="8">
        <v>2315</v>
      </c>
      <c r="T339" s="9" t="s">
        <v>1148</v>
      </c>
      <c r="U339" s="8">
        <v>0</v>
      </c>
      <c r="V339" s="9" t="s">
        <v>1148</v>
      </c>
      <c r="W339" s="33">
        <v>53161</v>
      </c>
      <c r="X339" s="9" t="s">
        <v>1148</v>
      </c>
      <c r="Y339" s="30">
        <v>24.7</v>
      </c>
      <c r="Z339" s="9" t="s">
        <v>1148</v>
      </c>
      <c r="AA339" s="30">
        <v>4.5999999999999996</v>
      </c>
      <c r="AB339" s="9" t="s">
        <v>1148</v>
      </c>
      <c r="AC339" s="30">
        <v>0.1</v>
      </c>
      <c r="AD339" s="9" t="s">
        <v>1148</v>
      </c>
      <c r="AE339" s="30">
        <v>1.3</v>
      </c>
      <c r="AF339" s="9" t="s">
        <v>1148</v>
      </c>
      <c r="AG339" s="30">
        <v>0</v>
      </c>
      <c r="AH339" s="9" t="s">
        <v>1148</v>
      </c>
      <c r="AI339" s="32">
        <v>30.7</v>
      </c>
      <c r="AJ339" s="12" t="s">
        <v>1148</v>
      </c>
      <c r="AK339" s="22">
        <v>840252</v>
      </c>
      <c r="AL339" s="22" t="s">
        <v>1148</v>
      </c>
      <c r="AM339" s="22">
        <v>139497</v>
      </c>
      <c r="AN339" s="22" t="s">
        <v>1148</v>
      </c>
      <c r="AO339" s="22">
        <v>2869</v>
      </c>
      <c r="AP339" s="22" t="s">
        <v>1148</v>
      </c>
      <c r="AQ339" s="22">
        <v>52951</v>
      </c>
      <c r="AR339" s="22" t="s">
        <v>1148</v>
      </c>
      <c r="AS339" s="26">
        <v>1035569</v>
      </c>
      <c r="AT339" s="22" t="s">
        <v>1148</v>
      </c>
      <c r="AU339" s="23">
        <v>19.495858372584049</v>
      </c>
      <c r="AV339" s="23" t="s">
        <v>1148</v>
      </c>
      <c r="AW339" s="23">
        <v>18.483768384788657</v>
      </c>
      <c r="AX339" s="23" t="s">
        <v>1148</v>
      </c>
      <c r="AY339" s="23">
        <v>14.345000000000001</v>
      </c>
      <c r="AZ339" s="23" t="s">
        <v>1148</v>
      </c>
      <c r="BA339" s="23">
        <v>22.873002159827212</v>
      </c>
      <c r="BB339" s="23" t="s">
        <v>1148</v>
      </c>
      <c r="BC339" s="24">
        <v>19.479863057504563</v>
      </c>
      <c r="BD339" s="1" t="s">
        <v>1148</v>
      </c>
      <c r="BE339" s="1" t="str">
        <f>IF(OR(N339="Q",P339="Q",R339="Q",T339="Q",V339="Q",X339="Q",Z339="Q",AB339="Q",AD339="Q",AF339="Q",AH339="Q",AJ339="Q",AL339="Q",AN339="Q",AP339="Q",AR339="Q",AT339="Q",AV339="Q",AX339="Q",AZ339="Q",BB339="Q",BD339="Q"),"Yes","No")</f>
        <v>No</v>
      </c>
    </row>
    <row r="340" spans="1:57" ht="11.25" customHeight="1">
      <c r="A340" s="7" t="s">
        <v>124</v>
      </c>
      <c r="B340" s="7" t="s">
        <v>811</v>
      </c>
      <c r="C340" s="37" t="s">
        <v>70</v>
      </c>
      <c r="D340" s="298">
        <v>2217</v>
      </c>
      <c r="E340" s="299">
        <v>20217</v>
      </c>
      <c r="F340" s="27" t="s">
        <v>175</v>
      </c>
      <c r="G340" s="73" t="s">
        <v>160</v>
      </c>
      <c r="H340" s="35">
        <v>18351295</v>
      </c>
      <c r="I340" s="35">
        <v>79</v>
      </c>
      <c r="J340" s="37" t="s">
        <v>18</v>
      </c>
      <c r="K340" s="37" t="s">
        <v>161</v>
      </c>
      <c r="L340" s="8">
        <v>79</v>
      </c>
      <c r="M340" s="8">
        <v>351331</v>
      </c>
      <c r="N340" s="9" t="s">
        <v>1148</v>
      </c>
      <c r="O340" s="8">
        <v>32676</v>
      </c>
      <c r="P340" s="9" t="s">
        <v>1148</v>
      </c>
      <c r="Q340" s="8">
        <v>4994</v>
      </c>
      <c r="R340" s="9" t="s">
        <v>1148</v>
      </c>
      <c r="S340" s="8">
        <v>28386</v>
      </c>
      <c r="T340" s="9" t="s">
        <v>1148</v>
      </c>
      <c r="U340" s="8">
        <v>0</v>
      </c>
      <c r="V340" s="9" t="s">
        <v>1148</v>
      </c>
      <c r="W340" s="33">
        <v>417387</v>
      </c>
      <c r="X340" s="9" t="s">
        <v>1148</v>
      </c>
      <c r="Y340" s="30">
        <v>326.5</v>
      </c>
      <c r="Z340" s="9" t="s">
        <v>1148</v>
      </c>
      <c r="AA340" s="30">
        <v>21.299999999999997</v>
      </c>
      <c r="AB340" s="9" t="s">
        <v>1148</v>
      </c>
      <c r="AC340" s="30">
        <v>2.2999999999999998</v>
      </c>
      <c r="AD340" s="9" t="s">
        <v>1148</v>
      </c>
      <c r="AE340" s="30">
        <v>16.100000000000001</v>
      </c>
      <c r="AF340" s="9" t="s">
        <v>1148</v>
      </c>
      <c r="AG340" s="30">
        <v>0</v>
      </c>
      <c r="AH340" s="9" t="s">
        <v>1148</v>
      </c>
      <c r="AI340" s="32">
        <v>366.2</v>
      </c>
      <c r="AJ340" s="12" t="s">
        <v>1148</v>
      </c>
      <c r="AK340" s="22">
        <v>6174693</v>
      </c>
      <c r="AL340" s="22" t="s">
        <v>1148</v>
      </c>
      <c r="AM340" s="22">
        <v>810504</v>
      </c>
      <c r="AN340" s="22" t="s">
        <v>1148</v>
      </c>
      <c r="AO340" s="22">
        <v>83102</v>
      </c>
      <c r="AP340" s="22" t="s">
        <v>1148</v>
      </c>
      <c r="AQ340" s="22">
        <v>1614535</v>
      </c>
      <c r="AR340" s="22" t="s">
        <v>1148</v>
      </c>
      <c r="AS340" s="26">
        <v>8682834</v>
      </c>
      <c r="AT340" s="22" t="s">
        <v>1148</v>
      </c>
      <c r="AU340" s="23">
        <v>17.575144237200817</v>
      </c>
      <c r="AV340" s="23" t="s">
        <v>1148</v>
      </c>
      <c r="AW340" s="23">
        <v>24.80426000734484</v>
      </c>
      <c r="AX340" s="23" t="s">
        <v>1148</v>
      </c>
      <c r="AY340" s="23">
        <v>16.640368442130558</v>
      </c>
      <c r="AZ340" s="23" t="s">
        <v>1148</v>
      </c>
      <c r="BA340" s="23">
        <v>56.877862326498978</v>
      </c>
      <c r="BB340" s="23" t="s">
        <v>1148</v>
      </c>
      <c r="BC340" s="24">
        <v>20.80283765426331</v>
      </c>
      <c r="BD340" s="1" t="s">
        <v>1148</v>
      </c>
      <c r="BE340" s="1" t="str">
        <f>IF(OR(N340="Q",P340="Q",R340="Q",T340="Q",V340="Q",X340="Q",Z340="Q",AB340="Q",AD340="Q",AF340="Q",AH340="Q",AJ340="Q",AL340="Q",AN340="Q",AP340="Q",AR340="Q",AT340="Q",AV340="Q",AX340="Q",AZ340="Q",BB340="Q",BD340="Q"),"Yes","No")</f>
        <v>No</v>
      </c>
    </row>
    <row r="341" spans="1:57" ht="11.25" customHeight="1">
      <c r="A341" s="7" t="s">
        <v>68</v>
      </c>
      <c r="B341" s="7" t="s">
        <v>174</v>
      </c>
      <c r="C341" s="37" t="s">
        <v>63</v>
      </c>
      <c r="D341" s="298">
        <v>2149</v>
      </c>
      <c r="E341" s="299">
        <v>20149</v>
      </c>
      <c r="F341" s="27" t="s">
        <v>175</v>
      </c>
      <c r="G341" s="73" t="s">
        <v>160</v>
      </c>
      <c r="H341" s="35">
        <v>18351295</v>
      </c>
      <c r="I341" s="35">
        <v>78</v>
      </c>
      <c r="J341" s="37" t="s">
        <v>18</v>
      </c>
      <c r="K341" s="37" t="s">
        <v>161</v>
      </c>
      <c r="L341" s="8">
        <v>78</v>
      </c>
      <c r="M341" s="8">
        <v>287346</v>
      </c>
      <c r="N341" s="9" t="s">
        <v>1148</v>
      </c>
      <c r="O341" s="8">
        <v>45554</v>
      </c>
      <c r="P341" s="9" t="s">
        <v>1148</v>
      </c>
      <c r="Q341" s="8">
        <v>0</v>
      </c>
      <c r="R341" s="9" t="s">
        <v>1148</v>
      </c>
      <c r="S341" s="8">
        <v>3927</v>
      </c>
      <c r="T341" s="9" t="s">
        <v>1148</v>
      </c>
      <c r="U341" s="8">
        <v>0</v>
      </c>
      <c r="V341" s="9" t="s">
        <v>1148</v>
      </c>
      <c r="W341" s="33">
        <v>336827</v>
      </c>
      <c r="X341" s="9" t="s">
        <v>1148</v>
      </c>
      <c r="Y341" s="30">
        <v>135</v>
      </c>
      <c r="Z341" s="9" t="s">
        <v>1148</v>
      </c>
      <c r="AA341" s="30">
        <v>22</v>
      </c>
      <c r="AB341" s="9" t="s">
        <v>1148</v>
      </c>
      <c r="AC341" s="30">
        <v>0</v>
      </c>
      <c r="AD341" s="9" t="s">
        <v>1148</v>
      </c>
      <c r="AE341" s="30">
        <v>3</v>
      </c>
      <c r="AF341" s="9" t="s">
        <v>1148</v>
      </c>
      <c r="AG341" s="30">
        <v>0</v>
      </c>
      <c r="AH341" s="9" t="s">
        <v>1148</v>
      </c>
      <c r="AI341" s="32">
        <v>160</v>
      </c>
      <c r="AJ341" s="12" t="s">
        <v>1148</v>
      </c>
      <c r="AK341" s="22">
        <v>6123965</v>
      </c>
      <c r="AL341" s="22" t="s">
        <v>1148</v>
      </c>
      <c r="AM341" s="22">
        <v>1126409</v>
      </c>
      <c r="AN341" s="22" t="s">
        <v>1148</v>
      </c>
      <c r="AO341" s="22">
        <v>0</v>
      </c>
      <c r="AP341" s="22" t="s">
        <v>1148</v>
      </c>
      <c r="AQ341" s="22">
        <v>90919</v>
      </c>
      <c r="AR341" s="22" t="s">
        <v>1148</v>
      </c>
      <c r="AS341" s="26">
        <v>7341293</v>
      </c>
      <c r="AT341" s="22" t="s">
        <v>1148</v>
      </c>
      <c r="AU341" s="23">
        <v>21.312163732921288</v>
      </c>
      <c r="AV341" s="23" t="s">
        <v>1148</v>
      </c>
      <c r="AW341" s="23">
        <v>24.726895552531062</v>
      </c>
      <c r="AX341" s="23" t="s">
        <v>1148</v>
      </c>
      <c r="AY341" s="23" t="s">
        <v>1148</v>
      </c>
      <c r="AZ341" s="23" t="s">
        <v>1148</v>
      </c>
      <c r="BA341" s="23">
        <v>23.152279093455565</v>
      </c>
      <c r="BB341" s="23" t="s">
        <v>1148</v>
      </c>
      <c r="BC341" s="24">
        <v>21.795440983056583</v>
      </c>
      <c r="BD341" s="1" t="s">
        <v>1148</v>
      </c>
      <c r="BE341" s="1" t="str">
        <f>IF(OR(N341="Q",P341="Q",R341="Q",T341="Q",V341="Q",X341="Q",Z341="Q",AB341="Q",AD341="Q",AF341="Q",AH341="Q",AJ341="Q",AL341="Q",AN341="Q",AP341="Q",AR341="Q",AT341="Q",AV341="Q",AX341="Q",AZ341="Q",BB341="Q",BD341="Q"),"Yes","No")</f>
        <v>No</v>
      </c>
    </row>
    <row r="342" spans="1:57" ht="11.25" customHeight="1">
      <c r="A342" s="7" t="s">
        <v>571</v>
      </c>
      <c r="B342" s="7" t="s">
        <v>572</v>
      </c>
      <c r="C342" s="37" t="s">
        <v>63</v>
      </c>
      <c r="D342" s="298">
        <v>2075</v>
      </c>
      <c r="E342" s="299">
        <v>20075</v>
      </c>
      <c r="F342" s="27" t="s">
        <v>167</v>
      </c>
      <c r="G342" s="73" t="s">
        <v>160</v>
      </c>
      <c r="H342" s="35">
        <v>5441567</v>
      </c>
      <c r="I342" s="35">
        <v>78</v>
      </c>
      <c r="J342" s="37" t="s">
        <v>20</v>
      </c>
      <c r="K342" s="37" t="s">
        <v>161</v>
      </c>
      <c r="L342" s="8">
        <v>78</v>
      </c>
      <c r="M342" s="8">
        <v>163762</v>
      </c>
      <c r="N342" s="9" t="s">
        <v>1148</v>
      </c>
      <c r="O342" s="8">
        <v>104195</v>
      </c>
      <c r="P342" s="9" t="s">
        <v>1148</v>
      </c>
      <c r="Q342" s="8">
        <v>189365</v>
      </c>
      <c r="R342" s="9" t="s">
        <v>1148</v>
      </c>
      <c r="S342" s="8">
        <v>64333</v>
      </c>
      <c r="T342" s="9" t="s">
        <v>1148</v>
      </c>
      <c r="U342" s="8">
        <v>58491</v>
      </c>
      <c r="V342" s="9" t="s">
        <v>1148</v>
      </c>
      <c r="W342" s="33">
        <v>580146</v>
      </c>
      <c r="X342" s="9" t="s">
        <v>1148</v>
      </c>
      <c r="Y342" s="30">
        <v>88</v>
      </c>
      <c r="Z342" s="9" t="s">
        <v>1148</v>
      </c>
      <c r="AA342" s="30">
        <v>66</v>
      </c>
      <c r="AB342" s="9" t="s">
        <v>1148</v>
      </c>
      <c r="AC342" s="30">
        <v>100</v>
      </c>
      <c r="AD342" s="9" t="s">
        <v>1148</v>
      </c>
      <c r="AE342" s="30">
        <v>39</v>
      </c>
      <c r="AF342" s="9" t="s">
        <v>1148</v>
      </c>
      <c r="AG342" s="30">
        <v>15</v>
      </c>
      <c r="AH342" s="9" t="s">
        <v>1148</v>
      </c>
      <c r="AI342" s="32">
        <v>308</v>
      </c>
      <c r="AJ342" s="12" t="s">
        <v>1148</v>
      </c>
      <c r="AK342" s="22">
        <v>4860591</v>
      </c>
      <c r="AL342" s="22" t="s">
        <v>1148</v>
      </c>
      <c r="AM342" s="22">
        <v>3162595</v>
      </c>
      <c r="AN342" s="22" t="s">
        <v>1148</v>
      </c>
      <c r="AO342" s="22">
        <v>5543610</v>
      </c>
      <c r="AP342" s="22" t="s">
        <v>1148</v>
      </c>
      <c r="AQ342" s="22">
        <v>1756169</v>
      </c>
      <c r="AR342" s="22" t="s">
        <v>1148</v>
      </c>
      <c r="AS342" s="26">
        <v>15322965</v>
      </c>
      <c r="AT342" s="22" t="s">
        <v>1148</v>
      </c>
      <c r="AU342" s="23">
        <v>29.680823390041645</v>
      </c>
      <c r="AV342" s="23" t="s">
        <v>1148</v>
      </c>
      <c r="AW342" s="23">
        <v>30.352656077546907</v>
      </c>
      <c r="AX342" s="23" t="s">
        <v>1148</v>
      </c>
      <c r="AY342" s="23">
        <v>29.274733979352046</v>
      </c>
      <c r="AZ342" s="23" t="s">
        <v>1148</v>
      </c>
      <c r="BA342" s="23">
        <v>27.298105171529386</v>
      </c>
      <c r="BB342" s="23" t="s">
        <v>1148</v>
      </c>
      <c r="BC342" s="24">
        <v>26.412256569897924</v>
      </c>
      <c r="BD342" s="1" t="s">
        <v>1148</v>
      </c>
      <c r="BE342" s="1" t="str">
        <f>IF(OR(N342="Q",P342="Q",R342="Q",T342="Q",V342="Q",X342="Q",Z342="Q",AB342="Q",AD342="Q",AF342="Q",AH342="Q",AJ342="Q",AL342="Q",AN342="Q",AP342="Q",AR342="Q",AT342="Q",AV342="Q",AX342="Q",AZ342="Q",BB342="Q",BD342="Q"),"Yes","No")</f>
        <v>No</v>
      </c>
    </row>
    <row r="343" spans="1:57" ht="11.25" customHeight="1">
      <c r="A343" s="7" t="s">
        <v>254</v>
      </c>
      <c r="B343" s="7" t="s">
        <v>255</v>
      </c>
      <c r="C343" s="37" t="s">
        <v>46</v>
      </c>
      <c r="D343" s="298">
        <v>6022</v>
      </c>
      <c r="E343" s="299">
        <v>60022</v>
      </c>
      <c r="F343" s="27" t="s">
        <v>167</v>
      </c>
      <c r="G343" s="73" t="s">
        <v>160</v>
      </c>
      <c r="H343" s="35">
        <v>594309</v>
      </c>
      <c r="I343" s="35">
        <v>77</v>
      </c>
      <c r="J343" s="37" t="s">
        <v>7</v>
      </c>
      <c r="K343" s="37" t="s">
        <v>161</v>
      </c>
      <c r="L343" s="8">
        <v>59</v>
      </c>
      <c r="M343" s="8">
        <v>370620</v>
      </c>
      <c r="N343" s="9" t="s">
        <v>1148</v>
      </c>
      <c r="O343" s="8">
        <v>84484</v>
      </c>
      <c r="P343" s="9" t="s">
        <v>1148</v>
      </c>
      <c r="Q343" s="8">
        <v>25622</v>
      </c>
      <c r="R343" s="9" t="s">
        <v>1148</v>
      </c>
      <c r="S343" s="8">
        <v>87437</v>
      </c>
      <c r="T343" s="9" t="s">
        <v>1148</v>
      </c>
      <c r="U343" s="8">
        <v>0</v>
      </c>
      <c r="V343" s="9" t="s">
        <v>1148</v>
      </c>
      <c r="W343" s="33">
        <v>568163</v>
      </c>
      <c r="X343" s="9" t="s">
        <v>1148</v>
      </c>
      <c r="Y343" s="30">
        <v>141</v>
      </c>
      <c r="Z343" s="9" t="s">
        <v>1148</v>
      </c>
      <c r="AA343" s="30">
        <v>64</v>
      </c>
      <c r="AB343" s="9" t="s">
        <v>1148</v>
      </c>
      <c r="AC343" s="30">
        <v>11</v>
      </c>
      <c r="AD343" s="9" t="s">
        <v>1148</v>
      </c>
      <c r="AE343" s="30">
        <v>58</v>
      </c>
      <c r="AF343" s="9" t="s">
        <v>1148</v>
      </c>
      <c r="AG343" s="30">
        <v>0</v>
      </c>
      <c r="AH343" s="9" t="s">
        <v>1148</v>
      </c>
      <c r="AI343" s="32">
        <v>274</v>
      </c>
      <c r="AJ343" s="12" t="s">
        <v>1148</v>
      </c>
      <c r="AK343" s="22">
        <v>7330889</v>
      </c>
      <c r="AL343" s="22" t="s">
        <v>1148</v>
      </c>
      <c r="AM343" s="22">
        <v>2037544</v>
      </c>
      <c r="AN343" s="22" t="s">
        <v>1148</v>
      </c>
      <c r="AO343" s="22">
        <v>325254</v>
      </c>
      <c r="AP343" s="22" t="s">
        <v>1148</v>
      </c>
      <c r="AQ343" s="22">
        <v>1280908</v>
      </c>
      <c r="AR343" s="22" t="s">
        <v>1148</v>
      </c>
      <c r="AS343" s="26">
        <v>10974595</v>
      </c>
      <c r="AT343" s="22" t="s">
        <v>1148</v>
      </c>
      <c r="AU343" s="23">
        <v>19.780068533808212</v>
      </c>
      <c r="AV343" s="23" t="s">
        <v>1148</v>
      </c>
      <c r="AW343" s="23">
        <v>24.117513375313671</v>
      </c>
      <c r="AX343" s="23" t="s">
        <v>1148</v>
      </c>
      <c r="AY343" s="23">
        <v>12.694325189290453</v>
      </c>
      <c r="AZ343" s="23" t="s">
        <v>1148</v>
      </c>
      <c r="BA343" s="23">
        <v>14.649496208698835</v>
      </c>
      <c r="BB343" s="23" t="s">
        <v>1148</v>
      </c>
      <c r="BC343" s="24">
        <v>19.315926943500369</v>
      </c>
      <c r="BD343" s="1" t="s">
        <v>1148</v>
      </c>
      <c r="BE343" s="1" t="str">
        <f>IF(OR(N343="Q",P343="Q",R343="Q",T343="Q",V343="Q",X343="Q",Z343="Q",AB343="Q",AD343="Q",AF343="Q",AH343="Q",AJ343="Q",AL343="Q",AN343="Q",AP343="Q",AR343="Q",AT343="Q",AV343="Q",AX343="Q",AZ343="Q",BB343="Q",BD343="Q"),"Yes","No")</f>
        <v>No</v>
      </c>
    </row>
    <row r="344" spans="1:57" ht="11.25" customHeight="1">
      <c r="A344" s="7" t="s">
        <v>266</v>
      </c>
      <c r="B344" s="7" t="s">
        <v>267</v>
      </c>
      <c r="C344" s="37" t="s">
        <v>75</v>
      </c>
      <c r="D344" s="298">
        <v>6017</v>
      </c>
      <c r="E344" s="299">
        <v>60017</v>
      </c>
      <c r="F344" s="27" t="s">
        <v>164</v>
      </c>
      <c r="G344" s="73" t="s">
        <v>160</v>
      </c>
      <c r="H344" s="35">
        <v>861505</v>
      </c>
      <c r="I344" s="35">
        <v>77</v>
      </c>
      <c r="J344" s="37" t="s">
        <v>7</v>
      </c>
      <c r="K344" s="37" t="s">
        <v>161</v>
      </c>
      <c r="L344" s="8">
        <v>48</v>
      </c>
      <c r="M344" s="8">
        <v>262977</v>
      </c>
      <c r="N344" s="9" t="s">
        <v>1148</v>
      </c>
      <c r="O344" s="8">
        <v>70586</v>
      </c>
      <c r="P344" s="9" t="s">
        <v>1148</v>
      </c>
      <c r="Q344" s="8">
        <v>28787</v>
      </c>
      <c r="R344" s="9" t="s">
        <v>1148</v>
      </c>
      <c r="S344" s="8">
        <v>46950</v>
      </c>
      <c r="T344" s="9" t="s">
        <v>1148</v>
      </c>
      <c r="U344" s="8">
        <v>0</v>
      </c>
      <c r="V344" s="9" t="s">
        <v>1148</v>
      </c>
      <c r="W344" s="33">
        <v>409300</v>
      </c>
      <c r="X344" s="9" t="s">
        <v>1148</v>
      </c>
      <c r="Y344" s="30">
        <v>124.2</v>
      </c>
      <c r="Z344" s="9" t="s">
        <v>1148</v>
      </c>
      <c r="AA344" s="30">
        <v>37</v>
      </c>
      <c r="AB344" s="9" t="s">
        <v>1148</v>
      </c>
      <c r="AC344" s="30">
        <v>12.4</v>
      </c>
      <c r="AD344" s="9" t="s">
        <v>1148</v>
      </c>
      <c r="AE344" s="30">
        <v>32.870000000000005</v>
      </c>
      <c r="AF344" s="9" t="s">
        <v>1148</v>
      </c>
      <c r="AG344" s="30">
        <v>0</v>
      </c>
      <c r="AH344" s="9" t="s">
        <v>1148</v>
      </c>
      <c r="AI344" s="32">
        <v>206.47</v>
      </c>
      <c r="AJ344" s="12" t="s">
        <v>1148</v>
      </c>
      <c r="AK344" s="22">
        <v>4732532</v>
      </c>
      <c r="AL344" s="22" t="s">
        <v>1148</v>
      </c>
      <c r="AM344" s="22">
        <v>1459626</v>
      </c>
      <c r="AN344" s="22" t="s">
        <v>1148</v>
      </c>
      <c r="AO344" s="22">
        <v>520793</v>
      </c>
      <c r="AP344" s="22" t="s">
        <v>1148</v>
      </c>
      <c r="AQ344" s="22">
        <v>2142266</v>
      </c>
      <c r="AR344" s="22" t="s">
        <v>1148</v>
      </c>
      <c r="AS344" s="26">
        <v>8855217</v>
      </c>
      <c r="AT344" s="22" t="s">
        <v>1148</v>
      </c>
      <c r="AU344" s="23">
        <v>17.995992044931686</v>
      </c>
      <c r="AV344" s="23" t="s">
        <v>1148</v>
      </c>
      <c r="AW344" s="23">
        <v>20.678689825177798</v>
      </c>
      <c r="AX344" s="23" t="s">
        <v>1148</v>
      </c>
      <c r="AY344" s="23">
        <v>18.091256469934347</v>
      </c>
      <c r="AZ344" s="23" t="s">
        <v>1148</v>
      </c>
      <c r="BA344" s="23">
        <v>45.628668796592116</v>
      </c>
      <c r="BB344" s="23" t="s">
        <v>1148</v>
      </c>
      <c r="BC344" s="24">
        <v>21.635028096750549</v>
      </c>
      <c r="BD344" s="1" t="s">
        <v>1148</v>
      </c>
      <c r="BE344" s="1" t="str">
        <f>IF(OR(N344="Q",P344="Q",R344="Q",T344="Q",V344="Q",X344="Q",Z344="Q",AB344="Q",AD344="Q",AF344="Q",AH344="Q",AJ344="Q",AL344="Q",AN344="Q",AP344="Q",AR344="Q",AT344="Q",AV344="Q",AX344="Q",AZ344="Q",BB344="Q",BD344="Q"),"Yes","No")</f>
        <v>No</v>
      </c>
    </row>
    <row r="345" spans="1:57" ht="11.25" customHeight="1">
      <c r="A345" s="7" t="s">
        <v>473</v>
      </c>
      <c r="B345" s="7" t="s">
        <v>186</v>
      </c>
      <c r="C345" s="37" t="s">
        <v>77</v>
      </c>
      <c r="D345" s="298">
        <v>3015</v>
      </c>
      <c r="E345" s="299">
        <v>30015</v>
      </c>
      <c r="F345" s="27" t="s">
        <v>167</v>
      </c>
      <c r="G345" s="73" t="s">
        <v>160</v>
      </c>
      <c r="H345" s="35">
        <v>381502</v>
      </c>
      <c r="I345" s="35">
        <v>77</v>
      </c>
      <c r="J345" s="37" t="s">
        <v>10</v>
      </c>
      <c r="K345" s="37" t="s">
        <v>161</v>
      </c>
      <c r="L345" s="8">
        <v>45</v>
      </c>
      <c r="M345" s="8">
        <v>82199</v>
      </c>
      <c r="N345" s="9" t="s">
        <v>1148</v>
      </c>
      <c r="O345" s="8">
        <v>3686</v>
      </c>
      <c r="P345" s="9" t="s">
        <v>1148</v>
      </c>
      <c r="Q345" s="8">
        <v>364</v>
      </c>
      <c r="R345" s="9" t="s">
        <v>1148</v>
      </c>
      <c r="S345" s="8">
        <v>8476</v>
      </c>
      <c r="T345" s="9" t="s">
        <v>1148</v>
      </c>
      <c r="U345" s="8">
        <v>0</v>
      </c>
      <c r="V345" s="9" t="s">
        <v>1148</v>
      </c>
      <c r="W345" s="33">
        <v>94725</v>
      </c>
      <c r="X345" s="9" t="s">
        <v>1148</v>
      </c>
      <c r="Y345" s="30">
        <v>53</v>
      </c>
      <c r="Z345" s="9" t="s">
        <v>1148</v>
      </c>
      <c r="AA345" s="30">
        <v>2</v>
      </c>
      <c r="AB345" s="9" t="s">
        <v>1148</v>
      </c>
      <c r="AC345" s="30">
        <v>0.25</v>
      </c>
      <c r="AD345" s="9" t="s">
        <v>1148</v>
      </c>
      <c r="AE345" s="30">
        <v>5</v>
      </c>
      <c r="AF345" s="9" t="s">
        <v>1148</v>
      </c>
      <c r="AG345" s="30">
        <v>0</v>
      </c>
      <c r="AH345" s="9" t="s">
        <v>1148</v>
      </c>
      <c r="AI345" s="32">
        <v>60.25</v>
      </c>
      <c r="AJ345" s="12" t="s">
        <v>1148</v>
      </c>
      <c r="AK345" s="22">
        <v>1112704</v>
      </c>
      <c r="AL345" s="22" t="s">
        <v>1148</v>
      </c>
      <c r="AM345" s="22">
        <v>99005</v>
      </c>
      <c r="AN345" s="22" t="s">
        <v>1148</v>
      </c>
      <c r="AO345" s="22">
        <v>5816</v>
      </c>
      <c r="AP345" s="22" t="s">
        <v>1148</v>
      </c>
      <c r="AQ345" s="22">
        <v>123413</v>
      </c>
      <c r="AR345" s="22" t="s">
        <v>1148</v>
      </c>
      <c r="AS345" s="26">
        <v>1340938</v>
      </c>
      <c r="AT345" s="22" t="s">
        <v>1148</v>
      </c>
      <c r="AU345" s="23">
        <v>13.536709692332023</v>
      </c>
      <c r="AV345" s="23" t="s">
        <v>1148</v>
      </c>
      <c r="AW345" s="23">
        <v>26.859739555073251</v>
      </c>
      <c r="AX345" s="23" t="s">
        <v>1148</v>
      </c>
      <c r="AY345" s="23">
        <v>15.978021978021978</v>
      </c>
      <c r="AZ345" s="23" t="s">
        <v>1148</v>
      </c>
      <c r="BA345" s="23">
        <v>14.560287871637565</v>
      </c>
      <c r="BB345" s="23" t="s">
        <v>1148</v>
      </c>
      <c r="BC345" s="24">
        <v>14.156115069939299</v>
      </c>
      <c r="BD345" s="1" t="s">
        <v>1148</v>
      </c>
      <c r="BE345" s="1" t="str">
        <f>IF(OR(N345="Q",P345="Q",R345="Q",T345="Q",V345="Q",X345="Q",Z345="Q",AB345="Q",AD345="Q",AF345="Q",AH345="Q",AJ345="Q",AL345="Q",AN345="Q",AP345="Q",AR345="Q",AT345="Q",AV345="Q",AX345="Q",AZ345="Q",BB345="Q",BD345="Q"),"Yes","No")</f>
        <v>No</v>
      </c>
    </row>
    <row r="346" spans="1:57" ht="11.25" customHeight="1">
      <c r="A346" s="7" t="s">
        <v>473</v>
      </c>
      <c r="B346" s="7" t="s">
        <v>186</v>
      </c>
      <c r="C346" s="37" t="s">
        <v>77</v>
      </c>
      <c r="D346" s="298">
        <v>3015</v>
      </c>
      <c r="E346" s="299">
        <v>30015</v>
      </c>
      <c r="F346" s="27" t="s">
        <v>167</v>
      </c>
      <c r="G346" s="73" t="s">
        <v>160</v>
      </c>
      <c r="H346" s="35">
        <v>381502</v>
      </c>
      <c r="I346" s="35">
        <v>77</v>
      </c>
      <c r="J346" s="37" t="s">
        <v>7</v>
      </c>
      <c r="K346" s="37" t="s">
        <v>161</v>
      </c>
      <c r="L346" s="8">
        <v>32</v>
      </c>
      <c r="M346" s="8">
        <v>106801</v>
      </c>
      <c r="N346" s="9" t="s">
        <v>1148</v>
      </c>
      <c r="O346" s="8">
        <v>28775</v>
      </c>
      <c r="P346" s="9" t="s">
        <v>1148</v>
      </c>
      <c r="Q346" s="8">
        <v>1560</v>
      </c>
      <c r="R346" s="9" t="s">
        <v>1148</v>
      </c>
      <c r="S346" s="8">
        <v>22126</v>
      </c>
      <c r="T346" s="9" t="s">
        <v>1148</v>
      </c>
      <c r="U346" s="8">
        <v>0</v>
      </c>
      <c r="V346" s="9" t="s">
        <v>1148</v>
      </c>
      <c r="W346" s="33">
        <v>159262</v>
      </c>
      <c r="X346" s="9" t="s">
        <v>1148</v>
      </c>
      <c r="Y346" s="30">
        <v>64.72999999999999</v>
      </c>
      <c r="Z346" s="9" t="s">
        <v>1148</v>
      </c>
      <c r="AA346" s="30">
        <v>19.57</v>
      </c>
      <c r="AB346" s="9" t="s">
        <v>1148</v>
      </c>
      <c r="AC346" s="30">
        <v>1.52</v>
      </c>
      <c r="AD346" s="9" t="s">
        <v>1148</v>
      </c>
      <c r="AE346" s="30">
        <v>13.93</v>
      </c>
      <c r="AF346" s="9" t="s">
        <v>1148</v>
      </c>
      <c r="AG346" s="30">
        <v>0</v>
      </c>
      <c r="AH346" s="9" t="s">
        <v>1148</v>
      </c>
      <c r="AI346" s="32">
        <v>99.75</v>
      </c>
      <c r="AJ346" s="12" t="s">
        <v>1148</v>
      </c>
      <c r="AK346" s="22">
        <v>2426359</v>
      </c>
      <c r="AL346" s="22" t="s">
        <v>1148</v>
      </c>
      <c r="AM346" s="22">
        <v>748017</v>
      </c>
      <c r="AN346" s="22" t="s">
        <v>1148</v>
      </c>
      <c r="AO346" s="22">
        <v>14099</v>
      </c>
      <c r="AP346" s="22" t="s">
        <v>1148</v>
      </c>
      <c r="AQ346" s="22">
        <v>494403</v>
      </c>
      <c r="AR346" s="22" t="s">
        <v>1148</v>
      </c>
      <c r="AS346" s="26">
        <v>3682878</v>
      </c>
      <c r="AT346" s="22" t="s">
        <v>1148</v>
      </c>
      <c r="AU346" s="23">
        <v>22.718504508384754</v>
      </c>
      <c r="AV346" s="23" t="s">
        <v>1148</v>
      </c>
      <c r="AW346" s="23">
        <v>25.995377932232842</v>
      </c>
      <c r="AX346" s="23" t="s">
        <v>1148</v>
      </c>
      <c r="AY346" s="23">
        <v>9.0378205128205131</v>
      </c>
      <c r="AZ346" s="23" t="s">
        <v>1148</v>
      </c>
      <c r="BA346" s="23">
        <v>22.344888366627497</v>
      </c>
      <c r="BB346" s="23" t="s">
        <v>1148</v>
      </c>
      <c r="BC346" s="24">
        <v>23.124649947884617</v>
      </c>
      <c r="BD346" s="1" t="s">
        <v>1148</v>
      </c>
      <c r="BE346" s="1" t="str">
        <f>IF(OR(N346="Q",P346="Q",R346="Q",T346="Q",V346="Q",X346="Q",Z346="Q",AB346="Q",AD346="Q",AF346="Q",AH346="Q",AJ346="Q",AL346="Q",AN346="Q",AP346="Q",AR346="Q",AT346="Q",AV346="Q",AX346="Q",AZ346="Q",BB346="Q",BD346="Q"),"Yes","No")</f>
        <v>No</v>
      </c>
    </row>
    <row r="347" spans="1:57" ht="11.25" customHeight="1">
      <c r="A347" s="7" t="s">
        <v>266</v>
      </c>
      <c r="B347" s="7" t="s">
        <v>267</v>
      </c>
      <c r="C347" s="37" t="s">
        <v>75</v>
      </c>
      <c r="D347" s="298">
        <v>6017</v>
      </c>
      <c r="E347" s="299">
        <v>60017</v>
      </c>
      <c r="F347" s="27" t="s">
        <v>164</v>
      </c>
      <c r="G347" s="73" t="s">
        <v>160</v>
      </c>
      <c r="H347" s="35">
        <v>861505</v>
      </c>
      <c r="I347" s="35">
        <v>77</v>
      </c>
      <c r="J347" s="37" t="s">
        <v>10</v>
      </c>
      <c r="K347" s="37" t="s">
        <v>161</v>
      </c>
      <c r="L347" s="8">
        <v>17</v>
      </c>
      <c r="M347" s="8">
        <v>44690</v>
      </c>
      <c r="N347" s="9" t="s">
        <v>1148</v>
      </c>
      <c r="O347" s="8">
        <v>17440</v>
      </c>
      <c r="P347" s="9" t="s">
        <v>1148</v>
      </c>
      <c r="Q347" s="8">
        <v>3820</v>
      </c>
      <c r="R347" s="9" t="s">
        <v>1148</v>
      </c>
      <c r="S347" s="8">
        <v>2189</v>
      </c>
      <c r="T347" s="9" t="s">
        <v>1148</v>
      </c>
      <c r="U347" s="8">
        <v>0</v>
      </c>
      <c r="V347" s="9" t="s">
        <v>1148</v>
      </c>
      <c r="W347" s="33">
        <v>68139</v>
      </c>
      <c r="X347" s="9" t="s">
        <v>1148</v>
      </c>
      <c r="Y347" s="30">
        <v>20.45</v>
      </c>
      <c r="Z347" s="9" t="s">
        <v>1148</v>
      </c>
      <c r="AA347" s="30">
        <v>9.1999999999999993</v>
      </c>
      <c r="AB347" s="9" t="s">
        <v>1148</v>
      </c>
      <c r="AC347" s="30">
        <v>1.7</v>
      </c>
      <c r="AD347" s="9" t="s">
        <v>1148</v>
      </c>
      <c r="AE347" s="30">
        <v>1.44</v>
      </c>
      <c r="AF347" s="9" t="s">
        <v>1148</v>
      </c>
      <c r="AG347" s="30">
        <v>0</v>
      </c>
      <c r="AH347" s="9" t="s">
        <v>1148</v>
      </c>
      <c r="AI347" s="32">
        <v>32.79</v>
      </c>
      <c r="AJ347" s="12" t="s">
        <v>1148</v>
      </c>
      <c r="AK347" s="22">
        <v>728461</v>
      </c>
      <c r="AL347" s="22" t="s">
        <v>1148</v>
      </c>
      <c r="AM347" s="22">
        <v>363910</v>
      </c>
      <c r="AN347" s="22" t="s">
        <v>1148</v>
      </c>
      <c r="AO347" s="22">
        <v>72029</v>
      </c>
      <c r="AP347" s="22" t="s">
        <v>1148</v>
      </c>
      <c r="AQ347" s="22">
        <v>74687</v>
      </c>
      <c r="AR347" s="22" t="s">
        <v>1148</v>
      </c>
      <c r="AS347" s="26">
        <v>1239087</v>
      </c>
      <c r="AT347" s="22" t="s">
        <v>1148</v>
      </c>
      <c r="AU347" s="23">
        <v>16.300313269187736</v>
      </c>
      <c r="AV347" s="23" t="s">
        <v>1148</v>
      </c>
      <c r="AW347" s="23">
        <v>20.866399082568808</v>
      </c>
      <c r="AX347" s="23" t="s">
        <v>1148</v>
      </c>
      <c r="AY347" s="23">
        <v>18.855759162303666</v>
      </c>
      <c r="AZ347" s="23" t="s">
        <v>1148</v>
      </c>
      <c r="BA347" s="23">
        <v>34.119232526267702</v>
      </c>
      <c r="BB347" s="23" t="s">
        <v>1148</v>
      </c>
      <c r="BC347" s="24">
        <v>18.184695989081142</v>
      </c>
      <c r="BD347" s="1" t="s">
        <v>1148</v>
      </c>
      <c r="BE347" s="1" t="str">
        <f>IF(OR(N347="Q",P347="Q",R347="Q",T347="Q",V347="Q",X347="Q",Z347="Q",AB347="Q",AD347="Q",AF347="Q",AH347="Q",AJ347="Q",AL347="Q",AN347="Q",AP347="Q",AR347="Q",AT347="Q",AV347="Q",AX347="Q",AZ347="Q",BB347="Q",BD347="Q"),"Yes","No")</f>
        <v>No</v>
      </c>
    </row>
    <row r="348" spans="1:57" ht="11.25" customHeight="1">
      <c r="A348" s="7" t="s">
        <v>280</v>
      </c>
      <c r="B348" s="7" t="s">
        <v>281</v>
      </c>
      <c r="C348" s="37" t="s">
        <v>36</v>
      </c>
      <c r="D348" s="298">
        <v>4025</v>
      </c>
      <c r="E348" s="299">
        <v>40025</v>
      </c>
      <c r="F348" s="27" t="s">
        <v>167</v>
      </c>
      <c r="G348" s="73" t="s">
        <v>160</v>
      </c>
      <c r="H348" s="35">
        <v>260677</v>
      </c>
      <c r="I348" s="35">
        <v>76</v>
      </c>
      <c r="J348" s="37" t="s">
        <v>7</v>
      </c>
      <c r="K348" s="37" t="s">
        <v>161</v>
      </c>
      <c r="L348" s="8">
        <v>52</v>
      </c>
      <c r="M348" s="8">
        <v>244011</v>
      </c>
      <c r="N348" s="9" t="s">
        <v>1148</v>
      </c>
      <c r="O348" s="8">
        <v>26756</v>
      </c>
      <c r="P348" s="9" t="s">
        <v>1148</v>
      </c>
      <c r="Q348" s="8">
        <v>26800</v>
      </c>
      <c r="R348" s="9" t="s">
        <v>1148</v>
      </c>
      <c r="S348" s="8">
        <v>77127</v>
      </c>
      <c r="T348" s="9" t="s">
        <v>1148</v>
      </c>
      <c r="U348" s="8">
        <v>0</v>
      </c>
      <c r="V348" s="9" t="s">
        <v>1148</v>
      </c>
      <c r="W348" s="33">
        <v>374694</v>
      </c>
      <c r="X348" s="9" t="s">
        <v>1148</v>
      </c>
      <c r="Y348" s="30">
        <v>128</v>
      </c>
      <c r="Z348" s="9" t="s">
        <v>1148</v>
      </c>
      <c r="AA348" s="30">
        <v>14</v>
      </c>
      <c r="AB348" s="9" t="s">
        <v>1148</v>
      </c>
      <c r="AC348" s="30">
        <v>17</v>
      </c>
      <c r="AD348" s="9" t="s">
        <v>1148</v>
      </c>
      <c r="AE348" s="30">
        <v>44</v>
      </c>
      <c r="AF348" s="9" t="s">
        <v>1148</v>
      </c>
      <c r="AG348" s="30">
        <v>0</v>
      </c>
      <c r="AH348" s="9" t="s">
        <v>1148</v>
      </c>
      <c r="AI348" s="32">
        <v>203</v>
      </c>
      <c r="AJ348" s="12" t="s">
        <v>1148</v>
      </c>
      <c r="AK348" s="22">
        <v>5043439</v>
      </c>
      <c r="AL348" s="22" t="s">
        <v>1148</v>
      </c>
      <c r="AM348" s="22">
        <v>657247</v>
      </c>
      <c r="AN348" s="22" t="s">
        <v>1148</v>
      </c>
      <c r="AO348" s="22">
        <v>296300</v>
      </c>
      <c r="AP348" s="22" t="s">
        <v>1148</v>
      </c>
      <c r="AQ348" s="22">
        <v>2610243</v>
      </c>
      <c r="AR348" s="22" t="s">
        <v>1148</v>
      </c>
      <c r="AS348" s="26">
        <v>8607229</v>
      </c>
      <c r="AT348" s="22" t="s">
        <v>1148</v>
      </c>
      <c r="AU348" s="23">
        <v>20.668900172533206</v>
      </c>
      <c r="AV348" s="23" t="s">
        <v>1148</v>
      </c>
      <c r="AW348" s="23">
        <v>24.564471520406638</v>
      </c>
      <c r="AX348" s="23" t="s">
        <v>1148</v>
      </c>
      <c r="AY348" s="23">
        <v>11.055970149253731</v>
      </c>
      <c r="AZ348" s="23" t="s">
        <v>1148</v>
      </c>
      <c r="BA348" s="23">
        <v>33.843440040452762</v>
      </c>
      <c r="BB348" s="23" t="s">
        <v>1148</v>
      </c>
      <c r="BC348" s="24">
        <v>22.971355292585418</v>
      </c>
      <c r="BD348" s="1" t="s">
        <v>1148</v>
      </c>
      <c r="BE348" s="1" t="str">
        <f>IF(OR(N348="Q",P348="Q",R348="Q",T348="Q",V348="Q",X348="Q",Z348="Q",AB348="Q",AD348="Q",AF348="Q",AH348="Q",AJ348="Q",AL348="Q",AN348="Q",AP348="Q",AR348="Q",AT348="Q",AV348="Q",AX348="Q",AZ348="Q",BB348="Q",BD348="Q"),"Yes","No")</f>
        <v>No</v>
      </c>
    </row>
    <row r="349" spans="1:57" ht="11.25" customHeight="1">
      <c r="A349" s="7" t="s">
        <v>280</v>
      </c>
      <c r="B349" s="7" t="s">
        <v>281</v>
      </c>
      <c r="C349" s="37" t="s">
        <v>36</v>
      </c>
      <c r="D349" s="298">
        <v>4025</v>
      </c>
      <c r="E349" s="299">
        <v>40025</v>
      </c>
      <c r="F349" s="27" t="s">
        <v>167</v>
      </c>
      <c r="G349" s="73" t="s">
        <v>160</v>
      </c>
      <c r="H349" s="35">
        <v>260677</v>
      </c>
      <c r="I349" s="35">
        <v>76</v>
      </c>
      <c r="J349" s="37" t="s">
        <v>10</v>
      </c>
      <c r="K349" s="37" t="s">
        <v>161</v>
      </c>
      <c r="L349" s="8">
        <v>20</v>
      </c>
      <c r="M349" s="8">
        <v>71516</v>
      </c>
      <c r="N349" s="9" t="s">
        <v>1148</v>
      </c>
      <c r="O349" s="8">
        <v>3986</v>
      </c>
      <c r="P349" s="9" t="s">
        <v>1148</v>
      </c>
      <c r="Q349" s="8">
        <v>3975</v>
      </c>
      <c r="R349" s="9" t="s">
        <v>1148</v>
      </c>
      <c r="S349" s="8">
        <v>7920</v>
      </c>
      <c r="T349" s="9" t="s">
        <v>1148</v>
      </c>
      <c r="U349" s="8">
        <v>0</v>
      </c>
      <c r="V349" s="9" t="s">
        <v>1148</v>
      </c>
      <c r="W349" s="33">
        <v>87397</v>
      </c>
      <c r="X349" s="9" t="s">
        <v>1148</v>
      </c>
      <c r="Y349" s="30">
        <v>38</v>
      </c>
      <c r="Z349" s="9" t="s">
        <v>1148</v>
      </c>
      <c r="AA349" s="30">
        <v>2</v>
      </c>
      <c r="AB349" s="9" t="s">
        <v>1148</v>
      </c>
      <c r="AC349" s="30">
        <v>2</v>
      </c>
      <c r="AD349" s="9" t="s">
        <v>1148</v>
      </c>
      <c r="AE349" s="30">
        <v>4</v>
      </c>
      <c r="AF349" s="9" t="s">
        <v>1148</v>
      </c>
      <c r="AG349" s="30">
        <v>0</v>
      </c>
      <c r="AH349" s="9" t="s">
        <v>1148</v>
      </c>
      <c r="AI349" s="32">
        <v>46</v>
      </c>
      <c r="AJ349" s="12" t="s">
        <v>1148</v>
      </c>
      <c r="AK349" s="22">
        <v>771556</v>
      </c>
      <c r="AL349" s="22" t="s">
        <v>1148</v>
      </c>
      <c r="AM349" s="22">
        <v>106319</v>
      </c>
      <c r="AN349" s="22" t="s">
        <v>1148</v>
      </c>
      <c r="AO349" s="22">
        <v>48946</v>
      </c>
      <c r="AP349" s="22" t="s">
        <v>1148</v>
      </c>
      <c r="AQ349" s="22">
        <v>157259</v>
      </c>
      <c r="AR349" s="22" t="s">
        <v>1148</v>
      </c>
      <c r="AS349" s="26">
        <v>1084080</v>
      </c>
      <c r="AT349" s="22" t="s">
        <v>1148</v>
      </c>
      <c r="AU349" s="23">
        <v>10.788578779573802</v>
      </c>
      <c r="AV349" s="23" t="s">
        <v>1148</v>
      </c>
      <c r="AW349" s="23">
        <v>26.673105870546916</v>
      </c>
      <c r="AX349" s="23" t="s">
        <v>1148</v>
      </c>
      <c r="AY349" s="23">
        <v>12.313459119496855</v>
      </c>
      <c r="AZ349" s="23" t="s">
        <v>1148</v>
      </c>
      <c r="BA349" s="23">
        <v>19.855934343434342</v>
      </c>
      <c r="BB349" s="23" t="s">
        <v>1148</v>
      </c>
      <c r="BC349" s="24">
        <v>12.404087096811104</v>
      </c>
      <c r="BD349" s="1" t="s">
        <v>1148</v>
      </c>
      <c r="BE349" s="1" t="str">
        <f>IF(OR(N349="Q",P349="Q",R349="Q",T349="Q",V349="Q",X349="Q",Z349="Q",AB349="Q",AD349="Q",AF349="Q",AH349="Q",AJ349="Q",AL349="Q",AN349="Q",AP349="Q",AR349="Q",AT349="Q",AV349="Q",AX349="Q",AZ349="Q",BB349="Q",BD349="Q"),"Yes","No")</f>
        <v>No</v>
      </c>
    </row>
    <row r="350" spans="1:57" ht="11.25" customHeight="1">
      <c r="A350" s="7" t="s">
        <v>520</v>
      </c>
      <c r="B350" s="7" t="s">
        <v>521</v>
      </c>
      <c r="C350" s="37" t="s">
        <v>56</v>
      </c>
      <c r="D350" s="298">
        <v>4014</v>
      </c>
      <c r="E350" s="299">
        <v>40014</v>
      </c>
      <c r="F350" s="27" t="s">
        <v>167</v>
      </c>
      <c r="G350" s="73" t="s">
        <v>160</v>
      </c>
      <c r="H350" s="35">
        <v>208948</v>
      </c>
      <c r="I350" s="35">
        <v>76</v>
      </c>
      <c r="J350" s="37" t="s">
        <v>7</v>
      </c>
      <c r="K350" s="37" t="s">
        <v>161</v>
      </c>
      <c r="L350" s="8">
        <v>17</v>
      </c>
      <c r="M350" s="8">
        <v>86394</v>
      </c>
      <c r="N350" s="9" t="s">
        <v>1148</v>
      </c>
      <c r="O350" s="8">
        <v>14477</v>
      </c>
      <c r="P350" s="9" t="s">
        <v>1148</v>
      </c>
      <c r="Q350" s="8">
        <v>2950</v>
      </c>
      <c r="R350" s="9" t="s">
        <v>1148</v>
      </c>
      <c r="S350" s="8">
        <v>23980</v>
      </c>
      <c r="T350" s="9" t="s">
        <v>1148</v>
      </c>
      <c r="U350" s="8">
        <v>0</v>
      </c>
      <c r="V350" s="9" t="s">
        <v>1148</v>
      </c>
      <c r="W350" s="33">
        <v>127801</v>
      </c>
      <c r="X350" s="9" t="s">
        <v>1148</v>
      </c>
      <c r="Y350" s="30">
        <v>50</v>
      </c>
      <c r="Z350" s="9" t="s">
        <v>1148</v>
      </c>
      <c r="AA350" s="30">
        <v>9.879999999999999</v>
      </c>
      <c r="AB350" s="9" t="s">
        <v>1148</v>
      </c>
      <c r="AC350" s="30">
        <v>1.52</v>
      </c>
      <c r="AD350" s="9" t="s">
        <v>1148</v>
      </c>
      <c r="AE350" s="30">
        <v>13.879999999999999</v>
      </c>
      <c r="AF350" s="9" t="s">
        <v>1148</v>
      </c>
      <c r="AG350" s="30">
        <v>0</v>
      </c>
      <c r="AH350" s="9" t="s">
        <v>1148</v>
      </c>
      <c r="AI350" s="32">
        <v>75.28</v>
      </c>
      <c r="AJ350" s="12" t="s">
        <v>1148</v>
      </c>
      <c r="AK350" s="22">
        <v>1176550</v>
      </c>
      <c r="AL350" s="22" t="s">
        <v>1148</v>
      </c>
      <c r="AM350" s="22">
        <v>251304</v>
      </c>
      <c r="AN350" s="22" t="s">
        <v>1148</v>
      </c>
      <c r="AO350" s="22">
        <v>40606</v>
      </c>
      <c r="AP350" s="22" t="s">
        <v>1148</v>
      </c>
      <c r="AQ350" s="22">
        <v>458304</v>
      </c>
      <c r="AR350" s="22" t="s">
        <v>1148</v>
      </c>
      <c r="AS350" s="26">
        <v>1926764</v>
      </c>
      <c r="AT350" s="22" t="s">
        <v>1148</v>
      </c>
      <c r="AU350" s="23">
        <v>13.618422575641826</v>
      </c>
      <c r="AV350" s="23" t="s">
        <v>1148</v>
      </c>
      <c r="AW350" s="23">
        <v>17.358845064585203</v>
      </c>
      <c r="AX350" s="23" t="s">
        <v>1148</v>
      </c>
      <c r="AY350" s="23">
        <v>13.764745762711865</v>
      </c>
      <c r="AZ350" s="23" t="s">
        <v>1148</v>
      </c>
      <c r="BA350" s="23">
        <v>19.111926605504586</v>
      </c>
      <c r="BB350" s="23" t="s">
        <v>1148</v>
      </c>
      <c r="BC350" s="24">
        <v>15.076282658195163</v>
      </c>
      <c r="BD350" s="1" t="s">
        <v>1148</v>
      </c>
      <c r="BE350" s="1" t="str">
        <f>IF(OR(N350="Q",P350="Q",R350="Q",T350="Q",V350="Q",X350="Q",Z350="Q",AB350="Q",AD350="Q",AF350="Q",AH350="Q",AJ350="Q",AL350="Q",AN350="Q",AP350="Q",AR350="Q",AT350="Q",AV350="Q",AX350="Q",AZ350="Q",BB350="Q",BD350="Q"),"Yes","No")</f>
        <v>No</v>
      </c>
    </row>
    <row r="351" spans="1:57" ht="11.25" customHeight="1">
      <c r="A351" s="7" t="s">
        <v>520</v>
      </c>
      <c r="B351" s="7" t="s">
        <v>521</v>
      </c>
      <c r="C351" s="37" t="s">
        <v>56</v>
      </c>
      <c r="D351" s="298">
        <v>4014</v>
      </c>
      <c r="E351" s="299">
        <v>40014</v>
      </c>
      <c r="F351" s="27" t="s">
        <v>167</v>
      </c>
      <c r="G351" s="73" t="s">
        <v>160</v>
      </c>
      <c r="H351" s="35">
        <v>208948</v>
      </c>
      <c r="I351" s="35">
        <v>76</v>
      </c>
      <c r="J351" s="37" t="s">
        <v>10</v>
      </c>
      <c r="K351" s="37" t="s">
        <v>161</v>
      </c>
      <c r="L351" s="8">
        <v>15</v>
      </c>
      <c r="M351" s="8">
        <v>28513</v>
      </c>
      <c r="N351" s="9" t="s">
        <v>1148</v>
      </c>
      <c r="O351" s="8">
        <v>4572</v>
      </c>
      <c r="P351" s="9" t="s">
        <v>1148</v>
      </c>
      <c r="Q351" s="8">
        <v>969</v>
      </c>
      <c r="R351" s="9" t="s">
        <v>1148</v>
      </c>
      <c r="S351" s="8">
        <v>5610</v>
      </c>
      <c r="T351" s="9" t="s">
        <v>1148</v>
      </c>
      <c r="U351" s="8">
        <v>0</v>
      </c>
      <c r="V351" s="9" t="s">
        <v>1148</v>
      </c>
      <c r="W351" s="33">
        <v>39664</v>
      </c>
      <c r="X351" s="9" t="s">
        <v>1148</v>
      </c>
      <c r="Y351" s="30">
        <v>17</v>
      </c>
      <c r="Z351" s="9" t="s">
        <v>1148</v>
      </c>
      <c r="AA351" s="30">
        <v>3.12</v>
      </c>
      <c r="AB351" s="9" t="s">
        <v>1148</v>
      </c>
      <c r="AC351" s="30">
        <v>0.48</v>
      </c>
      <c r="AD351" s="9" t="s">
        <v>1148</v>
      </c>
      <c r="AE351" s="30">
        <v>3.12</v>
      </c>
      <c r="AF351" s="9" t="s">
        <v>1148</v>
      </c>
      <c r="AG351" s="30">
        <v>0</v>
      </c>
      <c r="AH351" s="9" t="s">
        <v>1148</v>
      </c>
      <c r="AI351" s="32">
        <v>23.720000000000002</v>
      </c>
      <c r="AJ351" s="12" t="s">
        <v>1148</v>
      </c>
      <c r="AK351" s="22">
        <v>413151</v>
      </c>
      <c r="AL351" s="22" t="s">
        <v>1148</v>
      </c>
      <c r="AM351" s="22">
        <v>80676</v>
      </c>
      <c r="AN351" s="22" t="s">
        <v>1148</v>
      </c>
      <c r="AO351" s="22">
        <v>12823</v>
      </c>
      <c r="AP351" s="22" t="s">
        <v>1148</v>
      </c>
      <c r="AQ351" s="22">
        <v>123951</v>
      </c>
      <c r="AR351" s="22" t="s">
        <v>1148</v>
      </c>
      <c r="AS351" s="26">
        <v>630601</v>
      </c>
      <c r="AT351" s="22" t="s">
        <v>1148</v>
      </c>
      <c r="AU351" s="23">
        <v>14.48991688001964</v>
      </c>
      <c r="AV351" s="23" t="s">
        <v>1148</v>
      </c>
      <c r="AW351" s="23">
        <v>17.645669291338582</v>
      </c>
      <c r="AX351" s="23" t="s">
        <v>1148</v>
      </c>
      <c r="AY351" s="23">
        <v>13.233230134158926</v>
      </c>
      <c r="AZ351" s="23" t="s">
        <v>1148</v>
      </c>
      <c r="BA351" s="23">
        <v>22.094652406417111</v>
      </c>
      <c r="BB351" s="23" t="s">
        <v>1148</v>
      </c>
      <c r="BC351" s="24">
        <v>15.89857301331182</v>
      </c>
      <c r="BD351" s="1" t="s">
        <v>1148</v>
      </c>
      <c r="BE351" s="1" t="str">
        <f>IF(OR(N351="Q",P351="Q",R351="Q",T351="Q",V351="Q",X351="Q",Z351="Q",AB351="Q",AD351="Q",AF351="Q",AH351="Q",AJ351="Q",AL351="Q",AN351="Q",AP351="Q",AR351="Q",AT351="Q",AV351="Q",AX351="Q",AZ351="Q",BB351="Q",BD351="Q"),"Yes","No")</f>
        <v>No</v>
      </c>
    </row>
    <row r="352" spans="1:57" ht="11.25" customHeight="1">
      <c r="A352" s="7" t="s">
        <v>280</v>
      </c>
      <c r="B352" s="7" t="s">
        <v>281</v>
      </c>
      <c r="C352" s="37" t="s">
        <v>36</v>
      </c>
      <c r="D352" s="298">
        <v>4025</v>
      </c>
      <c r="E352" s="299">
        <v>40025</v>
      </c>
      <c r="F352" s="27" t="s">
        <v>167</v>
      </c>
      <c r="G352" s="73" t="s">
        <v>160</v>
      </c>
      <c r="H352" s="35">
        <v>260677</v>
      </c>
      <c r="I352" s="35">
        <v>76</v>
      </c>
      <c r="J352" s="37" t="s">
        <v>19</v>
      </c>
      <c r="K352" s="37" t="s">
        <v>161</v>
      </c>
      <c r="L352" s="8">
        <v>1</v>
      </c>
      <c r="M352" s="8">
        <v>11063</v>
      </c>
      <c r="N352" s="9" t="s">
        <v>1148</v>
      </c>
      <c r="O352" s="8">
        <v>3916</v>
      </c>
      <c r="P352" s="9" t="s">
        <v>1148</v>
      </c>
      <c r="Q352" s="8">
        <v>910</v>
      </c>
      <c r="R352" s="9" t="s">
        <v>1148</v>
      </c>
      <c r="S352" s="8">
        <v>1936</v>
      </c>
      <c r="T352" s="9" t="s">
        <v>1148</v>
      </c>
      <c r="U352" s="8">
        <v>0</v>
      </c>
      <c r="V352" s="9" t="s">
        <v>1148</v>
      </c>
      <c r="W352" s="33">
        <v>17825</v>
      </c>
      <c r="X352" s="9" t="s">
        <v>1148</v>
      </c>
      <c r="Y352" s="30">
        <v>15</v>
      </c>
      <c r="Z352" s="9" t="s">
        <v>1148</v>
      </c>
      <c r="AA352" s="30">
        <v>2</v>
      </c>
      <c r="AB352" s="9" t="s">
        <v>1148</v>
      </c>
      <c r="AC352" s="30">
        <v>1</v>
      </c>
      <c r="AD352" s="9" t="s">
        <v>1148</v>
      </c>
      <c r="AE352" s="30">
        <v>1</v>
      </c>
      <c r="AF352" s="9" t="s">
        <v>1148</v>
      </c>
      <c r="AG352" s="30">
        <v>0</v>
      </c>
      <c r="AH352" s="9" t="s">
        <v>1148</v>
      </c>
      <c r="AI352" s="32">
        <v>19</v>
      </c>
      <c r="AJ352" s="12" t="s">
        <v>1148</v>
      </c>
      <c r="AK352" s="22">
        <v>226818</v>
      </c>
      <c r="AL352" s="22" t="s">
        <v>1148</v>
      </c>
      <c r="AM352" s="22">
        <v>88027</v>
      </c>
      <c r="AN352" s="22" t="s">
        <v>1148</v>
      </c>
      <c r="AO352" s="22">
        <v>12051</v>
      </c>
      <c r="AP352" s="22" t="s">
        <v>1148</v>
      </c>
      <c r="AQ352" s="22">
        <v>76087</v>
      </c>
      <c r="AR352" s="22" t="s">
        <v>1148</v>
      </c>
      <c r="AS352" s="26">
        <v>402983</v>
      </c>
      <c r="AT352" s="22" t="s">
        <v>1148</v>
      </c>
      <c r="AU352" s="23">
        <v>20.502395371960588</v>
      </c>
      <c r="AV352" s="23" t="s">
        <v>1148</v>
      </c>
      <c r="AW352" s="23">
        <v>22.478804902962207</v>
      </c>
      <c r="AX352" s="23" t="s">
        <v>1148</v>
      </c>
      <c r="AY352" s="23">
        <v>13.242857142857142</v>
      </c>
      <c r="AZ352" s="23" t="s">
        <v>1148</v>
      </c>
      <c r="BA352" s="23">
        <v>39.301136363636367</v>
      </c>
      <c r="BB352" s="23" t="s">
        <v>1148</v>
      </c>
      <c r="BC352" s="24">
        <v>22.607741935483872</v>
      </c>
      <c r="BD352" s="1" t="s">
        <v>1148</v>
      </c>
      <c r="BE352" s="1" t="str">
        <f>IF(OR(N352="Q",P352="Q",R352="Q",T352="Q",V352="Q",X352="Q",Z352="Q",AB352="Q",AD352="Q",AF352="Q",AH352="Q",AJ352="Q",AL352="Q",AN352="Q",AP352="Q",AR352="Q",AT352="Q",AV352="Q",AX352="Q",AZ352="Q",BB352="Q",BD352="Q"),"Yes","No")</f>
        <v>No</v>
      </c>
    </row>
    <row r="353" spans="1:57" ht="11.25" customHeight="1">
      <c r="A353" s="7" t="s">
        <v>775</v>
      </c>
      <c r="B353" s="7" t="s">
        <v>676</v>
      </c>
      <c r="C353" s="37" t="s">
        <v>26</v>
      </c>
      <c r="D353" s="298">
        <v>8106</v>
      </c>
      <c r="E353" s="299">
        <v>80106</v>
      </c>
      <c r="F353" s="27" t="s">
        <v>197</v>
      </c>
      <c r="G353" s="73" t="s">
        <v>160</v>
      </c>
      <c r="H353" s="35">
        <v>264465</v>
      </c>
      <c r="I353" s="35">
        <v>75</v>
      </c>
      <c r="J353" s="37" t="s">
        <v>8</v>
      </c>
      <c r="K353" s="37" t="s">
        <v>161</v>
      </c>
      <c r="L353" s="8">
        <v>75</v>
      </c>
      <c r="M353" s="8">
        <v>0</v>
      </c>
      <c r="N353" s="9" t="s">
        <v>1148</v>
      </c>
      <c r="O353" s="8">
        <v>0</v>
      </c>
      <c r="P353" s="9" t="s">
        <v>1148</v>
      </c>
      <c r="Q353" s="8">
        <v>0</v>
      </c>
      <c r="R353" s="9" t="s">
        <v>1148</v>
      </c>
      <c r="S353" s="8">
        <v>6576</v>
      </c>
      <c r="T353" s="9" t="s">
        <v>1148</v>
      </c>
      <c r="U353" s="8">
        <v>0</v>
      </c>
      <c r="V353" s="9" t="s">
        <v>1148</v>
      </c>
      <c r="W353" s="33">
        <v>6576</v>
      </c>
      <c r="X353" s="9" t="s">
        <v>1148</v>
      </c>
      <c r="Y353" s="30">
        <v>0</v>
      </c>
      <c r="Z353" s="9" t="s">
        <v>1148</v>
      </c>
      <c r="AA353" s="30">
        <v>0</v>
      </c>
      <c r="AB353" s="9" t="s">
        <v>1148</v>
      </c>
      <c r="AC353" s="30">
        <v>0</v>
      </c>
      <c r="AD353" s="9" t="s">
        <v>1148</v>
      </c>
      <c r="AE353" s="30">
        <v>11</v>
      </c>
      <c r="AF353" s="9" t="s">
        <v>1148</v>
      </c>
      <c r="AG353" s="30">
        <v>0</v>
      </c>
      <c r="AH353" s="9" t="s">
        <v>1148</v>
      </c>
      <c r="AI353" s="32">
        <v>11</v>
      </c>
      <c r="AJ353" s="12" t="s">
        <v>1148</v>
      </c>
      <c r="AK353" s="22">
        <v>0</v>
      </c>
      <c r="AL353" s="22" t="s">
        <v>1148</v>
      </c>
      <c r="AM353" s="22">
        <v>0</v>
      </c>
      <c r="AN353" s="22" t="s">
        <v>1148</v>
      </c>
      <c r="AO353" s="22">
        <v>0</v>
      </c>
      <c r="AP353" s="22" t="s">
        <v>1148</v>
      </c>
      <c r="AQ353" s="22">
        <v>224046</v>
      </c>
      <c r="AR353" s="22" t="s">
        <v>1148</v>
      </c>
      <c r="AS353" s="26">
        <v>224046</v>
      </c>
      <c r="AT353" s="22" t="s">
        <v>1148</v>
      </c>
      <c r="AU353" s="23" t="s">
        <v>1148</v>
      </c>
      <c r="AV353" s="23" t="s">
        <v>1148</v>
      </c>
      <c r="AW353" s="23" t="s">
        <v>1148</v>
      </c>
      <c r="AX353" s="23" t="s">
        <v>1148</v>
      </c>
      <c r="AY353" s="23" t="s">
        <v>1148</v>
      </c>
      <c r="AZ353" s="23" t="s">
        <v>1148</v>
      </c>
      <c r="BA353" s="23">
        <v>34.070255474452551</v>
      </c>
      <c r="BB353" s="23" t="s">
        <v>1148</v>
      </c>
      <c r="BC353" s="24">
        <v>34.070255474452551</v>
      </c>
      <c r="BD353" s="1" t="s">
        <v>1148</v>
      </c>
      <c r="BE353" s="1" t="str">
        <f>IF(OR(N353="Q",P353="Q",R353="Q",T353="Q",V353="Q",X353="Q",Z353="Q",AB353="Q",AD353="Q",AF353="Q",AH353="Q",AJ353="Q",AL353="Q",AN353="Q",AP353="Q",AR353="Q",AT353="Q",AV353="Q",AX353="Q",AZ353="Q",BB353="Q",BD353="Q"),"Yes","No")</f>
        <v>No</v>
      </c>
    </row>
    <row r="354" spans="1:57" ht="11.25" customHeight="1">
      <c r="A354" s="7" t="s">
        <v>61</v>
      </c>
      <c r="B354" s="7" t="s">
        <v>645</v>
      </c>
      <c r="C354" s="37" t="s">
        <v>60</v>
      </c>
      <c r="D354" s="298">
        <v>7001</v>
      </c>
      <c r="E354" s="299">
        <v>70001</v>
      </c>
      <c r="F354" s="27" t="s">
        <v>164</v>
      </c>
      <c r="G354" s="73" t="s">
        <v>160</v>
      </c>
      <c r="H354" s="35">
        <v>258719</v>
      </c>
      <c r="I354" s="35">
        <v>75</v>
      </c>
      <c r="J354" s="37" t="s">
        <v>7</v>
      </c>
      <c r="K354" s="37" t="s">
        <v>161</v>
      </c>
      <c r="L354" s="8">
        <v>56</v>
      </c>
      <c r="M354" s="8">
        <v>151996</v>
      </c>
      <c r="N354" s="9" t="s">
        <v>1148</v>
      </c>
      <c r="O354" s="8">
        <v>33788</v>
      </c>
      <c r="P354" s="9" t="s">
        <v>1148</v>
      </c>
      <c r="Q354" s="8">
        <v>0</v>
      </c>
      <c r="R354" s="9" t="s">
        <v>1148</v>
      </c>
      <c r="S354" s="8">
        <v>18191</v>
      </c>
      <c r="T354" s="9" t="s">
        <v>1148</v>
      </c>
      <c r="U354" s="8">
        <v>0</v>
      </c>
      <c r="V354" s="9" t="s">
        <v>1148</v>
      </c>
      <c r="W354" s="33">
        <v>203975</v>
      </c>
      <c r="X354" s="9" t="s">
        <v>1148</v>
      </c>
      <c r="Y354" s="30">
        <v>76.599999999999994</v>
      </c>
      <c r="Z354" s="9" t="s">
        <v>1148</v>
      </c>
      <c r="AA354" s="30">
        <v>17.399999999999999</v>
      </c>
      <c r="AB354" s="9" t="s">
        <v>1148</v>
      </c>
      <c r="AC354" s="30">
        <v>0</v>
      </c>
      <c r="AD354" s="9" t="s">
        <v>1148</v>
      </c>
      <c r="AE354" s="30">
        <v>8.8000000000000007</v>
      </c>
      <c r="AF354" s="9" t="s">
        <v>1148</v>
      </c>
      <c r="AG354" s="30">
        <v>0</v>
      </c>
      <c r="AH354" s="9" t="s">
        <v>1148</v>
      </c>
      <c r="AI354" s="32">
        <v>102.8</v>
      </c>
      <c r="AJ354" s="12" t="s">
        <v>1148</v>
      </c>
      <c r="AK354" s="22">
        <v>3158686</v>
      </c>
      <c r="AL354" s="22" t="s">
        <v>1148</v>
      </c>
      <c r="AM354" s="22">
        <v>768589</v>
      </c>
      <c r="AN354" s="22" t="s">
        <v>1148</v>
      </c>
      <c r="AO354" s="22">
        <v>0</v>
      </c>
      <c r="AP354" s="22" t="s">
        <v>1148</v>
      </c>
      <c r="AQ354" s="22">
        <v>524681</v>
      </c>
      <c r="AR354" s="22" t="s">
        <v>1148</v>
      </c>
      <c r="AS354" s="26">
        <v>4451956</v>
      </c>
      <c r="AT354" s="22" t="s">
        <v>1148</v>
      </c>
      <c r="AU354" s="23">
        <v>20.781375825679625</v>
      </c>
      <c r="AV354" s="23" t="s">
        <v>1148</v>
      </c>
      <c r="AW354" s="23">
        <v>22.747395525038474</v>
      </c>
      <c r="AX354" s="23" t="s">
        <v>1148</v>
      </c>
      <c r="AY354" s="23" t="s">
        <v>1148</v>
      </c>
      <c r="AZ354" s="23" t="s">
        <v>1148</v>
      </c>
      <c r="BA354" s="23">
        <v>28.842889340882856</v>
      </c>
      <c r="BB354" s="23" t="s">
        <v>1148</v>
      </c>
      <c r="BC354" s="24">
        <v>21.825988478980268</v>
      </c>
      <c r="BD354" s="1" t="s">
        <v>1148</v>
      </c>
      <c r="BE354" s="1" t="str">
        <f>IF(OR(N354="Q",P354="Q",R354="Q",T354="Q",V354="Q",X354="Q",Z354="Q",AB354="Q",AD354="Q",AF354="Q",AH354="Q",AJ354="Q",AL354="Q",AN354="Q",AP354="Q",AR354="Q",AT354="Q",AV354="Q",AX354="Q",AZ354="Q",BB354="Q",BD354="Q"),"Yes","No")</f>
        <v>No</v>
      </c>
    </row>
    <row r="355" spans="1:57" ht="11.25" customHeight="1">
      <c r="A355" s="7" t="s">
        <v>471</v>
      </c>
      <c r="B355" s="7" t="s">
        <v>472</v>
      </c>
      <c r="C355" s="37" t="s">
        <v>47</v>
      </c>
      <c r="D355" s="298">
        <v>1005</v>
      </c>
      <c r="E355" s="299">
        <v>10005</v>
      </c>
      <c r="F355" s="27" t="s">
        <v>167</v>
      </c>
      <c r="G355" s="73" t="s">
        <v>160</v>
      </c>
      <c r="H355" s="35">
        <v>4181019</v>
      </c>
      <c r="I355" s="35">
        <v>75</v>
      </c>
      <c r="J355" s="37" t="s">
        <v>10</v>
      </c>
      <c r="K355" s="37" t="s">
        <v>161</v>
      </c>
      <c r="L355" s="8">
        <v>16</v>
      </c>
      <c r="M355" s="8">
        <v>26374</v>
      </c>
      <c r="N355" s="9" t="s">
        <v>1148</v>
      </c>
      <c r="O355" s="8">
        <v>0</v>
      </c>
      <c r="P355" s="9" t="s">
        <v>1148</v>
      </c>
      <c r="Q355" s="8">
        <v>0</v>
      </c>
      <c r="R355" s="9" t="s">
        <v>1148</v>
      </c>
      <c r="S355" s="8">
        <v>548</v>
      </c>
      <c r="T355" s="9" t="s">
        <v>1148</v>
      </c>
      <c r="U355" s="8">
        <v>0</v>
      </c>
      <c r="V355" s="9" t="s">
        <v>1148</v>
      </c>
      <c r="W355" s="33">
        <v>26922</v>
      </c>
      <c r="X355" s="9" t="s">
        <v>1148</v>
      </c>
      <c r="Y355" s="30">
        <v>38.299999999999997</v>
      </c>
      <c r="Z355" s="9" t="s">
        <v>1148</v>
      </c>
      <c r="AA355" s="30">
        <v>0</v>
      </c>
      <c r="AB355" s="9" t="s">
        <v>1148</v>
      </c>
      <c r="AC355" s="30">
        <v>0</v>
      </c>
      <c r="AD355" s="9" t="s">
        <v>1148</v>
      </c>
      <c r="AE355" s="30">
        <v>0</v>
      </c>
      <c r="AF355" s="9" t="s">
        <v>1148</v>
      </c>
      <c r="AG355" s="30">
        <v>0</v>
      </c>
      <c r="AH355" s="9" t="s">
        <v>1148</v>
      </c>
      <c r="AI355" s="32">
        <v>38.299999999999997</v>
      </c>
      <c r="AJ355" s="12" t="s">
        <v>1148</v>
      </c>
      <c r="AK355" s="22">
        <v>465731</v>
      </c>
      <c r="AL355" s="22" t="s">
        <v>1148</v>
      </c>
      <c r="AM355" s="22">
        <v>0</v>
      </c>
      <c r="AN355" s="22" t="s">
        <v>1148</v>
      </c>
      <c r="AO355" s="22">
        <v>0</v>
      </c>
      <c r="AP355" s="22" t="s">
        <v>1148</v>
      </c>
      <c r="AQ355" s="22">
        <v>19212</v>
      </c>
      <c r="AR355" s="22" t="s">
        <v>1148</v>
      </c>
      <c r="AS355" s="26">
        <v>484943</v>
      </c>
      <c r="AT355" s="22" t="s">
        <v>1148</v>
      </c>
      <c r="AU355" s="23">
        <v>17.658716918176992</v>
      </c>
      <c r="AV355" s="23" t="s">
        <v>1148</v>
      </c>
      <c r="AW355" s="23" t="s">
        <v>1148</v>
      </c>
      <c r="AX355" s="23" t="s">
        <v>1148</v>
      </c>
      <c r="AY355" s="23" t="s">
        <v>1148</v>
      </c>
      <c r="AZ355" s="23" t="s">
        <v>1148</v>
      </c>
      <c r="BA355" s="23">
        <v>35.058394160583944</v>
      </c>
      <c r="BB355" s="23" t="s">
        <v>1148</v>
      </c>
      <c r="BC355" s="24">
        <v>18.01288908699205</v>
      </c>
      <c r="BD355" s="1" t="s">
        <v>1148</v>
      </c>
      <c r="BE355" s="1" t="str">
        <f>IF(OR(N355="Q",P355="Q",R355="Q",T355="Q",V355="Q",X355="Q",Z355="Q",AB355="Q",AD355="Q",AF355="Q",AH355="Q",AJ355="Q",AL355="Q",AN355="Q",AP355="Q",AR355="Q",AT355="Q",AV355="Q",AX355="Q",AZ355="Q",BB355="Q",BD355="Q"),"Yes","No")</f>
        <v>No</v>
      </c>
    </row>
    <row r="356" spans="1:57" ht="11.25" customHeight="1">
      <c r="A356" s="7" t="s">
        <v>61</v>
      </c>
      <c r="B356" s="7" t="s">
        <v>645</v>
      </c>
      <c r="C356" s="37" t="s">
        <v>60</v>
      </c>
      <c r="D356" s="298">
        <v>7001</v>
      </c>
      <c r="E356" s="299">
        <v>70001</v>
      </c>
      <c r="F356" s="27" t="s">
        <v>164</v>
      </c>
      <c r="G356" s="73" t="s">
        <v>160</v>
      </c>
      <c r="H356" s="35">
        <v>258719</v>
      </c>
      <c r="I356" s="35">
        <v>75</v>
      </c>
      <c r="J356" s="37" t="s">
        <v>10</v>
      </c>
      <c r="K356" s="37" t="s">
        <v>161</v>
      </c>
      <c r="L356" s="8">
        <v>9</v>
      </c>
      <c r="M356" s="8">
        <v>25915</v>
      </c>
      <c r="N356" s="9" t="s">
        <v>1148</v>
      </c>
      <c r="O356" s="8">
        <v>5899</v>
      </c>
      <c r="P356" s="9" t="s">
        <v>1148</v>
      </c>
      <c r="Q356" s="8">
        <v>0</v>
      </c>
      <c r="R356" s="9" t="s">
        <v>1148</v>
      </c>
      <c r="S356" s="8">
        <v>3220</v>
      </c>
      <c r="T356" s="9" t="s">
        <v>1148</v>
      </c>
      <c r="U356" s="8">
        <v>0</v>
      </c>
      <c r="V356" s="9" t="s">
        <v>1148</v>
      </c>
      <c r="W356" s="33">
        <v>35034</v>
      </c>
      <c r="X356" s="9" t="s">
        <v>1148</v>
      </c>
      <c r="Y356" s="30">
        <v>13.1</v>
      </c>
      <c r="Z356" s="9" t="s">
        <v>1148</v>
      </c>
      <c r="AA356" s="30">
        <v>3</v>
      </c>
      <c r="AB356" s="9" t="s">
        <v>1148</v>
      </c>
      <c r="AC356" s="30">
        <v>0</v>
      </c>
      <c r="AD356" s="9" t="s">
        <v>1148</v>
      </c>
      <c r="AE356" s="30">
        <v>1.6</v>
      </c>
      <c r="AF356" s="9" t="s">
        <v>1148</v>
      </c>
      <c r="AG356" s="30">
        <v>0</v>
      </c>
      <c r="AH356" s="9" t="s">
        <v>1148</v>
      </c>
      <c r="AI356" s="32">
        <v>17.7</v>
      </c>
      <c r="AJ356" s="12" t="s">
        <v>1148</v>
      </c>
      <c r="AK356" s="22">
        <v>509994</v>
      </c>
      <c r="AL356" s="22" t="s">
        <v>1148</v>
      </c>
      <c r="AM356" s="22">
        <v>130525</v>
      </c>
      <c r="AN356" s="22" t="s">
        <v>1148</v>
      </c>
      <c r="AO356" s="22">
        <v>0</v>
      </c>
      <c r="AP356" s="22" t="s">
        <v>1148</v>
      </c>
      <c r="AQ356" s="22">
        <v>62453</v>
      </c>
      <c r="AR356" s="22" t="s">
        <v>1148</v>
      </c>
      <c r="AS356" s="26">
        <v>702972</v>
      </c>
      <c r="AT356" s="22" t="s">
        <v>1148</v>
      </c>
      <c r="AU356" s="23">
        <v>19.679490642485046</v>
      </c>
      <c r="AV356" s="23" t="s">
        <v>1148</v>
      </c>
      <c r="AW356" s="23">
        <v>22.12663163248008</v>
      </c>
      <c r="AX356" s="23" t="s">
        <v>1148</v>
      </c>
      <c r="AY356" s="23" t="s">
        <v>1148</v>
      </c>
      <c r="AZ356" s="23" t="s">
        <v>1148</v>
      </c>
      <c r="BA356" s="23">
        <v>19.395341614906833</v>
      </c>
      <c r="BB356" s="23" t="s">
        <v>1148</v>
      </c>
      <c r="BC356" s="24">
        <v>20.065422161328996</v>
      </c>
      <c r="BD356" s="1" t="s">
        <v>1148</v>
      </c>
      <c r="BE356" s="1" t="str">
        <f>IF(OR(N356="Q",P356="Q",R356="Q",T356="Q",V356="Q",X356="Q",Z356="Q",AB356="Q",AD356="Q",AF356="Q",AH356="Q",AJ356="Q",AL356="Q",AN356="Q",AP356="Q",AR356="Q",AT356="Q",AV356="Q",AX356="Q",AZ356="Q",BB356="Q",BD356="Q"),"Yes","No")</f>
        <v>No</v>
      </c>
    </row>
    <row r="357" spans="1:57" ht="11.25" customHeight="1">
      <c r="A357" s="7" t="s">
        <v>661</v>
      </c>
      <c r="B357" s="7" t="s">
        <v>662</v>
      </c>
      <c r="C357" s="37" t="s">
        <v>28</v>
      </c>
      <c r="D357" s="298">
        <v>1049</v>
      </c>
      <c r="E357" s="299">
        <v>10049</v>
      </c>
      <c r="F357" s="27" t="s">
        <v>167</v>
      </c>
      <c r="G357" s="73" t="s">
        <v>160</v>
      </c>
      <c r="H357" s="35">
        <v>562839</v>
      </c>
      <c r="I357" s="35">
        <v>74</v>
      </c>
      <c r="J357" s="37" t="s">
        <v>10</v>
      </c>
      <c r="K357" s="37" t="s">
        <v>161</v>
      </c>
      <c r="L357" s="8">
        <v>72</v>
      </c>
      <c r="M357" s="8">
        <v>242648</v>
      </c>
      <c r="N357" s="9" t="s">
        <v>1148</v>
      </c>
      <c r="O357" s="8">
        <v>13429</v>
      </c>
      <c r="P357" s="9" t="s">
        <v>1148</v>
      </c>
      <c r="Q357" s="8">
        <v>4258</v>
      </c>
      <c r="R357" s="9" t="s">
        <v>1148</v>
      </c>
      <c r="S357" s="8">
        <v>36608</v>
      </c>
      <c r="T357" s="9" t="s">
        <v>1148</v>
      </c>
      <c r="U357" s="8">
        <v>943</v>
      </c>
      <c r="V357" s="9" t="s">
        <v>1148</v>
      </c>
      <c r="W357" s="33">
        <v>297886</v>
      </c>
      <c r="X357" s="9" t="s">
        <v>1148</v>
      </c>
      <c r="Y357" s="30">
        <v>190</v>
      </c>
      <c r="Z357" s="9" t="s">
        <v>1148</v>
      </c>
      <c r="AA357" s="30">
        <v>9</v>
      </c>
      <c r="AB357" s="9" t="s">
        <v>1148</v>
      </c>
      <c r="AC357" s="30">
        <v>2</v>
      </c>
      <c r="AD357" s="9" t="s">
        <v>1148</v>
      </c>
      <c r="AE357" s="30">
        <v>24</v>
      </c>
      <c r="AF357" s="9" t="s">
        <v>1148</v>
      </c>
      <c r="AG357" s="30">
        <v>8</v>
      </c>
      <c r="AH357" s="9" t="s">
        <v>1148</v>
      </c>
      <c r="AI357" s="32">
        <v>233</v>
      </c>
      <c r="AJ357" s="12" t="s">
        <v>1148</v>
      </c>
      <c r="AK357" s="22">
        <v>4005229</v>
      </c>
      <c r="AL357" s="22" t="s">
        <v>1148</v>
      </c>
      <c r="AM357" s="22">
        <v>338057</v>
      </c>
      <c r="AN357" s="22" t="s">
        <v>1148</v>
      </c>
      <c r="AO357" s="22">
        <v>69355</v>
      </c>
      <c r="AP357" s="22" t="s">
        <v>1148</v>
      </c>
      <c r="AQ357" s="22">
        <v>841234</v>
      </c>
      <c r="AR357" s="22" t="s">
        <v>1148</v>
      </c>
      <c r="AS357" s="26">
        <v>5253875</v>
      </c>
      <c r="AT357" s="22" t="s">
        <v>1148</v>
      </c>
      <c r="AU357" s="23">
        <v>16.506334278460979</v>
      </c>
      <c r="AV357" s="23" t="s">
        <v>1148</v>
      </c>
      <c r="AW357" s="23">
        <v>25.173654032318119</v>
      </c>
      <c r="AX357" s="23" t="s">
        <v>1148</v>
      </c>
      <c r="AY357" s="23">
        <v>16.288163457022076</v>
      </c>
      <c r="AZ357" s="23" t="s">
        <v>1148</v>
      </c>
      <c r="BA357" s="23">
        <v>22.979512674825173</v>
      </c>
      <c r="BB357" s="23" t="s">
        <v>1148</v>
      </c>
      <c r="BC357" s="24">
        <v>17.637200136965149</v>
      </c>
      <c r="BD357" s="1" t="s">
        <v>1148</v>
      </c>
      <c r="BE357" s="1" t="str">
        <f>IF(OR(N357="Q",P357="Q",R357="Q",T357="Q",V357="Q",X357="Q",Z357="Q",AB357="Q",AD357="Q",AF357="Q",AH357="Q",AJ357="Q",AL357="Q",AN357="Q",AP357="Q",AR357="Q",AT357="Q",AV357="Q",AX357="Q",AZ357="Q",BB357="Q",BD357="Q"),"Yes","No")</f>
        <v>No</v>
      </c>
    </row>
    <row r="358" spans="1:57" ht="11.25" customHeight="1">
      <c r="A358" s="7" t="s">
        <v>767</v>
      </c>
      <c r="B358" s="7" t="s">
        <v>768</v>
      </c>
      <c r="C358" s="37" t="s">
        <v>58</v>
      </c>
      <c r="D358" s="298">
        <v>4173</v>
      </c>
      <c r="E358" s="299">
        <v>40173</v>
      </c>
      <c r="F358" s="27" t="s">
        <v>167</v>
      </c>
      <c r="G358" s="73" t="s">
        <v>160</v>
      </c>
      <c r="H358" s="35">
        <v>311810</v>
      </c>
      <c r="I358" s="35">
        <v>74</v>
      </c>
      <c r="J358" s="37" t="s">
        <v>8</v>
      </c>
      <c r="K358" s="37" t="s">
        <v>161</v>
      </c>
      <c r="L358" s="8">
        <v>48</v>
      </c>
      <c r="M358" s="8">
        <v>0</v>
      </c>
      <c r="N358" s="9" t="s">
        <v>1148</v>
      </c>
      <c r="O358" s="8">
        <v>0</v>
      </c>
      <c r="P358" s="9" t="s">
        <v>1148</v>
      </c>
      <c r="Q358" s="8">
        <v>0</v>
      </c>
      <c r="R358" s="9" t="s">
        <v>1148</v>
      </c>
      <c r="S358" s="8">
        <v>7822</v>
      </c>
      <c r="T358" s="9" t="s">
        <v>1148</v>
      </c>
      <c r="U358" s="8">
        <v>0</v>
      </c>
      <c r="V358" s="9" t="s">
        <v>1148</v>
      </c>
      <c r="W358" s="33">
        <v>7822</v>
      </c>
      <c r="X358" s="9" t="s">
        <v>1148</v>
      </c>
      <c r="Y358" s="30">
        <v>0</v>
      </c>
      <c r="Z358" s="9" t="s">
        <v>1148</v>
      </c>
      <c r="AA358" s="30">
        <v>0</v>
      </c>
      <c r="AB358" s="9" t="s">
        <v>1148</v>
      </c>
      <c r="AC358" s="30">
        <v>0</v>
      </c>
      <c r="AD358" s="9" t="s">
        <v>1148</v>
      </c>
      <c r="AE358" s="30">
        <v>5</v>
      </c>
      <c r="AF358" s="9" t="s">
        <v>1148</v>
      </c>
      <c r="AG358" s="30">
        <v>0</v>
      </c>
      <c r="AH358" s="9" t="s">
        <v>1148</v>
      </c>
      <c r="AI358" s="32">
        <v>5</v>
      </c>
      <c r="AJ358" s="12" t="s">
        <v>1148</v>
      </c>
      <c r="AK358" s="22">
        <v>0</v>
      </c>
      <c r="AL358" s="22" t="s">
        <v>1148</v>
      </c>
      <c r="AM358" s="22">
        <v>0</v>
      </c>
      <c r="AN358" s="22" t="s">
        <v>1148</v>
      </c>
      <c r="AO358" s="22">
        <v>0</v>
      </c>
      <c r="AP358" s="22" t="s">
        <v>1148</v>
      </c>
      <c r="AQ358" s="22">
        <v>210079</v>
      </c>
      <c r="AR358" s="22" t="s">
        <v>1148</v>
      </c>
      <c r="AS358" s="26">
        <v>210079</v>
      </c>
      <c r="AT358" s="22" t="s">
        <v>1148</v>
      </c>
      <c r="AU358" s="23" t="s">
        <v>1148</v>
      </c>
      <c r="AV358" s="23" t="s">
        <v>1148</v>
      </c>
      <c r="AW358" s="23" t="s">
        <v>1148</v>
      </c>
      <c r="AX358" s="23" t="s">
        <v>1148</v>
      </c>
      <c r="AY358" s="23" t="s">
        <v>1148</v>
      </c>
      <c r="AZ358" s="23" t="s">
        <v>1148</v>
      </c>
      <c r="BA358" s="23">
        <v>26.85745333674252</v>
      </c>
      <c r="BB358" s="23" t="s">
        <v>1148</v>
      </c>
      <c r="BC358" s="24">
        <v>26.85745333674252</v>
      </c>
      <c r="BD358" s="1" t="s">
        <v>1148</v>
      </c>
      <c r="BE358" s="1" t="str">
        <f>IF(OR(N358="Q",P358="Q",R358="Q",T358="Q",V358="Q",X358="Q",Z358="Q",AB358="Q",AD358="Q",AF358="Q",AH358="Q",AJ358="Q",AL358="Q",AN358="Q",AP358="Q",AR358="Q",AT358="Q",AV358="Q",AX358="Q",AZ358="Q",BB358="Q",BD358="Q"),"Yes","No")</f>
        <v>No</v>
      </c>
    </row>
    <row r="359" spans="1:57" ht="11.25" customHeight="1">
      <c r="A359" s="7" t="s">
        <v>286</v>
      </c>
      <c r="B359" s="7" t="s">
        <v>182</v>
      </c>
      <c r="C359" s="37" t="s">
        <v>88</v>
      </c>
      <c r="D359" s="298">
        <v>1066</v>
      </c>
      <c r="E359" s="299">
        <v>10066</v>
      </c>
      <c r="F359" s="27" t="s">
        <v>167</v>
      </c>
      <c r="G359" s="73" t="s">
        <v>160</v>
      </c>
      <c r="H359" s="35">
        <v>108740</v>
      </c>
      <c r="I359" s="35">
        <v>74</v>
      </c>
      <c r="J359" s="37" t="s">
        <v>7</v>
      </c>
      <c r="K359" s="37" t="s">
        <v>161</v>
      </c>
      <c r="L359" s="8">
        <v>40</v>
      </c>
      <c r="M359" s="8">
        <v>133005</v>
      </c>
      <c r="N359" s="9" t="s">
        <v>1148</v>
      </c>
      <c r="O359" s="8">
        <v>25860</v>
      </c>
      <c r="P359" s="9" t="s">
        <v>1148</v>
      </c>
      <c r="Q359" s="8">
        <v>629</v>
      </c>
      <c r="R359" s="9" t="s">
        <v>1148</v>
      </c>
      <c r="S359" s="8">
        <v>25001</v>
      </c>
      <c r="T359" s="9" t="s">
        <v>1148</v>
      </c>
      <c r="U359" s="8">
        <v>2124</v>
      </c>
      <c r="V359" s="9" t="s">
        <v>1148</v>
      </c>
      <c r="W359" s="33">
        <v>186619</v>
      </c>
      <c r="X359" s="9" t="s">
        <v>1148</v>
      </c>
      <c r="Y359" s="30">
        <v>65</v>
      </c>
      <c r="Z359" s="9" t="s">
        <v>1148</v>
      </c>
      <c r="AA359" s="30">
        <v>13.58</v>
      </c>
      <c r="AB359" s="9" t="s">
        <v>1148</v>
      </c>
      <c r="AC359" s="30">
        <v>0.33</v>
      </c>
      <c r="AD359" s="9" t="s">
        <v>1148</v>
      </c>
      <c r="AE359" s="30">
        <v>14.7</v>
      </c>
      <c r="AF359" s="9" t="s">
        <v>1148</v>
      </c>
      <c r="AG359" s="30">
        <v>1.2</v>
      </c>
      <c r="AH359" s="9" t="s">
        <v>1148</v>
      </c>
      <c r="AI359" s="32">
        <v>94.81</v>
      </c>
      <c r="AJ359" s="12" t="s">
        <v>1148</v>
      </c>
      <c r="AK359" s="22">
        <v>2888047</v>
      </c>
      <c r="AL359" s="22" t="s">
        <v>1148</v>
      </c>
      <c r="AM359" s="22">
        <v>542915</v>
      </c>
      <c r="AN359" s="22" t="s">
        <v>1148</v>
      </c>
      <c r="AO359" s="22">
        <v>12958</v>
      </c>
      <c r="AP359" s="22" t="s">
        <v>1148</v>
      </c>
      <c r="AQ359" s="22">
        <v>582014</v>
      </c>
      <c r="AR359" s="22" t="s">
        <v>1148</v>
      </c>
      <c r="AS359" s="26">
        <v>4025934</v>
      </c>
      <c r="AT359" s="22" t="s">
        <v>1148</v>
      </c>
      <c r="AU359" s="23">
        <v>21.713822788616969</v>
      </c>
      <c r="AV359" s="23" t="s">
        <v>1148</v>
      </c>
      <c r="AW359" s="23">
        <v>20.994392884764114</v>
      </c>
      <c r="AX359" s="23" t="s">
        <v>1148</v>
      </c>
      <c r="AY359" s="23">
        <v>20.600953895071541</v>
      </c>
      <c r="AZ359" s="23" t="s">
        <v>1148</v>
      </c>
      <c r="BA359" s="23">
        <v>23.279628814847406</v>
      </c>
      <c r="BB359" s="23" t="s">
        <v>1148</v>
      </c>
      <c r="BC359" s="24">
        <v>21.573012394236386</v>
      </c>
      <c r="BD359" s="1" t="s">
        <v>1148</v>
      </c>
      <c r="BE359" s="1" t="str">
        <f>IF(OR(N359="Q",P359="Q",R359="Q",T359="Q",V359="Q",X359="Q",Z359="Q",AB359="Q",AD359="Q",AF359="Q",AH359="Q",AJ359="Q",AL359="Q",AN359="Q",AP359="Q",AR359="Q",AT359="Q",AV359="Q",AX359="Q",AZ359="Q",BB359="Q",BD359="Q"),"Yes","No")</f>
        <v>No</v>
      </c>
    </row>
    <row r="360" spans="1:57" ht="11.25" customHeight="1">
      <c r="A360" s="7" t="s">
        <v>286</v>
      </c>
      <c r="B360" s="7" t="s">
        <v>182</v>
      </c>
      <c r="C360" s="37" t="s">
        <v>88</v>
      </c>
      <c r="D360" s="298">
        <v>1066</v>
      </c>
      <c r="E360" s="299">
        <v>10066</v>
      </c>
      <c r="F360" s="27" t="s">
        <v>167</v>
      </c>
      <c r="G360" s="73" t="s">
        <v>160</v>
      </c>
      <c r="H360" s="35">
        <v>108740</v>
      </c>
      <c r="I360" s="35">
        <v>74</v>
      </c>
      <c r="J360" s="37" t="s">
        <v>18</v>
      </c>
      <c r="K360" s="37" t="s">
        <v>161</v>
      </c>
      <c r="L360" s="8">
        <v>14</v>
      </c>
      <c r="M360" s="8">
        <v>26700</v>
      </c>
      <c r="N360" s="9" t="s">
        <v>1148</v>
      </c>
      <c r="O360" s="8">
        <v>12436</v>
      </c>
      <c r="P360" s="9" t="s">
        <v>1148</v>
      </c>
      <c r="Q360" s="8">
        <v>118</v>
      </c>
      <c r="R360" s="9" t="s">
        <v>1148</v>
      </c>
      <c r="S360" s="8">
        <v>4998</v>
      </c>
      <c r="T360" s="9" t="s">
        <v>1148</v>
      </c>
      <c r="U360" s="8">
        <v>402</v>
      </c>
      <c r="V360" s="9" t="s">
        <v>1148</v>
      </c>
      <c r="W360" s="33">
        <v>44654</v>
      </c>
      <c r="X360" s="9" t="s">
        <v>1148</v>
      </c>
      <c r="Y360" s="30">
        <v>15</v>
      </c>
      <c r="Z360" s="9" t="s">
        <v>1148</v>
      </c>
      <c r="AA360" s="30">
        <v>7.08</v>
      </c>
      <c r="AB360" s="9" t="s">
        <v>1148</v>
      </c>
      <c r="AC360" s="30">
        <v>7.0000000000000007E-2</v>
      </c>
      <c r="AD360" s="9" t="s">
        <v>1148</v>
      </c>
      <c r="AE360" s="30">
        <v>3.3</v>
      </c>
      <c r="AF360" s="9" t="s">
        <v>1148</v>
      </c>
      <c r="AG360" s="30">
        <v>0.25</v>
      </c>
      <c r="AH360" s="9" t="s">
        <v>1148</v>
      </c>
      <c r="AI360" s="32">
        <v>25.7</v>
      </c>
      <c r="AJ360" s="12" t="s">
        <v>1148</v>
      </c>
      <c r="AK360" s="22">
        <v>546097</v>
      </c>
      <c r="AL360" s="22" t="s">
        <v>1148</v>
      </c>
      <c r="AM360" s="22">
        <v>251449</v>
      </c>
      <c r="AN360" s="22" t="s">
        <v>1148</v>
      </c>
      <c r="AO360" s="22">
        <v>2450</v>
      </c>
      <c r="AP360" s="22" t="s">
        <v>1148</v>
      </c>
      <c r="AQ360" s="22">
        <v>110052</v>
      </c>
      <c r="AR360" s="22" t="s">
        <v>1148</v>
      </c>
      <c r="AS360" s="26">
        <v>910048</v>
      </c>
      <c r="AT360" s="22" t="s">
        <v>1148</v>
      </c>
      <c r="AU360" s="23">
        <v>20.45307116104869</v>
      </c>
      <c r="AV360" s="23" t="s">
        <v>1148</v>
      </c>
      <c r="AW360" s="23">
        <v>20.219443550981023</v>
      </c>
      <c r="AX360" s="23" t="s">
        <v>1148</v>
      </c>
      <c r="AY360" s="23">
        <v>20.762711864406779</v>
      </c>
      <c r="AZ360" s="23" t="s">
        <v>1148</v>
      </c>
      <c r="BA360" s="23">
        <v>22.01920768307323</v>
      </c>
      <c r="BB360" s="23" t="s">
        <v>1148</v>
      </c>
      <c r="BC360" s="24">
        <v>20.379988354906615</v>
      </c>
      <c r="BD360" s="1" t="s">
        <v>1148</v>
      </c>
      <c r="BE360" s="1" t="str">
        <f>IF(OR(N360="Q",P360="Q",R360="Q",T360="Q",V360="Q",X360="Q",Z360="Q",AB360="Q",AD360="Q",AF360="Q",AH360="Q",AJ360="Q",AL360="Q",AN360="Q",AP360="Q",AR360="Q",AT360="Q",AV360="Q",AX360="Q",AZ360="Q",BB360="Q",BD360="Q"),"Yes","No")</f>
        <v>No</v>
      </c>
    </row>
    <row r="361" spans="1:57" ht="11.25" customHeight="1">
      <c r="A361" s="7" t="s">
        <v>661</v>
      </c>
      <c r="B361" s="7" t="s">
        <v>662</v>
      </c>
      <c r="C361" s="37" t="s">
        <v>28</v>
      </c>
      <c r="D361" s="298">
        <v>1049</v>
      </c>
      <c r="E361" s="299">
        <v>10049</v>
      </c>
      <c r="F361" s="27" t="s">
        <v>167</v>
      </c>
      <c r="G361" s="73" t="s">
        <v>160</v>
      </c>
      <c r="H361" s="35">
        <v>562839</v>
      </c>
      <c r="I361" s="35">
        <v>74</v>
      </c>
      <c r="J361" s="37" t="s">
        <v>7</v>
      </c>
      <c r="K361" s="37" t="s">
        <v>161</v>
      </c>
      <c r="L361" s="8">
        <v>2</v>
      </c>
      <c r="M361" s="8">
        <v>1872</v>
      </c>
      <c r="N361" s="9" t="s">
        <v>1148</v>
      </c>
      <c r="O361" s="8">
        <v>140</v>
      </c>
      <c r="P361" s="9" t="s">
        <v>1148</v>
      </c>
      <c r="Q361" s="8">
        <v>29</v>
      </c>
      <c r="R361" s="9" t="s">
        <v>1148</v>
      </c>
      <c r="S361" s="8">
        <v>235</v>
      </c>
      <c r="T361" s="9" t="s">
        <v>1148</v>
      </c>
      <c r="U361" s="8">
        <v>0</v>
      </c>
      <c r="V361" s="9" t="s">
        <v>1148</v>
      </c>
      <c r="W361" s="33">
        <v>2276</v>
      </c>
      <c r="X361" s="9" t="s">
        <v>1148</v>
      </c>
      <c r="Y361" s="30">
        <v>1</v>
      </c>
      <c r="Z361" s="9" t="s">
        <v>1148</v>
      </c>
      <c r="AA361" s="30">
        <v>1</v>
      </c>
      <c r="AB361" s="9" t="s">
        <v>1148</v>
      </c>
      <c r="AC361" s="30">
        <v>1</v>
      </c>
      <c r="AD361" s="9" t="s">
        <v>1148</v>
      </c>
      <c r="AE361" s="30">
        <v>1</v>
      </c>
      <c r="AF361" s="9" t="s">
        <v>1148</v>
      </c>
      <c r="AG361" s="30">
        <v>0</v>
      </c>
      <c r="AH361" s="9" t="s">
        <v>1148</v>
      </c>
      <c r="AI361" s="32">
        <v>4</v>
      </c>
      <c r="AJ361" s="12" t="s">
        <v>1148</v>
      </c>
      <c r="AK361" s="22">
        <v>36371</v>
      </c>
      <c r="AL361" s="22" t="s">
        <v>1148</v>
      </c>
      <c r="AM361" s="22">
        <v>3676</v>
      </c>
      <c r="AN361" s="22" t="s">
        <v>1148</v>
      </c>
      <c r="AO361" s="22">
        <v>725</v>
      </c>
      <c r="AP361" s="22" t="s">
        <v>1148</v>
      </c>
      <c r="AQ361" s="22">
        <v>9415</v>
      </c>
      <c r="AR361" s="22" t="s">
        <v>1148</v>
      </c>
      <c r="AS361" s="26">
        <v>50187</v>
      </c>
      <c r="AT361" s="22" t="s">
        <v>1148</v>
      </c>
      <c r="AU361" s="23">
        <v>19.428952991452991</v>
      </c>
      <c r="AV361" s="23" t="s">
        <v>1148</v>
      </c>
      <c r="AW361" s="23">
        <v>26.257142857142856</v>
      </c>
      <c r="AX361" s="23" t="s">
        <v>1148</v>
      </c>
      <c r="AY361" s="23">
        <v>25</v>
      </c>
      <c r="AZ361" s="23" t="s">
        <v>1148</v>
      </c>
      <c r="BA361" s="23">
        <v>40.063829787234042</v>
      </c>
      <c r="BB361" s="23" t="s">
        <v>1148</v>
      </c>
      <c r="BC361" s="24">
        <v>22.050527240773288</v>
      </c>
      <c r="BD361" s="1" t="s">
        <v>1148</v>
      </c>
      <c r="BE361" s="1" t="str">
        <f>IF(OR(N361="Q",P361="Q",R361="Q",T361="Q",V361="Q",X361="Q",Z361="Q",AB361="Q",AD361="Q",AF361="Q",AH361="Q",AJ361="Q",AL361="Q",AN361="Q",AP361="Q",AR361="Q",AT361="Q",AV361="Q",AX361="Q",AZ361="Q",BB361="Q",BD361="Q"),"Yes","No")</f>
        <v>No</v>
      </c>
    </row>
    <row r="362" spans="1:57" ht="11.25" customHeight="1">
      <c r="A362" s="7" t="s">
        <v>117</v>
      </c>
      <c r="B362" s="7" t="s">
        <v>499</v>
      </c>
      <c r="C362" s="37" t="s">
        <v>36</v>
      </c>
      <c r="D362" s="298">
        <v>4203</v>
      </c>
      <c r="E362" s="299">
        <v>40203</v>
      </c>
      <c r="F362" s="27" t="s">
        <v>175</v>
      </c>
      <c r="G362" s="73" t="s">
        <v>160</v>
      </c>
      <c r="H362" s="35">
        <v>4515419</v>
      </c>
      <c r="I362" s="35">
        <v>72</v>
      </c>
      <c r="J362" s="37" t="s">
        <v>8</v>
      </c>
      <c r="K362" s="37" t="s">
        <v>161</v>
      </c>
      <c r="L362" s="8">
        <v>72</v>
      </c>
      <c r="M362" s="8">
        <v>0</v>
      </c>
      <c r="N362" s="9" t="s">
        <v>1148</v>
      </c>
      <c r="O362" s="8">
        <v>0</v>
      </c>
      <c r="P362" s="9" t="s">
        <v>1148</v>
      </c>
      <c r="Q362" s="8">
        <v>0</v>
      </c>
      <c r="R362" s="9" t="s">
        <v>1148</v>
      </c>
      <c r="S362" s="8">
        <v>5940</v>
      </c>
      <c r="T362" s="9" t="s">
        <v>1148</v>
      </c>
      <c r="U362" s="8">
        <v>0</v>
      </c>
      <c r="V362" s="9" t="s">
        <v>1148</v>
      </c>
      <c r="W362" s="33">
        <v>5940</v>
      </c>
      <c r="X362" s="9" t="s">
        <v>1148</v>
      </c>
      <c r="Y362" s="30">
        <v>0</v>
      </c>
      <c r="Z362" s="9" t="s">
        <v>1148</v>
      </c>
      <c r="AA362" s="30">
        <v>0</v>
      </c>
      <c r="AB362" s="9" t="s">
        <v>1148</v>
      </c>
      <c r="AC362" s="30">
        <v>0</v>
      </c>
      <c r="AD362" s="9" t="s">
        <v>1148</v>
      </c>
      <c r="AE362" s="30">
        <v>3</v>
      </c>
      <c r="AF362" s="9" t="s">
        <v>1148</v>
      </c>
      <c r="AG362" s="30">
        <v>0</v>
      </c>
      <c r="AH362" s="9" t="s">
        <v>1148</v>
      </c>
      <c r="AI362" s="32">
        <v>3</v>
      </c>
      <c r="AJ362" s="12" t="s">
        <v>1148</v>
      </c>
      <c r="AK362" s="22">
        <v>0</v>
      </c>
      <c r="AL362" s="22" t="s">
        <v>1148</v>
      </c>
      <c r="AM362" s="22">
        <v>0</v>
      </c>
      <c r="AN362" s="22" t="s">
        <v>1148</v>
      </c>
      <c r="AO362" s="22">
        <v>0</v>
      </c>
      <c r="AP362" s="22" t="s">
        <v>1148</v>
      </c>
      <c r="AQ362" s="22">
        <v>133487</v>
      </c>
      <c r="AR362" s="22" t="s">
        <v>1148</v>
      </c>
      <c r="AS362" s="26">
        <v>133487</v>
      </c>
      <c r="AT362" s="22" t="s">
        <v>1148</v>
      </c>
      <c r="AU362" s="23" t="s">
        <v>1148</v>
      </c>
      <c r="AV362" s="23" t="s">
        <v>1148</v>
      </c>
      <c r="AW362" s="23" t="s">
        <v>1148</v>
      </c>
      <c r="AX362" s="23" t="s">
        <v>1148</v>
      </c>
      <c r="AY362" s="23" t="s">
        <v>1148</v>
      </c>
      <c r="AZ362" s="23" t="s">
        <v>1148</v>
      </c>
      <c r="BA362" s="23">
        <v>22.472558922558921</v>
      </c>
      <c r="BB362" s="23" t="s">
        <v>1148</v>
      </c>
      <c r="BC362" s="24">
        <v>22.472558922558921</v>
      </c>
      <c r="BD362" s="1" t="s">
        <v>1148</v>
      </c>
      <c r="BE362" s="1" t="str">
        <f>IF(OR(N362="Q",P362="Q",R362="Q",T362="Q",V362="Q",X362="Q",Z362="Q",AB362="Q",AD362="Q",AF362="Q",AH362="Q",AJ362="Q",AL362="Q",AN362="Q",AP362="Q",AR362="Q",AT362="Q",AV362="Q",AX362="Q",AZ362="Q",BB362="Q",BD362="Q"),"Yes","No")</f>
        <v>No</v>
      </c>
    </row>
    <row r="363" spans="1:57" ht="11.25" customHeight="1">
      <c r="A363" s="7" t="s">
        <v>258</v>
      </c>
      <c r="B363" s="7" t="s">
        <v>259</v>
      </c>
      <c r="C363" s="37" t="s">
        <v>6</v>
      </c>
      <c r="D363" s="298">
        <v>6033</v>
      </c>
      <c r="E363" s="299">
        <v>60033</v>
      </c>
      <c r="F363" s="27" t="s">
        <v>167</v>
      </c>
      <c r="G363" s="73" t="s">
        <v>160</v>
      </c>
      <c r="H363" s="35">
        <v>431388</v>
      </c>
      <c r="I363" s="35">
        <v>72</v>
      </c>
      <c r="J363" s="37" t="s">
        <v>7</v>
      </c>
      <c r="K363" s="37" t="s">
        <v>161</v>
      </c>
      <c r="L363" s="8">
        <v>49</v>
      </c>
      <c r="M363" s="8">
        <v>225947</v>
      </c>
      <c r="N363" s="9" t="s">
        <v>1148</v>
      </c>
      <c r="O363" s="8">
        <v>54595</v>
      </c>
      <c r="P363" s="9" t="s">
        <v>1148</v>
      </c>
      <c r="Q363" s="8">
        <v>0</v>
      </c>
      <c r="R363" s="9" t="s">
        <v>1148</v>
      </c>
      <c r="S363" s="8">
        <v>26821</v>
      </c>
      <c r="T363" s="9" t="s">
        <v>1148</v>
      </c>
      <c r="U363" s="8">
        <v>1832</v>
      </c>
      <c r="V363" s="9" t="s">
        <v>1148</v>
      </c>
      <c r="W363" s="33">
        <v>309195</v>
      </c>
      <c r="X363" s="9" t="s">
        <v>1148</v>
      </c>
      <c r="Y363" s="30">
        <v>109.6</v>
      </c>
      <c r="Z363" s="9" t="s">
        <v>1148</v>
      </c>
      <c r="AA363" s="30">
        <v>27.1</v>
      </c>
      <c r="AB363" s="9" t="s">
        <v>1148</v>
      </c>
      <c r="AC363" s="30">
        <v>0</v>
      </c>
      <c r="AD363" s="9" t="s">
        <v>1148</v>
      </c>
      <c r="AE363" s="30">
        <v>16</v>
      </c>
      <c r="AF363" s="9" t="s">
        <v>1148</v>
      </c>
      <c r="AG363" s="30">
        <v>1</v>
      </c>
      <c r="AH363" s="9" t="s">
        <v>1148</v>
      </c>
      <c r="AI363" s="32">
        <v>153.69999999999999</v>
      </c>
      <c r="AJ363" s="12" t="s">
        <v>1148</v>
      </c>
      <c r="AK363" s="22">
        <v>4695171</v>
      </c>
      <c r="AL363" s="22" t="s">
        <v>1148</v>
      </c>
      <c r="AM363" s="22">
        <v>1237117</v>
      </c>
      <c r="AN363" s="22" t="s">
        <v>1148</v>
      </c>
      <c r="AO363" s="22">
        <v>0</v>
      </c>
      <c r="AP363" s="22" t="s">
        <v>1148</v>
      </c>
      <c r="AQ363" s="22">
        <v>606888</v>
      </c>
      <c r="AR363" s="22" t="s">
        <v>1148</v>
      </c>
      <c r="AS363" s="26">
        <v>6539176</v>
      </c>
      <c r="AT363" s="22" t="s">
        <v>1148</v>
      </c>
      <c r="AU363" s="23">
        <v>20.77996609824428</v>
      </c>
      <c r="AV363" s="23" t="s">
        <v>1148</v>
      </c>
      <c r="AW363" s="23">
        <v>22.659895594834691</v>
      </c>
      <c r="AX363" s="23" t="s">
        <v>1148</v>
      </c>
      <c r="AY363" s="23" t="s">
        <v>1148</v>
      </c>
      <c r="AZ363" s="23" t="s">
        <v>1148</v>
      </c>
      <c r="BA363" s="23">
        <v>22.627344245181014</v>
      </c>
      <c r="BB363" s="23" t="s">
        <v>1148</v>
      </c>
      <c r="BC363" s="24">
        <v>21.149035398373194</v>
      </c>
      <c r="BD363" s="1" t="s">
        <v>1148</v>
      </c>
      <c r="BE363" s="1" t="str">
        <f>IF(OR(N363="Q",P363="Q",R363="Q",T363="Q",V363="Q",X363="Q",Z363="Q",AB363="Q",AD363="Q",AF363="Q",AH363="Q",AJ363="Q",AL363="Q",AN363="Q",AP363="Q",AR363="Q",AT363="Q",AV363="Q",AX363="Q",AZ363="Q",BB363="Q",BD363="Q"),"Yes","No")</f>
        <v>No</v>
      </c>
    </row>
    <row r="364" spans="1:57" ht="11.25" customHeight="1">
      <c r="A364" s="7" t="s">
        <v>258</v>
      </c>
      <c r="B364" s="7" t="s">
        <v>259</v>
      </c>
      <c r="C364" s="37" t="s">
        <v>6</v>
      </c>
      <c r="D364" s="298">
        <v>6033</v>
      </c>
      <c r="E364" s="299">
        <v>60033</v>
      </c>
      <c r="F364" s="27" t="s">
        <v>167</v>
      </c>
      <c r="G364" s="73" t="s">
        <v>160</v>
      </c>
      <c r="H364" s="35">
        <v>431388</v>
      </c>
      <c r="I364" s="35">
        <v>72</v>
      </c>
      <c r="J364" s="37" t="s">
        <v>10</v>
      </c>
      <c r="K364" s="37" t="s">
        <v>161</v>
      </c>
      <c r="L364" s="8">
        <v>20</v>
      </c>
      <c r="M364" s="8">
        <v>46627</v>
      </c>
      <c r="N364" s="9" t="s">
        <v>1148</v>
      </c>
      <c r="O364" s="8">
        <v>1974</v>
      </c>
      <c r="P364" s="9" t="s">
        <v>1148</v>
      </c>
      <c r="Q364" s="8">
        <v>0</v>
      </c>
      <c r="R364" s="9" t="s">
        <v>1148</v>
      </c>
      <c r="S364" s="8">
        <v>5617</v>
      </c>
      <c r="T364" s="9" t="s">
        <v>1148</v>
      </c>
      <c r="U364" s="8">
        <v>0</v>
      </c>
      <c r="V364" s="9" t="s">
        <v>1148</v>
      </c>
      <c r="W364" s="33">
        <v>54218</v>
      </c>
      <c r="X364" s="9" t="s">
        <v>1148</v>
      </c>
      <c r="Y364" s="30">
        <v>24</v>
      </c>
      <c r="Z364" s="9" t="s">
        <v>1148</v>
      </c>
      <c r="AA364" s="30">
        <v>1</v>
      </c>
      <c r="AB364" s="9" t="s">
        <v>1148</v>
      </c>
      <c r="AC364" s="30">
        <v>0</v>
      </c>
      <c r="AD364" s="9" t="s">
        <v>1148</v>
      </c>
      <c r="AE364" s="30">
        <v>3</v>
      </c>
      <c r="AF364" s="9" t="s">
        <v>1148</v>
      </c>
      <c r="AG364" s="30">
        <v>0</v>
      </c>
      <c r="AH364" s="9" t="s">
        <v>1148</v>
      </c>
      <c r="AI364" s="32">
        <v>28</v>
      </c>
      <c r="AJ364" s="12" t="s">
        <v>1148</v>
      </c>
      <c r="AK364" s="22">
        <v>829962</v>
      </c>
      <c r="AL364" s="22" t="s">
        <v>1148</v>
      </c>
      <c r="AM364" s="22">
        <v>43642</v>
      </c>
      <c r="AN364" s="22" t="s">
        <v>1148</v>
      </c>
      <c r="AO364" s="22">
        <v>0</v>
      </c>
      <c r="AP364" s="22" t="s">
        <v>1148</v>
      </c>
      <c r="AQ364" s="22">
        <v>109812</v>
      </c>
      <c r="AR364" s="22" t="s">
        <v>1148</v>
      </c>
      <c r="AS364" s="26">
        <v>983416</v>
      </c>
      <c r="AT364" s="22" t="s">
        <v>1148</v>
      </c>
      <c r="AU364" s="23">
        <v>17.800030025521693</v>
      </c>
      <c r="AV364" s="23" t="s">
        <v>1148</v>
      </c>
      <c r="AW364" s="23">
        <v>22.10840932117528</v>
      </c>
      <c r="AX364" s="23" t="s">
        <v>1148</v>
      </c>
      <c r="AY364" s="23" t="s">
        <v>1148</v>
      </c>
      <c r="AZ364" s="23" t="s">
        <v>1148</v>
      </c>
      <c r="BA364" s="23">
        <v>19.549937689157915</v>
      </c>
      <c r="BB364" s="23" t="s">
        <v>1148</v>
      </c>
      <c r="BC364" s="24">
        <v>18.138182891290715</v>
      </c>
      <c r="BD364" s="1" t="s">
        <v>1148</v>
      </c>
      <c r="BE364" s="1" t="str">
        <f>IF(OR(N364="Q",P364="Q",R364="Q",T364="Q",V364="Q",X364="Q",Z364="Q",AB364="Q",AD364="Q",AF364="Q",AH364="Q",AJ364="Q",AL364="Q",AN364="Q",AP364="Q",AR364="Q",AT364="Q",AV364="Q",AX364="Q",AZ364="Q",BB364="Q",BD364="Q"),"Yes","No")</f>
        <v>No</v>
      </c>
    </row>
    <row r="365" spans="1:57" ht="11.25" customHeight="1">
      <c r="A365" s="7" t="s">
        <v>258</v>
      </c>
      <c r="B365" s="7" t="s">
        <v>259</v>
      </c>
      <c r="C365" s="37" t="s">
        <v>6</v>
      </c>
      <c r="D365" s="298">
        <v>6033</v>
      </c>
      <c r="E365" s="299">
        <v>60033</v>
      </c>
      <c r="F365" s="27" t="s">
        <v>167</v>
      </c>
      <c r="G365" s="73" t="s">
        <v>160</v>
      </c>
      <c r="H365" s="35">
        <v>431388</v>
      </c>
      <c r="I365" s="35">
        <v>72</v>
      </c>
      <c r="J365" s="37" t="s">
        <v>12</v>
      </c>
      <c r="K365" s="37" t="s">
        <v>161</v>
      </c>
      <c r="L365" s="8">
        <v>3</v>
      </c>
      <c r="M365" s="8">
        <v>18629</v>
      </c>
      <c r="N365" s="9" t="s">
        <v>1148</v>
      </c>
      <c r="O365" s="8">
        <v>3193</v>
      </c>
      <c r="P365" s="9" t="s">
        <v>1148</v>
      </c>
      <c r="Q365" s="8">
        <v>0</v>
      </c>
      <c r="R365" s="9" t="s">
        <v>1148</v>
      </c>
      <c r="S365" s="8">
        <v>1025</v>
      </c>
      <c r="T365" s="9" t="s">
        <v>1148</v>
      </c>
      <c r="U365" s="8">
        <v>0</v>
      </c>
      <c r="V365" s="9" t="s">
        <v>1148</v>
      </c>
      <c r="W365" s="33">
        <v>22847</v>
      </c>
      <c r="X365" s="9" t="s">
        <v>1148</v>
      </c>
      <c r="Y365" s="30">
        <v>9.6999999999999993</v>
      </c>
      <c r="Z365" s="9" t="s">
        <v>1148</v>
      </c>
      <c r="AA365" s="30">
        <v>1.9</v>
      </c>
      <c r="AB365" s="9" t="s">
        <v>1148</v>
      </c>
      <c r="AC365" s="30">
        <v>0</v>
      </c>
      <c r="AD365" s="9" t="s">
        <v>1148</v>
      </c>
      <c r="AE365" s="30">
        <v>0.7</v>
      </c>
      <c r="AF365" s="9" t="s">
        <v>1148</v>
      </c>
      <c r="AG365" s="30">
        <v>0</v>
      </c>
      <c r="AH365" s="9" t="s">
        <v>1148</v>
      </c>
      <c r="AI365" s="32">
        <v>12.3</v>
      </c>
      <c r="AJ365" s="12" t="s">
        <v>1148</v>
      </c>
      <c r="AK365" s="22">
        <v>382029</v>
      </c>
      <c r="AL365" s="22" t="s">
        <v>1148</v>
      </c>
      <c r="AM365" s="22">
        <v>76085</v>
      </c>
      <c r="AN365" s="22" t="s">
        <v>1148</v>
      </c>
      <c r="AO365" s="22">
        <v>0</v>
      </c>
      <c r="AP365" s="22" t="s">
        <v>1148</v>
      </c>
      <c r="AQ365" s="22">
        <v>28111</v>
      </c>
      <c r="AR365" s="22" t="s">
        <v>1148</v>
      </c>
      <c r="AS365" s="26">
        <v>486225</v>
      </c>
      <c r="AT365" s="22" t="s">
        <v>1148</v>
      </c>
      <c r="AU365" s="23">
        <v>20.507219925921948</v>
      </c>
      <c r="AV365" s="23" t="s">
        <v>1148</v>
      </c>
      <c r="AW365" s="23">
        <v>23.828687754462887</v>
      </c>
      <c r="AX365" s="23" t="s">
        <v>1148</v>
      </c>
      <c r="AY365" s="23" t="s">
        <v>1148</v>
      </c>
      <c r="AZ365" s="23" t="s">
        <v>1148</v>
      </c>
      <c r="BA365" s="23">
        <v>27.425365853658537</v>
      </c>
      <c r="BB365" s="23" t="s">
        <v>1148</v>
      </c>
      <c r="BC365" s="24">
        <v>21.281787543222304</v>
      </c>
      <c r="BD365" s="1" t="s">
        <v>1148</v>
      </c>
      <c r="BE365" s="1" t="str">
        <f>IF(OR(N365="Q",P365="Q",R365="Q",T365="Q",V365="Q",X365="Q",Z365="Q",AB365="Q",AD365="Q",AF365="Q",AH365="Q",AJ365="Q",AL365="Q",AN365="Q",AP365="Q",AR365="Q",AT365="Q",AV365="Q",AX365="Q",AZ365="Q",BB365="Q",BD365="Q"),"Yes","No")</f>
        <v>No</v>
      </c>
    </row>
    <row r="366" spans="1:57" ht="11.25" customHeight="1">
      <c r="A366" s="7" t="s">
        <v>1132</v>
      </c>
      <c r="B366" s="7" t="s">
        <v>1133</v>
      </c>
      <c r="C366" s="37" t="s">
        <v>63</v>
      </c>
      <c r="D366" s="298">
        <v>2209</v>
      </c>
      <c r="E366" s="299">
        <v>20209</v>
      </c>
      <c r="F366" s="27" t="s">
        <v>164</v>
      </c>
      <c r="G366" s="73" t="s">
        <v>160</v>
      </c>
      <c r="H366" s="35">
        <v>18351295</v>
      </c>
      <c r="I366" s="35">
        <v>71</v>
      </c>
      <c r="J366" s="37" t="s">
        <v>10</v>
      </c>
      <c r="K366" s="37" t="s">
        <v>161</v>
      </c>
      <c r="L366" s="8">
        <v>61</v>
      </c>
      <c r="M366" s="8">
        <v>116112</v>
      </c>
      <c r="N366" s="9" t="s">
        <v>1148</v>
      </c>
      <c r="O366" s="8">
        <v>0</v>
      </c>
      <c r="P366" s="9" t="s">
        <v>1148</v>
      </c>
      <c r="Q366" s="8">
        <v>0</v>
      </c>
      <c r="R366" s="9" t="s">
        <v>1148</v>
      </c>
      <c r="S366" s="8">
        <v>13579</v>
      </c>
      <c r="T366" s="9" t="s">
        <v>1148</v>
      </c>
      <c r="U366" s="8">
        <v>0</v>
      </c>
      <c r="V366" s="9" t="s">
        <v>1148</v>
      </c>
      <c r="W366" s="33">
        <v>129691</v>
      </c>
      <c r="X366" s="9" t="s">
        <v>1148</v>
      </c>
      <c r="Y366" s="30">
        <v>59</v>
      </c>
      <c r="Z366" s="9" t="s">
        <v>1148</v>
      </c>
      <c r="AA366" s="30">
        <v>0</v>
      </c>
      <c r="AB366" s="9" t="s">
        <v>1148</v>
      </c>
      <c r="AC366" s="30">
        <v>0</v>
      </c>
      <c r="AD366" s="9" t="s">
        <v>1148</v>
      </c>
      <c r="AE366" s="30">
        <v>6.9</v>
      </c>
      <c r="AF366" s="9" t="s">
        <v>1148</v>
      </c>
      <c r="AG366" s="30">
        <v>0</v>
      </c>
      <c r="AH366" s="9" t="s">
        <v>1148</v>
      </c>
      <c r="AI366" s="32">
        <v>65.900000000000006</v>
      </c>
      <c r="AJ366" s="12" t="s">
        <v>1148</v>
      </c>
      <c r="AK366" s="22">
        <v>2695148</v>
      </c>
      <c r="AL366" s="22" t="s">
        <v>1148</v>
      </c>
      <c r="AM366" s="22">
        <v>0</v>
      </c>
      <c r="AN366" s="22" t="s">
        <v>1148</v>
      </c>
      <c r="AO366" s="22">
        <v>0</v>
      </c>
      <c r="AP366" s="22" t="s">
        <v>1148</v>
      </c>
      <c r="AQ366" s="22">
        <v>512419</v>
      </c>
      <c r="AR366" s="22" t="s">
        <v>1148</v>
      </c>
      <c r="AS366" s="26">
        <v>3207567</v>
      </c>
      <c r="AT366" s="22" t="s">
        <v>1148</v>
      </c>
      <c r="AU366" s="23">
        <v>23.211623260300399</v>
      </c>
      <c r="AV366" s="23" t="s">
        <v>1148</v>
      </c>
      <c r="AW366" s="23" t="s">
        <v>1148</v>
      </c>
      <c r="AX366" s="23" t="s">
        <v>1148</v>
      </c>
      <c r="AY366" s="23" t="s">
        <v>1148</v>
      </c>
      <c r="AZ366" s="23" t="s">
        <v>1148</v>
      </c>
      <c r="BA366" s="23">
        <v>37.736136681640765</v>
      </c>
      <c r="BB366" s="23" t="s">
        <v>1148</v>
      </c>
      <c r="BC366" s="24">
        <v>24.732379270728114</v>
      </c>
      <c r="BD366" s="1" t="s">
        <v>1148</v>
      </c>
      <c r="BE366" s="1" t="str">
        <f>IF(OR(N366="Q",P366="Q",R366="Q",T366="Q",V366="Q",X366="Q",Z366="Q",AB366="Q",AD366="Q",AF366="Q",AH366="Q",AJ366="Q",AL366="Q",AN366="Q",AP366="Q",AR366="Q",AT366="Q",AV366="Q",AX366="Q",AZ366="Q",BB366="Q",BD366="Q"),"Yes","No")</f>
        <v>No</v>
      </c>
    </row>
    <row r="367" spans="1:57" ht="11.25" customHeight="1">
      <c r="A367" s="7" t="s">
        <v>282</v>
      </c>
      <c r="B367" s="7" t="s">
        <v>283</v>
      </c>
      <c r="C367" s="37" t="s">
        <v>83</v>
      </c>
      <c r="D367" s="298">
        <v>4001</v>
      </c>
      <c r="E367" s="299">
        <v>40001</v>
      </c>
      <c r="F367" s="27" t="s">
        <v>164</v>
      </c>
      <c r="G367" s="73" t="s">
        <v>160</v>
      </c>
      <c r="H367" s="35">
        <v>381112</v>
      </c>
      <c r="I367" s="35">
        <v>71</v>
      </c>
      <c r="J367" s="37" t="s">
        <v>7</v>
      </c>
      <c r="K367" s="37" t="s">
        <v>161</v>
      </c>
      <c r="L367" s="8">
        <v>51</v>
      </c>
      <c r="M367" s="8">
        <v>180240</v>
      </c>
      <c r="N367" s="9" t="s">
        <v>1148</v>
      </c>
      <c r="O367" s="8">
        <v>40663</v>
      </c>
      <c r="P367" s="9" t="s">
        <v>1148</v>
      </c>
      <c r="Q367" s="8">
        <v>6856</v>
      </c>
      <c r="R367" s="9" t="s">
        <v>1148</v>
      </c>
      <c r="S367" s="8">
        <v>43093</v>
      </c>
      <c r="T367" s="9" t="s">
        <v>1148</v>
      </c>
      <c r="U367" s="8">
        <v>605</v>
      </c>
      <c r="V367" s="9" t="s">
        <v>1148</v>
      </c>
      <c r="W367" s="33">
        <v>271457</v>
      </c>
      <c r="X367" s="9" t="s">
        <v>1148</v>
      </c>
      <c r="Y367" s="30">
        <v>92</v>
      </c>
      <c r="Z367" s="9" t="s">
        <v>1148</v>
      </c>
      <c r="AA367" s="30">
        <v>24.03</v>
      </c>
      <c r="AB367" s="9" t="s">
        <v>1148</v>
      </c>
      <c r="AC367" s="30">
        <v>4</v>
      </c>
      <c r="AD367" s="9" t="s">
        <v>1148</v>
      </c>
      <c r="AE367" s="30">
        <v>23.99</v>
      </c>
      <c r="AF367" s="9" t="s">
        <v>1148</v>
      </c>
      <c r="AG367" s="30">
        <v>0.3</v>
      </c>
      <c r="AH367" s="9" t="s">
        <v>1148</v>
      </c>
      <c r="AI367" s="32">
        <v>144.32</v>
      </c>
      <c r="AJ367" s="12" t="s">
        <v>1148</v>
      </c>
      <c r="AK367" s="22">
        <v>4155137</v>
      </c>
      <c r="AL367" s="22" t="s">
        <v>1148</v>
      </c>
      <c r="AM367" s="22">
        <v>1020797</v>
      </c>
      <c r="AN367" s="22" t="s">
        <v>1148</v>
      </c>
      <c r="AO367" s="22">
        <v>136747</v>
      </c>
      <c r="AP367" s="22" t="s">
        <v>1148</v>
      </c>
      <c r="AQ367" s="22">
        <v>449388</v>
      </c>
      <c r="AR367" s="22" t="s">
        <v>1148</v>
      </c>
      <c r="AS367" s="26">
        <v>5762069</v>
      </c>
      <c r="AT367" s="22" t="s">
        <v>1148</v>
      </c>
      <c r="AU367" s="23">
        <v>23.05335663559698</v>
      </c>
      <c r="AV367" s="23" t="s">
        <v>1148</v>
      </c>
      <c r="AW367" s="23">
        <v>25.10382903376534</v>
      </c>
      <c r="AX367" s="23" t="s">
        <v>1148</v>
      </c>
      <c r="AY367" s="23">
        <v>19.945595099183198</v>
      </c>
      <c r="AZ367" s="23" t="s">
        <v>1148</v>
      </c>
      <c r="BA367" s="23">
        <v>10.428329427053118</v>
      </c>
      <c r="BB367" s="23" t="s">
        <v>1148</v>
      </c>
      <c r="BC367" s="24">
        <v>21.226452071598818</v>
      </c>
      <c r="BD367" s="1" t="s">
        <v>1148</v>
      </c>
      <c r="BE367" s="1" t="str">
        <f>IF(OR(N367="Q",P367="Q",R367="Q",T367="Q",V367="Q",X367="Q",Z367="Q",AB367="Q",AD367="Q",AF367="Q",AH367="Q",AJ367="Q",AL367="Q",AN367="Q",AP367="Q",AR367="Q",AT367="Q",AV367="Q",AX367="Q",AZ367="Q",BB367="Q",BD367="Q"),"Yes","No")</f>
        <v>No</v>
      </c>
    </row>
    <row r="368" spans="1:57" ht="11.25" customHeight="1">
      <c r="A368" s="7" t="s">
        <v>687</v>
      </c>
      <c r="B368" s="7" t="s">
        <v>688</v>
      </c>
      <c r="C368" s="37" t="s">
        <v>70</v>
      </c>
      <c r="D368" s="298">
        <v>2084</v>
      </c>
      <c r="E368" s="299">
        <v>20084</v>
      </c>
      <c r="F368" s="27" t="s">
        <v>164</v>
      </c>
      <c r="G368" s="73" t="s">
        <v>160</v>
      </c>
      <c r="H368" s="35">
        <v>18351295</v>
      </c>
      <c r="I368" s="35">
        <v>71</v>
      </c>
      <c r="J368" s="37" t="s">
        <v>10</v>
      </c>
      <c r="K368" s="37" t="s">
        <v>161</v>
      </c>
      <c r="L368" s="8">
        <v>19</v>
      </c>
      <c r="M368" s="8">
        <v>39986</v>
      </c>
      <c r="N368" s="9" t="s">
        <v>1148</v>
      </c>
      <c r="O368" s="8">
        <v>0</v>
      </c>
      <c r="P368" s="9" t="s">
        <v>1148</v>
      </c>
      <c r="Q368" s="8">
        <v>0</v>
      </c>
      <c r="R368" s="9" t="s">
        <v>1148</v>
      </c>
      <c r="S368" s="8">
        <v>8585</v>
      </c>
      <c r="T368" s="9" t="s">
        <v>1148</v>
      </c>
      <c r="U368" s="8">
        <v>0</v>
      </c>
      <c r="V368" s="9" t="s">
        <v>1148</v>
      </c>
      <c r="W368" s="33">
        <v>48571</v>
      </c>
      <c r="X368" s="9" t="s">
        <v>1148</v>
      </c>
      <c r="Y368" s="30">
        <v>29</v>
      </c>
      <c r="Z368" s="9" t="s">
        <v>1148</v>
      </c>
      <c r="AA368" s="30">
        <v>0</v>
      </c>
      <c r="AB368" s="9" t="s">
        <v>1148</v>
      </c>
      <c r="AC368" s="30">
        <v>0</v>
      </c>
      <c r="AD368" s="9" t="s">
        <v>1148</v>
      </c>
      <c r="AE368" s="30">
        <v>13</v>
      </c>
      <c r="AF368" s="9" t="s">
        <v>1148</v>
      </c>
      <c r="AG368" s="30">
        <v>0</v>
      </c>
      <c r="AH368" s="9" t="s">
        <v>1148</v>
      </c>
      <c r="AI368" s="32">
        <v>42</v>
      </c>
      <c r="AJ368" s="12" t="s">
        <v>1148</v>
      </c>
      <c r="AK368" s="22">
        <v>949677</v>
      </c>
      <c r="AL368" s="22" t="s">
        <v>1148</v>
      </c>
      <c r="AM368" s="22">
        <v>0</v>
      </c>
      <c r="AN368" s="22" t="s">
        <v>1148</v>
      </c>
      <c r="AO368" s="22">
        <v>0</v>
      </c>
      <c r="AP368" s="22" t="s">
        <v>1148</v>
      </c>
      <c r="AQ368" s="22">
        <v>389118</v>
      </c>
      <c r="AR368" s="22" t="s">
        <v>1148</v>
      </c>
      <c r="AS368" s="26">
        <v>1338795</v>
      </c>
      <c r="AT368" s="22" t="s">
        <v>1148</v>
      </c>
      <c r="AU368" s="23">
        <v>23.750237583154103</v>
      </c>
      <c r="AV368" s="23" t="s">
        <v>1148</v>
      </c>
      <c r="AW368" s="23" t="s">
        <v>1148</v>
      </c>
      <c r="AX368" s="23" t="s">
        <v>1148</v>
      </c>
      <c r="AY368" s="23" t="s">
        <v>1148</v>
      </c>
      <c r="AZ368" s="23" t="s">
        <v>1148</v>
      </c>
      <c r="BA368" s="23">
        <v>45.325334886429822</v>
      </c>
      <c r="BB368" s="23" t="s">
        <v>1148</v>
      </c>
      <c r="BC368" s="24">
        <v>27.563669679438348</v>
      </c>
      <c r="BD368" s="1" t="s">
        <v>1148</v>
      </c>
      <c r="BE368" s="1" t="str">
        <f>IF(OR(N368="Q",P368="Q",R368="Q",T368="Q",V368="Q",X368="Q",Z368="Q",AB368="Q",AD368="Q",AF368="Q",AH368="Q",AJ368="Q",AL368="Q",AN368="Q",AP368="Q",AR368="Q",AT368="Q",AV368="Q",AX368="Q",AZ368="Q",BB368="Q",BD368="Q"),"Yes","No")</f>
        <v>No</v>
      </c>
    </row>
    <row r="369" spans="1:57" ht="11.25" customHeight="1">
      <c r="A369" s="7" t="s">
        <v>282</v>
      </c>
      <c r="B369" s="7" t="s">
        <v>283</v>
      </c>
      <c r="C369" s="37" t="s">
        <v>83</v>
      </c>
      <c r="D369" s="298">
        <v>4001</v>
      </c>
      <c r="E369" s="299">
        <v>40001</v>
      </c>
      <c r="F369" s="27" t="s">
        <v>164</v>
      </c>
      <c r="G369" s="73" t="s">
        <v>160</v>
      </c>
      <c r="H369" s="35">
        <v>381112</v>
      </c>
      <c r="I369" s="35">
        <v>71</v>
      </c>
      <c r="J369" s="37" t="s">
        <v>10</v>
      </c>
      <c r="K369" s="37" t="s">
        <v>161</v>
      </c>
      <c r="L369" s="8">
        <v>15</v>
      </c>
      <c r="M369" s="8">
        <v>43075</v>
      </c>
      <c r="N369" s="9" t="s">
        <v>1148</v>
      </c>
      <c r="O369" s="8">
        <v>5026</v>
      </c>
      <c r="P369" s="9" t="s">
        <v>1148</v>
      </c>
      <c r="Q369" s="8">
        <v>0</v>
      </c>
      <c r="R369" s="9" t="s">
        <v>1148</v>
      </c>
      <c r="S369" s="8">
        <v>13435</v>
      </c>
      <c r="T369" s="9" t="s">
        <v>1148</v>
      </c>
      <c r="U369" s="8">
        <v>605</v>
      </c>
      <c r="V369" s="9" t="s">
        <v>1148</v>
      </c>
      <c r="W369" s="33">
        <v>62141</v>
      </c>
      <c r="X369" s="9" t="s">
        <v>1148</v>
      </c>
      <c r="Y369" s="30">
        <v>37</v>
      </c>
      <c r="Z369" s="9" t="s">
        <v>1148</v>
      </c>
      <c r="AA369" s="30">
        <v>2.9699999999999998</v>
      </c>
      <c r="AB369" s="9" t="s">
        <v>1148</v>
      </c>
      <c r="AC369" s="30">
        <v>0</v>
      </c>
      <c r="AD369" s="9" t="s">
        <v>1148</v>
      </c>
      <c r="AE369" s="30">
        <v>7.7</v>
      </c>
      <c r="AF369" s="9" t="s">
        <v>1148</v>
      </c>
      <c r="AG369" s="30">
        <v>0.3</v>
      </c>
      <c r="AH369" s="9" t="s">
        <v>1148</v>
      </c>
      <c r="AI369" s="32">
        <v>47.97</v>
      </c>
      <c r="AJ369" s="12" t="s">
        <v>1148</v>
      </c>
      <c r="AK369" s="22">
        <v>709172</v>
      </c>
      <c r="AL369" s="22" t="s">
        <v>1148</v>
      </c>
      <c r="AM369" s="22">
        <v>98311</v>
      </c>
      <c r="AN369" s="22" t="s">
        <v>1148</v>
      </c>
      <c r="AO369" s="22">
        <v>0</v>
      </c>
      <c r="AP369" s="22" t="s">
        <v>1148</v>
      </c>
      <c r="AQ369" s="22">
        <v>206159</v>
      </c>
      <c r="AR369" s="22" t="s">
        <v>1148</v>
      </c>
      <c r="AS369" s="26">
        <v>1013642</v>
      </c>
      <c r="AT369" s="22" t="s">
        <v>1148</v>
      </c>
      <c r="AU369" s="23">
        <v>16.463656413232734</v>
      </c>
      <c r="AV369" s="23" t="s">
        <v>1148</v>
      </c>
      <c r="AW369" s="23">
        <v>19.560485475527258</v>
      </c>
      <c r="AX369" s="23" t="s">
        <v>1148</v>
      </c>
      <c r="AY369" s="23" t="s">
        <v>1148</v>
      </c>
      <c r="AZ369" s="23" t="s">
        <v>1148</v>
      </c>
      <c r="BA369" s="23">
        <v>15.34491998511351</v>
      </c>
      <c r="BB369" s="23" t="s">
        <v>1148</v>
      </c>
      <c r="BC369" s="24">
        <v>16.311967943869586</v>
      </c>
      <c r="BD369" s="1" t="s">
        <v>1148</v>
      </c>
      <c r="BE369" s="1" t="str">
        <f>IF(OR(N369="Q",P369="Q",R369="Q",T369="Q",V369="Q",X369="Q",Z369="Q",AB369="Q",AD369="Q",AF369="Q",AH369="Q",AJ369="Q",AL369="Q",AN369="Q",AP369="Q",AR369="Q",AT369="Q",AV369="Q",AX369="Q",AZ369="Q",BB369="Q",BD369="Q"),"Yes","No")</f>
        <v>No</v>
      </c>
    </row>
    <row r="370" spans="1:57" ht="11.25" customHeight="1">
      <c r="A370" s="7" t="s">
        <v>1132</v>
      </c>
      <c r="B370" s="7" t="s">
        <v>1133</v>
      </c>
      <c r="C370" s="37" t="s">
        <v>63</v>
      </c>
      <c r="D370" s="298">
        <v>2209</v>
      </c>
      <c r="E370" s="299">
        <v>20209</v>
      </c>
      <c r="F370" s="27" t="s">
        <v>164</v>
      </c>
      <c r="G370" s="73" t="s">
        <v>160</v>
      </c>
      <c r="H370" s="35">
        <v>18351295</v>
      </c>
      <c r="I370" s="35">
        <v>71</v>
      </c>
      <c r="J370" s="37" t="s">
        <v>7</v>
      </c>
      <c r="K370" s="37" t="s">
        <v>161</v>
      </c>
      <c r="L370" s="8">
        <v>10</v>
      </c>
      <c r="M370" s="8">
        <v>42000</v>
      </c>
      <c r="N370" s="9" t="s">
        <v>1148</v>
      </c>
      <c r="O370" s="8">
        <v>0</v>
      </c>
      <c r="P370" s="9" t="s">
        <v>1148</v>
      </c>
      <c r="Q370" s="8">
        <v>0</v>
      </c>
      <c r="R370" s="9" t="s">
        <v>1148</v>
      </c>
      <c r="S370" s="8">
        <v>2164</v>
      </c>
      <c r="T370" s="9" t="s">
        <v>1148</v>
      </c>
      <c r="U370" s="8">
        <v>0</v>
      </c>
      <c r="V370" s="9" t="s">
        <v>1148</v>
      </c>
      <c r="W370" s="33">
        <v>44164</v>
      </c>
      <c r="X370" s="9" t="s">
        <v>1148</v>
      </c>
      <c r="Y370" s="30">
        <v>21</v>
      </c>
      <c r="Z370" s="9" t="s">
        <v>1148</v>
      </c>
      <c r="AA370" s="30">
        <v>0</v>
      </c>
      <c r="AB370" s="9" t="s">
        <v>1148</v>
      </c>
      <c r="AC370" s="30">
        <v>0</v>
      </c>
      <c r="AD370" s="9" t="s">
        <v>1148</v>
      </c>
      <c r="AE370" s="30">
        <v>1.1000000000000001</v>
      </c>
      <c r="AF370" s="9" t="s">
        <v>1148</v>
      </c>
      <c r="AG370" s="30">
        <v>0</v>
      </c>
      <c r="AH370" s="9" t="s">
        <v>1148</v>
      </c>
      <c r="AI370" s="32">
        <v>22.1</v>
      </c>
      <c r="AJ370" s="12" t="s">
        <v>1148</v>
      </c>
      <c r="AK370" s="22">
        <v>976642</v>
      </c>
      <c r="AL370" s="22" t="s">
        <v>1148</v>
      </c>
      <c r="AM370" s="22">
        <v>0</v>
      </c>
      <c r="AN370" s="22" t="s">
        <v>1148</v>
      </c>
      <c r="AO370" s="22">
        <v>0</v>
      </c>
      <c r="AP370" s="22" t="s">
        <v>1148</v>
      </c>
      <c r="AQ370" s="22">
        <v>70229</v>
      </c>
      <c r="AR370" s="22" t="s">
        <v>1148</v>
      </c>
      <c r="AS370" s="26">
        <v>1046871</v>
      </c>
      <c r="AT370" s="22" t="s">
        <v>1148</v>
      </c>
      <c r="AU370" s="23">
        <v>23.253380952380951</v>
      </c>
      <c r="AV370" s="23" t="s">
        <v>1148</v>
      </c>
      <c r="AW370" s="23" t="s">
        <v>1148</v>
      </c>
      <c r="AX370" s="23" t="s">
        <v>1148</v>
      </c>
      <c r="AY370" s="23" t="s">
        <v>1148</v>
      </c>
      <c r="AZ370" s="23" t="s">
        <v>1148</v>
      </c>
      <c r="BA370" s="23">
        <v>32.453327171903879</v>
      </c>
      <c r="BB370" s="23" t="s">
        <v>1148</v>
      </c>
      <c r="BC370" s="24">
        <v>23.7041708178607</v>
      </c>
      <c r="BD370" s="1" t="s">
        <v>1148</v>
      </c>
      <c r="BE370" s="1" t="str">
        <f>IF(OR(N370="Q",P370="Q",R370="Q",T370="Q",V370="Q",X370="Q",Z370="Q",AB370="Q",AD370="Q",AF370="Q",AH370="Q",AJ370="Q",AL370="Q",AN370="Q",AP370="Q",AR370="Q",AT370="Q",AV370="Q",AX370="Q",AZ370="Q",BB370="Q",BD370="Q"),"Yes","No")</f>
        <v>No</v>
      </c>
    </row>
    <row r="371" spans="1:57" ht="11.25" customHeight="1">
      <c r="A371" s="7" t="s">
        <v>282</v>
      </c>
      <c r="B371" s="7" t="s">
        <v>283</v>
      </c>
      <c r="C371" s="37" t="s">
        <v>83</v>
      </c>
      <c r="D371" s="298">
        <v>4001</v>
      </c>
      <c r="E371" s="299">
        <v>40001</v>
      </c>
      <c r="F371" s="27" t="s">
        <v>164</v>
      </c>
      <c r="G371" s="73" t="s">
        <v>160</v>
      </c>
      <c r="H371" s="35">
        <v>381112</v>
      </c>
      <c r="I371" s="35">
        <v>71</v>
      </c>
      <c r="J371" s="37" t="s">
        <v>78</v>
      </c>
      <c r="K371" s="37" t="s">
        <v>161</v>
      </c>
      <c r="L371" s="8">
        <v>2</v>
      </c>
      <c r="M371" s="8">
        <v>14488</v>
      </c>
      <c r="N371" s="9" t="s">
        <v>1148</v>
      </c>
      <c r="O371" s="8">
        <v>3217</v>
      </c>
      <c r="P371" s="9" t="s">
        <v>1148</v>
      </c>
      <c r="Q371" s="8">
        <v>1813</v>
      </c>
      <c r="R371" s="9" t="s">
        <v>1148</v>
      </c>
      <c r="S371" s="8">
        <v>5723</v>
      </c>
      <c r="T371" s="9" t="s">
        <v>1148</v>
      </c>
      <c r="U371" s="8">
        <v>605</v>
      </c>
      <c r="V371" s="9" t="s">
        <v>1148</v>
      </c>
      <c r="W371" s="33">
        <v>25846</v>
      </c>
      <c r="X371" s="9" t="s">
        <v>1148</v>
      </c>
      <c r="Y371" s="30">
        <v>6</v>
      </c>
      <c r="Z371" s="9" t="s">
        <v>1148</v>
      </c>
      <c r="AA371" s="30">
        <v>1</v>
      </c>
      <c r="AB371" s="9" t="s">
        <v>1148</v>
      </c>
      <c r="AC371" s="30">
        <v>1</v>
      </c>
      <c r="AD371" s="9" t="s">
        <v>1148</v>
      </c>
      <c r="AE371" s="30">
        <v>3.33</v>
      </c>
      <c r="AF371" s="9" t="s">
        <v>1148</v>
      </c>
      <c r="AG371" s="30">
        <v>0.3</v>
      </c>
      <c r="AH371" s="9" t="s">
        <v>1148</v>
      </c>
      <c r="AI371" s="32">
        <v>11.63</v>
      </c>
      <c r="AJ371" s="12" t="s">
        <v>1148</v>
      </c>
      <c r="AK371" s="22">
        <v>364108</v>
      </c>
      <c r="AL371" s="22" t="s">
        <v>1148</v>
      </c>
      <c r="AM371" s="22">
        <v>84128</v>
      </c>
      <c r="AN371" s="22" t="s">
        <v>1148</v>
      </c>
      <c r="AO371" s="22">
        <v>23167</v>
      </c>
      <c r="AP371" s="22" t="s">
        <v>1148</v>
      </c>
      <c r="AQ371" s="22">
        <v>182260</v>
      </c>
      <c r="AR371" s="22" t="s">
        <v>1148</v>
      </c>
      <c r="AS371" s="26">
        <v>653663</v>
      </c>
      <c r="AT371" s="22" t="s">
        <v>1148</v>
      </c>
      <c r="AU371" s="23">
        <v>25.131695196024296</v>
      </c>
      <c r="AV371" s="23" t="s">
        <v>1148</v>
      </c>
      <c r="AW371" s="23">
        <v>26.151072427727698</v>
      </c>
      <c r="AX371" s="23" t="s">
        <v>1148</v>
      </c>
      <c r="AY371" s="23">
        <v>12.778268063982349</v>
      </c>
      <c r="AZ371" s="23" t="s">
        <v>1148</v>
      </c>
      <c r="BA371" s="23">
        <v>31.846933426524551</v>
      </c>
      <c r="BB371" s="23" t="s">
        <v>1148</v>
      </c>
      <c r="BC371" s="24">
        <v>25.290683277876653</v>
      </c>
      <c r="BD371" s="1" t="s">
        <v>1148</v>
      </c>
      <c r="BE371" s="1" t="str">
        <f>IF(OR(N371="Q",P371="Q",R371="Q",T371="Q",V371="Q",X371="Q",Z371="Q",AB371="Q",AD371="Q",AF371="Q",AH371="Q",AJ371="Q",AL371="Q",AN371="Q",AP371="Q",AR371="Q",AT371="Q",AV371="Q",AX371="Q",AZ371="Q",BB371="Q",BD371="Q"),"Yes","No")</f>
        <v>No</v>
      </c>
    </row>
    <row r="372" spans="1:57" ht="11.25" customHeight="1">
      <c r="A372" s="7" t="s">
        <v>542</v>
      </c>
      <c r="B372" s="7" t="s">
        <v>543</v>
      </c>
      <c r="C372" s="37" t="s">
        <v>42</v>
      </c>
      <c r="D372" s="298">
        <v>5104</v>
      </c>
      <c r="E372" s="299">
        <v>50104</v>
      </c>
      <c r="F372" s="27" t="s">
        <v>167</v>
      </c>
      <c r="G372" s="73" t="s">
        <v>160</v>
      </c>
      <c r="H372" s="35">
        <v>8608208</v>
      </c>
      <c r="I372" s="35">
        <v>70</v>
      </c>
      <c r="J372" s="37" t="s">
        <v>41</v>
      </c>
      <c r="K372" s="37" t="s">
        <v>161</v>
      </c>
      <c r="L372" s="8">
        <v>70</v>
      </c>
      <c r="M372" s="8">
        <v>276789</v>
      </c>
      <c r="N372" s="9" t="s">
        <v>1148</v>
      </c>
      <c r="O372" s="8">
        <v>243530</v>
      </c>
      <c r="P372" s="9" t="s">
        <v>1148</v>
      </c>
      <c r="Q372" s="8">
        <v>113711</v>
      </c>
      <c r="R372" s="9" t="s">
        <v>1148</v>
      </c>
      <c r="S372" s="8">
        <v>66321</v>
      </c>
      <c r="T372" s="9" t="s">
        <v>1148</v>
      </c>
      <c r="U372" s="8">
        <v>28988</v>
      </c>
      <c r="V372" s="9" t="s">
        <v>1148</v>
      </c>
      <c r="W372" s="33">
        <v>729339</v>
      </c>
      <c r="X372" s="9" t="s">
        <v>1148</v>
      </c>
      <c r="Y372" s="30">
        <v>129</v>
      </c>
      <c r="Z372" s="9" t="s">
        <v>1148</v>
      </c>
      <c r="AA372" s="30">
        <v>117</v>
      </c>
      <c r="AB372" s="9" t="s">
        <v>1148</v>
      </c>
      <c r="AC372" s="30">
        <v>58</v>
      </c>
      <c r="AD372" s="9" t="s">
        <v>1148</v>
      </c>
      <c r="AE372" s="30">
        <v>27</v>
      </c>
      <c r="AF372" s="9" t="s">
        <v>1148</v>
      </c>
      <c r="AG372" s="30">
        <v>14</v>
      </c>
      <c r="AH372" s="9" t="s">
        <v>1148</v>
      </c>
      <c r="AI372" s="32">
        <v>345</v>
      </c>
      <c r="AJ372" s="12" t="s">
        <v>1148</v>
      </c>
      <c r="AK372" s="22">
        <v>6161226</v>
      </c>
      <c r="AL372" s="22" t="s">
        <v>1148</v>
      </c>
      <c r="AM372" s="22">
        <v>5520750</v>
      </c>
      <c r="AN372" s="22" t="s">
        <v>1148</v>
      </c>
      <c r="AO372" s="22">
        <v>1485221</v>
      </c>
      <c r="AP372" s="22" t="s">
        <v>1148</v>
      </c>
      <c r="AQ372" s="22">
        <v>1867204</v>
      </c>
      <c r="AR372" s="22" t="s">
        <v>1148</v>
      </c>
      <c r="AS372" s="26">
        <v>15034401</v>
      </c>
      <c r="AT372" s="22" t="s">
        <v>1148</v>
      </c>
      <c r="AU372" s="23">
        <v>22.259649046746802</v>
      </c>
      <c r="AV372" s="23" t="s">
        <v>1148</v>
      </c>
      <c r="AW372" s="23">
        <v>22.66969161910237</v>
      </c>
      <c r="AX372" s="23" t="s">
        <v>1148</v>
      </c>
      <c r="AY372" s="23">
        <v>13.061366094748969</v>
      </c>
      <c r="AZ372" s="23" t="s">
        <v>1148</v>
      </c>
      <c r="BA372" s="23">
        <v>28.154038690610818</v>
      </c>
      <c r="BB372" s="23" t="s">
        <v>1148</v>
      </c>
      <c r="BC372" s="24">
        <v>20.613735176646252</v>
      </c>
      <c r="BD372" s="1" t="s">
        <v>1148</v>
      </c>
      <c r="BE372" s="1" t="str">
        <f>IF(OR(N372="Q",P372="Q",R372="Q",T372="Q",V372="Q",X372="Q",Z372="Q",AB372="Q",AD372="Q",AF372="Q",AH372="Q",AJ372="Q",AL372="Q",AN372="Q",AP372="Q",AR372="Q",AT372="Q",AV372="Q",AX372="Q",AZ372="Q",BB372="Q",BD372="Q"),"Yes","No")</f>
        <v>No</v>
      </c>
    </row>
    <row r="373" spans="1:57" ht="11.25" customHeight="1">
      <c r="A373" s="7" t="s">
        <v>723</v>
      </c>
      <c r="B373" s="7" t="s">
        <v>724</v>
      </c>
      <c r="C373" s="37" t="s">
        <v>89</v>
      </c>
      <c r="D373" s="298">
        <v>6</v>
      </c>
      <c r="E373" s="299">
        <v>6</v>
      </c>
      <c r="F373" s="27" t="s">
        <v>164</v>
      </c>
      <c r="G373" s="73" t="s">
        <v>160</v>
      </c>
      <c r="H373" s="35">
        <v>129534</v>
      </c>
      <c r="I373" s="35">
        <v>69</v>
      </c>
      <c r="J373" s="37" t="s">
        <v>8</v>
      </c>
      <c r="K373" s="37" t="s">
        <v>161</v>
      </c>
      <c r="L373" s="8">
        <v>20</v>
      </c>
      <c r="M373" s="8">
        <v>0</v>
      </c>
      <c r="N373" s="9" t="s">
        <v>1148</v>
      </c>
      <c r="O373" s="8">
        <v>0</v>
      </c>
      <c r="P373" s="9" t="s">
        <v>1148</v>
      </c>
      <c r="Q373" s="8">
        <v>0</v>
      </c>
      <c r="R373" s="9" t="s">
        <v>1148</v>
      </c>
      <c r="S373" s="8">
        <v>1268</v>
      </c>
      <c r="T373" s="9" t="s">
        <v>1148</v>
      </c>
      <c r="U373" s="8">
        <v>0</v>
      </c>
      <c r="V373" s="9" t="s">
        <v>1148</v>
      </c>
      <c r="W373" s="33">
        <v>1268</v>
      </c>
      <c r="X373" s="9" t="s">
        <v>1148</v>
      </c>
      <c r="Y373" s="30">
        <v>0</v>
      </c>
      <c r="Z373" s="9" t="s">
        <v>1148</v>
      </c>
      <c r="AA373" s="30">
        <v>0</v>
      </c>
      <c r="AB373" s="9" t="s">
        <v>1148</v>
      </c>
      <c r="AC373" s="30">
        <v>0</v>
      </c>
      <c r="AD373" s="9" t="s">
        <v>1148</v>
      </c>
      <c r="AE373" s="30">
        <v>0.73</v>
      </c>
      <c r="AF373" s="9" t="s">
        <v>1148</v>
      </c>
      <c r="AG373" s="30">
        <v>0</v>
      </c>
      <c r="AH373" s="9" t="s">
        <v>1148</v>
      </c>
      <c r="AI373" s="32">
        <v>0.73</v>
      </c>
      <c r="AJ373" s="12" t="s">
        <v>1148</v>
      </c>
      <c r="AK373" s="22">
        <v>0</v>
      </c>
      <c r="AL373" s="22" t="s">
        <v>1148</v>
      </c>
      <c r="AM373" s="22">
        <v>0</v>
      </c>
      <c r="AN373" s="22" t="s">
        <v>1148</v>
      </c>
      <c r="AO373" s="22">
        <v>0</v>
      </c>
      <c r="AP373" s="22" t="s">
        <v>1148</v>
      </c>
      <c r="AQ373" s="22">
        <v>29920</v>
      </c>
      <c r="AR373" s="22" t="s">
        <v>1148</v>
      </c>
      <c r="AS373" s="26">
        <v>29920</v>
      </c>
      <c r="AT373" s="22" t="s">
        <v>1148</v>
      </c>
      <c r="AU373" s="23" t="s">
        <v>1148</v>
      </c>
      <c r="AV373" s="23" t="s">
        <v>1148</v>
      </c>
      <c r="AW373" s="23" t="s">
        <v>1148</v>
      </c>
      <c r="AX373" s="23" t="s">
        <v>1148</v>
      </c>
      <c r="AY373" s="23" t="s">
        <v>1148</v>
      </c>
      <c r="AZ373" s="23" t="s">
        <v>1148</v>
      </c>
      <c r="BA373" s="23">
        <v>23.596214511041008</v>
      </c>
      <c r="BB373" s="23" t="s">
        <v>1148</v>
      </c>
      <c r="BC373" s="24">
        <v>23.596214511041008</v>
      </c>
      <c r="BD373" s="1" t="s">
        <v>1148</v>
      </c>
      <c r="BE373" s="1" t="str">
        <f>IF(OR(N373="Q",P373="Q",R373="Q",T373="Q",V373="Q",X373="Q",Z373="Q",AB373="Q",AD373="Q",AF373="Q",AH373="Q",AJ373="Q",AL373="Q",AN373="Q",AP373="Q",AR373="Q",AT373="Q",AV373="Q",AX373="Q",AZ373="Q",BB373="Q",BD373="Q"),"Yes","No")</f>
        <v>No</v>
      </c>
    </row>
    <row r="374" spans="1:57" ht="11.25" customHeight="1">
      <c r="A374" s="7" t="s">
        <v>723</v>
      </c>
      <c r="B374" s="7" t="s">
        <v>724</v>
      </c>
      <c r="C374" s="37" t="s">
        <v>89</v>
      </c>
      <c r="D374" s="298">
        <v>6</v>
      </c>
      <c r="E374" s="299">
        <v>6</v>
      </c>
      <c r="F374" s="27" t="s">
        <v>164</v>
      </c>
      <c r="G374" s="73" t="s">
        <v>160</v>
      </c>
      <c r="H374" s="35">
        <v>129534</v>
      </c>
      <c r="I374" s="35">
        <v>69</v>
      </c>
      <c r="J374" s="37" t="s">
        <v>7</v>
      </c>
      <c r="K374" s="37" t="s">
        <v>161</v>
      </c>
      <c r="L374" s="8">
        <v>19</v>
      </c>
      <c r="M374" s="8">
        <v>78599</v>
      </c>
      <c r="N374" s="9" t="s">
        <v>1148</v>
      </c>
      <c r="O374" s="8">
        <v>8730</v>
      </c>
      <c r="P374" s="9" t="s">
        <v>1148</v>
      </c>
      <c r="Q374" s="8">
        <v>0</v>
      </c>
      <c r="R374" s="9" t="s">
        <v>1148</v>
      </c>
      <c r="S374" s="8">
        <v>9079</v>
      </c>
      <c r="T374" s="9" t="s">
        <v>1148</v>
      </c>
      <c r="U374" s="8">
        <v>0</v>
      </c>
      <c r="V374" s="9" t="s">
        <v>1148</v>
      </c>
      <c r="W374" s="33">
        <v>96408</v>
      </c>
      <c r="X374" s="9" t="s">
        <v>1148</v>
      </c>
      <c r="Y374" s="30">
        <v>60</v>
      </c>
      <c r="Z374" s="9" t="s">
        <v>1148</v>
      </c>
      <c r="AA374" s="30">
        <v>11</v>
      </c>
      <c r="AB374" s="9" t="s">
        <v>1148</v>
      </c>
      <c r="AC374" s="30">
        <v>0</v>
      </c>
      <c r="AD374" s="9" t="s">
        <v>1148</v>
      </c>
      <c r="AE374" s="30">
        <v>5.27</v>
      </c>
      <c r="AF374" s="9" t="s">
        <v>1148</v>
      </c>
      <c r="AG374" s="30">
        <v>0</v>
      </c>
      <c r="AH374" s="9" t="s">
        <v>1148</v>
      </c>
      <c r="AI374" s="32">
        <v>76.27000000000001</v>
      </c>
      <c r="AJ374" s="12" t="s">
        <v>1148</v>
      </c>
      <c r="AK374" s="22">
        <v>2163813</v>
      </c>
      <c r="AL374" s="22" t="s">
        <v>1148</v>
      </c>
      <c r="AM374" s="22">
        <v>157537</v>
      </c>
      <c r="AN374" s="22" t="s">
        <v>1148</v>
      </c>
      <c r="AO374" s="22">
        <v>0</v>
      </c>
      <c r="AP374" s="22" t="s">
        <v>1148</v>
      </c>
      <c r="AQ374" s="22">
        <v>214833</v>
      </c>
      <c r="AR374" s="22" t="s">
        <v>1148</v>
      </c>
      <c r="AS374" s="26">
        <v>2536183</v>
      </c>
      <c r="AT374" s="22" t="s">
        <v>1148</v>
      </c>
      <c r="AU374" s="23">
        <v>27.529777732541127</v>
      </c>
      <c r="AV374" s="23" t="s">
        <v>1148</v>
      </c>
      <c r="AW374" s="23">
        <v>18.045475372279498</v>
      </c>
      <c r="AX374" s="23" t="s">
        <v>1148</v>
      </c>
      <c r="AY374" s="23" t="s">
        <v>1148</v>
      </c>
      <c r="AZ374" s="23" t="s">
        <v>1148</v>
      </c>
      <c r="BA374" s="23">
        <v>23.662628042735985</v>
      </c>
      <c r="BB374" s="23" t="s">
        <v>1148</v>
      </c>
      <c r="BC374" s="24">
        <v>26.306769147788565</v>
      </c>
      <c r="BD374" s="1" t="s">
        <v>1148</v>
      </c>
      <c r="BE374" s="1" t="str">
        <f>IF(OR(N374="Q",P374="Q",R374="Q",T374="Q",V374="Q",X374="Q",Z374="Q",AB374="Q",AD374="Q",AF374="Q",AH374="Q",AJ374="Q",AL374="Q",AN374="Q",AP374="Q",AR374="Q",AT374="Q",AV374="Q",AX374="Q",AZ374="Q",BB374="Q",BD374="Q"),"Yes","No")</f>
        <v>No</v>
      </c>
    </row>
    <row r="375" spans="1:57" ht="11.25" customHeight="1">
      <c r="A375" s="7" t="s">
        <v>780</v>
      </c>
      <c r="B375" s="7" t="s">
        <v>781</v>
      </c>
      <c r="C375" s="37" t="s">
        <v>84</v>
      </c>
      <c r="D375" s="298">
        <v>6114</v>
      </c>
      <c r="E375" s="299">
        <v>60114</v>
      </c>
      <c r="F375" s="27" t="s">
        <v>164</v>
      </c>
      <c r="G375" s="73" t="s">
        <v>160</v>
      </c>
      <c r="H375" s="35">
        <v>5121892</v>
      </c>
      <c r="I375" s="35">
        <v>67</v>
      </c>
      <c r="J375" s="37" t="s">
        <v>10</v>
      </c>
      <c r="K375" s="37" t="s">
        <v>161</v>
      </c>
      <c r="L375" s="8">
        <v>62</v>
      </c>
      <c r="M375" s="8">
        <v>220011</v>
      </c>
      <c r="N375" s="9" t="s">
        <v>1148</v>
      </c>
      <c r="O375" s="8">
        <v>9068</v>
      </c>
      <c r="P375" s="9" t="s">
        <v>1148</v>
      </c>
      <c r="Q375" s="8">
        <v>1422</v>
      </c>
      <c r="R375" s="9" t="s">
        <v>1148</v>
      </c>
      <c r="S375" s="8">
        <v>16594</v>
      </c>
      <c r="T375" s="9" t="s">
        <v>1148</v>
      </c>
      <c r="U375" s="8">
        <v>0</v>
      </c>
      <c r="V375" s="9" t="s">
        <v>1148</v>
      </c>
      <c r="W375" s="33">
        <v>247095</v>
      </c>
      <c r="X375" s="9" t="s">
        <v>1148</v>
      </c>
      <c r="Y375" s="30">
        <v>105.7</v>
      </c>
      <c r="Z375" s="9" t="s">
        <v>1148</v>
      </c>
      <c r="AA375" s="30">
        <v>4.75</v>
      </c>
      <c r="AB375" s="9" t="s">
        <v>1148</v>
      </c>
      <c r="AC375" s="30">
        <v>0.91</v>
      </c>
      <c r="AD375" s="9" t="s">
        <v>1148</v>
      </c>
      <c r="AE375" s="30">
        <v>8.1999999999999993</v>
      </c>
      <c r="AF375" s="9" t="s">
        <v>1148</v>
      </c>
      <c r="AG375" s="30">
        <v>0</v>
      </c>
      <c r="AH375" s="9" t="s">
        <v>1148</v>
      </c>
      <c r="AI375" s="32">
        <v>119.56</v>
      </c>
      <c r="AJ375" s="12" t="s">
        <v>1148</v>
      </c>
      <c r="AK375" s="22">
        <v>1791474</v>
      </c>
      <c r="AL375" s="22" t="s">
        <v>1148</v>
      </c>
      <c r="AM375" s="22">
        <v>169270</v>
      </c>
      <c r="AN375" s="22" t="s">
        <v>1148</v>
      </c>
      <c r="AO375" s="22">
        <v>19890</v>
      </c>
      <c r="AP375" s="22" t="s">
        <v>1148</v>
      </c>
      <c r="AQ375" s="22">
        <v>353184</v>
      </c>
      <c r="AR375" s="22" t="s">
        <v>1148</v>
      </c>
      <c r="AS375" s="26">
        <v>2333818</v>
      </c>
      <c r="AT375" s="22" t="s">
        <v>1148</v>
      </c>
      <c r="AU375" s="23">
        <v>8.1426565035384595</v>
      </c>
      <c r="AV375" s="23" t="s">
        <v>1148</v>
      </c>
      <c r="AW375" s="23">
        <v>18.666740185266871</v>
      </c>
      <c r="AX375" s="23" t="s">
        <v>1148</v>
      </c>
      <c r="AY375" s="23">
        <v>13.987341772151899</v>
      </c>
      <c r="AZ375" s="23" t="s">
        <v>1148</v>
      </c>
      <c r="BA375" s="23">
        <v>21.283837531637943</v>
      </c>
      <c r="BB375" s="23" t="s">
        <v>1148</v>
      </c>
      <c r="BC375" s="24">
        <v>9.4450231692264115</v>
      </c>
      <c r="BD375" s="1" t="s">
        <v>1148</v>
      </c>
      <c r="BE375" s="1" t="str">
        <f>IF(OR(N375="Q",P375="Q",R375="Q",T375="Q",V375="Q",X375="Q",Z375="Q",AB375="Q",AD375="Q",AF375="Q",AH375="Q",AJ375="Q",AL375="Q",AN375="Q",AP375="Q",AR375="Q",AT375="Q",AV375="Q",AX375="Q",AZ375="Q",BB375="Q",BD375="Q"),"Yes","No")</f>
        <v>No</v>
      </c>
    </row>
    <row r="376" spans="1:57" ht="11.25" customHeight="1">
      <c r="A376" s="7" t="s">
        <v>441</v>
      </c>
      <c r="B376" s="7" t="s">
        <v>442</v>
      </c>
      <c r="C376" s="37" t="s">
        <v>52</v>
      </c>
      <c r="D376" s="298">
        <v>5035</v>
      </c>
      <c r="E376" s="299">
        <v>50035</v>
      </c>
      <c r="F376" s="27" t="s">
        <v>164</v>
      </c>
      <c r="G376" s="73" t="s">
        <v>160</v>
      </c>
      <c r="H376" s="35">
        <v>209703</v>
      </c>
      <c r="I376" s="35">
        <v>67</v>
      </c>
      <c r="J376" s="37" t="s">
        <v>7</v>
      </c>
      <c r="K376" s="37" t="s">
        <v>161</v>
      </c>
      <c r="L376" s="8">
        <v>26</v>
      </c>
      <c r="M376" s="8">
        <v>133562</v>
      </c>
      <c r="N376" s="9" t="s">
        <v>1148</v>
      </c>
      <c r="O376" s="8">
        <v>36701</v>
      </c>
      <c r="P376" s="9" t="s">
        <v>1148</v>
      </c>
      <c r="Q376" s="8">
        <v>1760</v>
      </c>
      <c r="R376" s="9" t="s">
        <v>1148</v>
      </c>
      <c r="S376" s="8">
        <v>8314</v>
      </c>
      <c r="T376" s="9" t="s">
        <v>1148</v>
      </c>
      <c r="U376" s="8">
        <v>1638</v>
      </c>
      <c r="V376" s="9" t="s">
        <v>1148</v>
      </c>
      <c r="W376" s="33">
        <v>181975</v>
      </c>
      <c r="X376" s="9" t="s">
        <v>1148</v>
      </c>
      <c r="Y376" s="30">
        <v>76.900000000000006</v>
      </c>
      <c r="Z376" s="9" t="s">
        <v>1148</v>
      </c>
      <c r="AA376" s="30">
        <v>19.8</v>
      </c>
      <c r="AB376" s="9" t="s">
        <v>1148</v>
      </c>
      <c r="AC376" s="30">
        <v>1</v>
      </c>
      <c r="AD376" s="9" t="s">
        <v>1148</v>
      </c>
      <c r="AE376" s="30">
        <v>5.3</v>
      </c>
      <c r="AF376" s="9" t="s">
        <v>1148</v>
      </c>
      <c r="AG376" s="30">
        <v>1.2</v>
      </c>
      <c r="AH376" s="9" t="s">
        <v>1148</v>
      </c>
      <c r="AI376" s="32">
        <v>104.2</v>
      </c>
      <c r="AJ376" s="12" t="s">
        <v>1148</v>
      </c>
      <c r="AK376" s="22">
        <v>2724288</v>
      </c>
      <c r="AL376" s="22" t="s">
        <v>1148</v>
      </c>
      <c r="AM376" s="22">
        <v>770262</v>
      </c>
      <c r="AN376" s="22" t="s">
        <v>1148</v>
      </c>
      <c r="AO376" s="22">
        <v>39412</v>
      </c>
      <c r="AP376" s="22" t="s">
        <v>1148</v>
      </c>
      <c r="AQ376" s="22">
        <v>138140</v>
      </c>
      <c r="AR376" s="22" t="s">
        <v>1148</v>
      </c>
      <c r="AS376" s="26">
        <v>3672102</v>
      </c>
      <c r="AT376" s="22" t="s">
        <v>1148</v>
      </c>
      <c r="AU376" s="23">
        <v>20.39717883829233</v>
      </c>
      <c r="AV376" s="23" t="s">
        <v>1148</v>
      </c>
      <c r="AW376" s="23">
        <v>20.987493528786683</v>
      </c>
      <c r="AX376" s="23" t="s">
        <v>1148</v>
      </c>
      <c r="AY376" s="23">
        <v>22.393181818181819</v>
      </c>
      <c r="AZ376" s="23" t="s">
        <v>1148</v>
      </c>
      <c r="BA376" s="23">
        <v>16.615347606446957</v>
      </c>
      <c r="BB376" s="23" t="s">
        <v>1148</v>
      </c>
      <c r="BC376" s="24">
        <v>20.179156477538122</v>
      </c>
      <c r="BD376" s="1" t="s">
        <v>1148</v>
      </c>
      <c r="BE376" s="1" t="str">
        <f>IF(OR(N376="Q",P376="Q",R376="Q",T376="Q",V376="Q",X376="Q",Z376="Q",AB376="Q",AD376="Q",AF376="Q",AH376="Q",AJ376="Q",AL376="Q",AN376="Q",AP376="Q",AR376="Q",AT376="Q",AV376="Q",AX376="Q",AZ376="Q",BB376="Q",BD376="Q"),"Yes","No")</f>
        <v>No</v>
      </c>
    </row>
    <row r="377" spans="1:57" ht="11.25" customHeight="1">
      <c r="A377" s="7" t="s">
        <v>780</v>
      </c>
      <c r="B377" s="7" t="s">
        <v>781</v>
      </c>
      <c r="C377" s="37" t="s">
        <v>84</v>
      </c>
      <c r="D377" s="298">
        <v>6114</v>
      </c>
      <c r="E377" s="299">
        <v>60114</v>
      </c>
      <c r="F377" s="27" t="s">
        <v>164</v>
      </c>
      <c r="G377" s="73" t="s">
        <v>160</v>
      </c>
      <c r="H377" s="35">
        <v>5121892</v>
      </c>
      <c r="I377" s="35">
        <v>67</v>
      </c>
      <c r="J377" s="37" t="s">
        <v>18</v>
      </c>
      <c r="K377" s="37" t="s">
        <v>161</v>
      </c>
      <c r="L377" s="8">
        <v>4</v>
      </c>
      <c r="M377" s="8">
        <v>12418</v>
      </c>
      <c r="N377" s="9" t="s">
        <v>1148</v>
      </c>
      <c r="O377" s="8">
        <v>382</v>
      </c>
      <c r="P377" s="9" t="s">
        <v>1148</v>
      </c>
      <c r="Q377" s="8">
        <v>110</v>
      </c>
      <c r="R377" s="9" t="s">
        <v>1148</v>
      </c>
      <c r="S377" s="8">
        <v>1334</v>
      </c>
      <c r="T377" s="9" t="s">
        <v>1148</v>
      </c>
      <c r="U377" s="8">
        <v>0</v>
      </c>
      <c r="V377" s="9" t="s">
        <v>1148</v>
      </c>
      <c r="W377" s="33">
        <v>14244</v>
      </c>
      <c r="X377" s="9" t="s">
        <v>1148</v>
      </c>
      <c r="Y377" s="30">
        <v>6.82</v>
      </c>
      <c r="Z377" s="9" t="s">
        <v>1148</v>
      </c>
      <c r="AA377" s="30">
        <v>0.2</v>
      </c>
      <c r="AB377" s="9" t="s">
        <v>1148</v>
      </c>
      <c r="AC377" s="30">
        <v>7.0000000000000007E-2</v>
      </c>
      <c r="AD377" s="9" t="s">
        <v>1148</v>
      </c>
      <c r="AE377" s="30">
        <v>0.65999999999999992</v>
      </c>
      <c r="AF377" s="9" t="s">
        <v>1148</v>
      </c>
      <c r="AG377" s="30">
        <v>0</v>
      </c>
      <c r="AH377" s="9" t="s">
        <v>1148</v>
      </c>
      <c r="AI377" s="32">
        <v>7.75</v>
      </c>
      <c r="AJ377" s="12" t="s">
        <v>1148</v>
      </c>
      <c r="AK377" s="22">
        <v>107663</v>
      </c>
      <c r="AL377" s="22" t="s">
        <v>1148</v>
      </c>
      <c r="AM377" s="22">
        <v>6447</v>
      </c>
      <c r="AN377" s="22" t="s">
        <v>1148</v>
      </c>
      <c r="AO377" s="22">
        <v>1269</v>
      </c>
      <c r="AP377" s="22" t="s">
        <v>1148</v>
      </c>
      <c r="AQ377" s="22">
        <v>15093</v>
      </c>
      <c r="AR377" s="22" t="s">
        <v>1148</v>
      </c>
      <c r="AS377" s="26">
        <v>130472</v>
      </c>
      <c r="AT377" s="22" t="s">
        <v>1148</v>
      </c>
      <c r="AU377" s="23">
        <v>8.6699146400386535</v>
      </c>
      <c r="AV377" s="23" t="s">
        <v>1148</v>
      </c>
      <c r="AW377" s="23">
        <v>16.876963350785342</v>
      </c>
      <c r="AX377" s="23" t="s">
        <v>1148</v>
      </c>
      <c r="AY377" s="23">
        <v>11.536363636363637</v>
      </c>
      <c r="AZ377" s="23" t="s">
        <v>1148</v>
      </c>
      <c r="BA377" s="23">
        <v>11.314092953523238</v>
      </c>
      <c r="BB377" s="23" t="s">
        <v>1148</v>
      </c>
      <c r="BC377" s="24">
        <v>9.1597865768042688</v>
      </c>
      <c r="BD377" s="1" t="s">
        <v>1148</v>
      </c>
      <c r="BE377" s="1" t="str">
        <f>IF(OR(N377="Q",P377="Q",R377="Q",T377="Q",V377="Q",X377="Q",Z377="Q",AB377="Q",AD377="Q",AF377="Q",AH377="Q",AJ377="Q",AL377="Q",AN377="Q",AP377="Q",AR377="Q",AT377="Q",AV377="Q",AX377="Q",AZ377="Q",BB377="Q",BD377="Q"),"Yes","No")</f>
        <v>No</v>
      </c>
    </row>
    <row r="378" spans="1:57" ht="11.25" customHeight="1">
      <c r="A378" s="7" t="s">
        <v>780</v>
      </c>
      <c r="B378" s="7" t="s">
        <v>781</v>
      </c>
      <c r="C378" s="37" t="s">
        <v>84</v>
      </c>
      <c r="D378" s="298">
        <v>6114</v>
      </c>
      <c r="E378" s="299">
        <v>60114</v>
      </c>
      <c r="F378" s="27" t="s">
        <v>164</v>
      </c>
      <c r="G378" s="73" t="s">
        <v>160</v>
      </c>
      <c r="H378" s="35">
        <v>5121892</v>
      </c>
      <c r="I378" s="35">
        <v>67</v>
      </c>
      <c r="J378" s="37" t="s">
        <v>7</v>
      </c>
      <c r="K378" s="37" t="s">
        <v>161</v>
      </c>
      <c r="L378" s="8">
        <v>1</v>
      </c>
      <c r="M378" s="8">
        <v>4171</v>
      </c>
      <c r="N378" s="9" t="s">
        <v>1148</v>
      </c>
      <c r="O378" s="8">
        <v>95</v>
      </c>
      <c r="P378" s="9" t="s">
        <v>1148</v>
      </c>
      <c r="Q378" s="8">
        <v>28</v>
      </c>
      <c r="R378" s="9" t="s">
        <v>1148</v>
      </c>
      <c r="S378" s="8">
        <v>268</v>
      </c>
      <c r="T378" s="9" t="s">
        <v>1148</v>
      </c>
      <c r="U378" s="8">
        <v>0</v>
      </c>
      <c r="V378" s="9" t="s">
        <v>1148</v>
      </c>
      <c r="W378" s="33">
        <v>4562</v>
      </c>
      <c r="X378" s="9" t="s">
        <v>1148</v>
      </c>
      <c r="Y378" s="30">
        <v>2.48</v>
      </c>
      <c r="Z378" s="9" t="s">
        <v>1148</v>
      </c>
      <c r="AA378" s="30">
        <v>0.05</v>
      </c>
      <c r="AB378" s="9" t="s">
        <v>1148</v>
      </c>
      <c r="AC378" s="30">
        <v>0.02</v>
      </c>
      <c r="AD378" s="9" t="s">
        <v>1148</v>
      </c>
      <c r="AE378" s="30">
        <v>0.13999999999999999</v>
      </c>
      <c r="AF378" s="9" t="s">
        <v>1148</v>
      </c>
      <c r="AG378" s="30">
        <v>0</v>
      </c>
      <c r="AH378" s="9" t="s">
        <v>1148</v>
      </c>
      <c r="AI378" s="32">
        <v>2.69</v>
      </c>
      <c r="AJ378" s="12" t="s">
        <v>1148</v>
      </c>
      <c r="AK378" s="22">
        <v>35319</v>
      </c>
      <c r="AL378" s="22" t="s">
        <v>1148</v>
      </c>
      <c r="AM378" s="22">
        <v>1752</v>
      </c>
      <c r="AN378" s="22" t="s">
        <v>1148</v>
      </c>
      <c r="AO378" s="22">
        <v>317</v>
      </c>
      <c r="AP378" s="22" t="s">
        <v>1148</v>
      </c>
      <c r="AQ378" s="22">
        <v>8226</v>
      </c>
      <c r="AR378" s="22" t="s">
        <v>1148</v>
      </c>
      <c r="AS378" s="26">
        <v>45614</v>
      </c>
      <c r="AT378" s="22" t="s">
        <v>1148</v>
      </c>
      <c r="AU378" s="23">
        <v>8.4677535363222241</v>
      </c>
      <c r="AV378" s="23" t="s">
        <v>1148</v>
      </c>
      <c r="AW378" s="23">
        <v>18.442105263157895</v>
      </c>
      <c r="AX378" s="23" t="s">
        <v>1148</v>
      </c>
      <c r="AY378" s="23">
        <v>11.321428571428571</v>
      </c>
      <c r="AZ378" s="23" t="s">
        <v>1148</v>
      </c>
      <c r="BA378" s="23">
        <v>30.694029850746269</v>
      </c>
      <c r="BB378" s="23" t="s">
        <v>1148</v>
      </c>
      <c r="BC378" s="24">
        <v>9.9986847873739588</v>
      </c>
      <c r="BD378" s="1" t="s">
        <v>1148</v>
      </c>
      <c r="BE378" s="1" t="str">
        <f>IF(OR(N378="Q",P378="Q",R378="Q",T378="Q",V378="Q",X378="Q",Z378="Q",AB378="Q",AD378="Q",AF378="Q",AH378="Q",AJ378="Q",AL378="Q",AN378="Q",AP378="Q",AR378="Q",AT378="Q",AV378="Q",AX378="Q",AZ378="Q",BB378="Q",BD378="Q"),"Yes","No")</f>
        <v>No</v>
      </c>
    </row>
    <row r="379" spans="1:57" ht="11.25" customHeight="1">
      <c r="A379" s="7" t="s">
        <v>115</v>
      </c>
      <c r="B379" s="7" t="s">
        <v>158</v>
      </c>
      <c r="C379" s="37" t="s">
        <v>5</v>
      </c>
      <c r="D379" s="298">
        <v>49</v>
      </c>
      <c r="E379" s="299">
        <v>49</v>
      </c>
      <c r="F379" s="27" t="s">
        <v>246</v>
      </c>
      <c r="G379" s="73" t="s">
        <v>160</v>
      </c>
      <c r="H379" s="35">
        <v>251243</v>
      </c>
      <c r="I379" s="35">
        <v>66</v>
      </c>
      <c r="J379" s="37" t="s">
        <v>8</v>
      </c>
      <c r="K379" s="37" t="s">
        <v>161</v>
      </c>
      <c r="L379" s="8">
        <v>66</v>
      </c>
      <c r="M379" s="8">
        <v>0</v>
      </c>
      <c r="N379" s="9" t="s">
        <v>1148</v>
      </c>
      <c r="O379" s="8">
        <v>0</v>
      </c>
      <c r="P379" s="9" t="s">
        <v>1148</v>
      </c>
      <c r="Q379" s="8">
        <v>0</v>
      </c>
      <c r="R379" s="9" t="s">
        <v>1148</v>
      </c>
      <c r="S379" s="8">
        <v>3301</v>
      </c>
      <c r="T379" s="9" t="s">
        <v>1148</v>
      </c>
      <c r="U379" s="8">
        <v>0</v>
      </c>
      <c r="V379" s="9" t="s">
        <v>1148</v>
      </c>
      <c r="W379" s="33">
        <v>3301</v>
      </c>
      <c r="X379" s="9" t="s">
        <v>1148</v>
      </c>
      <c r="Y379" s="30">
        <v>0</v>
      </c>
      <c r="Z379" s="9" t="s">
        <v>1148</v>
      </c>
      <c r="AA379" s="30">
        <v>0</v>
      </c>
      <c r="AB379" s="9" t="s">
        <v>1148</v>
      </c>
      <c r="AC379" s="30">
        <v>0</v>
      </c>
      <c r="AD379" s="9" t="s">
        <v>1148</v>
      </c>
      <c r="AE379" s="30">
        <v>3</v>
      </c>
      <c r="AF379" s="9" t="s">
        <v>1148</v>
      </c>
      <c r="AG379" s="30">
        <v>0</v>
      </c>
      <c r="AH379" s="9" t="s">
        <v>1148</v>
      </c>
      <c r="AI379" s="32">
        <v>3</v>
      </c>
      <c r="AJ379" s="12" t="s">
        <v>1148</v>
      </c>
      <c r="AK379" s="22">
        <v>0</v>
      </c>
      <c r="AL379" s="22" t="s">
        <v>1148</v>
      </c>
      <c r="AM379" s="22">
        <v>0</v>
      </c>
      <c r="AN379" s="22" t="s">
        <v>1148</v>
      </c>
      <c r="AO379" s="22">
        <v>0</v>
      </c>
      <c r="AP379" s="22" t="s">
        <v>1148</v>
      </c>
      <c r="AQ379" s="22">
        <v>87167</v>
      </c>
      <c r="AR379" s="22" t="s">
        <v>1148</v>
      </c>
      <c r="AS379" s="26">
        <v>87167</v>
      </c>
      <c r="AT379" s="22" t="s">
        <v>1148</v>
      </c>
      <c r="AU379" s="23" t="s">
        <v>1148</v>
      </c>
      <c r="AV379" s="23" t="s">
        <v>1148</v>
      </c>
      <c r="AW379" s="23" t="s">
        <v>1148</v>
      </c>
      <c r="AX379" s="23" t="s">
        <v>1148</v>
      </c>
      <c r="AY379" s="23" t="s">
        <v>1148</v>
      </c>
      <c r="AZ379" s="23" t="s">
        <v>1148</v>
      </c>
      <c r="BA379" s="23">
        <v>26.406240533171765</v>
      </c>
      <c r="BB379" s="23" t="s">
        <v>1148</v>
      </c>
      <c r="BC379" s="24">
        <v>26.406240533171765</v>
      </c>
      <c r="BD379" s="1" t="s">
        <v>1148</v>
      </c>
      <c r="BE379" s="1" t="str">
        <f>IF(OR(N379="Q",P379="Q",R379="Q",T379="Q",V379="Q",X379="Q",Z379="Q",AB379="Q",AD379="Q",AF379="Q",AH379="Q",AJ379="Q",AL379="Q",AN379="Q",AP379="Q",AR379="Q",AT379="Q",AV379="Q",AX379="Q",AZ379="Q",BB379="Q",BD379="Q"),"Yes","No")</f>
        <v>No</v>
      </c>
    </row>
    <row r="380" spans="1:57" ht="11.25" customHeight="1">
      <c r="A380" s="7" t="s">
        <v>669</v>
      </c>
      <c r="B380" s="7" t="s">
        <v>670</v>
      </c>
      <c r="C380" s="37" t="s">
        <v>70</v>
      </c>
      <c r="D380" s="298">
        <v>2145</v>
      </c>
      <c r="E380" s="299">
        <v>20145</v>
      </c>
      <c r="F380" s="27" t="s">
        <v>189</v>
      </c>
      <c r="G380" s="73" t="s">
        <v>160</v>
      </c>
      <c r="H380" s="35">
        <v>53661</v>
      </c>
      <c r="I380" s="35">
        <v>66</v>
      </c>
      <c r="J380" s="37" t="s">
        <v>7</v>
      </c>
      <c r="K380" s="37" t="s">
        <v>161</v>
      </c>
      <c r="L380" s="8">
        <v>40</v>
      </c>
      <c r="M380" s="8">
        <v>188099</v>
      </c>
      <c r="N380" s="9" t="s">
        <v>1148</v>
      </c>
      <c r="O380" s="8">
        <v>32058</v>
      </c>
      <c r="P380" s="9" t="s">
        <v>1148</v>
      </c>
      <c r="Q380" s="8">
        <v>4306</v>
      </c>
      <c r="R380" s="9" t="s">
        <v>1148</v>
      </c>
      <c r="S380" s="8">
        <v>28636</v>
      </c>
      <c r="T380" s="9" t="s">
        <v>1148</v>
      </c>
      <c r="U380" s="8">
        <v>0</v>
      </c>
      <c r="V380" s="9" t="s">
        <v>1148</v>
      </c>
      <c r="W380" s="33">
        <v>253099</v>
      </c>
      <c r="X380" s="9" t="s">
        <v>1148</v>
      </c>
      <c r="Y380" s="30">
        <v>92</v>
      </c>
      <c r="Z380" s="9" t="s">
        <v>1148</v>
      </c>
      <c r="AA380" s="30">
        <v>16</v>
      </c>
      <c r="AB380" s="9" t="s">
        <v>1148</v>
      </c>
      <c r="AC380" s="30">
        <v>2</v>
      </c>
      <c r="AD380" s="9" t="s">
        <v>1148</v>
      </c>
      <c r="AE380" s="30">
        <v>13</v>
      </c>
      <c r="AF380" s="9" t="s">
        <v>1148</v>
      </c>
      <c r="AG380" s="30">
        <v>0</v>
      </c>
      <c r="AH380" s="9" t="s">
        <v>1148</v>
      </c>
      <c r="AI380" s="32">
        <v>123</v>
      </c>
      <c r="AJ380" s="12" t="s">
        <v>1148</v>
      </c>
      <c r="AK380" s="22">
        <v>4261255</v>
      </c>
      <c r="AL380" s="22" t="s">
        <v>1148</v>
      </c>
      <c r="AM380" s="22">
        <v>720497</v>
      </c>
      <c r="AN380" s="22" t="s">
        <v>1148</v>
      </c>
      <c r="AO380" s="22">
        <v>86105</v>
      </c>
      <c r="AP380" s="22" t="s">
        <v>1148</v>
      </c>
      <c r="AQ380" s="22">
        <v>731033</v>
      </c>
      <c r="AR380" s="22" t="s">
        <v>1148</v>
      </c>
      <c r="AS380" s="26">
        <v>5798890</v>
      </c>
      <c r="AT380" s="22" t="s">
        <v>1148</v>
      </c>
      <c r="AU380" s="23">
        <v>22.654320331314892</v>
      </c>
      <c r="AV380" s="23" t="s">
        <v>1148</v>
      </c>
      <c r="AW380" s="23">
        <v>22.47479568282488</v>
      </c>
      <c r="AX380" s="23" t="s">
        <v>1148</v>
      </c>
      <c r="AY380" s="23">
        <v>19.996516488620529</v>
      </c>
      <c r="AZ380" s="23" t="s">
        <v>1148</v>
      </c>
      <c r="BA380" s="23">
        <v>25.528460678865763</v>
      </c>
      <c r="BB380" s="23" t="s">
        <v>1148</v>
      </c>
      <c r="BC380" s="24">
        <v>22.911548445469954</v>
      </c>
      <c r="BD380" s="1" t="s">
        <v>1148</v>
      </c>
      <c r="BE380" s="1" t="str">
        <f>IF(OR(N380="Q",P380="Q",R380="Q",T380="Q",V380="Q",X380="Q",Z380="Q",AB380="Q",AD380="Q",AF380="Q",AH380="Q",AJ380="Q",AL380="Q",AN380="Q",AP380="Q",AR380="Q",AT380="Q",AV380="Q",AX380="Q",AZ380="Q",BB380="Q",BD380="Q"),"Yes","No")</f>
        <v>No</v>
      </c>
    </row>
    <row r="381" spans="1:57" ht="11.25" customHeight="1">
      <c r="A381" s="7" t="s">
        <v>629</v>
      </c>
      <c r="B381" s="7" t="s">
        <v>319</v>
      </c>
      <c r="C381" s="37" t="s">
        <v>17</v>
      </c>
      <c r="D381" s="298">
        <v>9089</v>
      </c>
      <c r="E381" s="299">
        <v>90089</v>
      </c>
      <c r="F381" s="27" t="s">
        <v>164</v>
      </c>
      <c r="G381" s="73" t="s">
        <v>160</v>
      </c>
      <c r="H381" s="35">
        <v>308231</v>
      </c>
      <c r="I381" s="35">
        <v>65</v>
      </c>
      <c r="J381" s="37" t="s">
        <v>7</v>
      </c>
      <c r="K381" s="37" t="s">
        <v>161</v>
      </c>
      <c r="L381" s="8">
        <v>1</v>
      </c>
      <c r="M381" s="8">
        <v>2072</v>
      </c>
      <c r="N381" s="9" t="s">
        <v>1148</v>
      </c>
      <c r="O381" s="8">
        <v>0</v>
      </c>
      <c r="P381" s="9" t="s">
        <v>1148</v>
      </c>
      <c r="Q381" s="8">
        <v>0</v>
      </c>
      <c r="R381" s="9" t="s">
        <v>1148</v>
      </c>
      <c r="S381" s="8">
        <v>0</v>
      </c>
      <c r="T381" s="9" t="s">
        <v>1148</v>
      </c>
      <c r="U381" s="8">
        <v>0</v>
      </c>
      <c r="V381" s="9" t="s">
        <v>1148</v>
      </c>
      <c r="W381" s="33">
        <v>2072</v>
      </c>
      <c r="X381" s="9" t="s">
        <v>1148</v>
      </c>
      <c r="Y381" s="30">
        <v>1</v>
      </c>
      <c r="Z381" s="9" t="s">
        <v>1148</v>
      </c>
      <c r="AA381" s="30">
        <v>0</v>
      </c>
      <c r="AB381" s="9" t="s">
        <v>1148</v>
      </c>
      <c r="AC381" s="30">
        <v>0</v>
      </c>
      <c r="AD381" s="9" t="s">
        <v>1148</v>
      </c>
      <c r="AE381" s="30">
        <v>0</v>
      </c>
      <c r="AF381" s="9" t="s">
        <v>1148</v>
      </c>
      <c r="AG381" s="30">
        <v>0</v>
      </c>
      <c r="AH381" s="9" t="s">
        <v>1148</v>
      </c>
      <c r="AI381" s="32">
        <v>1</v>
      </c>
      <c r="AJ381" s="12" t="s">
        <v>1148</v>
      </c>
      <c r="AK381" s="22">
        <v>57154</v>
      </c>
      <c r="AL381" s="22" t="s">
        <v>1148</v>
      </c>
      <c r="AM381" s="22">
        <v>0</v>
      </c>
      <c r="AN381" s="22" t="s">
        <v>1148</v>
      </c>
      <c r="AO381" s="22">
        <v>0</v>
      </c>
      <c r="AP381" s="22" t="s">
        <v>1148</v>
      </c>
      <c r="AQ381" s="22">
        <v>0</v>
      </c>
      <c r="AR381" s="22" t="s">
        <v>1148</v>
      </c>
      <c r="AS381" s="26">
        <v>57154</v>
      </c>
      <c r="AT381" s="22" t="s">
        <v>1148</v>
      </c>
      <c r="AU381" s="23">
        <v>27.583976833976834</v>
      </c>
      <c r="AV381" s="23" t="s">
        <v>1148</v>
      </c>
      <c r="AW381" s="23" t="s">
        <v>1148</v>
      </c>
      <c r="AX381" s="23" t="s">
        <v>1148</v>
      </c>
      <c r="AY381" s="23" t="s">
        <v>1148</v>
      </c>
      <c r="AZ381" s="23" t="s">
        <v>1148</v>
      </c>
      <c r="BA381" s="23" t="s">
        <v>1148</v>
      </c>
      <c r="BB381" s="23" t="s">
        <v>1148</v>
      </c>
      <c r="BC381" s="24">
        <v>27.583976833976834</v>
      </c>
      <c r="BD381" s="1" t="s">
        <v>1148</v>
      </c>
      <c r="BE381" s="1" t="str">
        <f>IF(OR(N381="Q",P381="Q",R381="Q",T381="Q",V381="Q",X381="Q",Z381="Q",AB381="Q",AD381="Q",AF381="Q",AH381="Q",AJ381="Q",AL381="Q",AN381="Q",AP381="Q",AR381="Q",AT381="Q",AV381="Q",AX381="Q",AZ381="Q",BB381="Q",BD381="Q"),"Yes","No")</f>
        <v>No</v>
      </c>
    </row>
    <row r="382" spans="1:57" ht="11.25" customHeight="1">
      <c r="A382" s="7" t="s">
        <v>128</v>
      </c>
      <c r="B382" s="7" t="s">
        <v>802</v>
      </c>
      <c r="C382" s="37" t="s">
        <v>96</v>
      </c>
      <c r="D382" s="298">
        <v>3107</v>
      </c>
      <c r="E382" s="299">
        <v>30107</v>
      </c>
      <c r="F382" s="27" t="s">
        <v>114</v>
      </c>
      <c r="G382" s="73" t="s">
        <v>160</v>
      </c>
      <c r="H382" s="35">
        <v>70350</v>
      </c>
      <c r="I382" s="35">
        <v>64</v>
      </c>
      <c r="J382" s="37" t="s">
        <v>34</v>
      </c>
      <c r="K382" s="37" t="s">
        <v>161</v>
      </c>
      <c r="L382" s="8">
        <v>64</v>
      </c>
      <c r="M382" s="8">
        <v>18653</v>
      </c>
      <c r="N382" s="9" t="s">
        <v>1148</v>
      </c>
      <c r="O382" s="8">
        <v>27174</v>
      </c>
      <c r="P382" s="9" t="s">
        <v>1148</v>
      </c>
      <c r="Q382" s="8">
        <v>23385</v>
      </c>
      <c r="R382" s="9" t="s">
        <v>1148</v>
      </c>
      <c r="S382" s="8">
        <v>22896</v>
      </c>
      <c r="T382" s="9" t="s">
        <v>1148</v>
      </c>
      <c r="U382" s="8">
        <v>0</v>
      </c>
      <c r="V382" s="9" t="s">
        <v>1148</v>
      </c>
      <c r="W382" s="33">
        <v>92108</v>
      </c>
      <c r="X382" s="9" t="s">
        <v>1148</v>
      </c>
      <c r="Y382" s="30">
        <v>11</v>
      </c>
      <c r="Z382" s="9" t="s">
        <v>1148</v>
      </c>
      <c r="AA382" s="30">
        <v>17</v>
      </c>
      <c r="AB382" s="9" t="s">
        <v>1148</v>
      </c>
      <c r="AC382" s="30">
        <v>14</v>
      </c>
      <c r="AD382" s="9" t="s">
        <v>1148</v>
      </c>
      <c r="AE382" s="30">
        <v>14</v>
      </c>
      <c r="AF382" s="9" t="s">
        <v>1148</v>
      </c>
      <c r="AG382" s="30">
        <v>0</v>
      </c>
      <c r="AH382" s="9" t="s">
        <v>1148</v>
      </c>
      <c r="AI382" s="32">
        <v>56</v>
      </c>
      <c r="AJ382" s="12" t="s">
        <v>1148</v>
      </c>
      <c r="AK382" s="22">
        <v>318072</v>
      </c>
      <c r="AL382" s="22" t="s">
        <v>1148</v>
      </c>
      <c r="AM382" s="22">
        <v>679010</v>
      </c>
      <c r="AN382" s="22" t="s">
        <v>1148</v>
      </c>
      <c r="AO382" s="22">
        <v>420416</v>
      </c>
      <c r="AP382" s="22" t="s">
        <v>1148</v>
      </c>
      <c r="AQ382" s="22">
        <v>515601</v>
      </c>
      <c r="AR382" s="22" t="s">
        <v>1148</v>
      </c>
      <c r="AS382" s="26">
        <v>1933099</v>
      </c>
      <c r="AT382" s="22" t="s">
        <v>1148</v>
      </c>
      <c r="AU382" s="23">
        <v>17.052055969549134</v>
      </c>
      <c r="AV382" s="23" t="s">
        <v>1148</v>
      </c>
      <c r="AW382" s="23">
        <v>24.987488040038272</v>
      </c>
      <c r="AX382" s="23" t="s">
        <v>1148</v>
      </c>
      <c r="AY382" s="23">
        <v>17.978020098353646</v>
      </c>
      <c r="AZ382" s="23" t="s">
        <v>1148</v>
      </c>
      <c r="BA382" s="23">
        <v>22.519261006289309</v>
      </c>
      <c r="BB382" s="23" t="s">
        <v>1148</v>
      </c>
      <c r="BC382" s="24">
        <v>20.98730837712251</v>
      </c>
      <c r="BD382" s="1" t="s">
        <v>1148</v>
      </c>
      <c r="BE382" s="1" t="str">
        <f>IF(OR(N382="Q",P382="Q",R382="Q",T382="Q",V382="Q",X382="Q",Z382="Q",AB382="Q",AD382="Q",AF382="Q",AH382="Q",AJ382="Q",AL382="Q",AN382="Q",AP382="Q",AR382="Q",AT382="Q",AV382="Q",AX382="Q",AZ382="Q",BB382="Q",BD382="Q"),"Yes","No")</f>
        <v>No</v>
      </c>
    </row>
    <row r="383" spans="1:57" ht="11.25" customHeight="1">
      <c r="A383" s="7" t="s">
        <v>632</v>
      </c>
      <c r="B383" s="7" t="s">
        <v>633</v>
      </c>
      <c r="C383" s="37" t="s">
        <v>17</v>
      </c>
      <c r="D383" s="298">
        <v>9035</v>
      </c>
      <c r="E383" s="299">
        <v>90035</v>
      </c>
      <c r="F383" s="27" t="s">
        <v>167</v>
      </c>
      <c r="G383" s="73" t="s">
        <v>160</v>
      </c>
      <c r="H383" s="35">
        <v>367260</v>
      </c>
      <c r="I383" s="35">
        <v>64</v>
      </c>
      <c r="J383" s="37" t="s">
        <v>7</v>
      </c>
      <c r="K383" s="37" t="s">
        <v>161</v>
      </c>
      <c r="L383" s="8">
        <v>45</v>
      </c>
      <c r="M383" s="8">
        <v>264973</v>
      </c>
      <c r="N383" s="9" t="s">
        <v>1148</v>
      </c>
      <c r="O383" s="8">
        <v>41661</v>
      </c>
      <c r="P383" s="9" t="s">
        <v>1148</v>
      </c>
      <c r="Q383" s="8">
        <v>2741</v>
      </c>
      <c r="R383" s="9" t="s">
        <v>1148</v>
      </c>
      <c r="S383" s="8">
        <v>38516</v>
      </c>
      <c r="T383" s="9" t="s">
        <v>1148</v>
      </c>
      <c r="U383" s="8">
        <v>0</v>
      </c>
      <c r="V383" s="9" t="s">
        <v>1148</v>
      </c>
      <c r="W383" s="33">
        <v>347891</v>
      </c>
      <c r="X383" s="9" t="s">
        <v>1148</v>
      </c>
      <c r="Y383" s="30">
        <v>145</v>
      </c>
      <c r="Z383" s="9" t="s">
        <v>1148</v>
      </c>
      <c r="AA383" s="30">
        <v>21</v>
      </c>
      <c r="AB383" s="9" t="s">
        <v>1148</v>
      </c>
      <c r="AC383" s="30">
        <v>1</v>
      </c>
      <c r="AD383" s="9" t="s">
        <v>1148</v>
      </c>
      <c r="AE383" s="30">
        <v>24</v>
      </c>
      <c r="AF383" s="9" t="s">
        <v>1148</v>
      </c>
      <c r="AG383" s="30">
        <v>0</v>
      </c>
      <c r="AH383" s="9" t="s">
        <v>1148</v>
      </c>
      <c r="AI383" s="32">
        <v>191</v>
      </c>
      <c r="AJ383" s="12" t="s">
        <v>1148</v>
      </c>
      <c r="AK383" s="22">
        <v>5830733</v>
      </c>
      <c r="AL383" s="22" t="s">
        <v>1148</v>
      </c>
      <c r="AM383" s="22">
        <v>965086</v>
      </c>
      <c r="AN383" s="22" t="s">
        <v>1148</v>
      </c>
      <c r="AO383" s="22">
        <v>57685</v>
      </c>
      <c r="AP383" s="22" t="s">
        <v>1148</v>
      </c>
      <c r="AQ383" s="22">
        <v>1217316</v>
      </c>
      <c r="AR383" s="22" t="s">
        <v>1148</v>
      </c>
      <c r="AS383" s="26">
        <v>8070820</v>
      </c>
      <c r="AT383" s="22" t="s">
        <v>1148</v>
      </c>
      <c r="AU383" s="23">
        <v>22.005008057424718</v>
      </c>
      <c r="AV383" s="23" t="s">
        <v>1148</v>
      </c>
      <c r="AW383" s="23">
        <v>23.165214469167807</v>
      </c>
      <c r="AX383" s="23" t="s">
        <v>1148</v>
      </c>
      <c r="AY383" s="23">
        <v>21.045238963881793</v>
      </c>
      <c r="AZ383" s="23" t="s">
        <v>1148</v>
      </c>
      <c r="BA383" s="23">
        <v>31.60546266486655</v>
      </c>
      <c r="BB383" s="23" t="s">
        <v>1148</v>
      </c>
      <c r="BC383" s="24">
        <v>23.199277934755425</v>
      </c>
      <c r="BD383" s="1" t="s">
        <v>1148</v>
      </c>
      <c r="BE383" s="1" t="str">
        <f>IF(OR(N383="Q",P383="Q",R383="Q",T383="Q",V383="Q",X383="Q",Z383="Q",AB383="Q",AD383="Q",AF383="Q",AH383="Q",AJ383="Q",AL383="Q",AN383="Q",AP383="Q",AR383="Q",AT383="Q",AV383="Q",AX383="Q",AZ383="Q",BB383="Q",BD383="Q"),"Yes","No")</f>
        <v>No</v>
      </c>
    </row>
    <row r="384" spans="1:57" ht="11.25" customHeight="1">
      <c r="A384" s="7" t="s">
        <v>401</v>
      </c>
      <c r="B384" s="7" t="s">
        <v>402</v>
      </c>
      <c r="C384" s="37" t="s">
        <v>28</v>
      </c>
      <c r="D384" s="298">
        <v>1050</v>
      </c>
      <c r="E384" s="299">
        <v>10050</v>
      </c>
      <c r="F384" s="27" t="s">
        <v>167</v>
      </c>
      <c r="G384" s="73" t="s">
        <v>160</v>
      </c>
      <c r="H384" s="35">
        <v>923311</v>
      </c>
      <c r="I384" s="35">
        <v>64</v>
      </c>
      <c r="J384" s="37" t="s">
        <v>7</v>
      </c>
      <c r="K384" s="37" t="s">
        <v>161</v>
      </c>
      <c r="L384" s="8">
        <v>43</v>
      </c>
      <c r="M384" s="8">
        <v>238025</v>
      </c>
      <c r="N384" s="9" t="s">
        <v>1148</v>
      </c>
      <c r="O384" s="8">
        <v>66015</v>
      </c>
      <c r="P384" s="9" t="s">
        <v>1148</v>
      </c>
      <c r="Q384" s="8">
        <v>3464</v>
      </c>
      <c r="R384" s="9" t="s">
        <v>1148</v>
      </c>
      <c r="S384" s="8">
        <v>23374</v>
      </c>
      <c r="T384" s="9" t="s">
        <v>1148</v>
      </c>
      <c r="U384" s="8">
        <v>0</v>
      </c>
      <c r="V384" s="9" t="s">
        <v>1148</v>
      </c>
      <c r="W384" s="33">
        <v>330878</v>
      </c>
      <c r="X384" s="9" t="s">
        <v>1148</v>
      </c>
      <c r="Y384" s="30">
        <v>136</v>
      </c>
      <c r="Z384" s="9" t="s">
        <v>1148</v>
      </c>
      <c r="AA384" s="30">
        <v>37</v>
      </c>
      <c r="AB384" s="9" t="s">
        <v>1148</v>
      </c>
      <c r="AC384" s="30">
        <v>2</v>
      </c>
      <c r="AD384" s="9" t="s">
        <v>1148</v>
      </c>
      <c r="AE384" s="30">
        <v>16</v>
      </c>
      <c r="AF384" s="9" t="s">
        <v>1148</v>
      </c>
      <c r="AG384" s="30">
        <v>0</v>
      </c>
      <c r="AH384" s="9" t="s">
        <v>1148</v>
      </c>
      <c r="AI384" s="32">
        <v>191</v>
      </c>
      <c r="AJ384" s="12" t="s">
        <v>1148</v>
      </c>
      <c r="AK384" s="22">
        <v>5843888</v>
      </c>
      <c r="AL384" s="22" t="s">
        <v>1148</v>
      </c>
      <c r="AM384" s="22">
        <v>1582742</v>
      </c>
      <c r="AN384" s="22" t="s">
        <v>1148</v>
      </c>
      <c r="AO384" s="22">
        <v>96428</v>
      </c>
      <c r="AP384" s="22" t="s">
        <v>1148</v>
      </c>
      <c r="AQ384" s="22">
        <v>771551</v>
      </c>
      <c r="AR384" s="22" t="s">
        <v>1148</v>
      </c>
      <c r="AS384" s="26">
        <v>8294609</v>
      </c>
      <c r="AT384" s="22" t="s">
        <v>1148</v>
      </c>
      <c r="AU384" s="23">
        <v>24.55157231383258</v>
      </c>
      <c r="AV384" s="23" t="s">
        <v>1148</v>
      </c>
      <c r="AW384" s="23">
        <v>23.975490418844203</v>
      </c>
      <c r="AX384" s="23" t="s">
        <v>1148</v>
      </c>
      <c r="AY384" s="23">
        <v>27.837182448036952</v>
      </c>
      <c r="AZ384" s="23" t="s">
        <v>1148</v>
      </c>
      <c r="BA384" s="23">
        <v>33.008941558997179</v>
      </c>
      <c r="BB384" s="23" t="s">
        <v>1148</v>
      </c>
      <c r="BC384" s="24">
        <v>25.068481434244646</v>
      </c>
      <c r="BD384" s="1" t="s">
        <v>1148</v>
      </c>
      <c r="BE384" s="1" t="str">
        <f>IF(OR(N384="Q",P384="Q",R384="Q",T384="Q",V384="Q",X384="Q",Z384="Q",AB384="Q",AD384="Q",AF384="Q",AH384="Q",AJ384="Q",AL384="Q",AN384="Q",AP384="Q",AR384="Q",AT384="Q",AV384="Q",AX384="Q",AZ384="Q",BB384="Q",BD384="Q"),"Yes","No")</f>
        <v>No</v>
      </c>
    </row>
    <row r="385" spans="1:57" ht="11.25" customHeight="1">
      <c r="A385" s="7" t="s">
        <v>231</v>
      </c>
      <c r="B385" s="7" t="s">
        <v>232</v>
      </c>
      <c r="C385" s="37" t="s">
        <v>2</v>
      </c>
      <c r="D385" s="298">
        <v>11</v>
      </c>
      <c r="E385" s="299">
        <v>11</v>
      </c>
      <c r="F385" s="27" t="s">
        <v>167</v>
      </c>
      <c r="G385" s="73" t="s">
        <v>160</v>
      </c>
      <c r="H385" s="35">
        <v>349684</v>
      </c>
      <c r="I385" s="35">
        <v>63</v>
      </c>
      <c r="J385" s="37" t="s">
        <v>7</v>
      </c>
      <c r="K385" s="37" t="s">
        <v>161</v>
      </c>
      <c r="L385" s="8">
        <v>44</v>
      </c>
      <c r="M385" s="8">
        <v>135557</v>
      </c>
      <c r="N385" s="9" t="s">
        <v>1148</v>
      </c>
      <c r="O385" s="8">
        <v>36431</v>
      </c>
      <c r="P385" s="9" t="s">
        <v>1148</v>
      </c>
      <c r="Q385" s="8">
        <v>0</v>
      </c>
      <c r="R385" s="9" t="s">
        <v>1148</v>
      </c>
      <c r="S385" s="8">
        <v>12347</v>
      </c>
      <c r="T385" s="9" t="s">
        <v>1148</v>
      </c>
      <c r="U385" s="8">
        <v>0</v>
      </c>
      <c r="V385" s="9" t="s">
        <v>1148</v>
      </c>
      <c r="W385" s="33">
        <v>184335</v>
      </c>
      <c r="X385" s="9" t="s">
        <v>1148</v>
      </c>
      <c r="Y385" s="30">
        <v>72.5</v>
      </c>
      <c r="Z385" s="9" t="s">
        <v>1148</v>
      </c>
      <c r="AA385" s="30">
        <v>19.84</v>
      </c>
      <c r="AB385" s="9" t="s">
        <v>1148</v>
      </c>
      <c r="AC385" s="30">
        <v>0</v>
      </c>
      <c r="AD385" s="9" t="s">
        <v>1148</v>
      </c>
      <c r="AE385" s="30">
        <v>6.75</v>
      </c>
      <c r="AF385" s="9" t="s">
        <v>1148</v>
      </c>
      <c r="AG385" s="30">
        <v>0</v>
      </c>
      <c r="AH385" s="9" t="s">
        <v>1148</v>
      </c>
      <c r="AI385" s="32">
        <v>99.09</v>
      </c>
      <c r="AJ385" s="12" t="s">
        <v>1148</v>
      </c>
      <c r="AK385" s="22">
        <v>1975737</v>
      </c>
      <c r="AL385" s="22" t="s">
        <v>1148</v>
      </c>
      <c r="AM385" s="22">
        <v>590976</v>
      </c>
      <c r="AN385" s="22" t="s">
        <v>1148</v>
      </c>
      <c r="AO385" s="22">
        <v>0</v>
      </c>
      <c r="AP385" s="22" t="s">
        <v>1148</v>
      </c>
      <c r="AQ385" s="22">
        <v>481333</v>
      </c>
      <c r="AR385" s="22" t="s">
        <v>1148</v>
      </c>
      <c r="AS385" s="26">
        <v>3048046</v>
      </c>
      <c r="AT385" s="22" t="s">
        <v>1148</v>
      </c>
      <c r="AU385" s="23">
        <v>14.574953709509654</v>
      </c>
      <c r="AV385" s="23" t="s">
        <v>1148</v>
      </c>
      <c r="AW385" s="23">
        <v>16.221789135626253</v>
      </c>
      <c r="AX385" s="23" t="s">
        <v>1148</v>
      </c>
      <c r="AY385" s="23" t="s">
        <v>1148</v>
      </c>
      <c r="AZ385" s="23" t="s">
        <v>1148</v>
      </c>
      <c r="BA385" s="23">
        <v>38.983801733214548</v>
      </c>
      <c r="BB385" s="23" t="s">
        <v>1148</v>
      </c>
      <c r="BC385" s="24">
        <v>16.53536224808094</v>
      </c>
      <c r="BD385" s="1" t="s">
        <v>1148</v>
      </c>
      <c r="BE385" s="1" t="str">
        <f>IF(OR(N385="Q",P385="Q",R385="Q",T385="Q",V385="Q",X385="Q",Z385="Q",AB385="Q",AD385="Q",AF385="Q",AH385="Q",AJ385="Q",AL385="Q",AN385="Q",AP385="Q",AR385="Q",AT385="Q",AV385="Q",AX385="Q",AZ385="Q",BB385="Q",BD385="Q"),"Yes","No")</f>
        <v>No</v>
      </c>
    </row>
    <row r="386" spans="1:57" ht="11.25" customHeight="1">
      <c r="A386" s="7" t="s">
        <v>646</v>
      </c>
      <c r="B386" s="7" t="s">
        <v>647</v>
      </c>
      <c r="C386" s="37" t="s">
        <v>73</v>
      </c>
      <c r="D386" s="298">
        <v>5011</v>
      </c>
      <c r="E386" s="299">
        <v>50011</v>
      </c>
      <c r="F386" s="27" t="s">
        <v>167</v>
      </c>
      <c r="G386" s="73" t="s">
        <v>160</v>
      </c>
      <c r="H386" s="35">
        <v>279245</v>
      </c>
      <c r="I386" s="35">
        <v>63</v>
      </c>
      <c r="J386" s="37" t="s">
        <v>7</v>
      </c>
      <c r="K386" s="37" t="s">
        <v>161</v>
      </c>
      <c r="L386" s="8">
        <v>33</v>
      </c>
      <c r="M386" s="8">
        <v>197406</v>
      </c>
      <c r="N386" s="9" t="s">
        <v>1148</v>
      </c>
      <c r="O386" s="8">
        <v>35505</v>
      </c>
      <c r="P386" s="9" t="s">
        <v>1148</v>
      </c>
      <c r="Q386" s="8">
        <v>3827</v>
      </c>
      <c r="R386" s="9" t="s">
        <v>1148</v>
      </c>
      <c r="S386" s="8">
        <v>21470</v>
      </c>
      <c r="T386" s="9" t="s">
        <v>1148</v>
      </c>
      <c r="U386" s="8">
        <v>0</v>
      </c>
      <c r="V386" s="9" t="s">
        <v>1148</v>
      </c>
      <c r="W386" s="33">
        <v>258208</v>
      </c>
      <c r="X386" s="9" t="s">
        <v>1148</v>
      </c>
      <c r="Y386" s="30">
        <v>100</v>
      </c>
      <c r="Z386" s="9" t="s">
        <v>1148</v>
      </c>
      <c r="AA386" s="30">
        <v>18.5</v>
      </c>
      <c r="AB386" s="9" t="s">
        <v>1148</v>
      </c>
      <c r="AC386" s="30">
        <v>2</v>
      </c>
      <c r="AD386" s="9" t="s">
        <v>1148</v>
      </c>
      <c r="AE386" s="30">
        <v>12.5</v>
      </c>
      <c r="AF386" s="9" t="s">
        <v>1148</v>
      </c>
      <c r="AG386" s="30">
        <v>0</v>
      </c>
      <c r="AH386" s="9" t="s">
        <v>1148</v>
      </c>
      <c r="AI386" s="32">
        <v>133</v>
      </c>
      <c r="AJ386" s="12" t="s">
        <v>1148</v>
      </c>
      <c r="AK386" s="22">
        <v>3372627</v>
      </c>
      <c r="AL386" s="22" t="s">
        <v>1148</v>
      </c>
      <c r="AM386" s="22">
        <v>661373</v>
      </c>
      <c r="AN386" s="22" t="s">
        <v>1148</v>
      </c>
      <c r="AO386" s="22">
        <v>67443</v>
      </c>
      <c r="AP386" s="22" t="s">
        <v>1148</v>
      </c>
      <c r="AQ386" s="22">
        <v>545990</v>
      </c>
      <c r="AR386" s="22" t="s">
        <v>1148</v>
      </c>
      <c r="AS386" s="26">
        <v>4647433</v>
      </c>
      <c r="AT386" s="22" t="s">
        <v>1148</v>
      </c>
      <c r="AU386" s="23">
        <v>17.084723868575423</v>
      </c>
      <c r="AV386" s="23" t="s">
        <v>1148</v>
      </c>
      <c r="AW386" s="23">
        <v>18.627601746232926</v>
      </c>
      <c r="AX386" s="23" t="s">
        <v>1148</v>
      </c>
      <c r="AY386" s="23">
        <v>17.622942252417037</v>
      </c>
      <c r="AZ386" s="23" t="s">
        <v>1148</v>
      </c>
      <c r="BA386" s="23">
        <v>25.430367955286446</v>
      </c>
      <c r="BB386" s="23" t="s">
        <v>1148</v>
      </c>
      <c r="BC386" s="24">
        <v>17.998795544677158</v>
      </c>
      <c r="BD386" s="1" t="s">
        <v>1148</v>
      </c>
      <c r="BE386" s="1" t="str">
        <f>IF(OR(N386="Q",P386="Q",R386="Q",T386="Q",V386="Q",X386="Q",Z386="Q",AB386="Q",AD386="Q",AF386="Q",AH386="Q",AJ386="Q",AL386="Q",AN386="Q",AP386="Q",AR386="Q",AT386="Q",AV386="Q",AX386="Q",AZ386="Q",BB386="Q",BD386="Q"),"Yes","No")</f>
        <v>No</v>
      </c>
    </row>
    <row r="387" spans="1:57" ht="11.25" customHeight="1">
      <c r="A387" s="7" t="s">
        <v>646</v>
      </c>
      <c r="B387" s="7" t="s">
        <v>647</v>
      </c>
      <c r="C387" s="37" t="s">
        <v>73</v>
      </c>
      <c r="D387" s="298">
        <v>5011</v>
      </c>
      <c r="E387" s="299">
        <v>50011</v>
      </c>
      <c r="F387" s="27" t="s">
        <v>167</v>
      </c>
      <c r="G387" s="73" t="s">
        <v>160</v>
      </c>
      <c r="H387" s="35">
        <v>279245</v>
      </c>
      <c r="I387" s="35">
        <v>63</v>
      </c>
      <c r="J387" s="37" t="s">
        <v>10</v>
      </c>
      <c r="K387" s="37" t="s">
        <v>161</v>
      </c>
      <c r="L387" s="8">
        <v>30</v>
      </c>
      <c r="M387" s="8">
        <v>120422</v>
      </c>
      <c r="N387" s="9" t="s">
        <v>1148</v>
      </c>
      <c r="O387" s="8">
        <v>18290</v>
      </c>
      <c r="P387" s="9" t="s">
        <v>1148</v>
      </c>
      <c r="Q387" s="8">
        <v>1971</v>
      </c>
      <c r="R387" s="9" t="s">
        <v>1148</v>
      </c>
      <c r="S387" s="8">
        <v>11060</v>
      </c>
      <c r="T387" s="9" t="s">
        <v>1148</v>
      </c>
      <c r="U387" s="8">
        <v>0</v>
      </c>
      <c r="V387" s="9" t="s">
        <v>1148</v>
      </c>
      <c r="W387" s="33">
        <v>151743</v>
      </c>
      <c r="X387" s="9" t="s">
        <v>1148</v>
      </c>
      <c r="Y387" s="30">
        <v>64.7</v>
      </c>
      <c r="Z387" s="9" t="s">
        <v>1148</v>
      </c>
      <c r="AA387" s="30">
        <v>9.5</v>
      </c>
      <c r="AB387" s="9" t="s">
        <v>1148</v>
      </c>
      <c r="AC387" s="30">
        <v>1</v>
      </c>
      <c r="AD387" s="9" t="s">
        <v>1148</v>
      </c>
      <c r="AE387" s="30">
        <v>6.5</v>
      </c>
      <c r="AF387" s="9" t="s">
        <v>1148</v>
      </c>
      <c r="AG387" s="30">
        <v>0</v>
      </c>
      <c r="AH387" s="9" t="s">
        <v>1148</v>
      </c>
      <c r="AI387" s="32">
        <v>81.7</v>
      </c>
      <c r="AJ387" s="12" t="s">
        <v>1148</v>
      </c>
      <c r="AK387" s="22">
        <v>1837390</v>
      </c>
      <c r="AL387" s="22" t="s">
        <v>1148</v>
      </c>
      <c r="AM387" s="22">
        <v>340198</v>
      </c>
      <c r="AN387" s="22" t="s">
        <v>1148</v>
      </c>
      <c r="AO387" s="22">
        <v>34743</v>
      </c>
      <c r="AP387" s="22" t="s">
        <v>1148</v>
      </c>
      <c r="AQ387" s="22">
        <v>282727</v>
      </c>
      <c r="AR387" s="22" t="s">
        <v>1148</v>
      </c>
      <c r="AS387" s="26">
        <v>2495058</v>
      </c>
      <c r="AT387" s="22" t="s">
        <v>1148</v>
      </c>
      <c r="AU387" s="23">
        <v>15.257926292537908</v>
      </c>
      <c r="AV387" s="23" t="s">
        <v>1148</v>
      </c>
      <c r="AW387" s="23">
        <v>18.600218698742481</v>
      </c>
      <c r="AX387" s="23" t="s">
        <v>1148</v>
      </c>
      <c r="AY387" s="23">
        <v>17.62709284627093</v>
      </c>
      <c r="AZ387" s="23" t="s">
        <v>1148</v>
      </c>
      <c r="BA387" s="23">
        <v>25.563019891500904</v>
      </c>
      <c r="BB387" s="23" t="s">
        <v>1148</v>
      </c>
      <c r="BC387" s="24">
        <v>16.442656333405825</v>
      </c>
      <c r="BD387" s="1" t="s">
        <v>1148</v>
      </c>
      <c r="BE387" s="1" t="str">
        <f>IF(OR(N387="Q",P387="Q",R387="Q",T387="Q",V387="Q",X387="Q",Z387="Q",AB387="Q",AD387="Q",AF387="Q",AH387="Q",AJ387="Q",AL387="Q",AN387="Q",AP387="Q",AR387="Q",AT387="Q",AV387="Q",AX387="Q",AZ387="Q",BB387="Q",BD387="Q"),"Yes","No")</f>
        <v>No</v>
      </c>
    </row>
    <row r="388" spans="1:57" ht="11.25" customHeight="1">
      <c r="A388" s="7" t="s">
        <v>231</v>
      </c>
      <c r="B388" s="7" t="s">
        <v>232</v>
      </c>
      <c r="C388" s="37" t="s">
        <v>2</v>
      </c>
      <c r="D388" s="298">
        <v>11</v>
      </c>
      <c r="E388" s="299">
        <v>11</v>
      </c>
      <c r="F388" s="27" t="s">
        <v>167</v>
      </c>
      <c r="G388" s="73" t="s">
        <v>160</v>
      </c>
      <c r="H388" s="35">
        <v>349684</v>
      </c>
      <c r="I388" s="35">
        <v>63</v>
      </c>
      <c r="J388" s="37" t="s">
        <v>10</v>
      </c>
      <c r="K388" s="37" t="s">
        <v>161</v>
      </c>
      <c r="L388" s="8">
        <v>19</v>
      </c>
      <c r="M388" s="8">
        <v>37420</v>
      </c>
      <c r="N388" s="9" t="s">
        <v>1148</v>
      </c>
      <c r="O388" s="8">
        <v>4160</v>
      </c>
      <c r="P388" s="9" t="s">
        <v>1148</v>
      </c>
      <c r="Q388" s="8">
        <v>0</v>
      </c>
      <c r="R388" s="9" t="s">
        <v>1148</v>
      </c>
      <c r="S388" s="8">
        <v>2316</v>
      </c>
      <c r="T388" s="9" t="s">
        <v>1148</v>
      </c>
      <c r="U388" s="8">
        <v>0</v>
      </c>
      <c r="V388" s="9" t="s">
        <v>1148</v>
      </c>
      <c r="W388" s="33">
        <v>43896</v>
      </c>
      <c r="X388" s="9" t="s">
        <v>1148</v>
      </c>
      <c r="Y388" s="30">
        <v>19.61</v>
      </c>
      <c r="Z388" s="9" t="s">
        <v>1148</v>
      </c>
      <c r="AA388" s="30">
        <v>2.16</v>
      </c>
      <c r="AB388" s="9" t="s">
        <v>1148</v>
      </c>
      <c r="AC388" s="30">
        <v>0</v>
      </c>
      <c r="AD388" s="9" t="s">
        <v>1148</v>
      </c>
      <c r="AE388" s="30">
        <v>1.18</v>
      </c>
      <c r="AF388" s="9" t="s">
        <v>1148</v>
      </c>
      <c r="AG388" s="30">
        <v>0</v>
      </c>
      <c r="AH388" s="9" t="s">
        <v>1148</v>
      </c>
      <c r="AI388" s="32">
        <v>22.95</v>
      </c>
      <c r="AJ388" s="12" t="s">
        <v>1148</v>
      </c>
      <c r="AK388" s="22">
        <v>490704</v>
      </c>
      <c r="AL388" s="22" t="s">
        <v>1148</v>
      </c>
      <c r="AM388" s="22">
        <v>72279</v>
      </c>
      <c r="AN388" s="22" t="s">
        <v>1148</v>
      </c>
      <c r="AO388" s="22">
        <v>0</v>
      </c>
      <c r="AP388" s="22" t="s">
        <v>1148</v>
      </c>
      <c r="AQ388" s="22">
        <v>37181</v>
      </c>
      <c r="AR388" s="22" t="s">
        <v>1148</v>
      </c>
      <c r="AS388" s="26">
        <v>600164</v>
      </c>
      <c r="AT388" s="22" t="s">
        <v>1148</v>
      </c>
      <c r="AU388" s="23">
        <v>13.113415285943345</v>
      </c>
      <c r="AV388" s="23" t="s">
        <v>1148</v>
      </c>
      <c r="AW388" s="23">
        <v>17.374759615384615</v>
      </c>
      <c r="AX388" s="23" t="s">
        <v>1148</v>
      </c>
      <c r="AY388" s="23" t="s">
        <v>1148</v>
      </c>
      <c r="AZ388" s="23" t="s">
        <v>1148</v>
      </c>
      <c r="BA388" s="23">
        <v>16.053972366148532</v>
      </c>
      <c r="BB388" s="23" t="s">
        <v>1148</v>
      </c>
      <c r="BC388" s="24">
        <v>13.672407508656825</v>
      </c>
      <c r="BD388" s="1" t="s">
        <v>1148</v>
      </c>
      <c r="BE388" s="1" t="str">
        <f>IF(OR(N388="Q",P388="Q",R388="Q",T388="Q",V388="Q",X388="Q",Z388="Q",AB388="Q",AD388="Q",AF388="Q",AH388="Q",AJ388="Q",AL388="Q",AN388="Q",AP388="Q",AR388="Q",AT388="Q",AV388="Q",AX388="Q",AZ388="Q",BB388="Q",BD388="Q"),"Yes","No")</f>
        <v>No</v>
      </c>
    </row>
    <row r="389" spans="1:57" ht="11.25" customHeight="1">
      <c r="A389" s="7" t="s">
        <v>785</v>
      </c>
      <c r="B389" s="7" t="s">
        <v>786</v>
      </c>
      <c r="C389" s="37" t="s">
        <v>63</v>
      </c>
      <c r="D389" s="298">
        <v>2192</v>
      </c>
      <c r="E389" s="299">
        <v>20192</v>
      </c>
      <c r="F389" s="27" t="s">
        <v>164</v>
      </c>
      <c r="G389" s="73" t="s">
        <v>160</v>
      </c>
      <c r="H389" s="35">
        <v>18351295</v>
      </c>
      <c r="I389" s="35">
        <v>62</v>
      </c>
      <c r="J389" s="37" t="s">
        <v>10</v>
      </c>
      <c r="K389" s="37" t="s">
        <v>161</v>
      </c>
      <c r="L389" s="8">
        <v>58</v>
      </c>
      <c r="M389" s="8">
        <v>120647</v>
      </c>
      <c r="N389" s="9" t="s">
        <v>1148</v>
      </c>
      <c r="O389" s="8">
        <v>2480</v>
      </c>
      <c r="P389" s="9" t="s">
        <v>1148</v>
      </c>
      <c r="Q389" s="8">
        <v>0</v>
      </c>
      <c r="R389" s="9" t="s">
        <v>1148</v>
      </c>
      <c r="S389" s="8">
        <v>10362</v>
      </c>
      <c r="T389" s="9" t="s">
        <v>1148</v>
      </c>
      <c r="U389" s="8">
        <v>0</v>
      </c>
      <c r="V389" s="9" t="s">
        <v>1148</v>
      </c>
      <c r="W389" s="33">
        <v>133489</v>
      </c>
      <c r="X389" s="9" t="s">
        <v>1148</v>
      </c>
      <c r="Y389" s="30">
        <v>83</v>
      </c>
      <c r="Z389" s="9" t="s">
        <v>1148</v>
      </c>
      <c r="AA389" s="30">
        <v>1</v>
      </c>
      <c r="AB389" s="9" t="s">
        <v>1148</v>
      </c>
      <c r="AC389" s="30">
        <v>0</v>
      </c>
      <c r="AD389" s="9" t="s">
        <v>1148</v>
      </c>
      <c r="AE389" s="30">
        <v>6</v>
      </c>
      <c r="AF389" s="9" t="s">
        <v>1148</v>
      </c>
      <c r="AG389" s="30">
        <v>0</v>
      </c>
      <c r="AH389" s="9" t="s">
        <v>1148</v>
      </c>
      <c r="AI389" s="32">
        <v>90</v>
      </c>
      <c r="AJ389" s="12" t="s">
        <v>1148</v>
      </c>
      <c r="AK389" s="22">
        <v>2430506</v>
      </c>
      <c r="AL389" s="22" t="s">
        <v>1148</v>
      </c>
      <c r="AM389" s="22">
        <v>57622</v>
      </c>
      <c r="AN389" s="22" t="s">
        <v>1148</v>
      </c>
      <c r="AO389" s="22">
        <v>0</v>
      </c>
      <c r="AP389" s="22" t="s">
        <v>1148</v>
      </c>
      <c r="AQ389" s="22">
        <v>326665</v>
      </c>
      <c r="AR389" s="22" t="s">
        <v>1148</v>
      </c>
      <c r="AS389" s="26">
        <v>2814793</v>
      </c>
      <c r="AT389" s="22" t="s">
        <v>1148</v>
      </c>
      <c r="AU389" s="23">
        <v>20.145598315747595</v>
      </c>
      <c r="AV389" s="23" t="s">
        <v>1148</v>
      </c>
      <c r="AW389" s="23">
        <v>23.234677419354838</v>
      </c>
      <c r="AX389" s="23" t="s">
        <v>1148</v>
      </c>
      <c r="AY389" s="23" t="s">
        <v>1148</v>
      </c>
      <c r="AZ389" s="23" t="s">
        <v>1148</v>
      </c>
      <c r="BA389" s="23">
        <v>31.525284694074504</v>
      </c>
      <c r="BB389" s="23" t="s">
        <v>1148</v>
      </c>
      <c r="BC389" s="24">
        <v>21.086329210646571</v>
      </c>
      <c r="BD389" s="1" t="s">
        <v>1148</v>
      </c>
      <c r="BE389" s="1" t="str">
        <f>IF(OR(N389="Q",P389="Q",R389="Q",T389="Q",V389="Q",X389="Q",Z389="Q",AB389="Q",AD389="Q",AF389="Q",AH389="Q",AJ389="Q",AL389="Q",AN389="Q",AP389="Q",AR389="Q",AT389="Q",AV389="Q",AX389="Q",AZ389="Q",BB389="Q",BD389="Q"),"Yes","No")</f>
        <v>No</v>
      </c>
    </row>
    <row r="390" spans="1:57" ht="11.25" customHeight="1">
      <c r="A390" s="7" t="s">
        <v>209</v>
      </c>
      <c r="B390" s="7" t="s">
        <v>210</v>
      </c>
      <c r="C390" s="37" t="s">
        <v>52</v>
      </c>
      <c r="D390" s="298">
        <v>5029</v>
      </c>
      <c r="E390" s="299">
        <v>50029</v>
      </c>
      <c r="F390" s="27" t="s">
        <v>167</v>
      </c>
      <c r="G390" s="73" t="s">
        <v>160</v>
      </c>
      <c r="H390" s="35">
        <v>70585</v>
      </c>
      <c r="I390" s="35">
        <v>62</v>
      </c>
      <c r="J390" s="37" t="s">
        <v>7</v>
      </c>
      <c r="K390" s="37" t="s">
        <v>161</v>
      </c>
      <c r="L390" s="8">
        <v>46</v>
      </c>
      <c r="M390" s="8">
        <v>78130</v>
      </c>
      <c r="N390" s="9" t="s">
        <v>1148</v>
      </c>
      <c r="O390" s="8">
        <v>16109</v>
      </c>
      <c r="P390" s="9" t="s">
        <v>1148</v>
      </c>
      <c r="Q390" s="8">
        <v>4618</v>
      </c>
      <c r="R390" s="9" t="s">
        <v>1148</v>
      </c>
      <c r="S390" s="8">
        <v>15873</v>
      </c>
      <c r="T390" s="9" t="s">
        <v>1148</v>
      </c>
      <c r="U390" s="8">
        <v>0</v>
      </c>
      <c r="V390" s="9" t="s">
        <v>1148</v>
      </c>
      <c r="W390" s="33">
        <v>114730</v>
      </c>
      <c r="X390" s="9" t="s">
        <v>1148</v>
      </c>
      <c r="Y390" s="30">
        <v>48</v>
      </c>
      <c r="Z390" s="9" t="s">
        <v>1148</v>
      </c>
      <c r="AA390" s="30">
        <v>9</v>
      </c>
      <c r="AB390" s="9" t="s">
        <v>1148</v>
      </c>
      <c r="AC390" s="30">
        <v>2</v>
      </c>
      <c r="AD390" s="9" t="s">
        <v>1148</v>
      </c>
      <c r="AE390" s="30">
        <v>7</v>
      </c>
      <c r="AF390" s="9" t="s">
        <v>1148</v>
      </c>
      <c r="AG390" s="30">
        <v>0</v>
      </c>
      <c r="AH390" s="9" t="s">
        <v>1148</v>
      </c>
      <c r="AI390" s="32">
        <v>66</v>
      </c>
      <c r="AJ390" s="12" t="s">
        <v>1148</v>
      </c>
      <c r="AK390" s="22">
        <v>1391103</v>
      </c>
      <c r="AL390" s="22" t="s">
        <v>1148</v>
      </c>
      <c r="AM390" s="22">
        <v>330954</v>
      </c>
      <c r="AN390" s="22" t="s">
        <v>1148</v>
      </c>
      <c r="AO390" s="22">
        <v>92048</v>
      </c>
      <c r="AP390" s="22" t="s">
        <v>1148</v>
      </c>
      <c r="AQ390" s="22">
        <v>379989</v>
      </c>
      <c r="AR390" s="22" t="s">
        <v>1148</v>
      </c>
      <c r="AS390" s="26">
        <v>2194094</v>
      </c>
      <c r="AT390" s="22" t="s">
        <v>1148</v>
      </c>
      <c r="AU390" s="23">
        <v>17.804978881351595</v>
      </c>
      <c r="AV390" s="23" t="s">
        <v>1148</v>
      </c>
      <c r="AW390" s="23">
        <v>20.544664473275809</v>
      </c>
      <c r="AX390" s="23" t="s">
        <v>1148</v>
      </c>
      <c r="AY390" s="23">
        <v>19.932438284971848</v>
      </c>
      <c r="AZ390" s="23" t="s">
        <v>1148</v>
      </c>
      <c r="BA390" s="23">
        <v>23.93933093933094</v>
      </c>
      <c r="BB390" s="23" t="s">
        <v>1148</v>
      </c>
      <c r="BC390" s="24">
        <v>19.123978035387431</v>
      </c>
      <c r="BD390" s="1" t="s">
        <v>1148</v>
      </c>
      <c r="BE390" s="1" t="str">
        <f>IF(OR(N390="Q",P390="Q",R390="Q",T390="Q",V390="Q",X390="Q",Z390="Q",AB390="Q",AD390="Q",AF390="Q",AH390="Q",AJ390="Q",AL390="Q",AN390="Q",AP390="Q",AR390="Q",AT390="Q",AV390="Q",AX390="Q",AZ390="Q",BB390="Q",BD390="Q"),"Yes","No")</f>
        <v>No</v>
      </c>
    </row>
    <row r="391" spans="1:57" ht="11.25" customHeight="1">
      <c r="A391" s="7" t="s">
        <v>346</v>
      </c>
      <c r="B391" s="7" t="s">
        <v>347</v>
      </c>
      <c r="C391" s="37" t="s">
        <v>77</v>
      </c>
      <c r="D391" s="298">
        <v>3025</v>
      </c>
      <c r="E391" s="299">
        <v>30025</v>
      </c>
      <c r="F391" s="27" t="s">
        <v>167</v>
      </c>
      <c r="G391" s="73" t="s">
        <v>160</v>
      </c>
      <c r="H391" s="35">
        <v>381502</v>
      </c>
      <c r="I391" s="35">
        <v>62</v>
      </c>
      <c r="J391" s="37" t="s">
        <v>10</v>
      </c>
      <c r="K391" s="37" t="s">
        <v>161</v>
      </c>
      <c r="L391" s="8">
        <v>29</v>
      </c>
      <c r="M391" s="8">
        <v>48904</v>
      </c>
      <c r="N391" s="9" t="s">
        <v>1148</v>
      </c>
      <c r="O391" s="8">
        <v>1962</v>
      </c>
      <c r="P391" s="9" t="s">
        <v>1148</v>
      </c>
      <c r="Q391" s="8">
        <v>943</v>
      </c>
      <c r="R391" s="9" t="s">
        <v>1148</v>
      </c>
      <c r="S391" s="8">
        <v>13856</v>
      </c>
      <c r="T391" s="9" t="s">
        <v>1148</v>
      </c>
      <c r="U391" s="8">
        <v>0</v>
      </c>
      <c r="V391" s="9" t="s">
        <v>1148</v>
      </c>
      <c r="W391" s="33">
        <v>65665</v>
      </c>
      <c r="X391" s="9" t="s">
        <v>1148</v>
      </c>
      <c r="Y391" s="30">
        <v>35</v>
      </c>
      <c r="Z391" s="9" t="s">
        <v>1148</v>
      </c>
      <c r="AA391" s="30">
        <v>1</v>
      </c>
      <c r="AB391" s="9" t="s">
        <v>1148</v>
      </c>
      <c r="AC391" s="30">
        <v>1</v>
      </c>
      <c r="AD391" s="9" t="s">
        <v>1148</v>
      </c>
      <c r="AE391" s="30">
        <v>8</v>
      </c>
      <c r="AF391" s="9" t="s">
        <v>1148</v>
      </c>
      <c r="AG391" s="30">
        <v>0</v>
      </c>
      <c r="AH391" s="9" t="s">
        <v>1148</v>
      </c>
      <c r="AI391" s="32">
        <v>45</v>
      </c>
      <c r="AJ391" s="12" t="s">
        <v>1148</v>
      </c>
      <c r="AK391" s="22">
        <v>803324</v>
      </c>
      <c r="AL391" s="22" t="s">
        <v>1148</v>
      </c>
      <c r="AM391" s="22">
        <v>42298</v>
      </c>
      <c r="AN391" s="22" t="s">
        <v>1148</v>
      </c>
      <c r="AO391" s="22">
        <v>28079</v>
      </c>
      <c r="AP391" s="22" t="s">
        <v>1148</v>
      </c>
      <c r="AQ391" s="22">
        <v>395041</v>
      </c>
      <c r="AR391" s="22" t="s">
        <v>1148</v>
      </c>
      <c r="AS391" s="26">
        <v>1268742</v>
      </c>
      <c r="AT391" s="22" t="s">
        <v>1148</v>
      </c>
      <c r="AU391" s="23">
        <v>16.42654997546213</v>
      </c>
      <c r="AV391" s="23" t="s">
        <v>1148</v>
      </c>
      <c r="AW391" s="23">
        <v>21.55861365953109</v>
      </c>
      <c r="AX391" s="23" t="s">
        <v>1148</v>
      </c>
      <c r="AY391" s="23">
        <v>29.776246023329797</v>
      </c>
      <c r="AZ391" s="23" t="s">
        <v>1148</v>
      </c>
      <c r="BA391" s="23">
        <v>28.510464780600461</v>
      </c>
      <c r="BB391" s="23" t="s">
        <v>1148</v>
      </c>
      <c r="BC391" s="24">
        <v>19.321434554176502</v>
      </c>
      <c r="BD391" s="1" t="s">
        <v>1148</v>
      </c>
      <c r="BE391" s="1" t="str">
        <f>IF(OR(N391="Q",P391="Q",R391="Q",T391="Q",V391="Q",X391="Q",Z391="Q",AB391="Q",AD391="Q",AF391="Q",AH391="Q",AJ391="Q",AL391="Q",AN391="Q",AP391="Q",AR391="Q",AT391="Q",AV391="Q",AX391="Q",AZ391="Q",BB391="Q",BD391="Q"),"Yes","No")</f>
        <v>No</v>
      </c>
    </row>
    <row r="392" spans="1:57" ht="11.25" customHeight="1">
      <c r="A392" s="7" t="s">
        <v>346</v>
      </c>
      <c r="B392" s="7" t="s">
        <v>347</v>
      </c>
      <c r="C392" s="37" t="s">
        <v>77</v>
      </c>
      <c r="D392" s="298">
        <v>3025</v>
      </c>
      <c r="E392" s="299">
        <v>30025</v>
      </c>
      <c r="F392" s="27" t="s">
        <v>167</v>
      </c>
      <c r="G392" s="73" t="s">
        <v>160</v>
      </c>
      <c r="H392" s="35">
        <v>381502</v>
      </c>
      <c r="I392" s="35">
        <v>62</v>
      </c>
      <c r="J392" s="37" t="s">
        <v>7</v>
      </c>
      <c r="K392" s="37" t="s">
        <v>161</v>
      </c>
      <c r="L392" s="8">
        <v>26</v>
      </c>
      <c r="M392" s="8">
        <v>101190</v>
      </c>
      <c r="N392" s="9" t="s">
        <v>1148</v>
      </c>
      <c r="O392" s="8">
        <v>14938</v>
      </c>
      <c r="P392" s="9" t="s">
        <v>1148</v>
      </c>
      <c r="Q392" s="8">
        <v>8944</v>
      </c>
      <c r="R392" s="9" t="s">
        <v>1148</v>
      </c>
      <c r="S392" s="8">
        <v>16444</v>
      </c>
      <c r="T392" s="9" t="s">
        <v>1148</v>
      </c>
      <c r="U392" s="8">
        <v>0</v>
      </c>
      <c r="V392" s="9" t="s">
        <v>1148</v>
      </c>
      <c r="W392" s="33">
        <v>141516</v>
      </c>
      <c r="X392" s="9" t="s">
        <v>1148</v>
      </c>
      <c r="Y392" s="30">
        <v>57</v>
      </c>
      <c r="Z392" s="9" t="s">
        <v>1148</v>
      </c>
      <c r="AA392" s="30">
        <v>8</v>
      </c>
      <c r="AB392" s="9" t="s">
        <v>1148</v>
      </c>
      <c r="AC392" s="30">
        <v>8.5</v>
      </c>
      <c r="AD392" s="9" t="s">
        <v>1148</v>
      </c>
      <c r="AE392" s="30">
        <v>10</v>
      </c>
      <c r="AF392" s="9" t="s">
        <v>1148</v>
      </c>
      <c r="AG392" s="30">
        <v>0</v>
      </c>
      <c r="AH392" s="9" t="s">
        <v>1148</v>
      </c>
      <c r="AI392" s="32">
        <v>83.5</v>
      </c>
      <c r="AJ392" s="12" t="s">
        <v>1148</v>
      </c>
      <c r="AK392" s="22">
        <v>2855189</v>
      </c>
      <c r="AL392" s="22" t="s">
        <v>1148</v>
      </c>
      <c r="AM392" s="22">
        <v>450408</v>
      </c>
      <c r="AN392" s="22" t="s">
        <v>1148</v>
      </c>
      <c r="AO392" s="22">
        <v>237790</v>
      </c>
      <c r="AP392" s="22" t="s">
        <v>1148</v>
      </c>
      <c r="AQ392" s="22">
        <v>709417</v>
      </c>
      <c r="AR392" s="22" t="s">
        <v>1148</v>
      </c>
      <c r="AS392" s="26">
        <v>4252804</v>
      </c>
      <c r="AT392" s="22" t="s">
        <v>1148</v>
      </c>
      <c r="AU392" s="23">
        <v>28.21611819349738</v>
      </c>
      <c r="AV392" s="23" t="s">
        <v>1148</v>
      </c>
      <c r="AW392" s="23">
        <v>30.151827553889408</v>
      </c>
      <c r="AX392" s="23" t="s">
        <v>1148</v>
      </c>
      <c r="AY392" s="23">
        <v>26.58653846153846</v>
      </c>
      <c r="AZ392" s="23" t="s">
        <v>1148</v>
      </c>
      <c r="BA392" s="23">
        <v>43.141388956458286</v>
      </c>
      <c r="BB392" s="23" t="s">
        <v>1148</v>
      </c>
      <c r="BC392" s="24">
        <v>30.051753865287317</v>
      </c>
      <c r="BD392" s="1" t="s">
        <v>1148</v>
      </c>
      <c r="BE392" s="1" t="str">
        <f>IF(OR(N392="Q",P392="Q",R392="Q",T392="Q",V392="Q",X392="Q",Z392="Q",AB392="Q",AD392="Q",AF392="Q",AH392="Q",AJ392="Q",AL392="Q",AN392="Q",AP392="Q",AR392="Q",AT392="Q",AV392="Q",AX392="Q",AZ392="Q",BB392="Q",BD392="Q"),"Yes","No")</f>
        <v>No</v>
      </c>
    </row>
    <row r="393" spans="1:57" ht="11.25" customHeight="1">
      <c r="A393" s="7" t="s">
        <v>209</v>
      </c>
      <c r="B393" s="7" t="s">
        <v>210</v>
      </c>
      <c r="C393" s="37" t="s">
        <v>52</v>
      </c>
      <c r="D393" s="298">
        <v>5029</v>
      </c>
      <c r="E393" s="299">
        <v>50029</v>
      </c>
      <c r="F393" s="27" t="s">
        <v>167</v>
      </c>
      <c r="G393" s="73" t="s">
        <v>160</v>
      </c>
      <c r="H393" s="35">
        <v>70585</v>
      </c>
      <c r="I393" s="35">
        <v>62</v>
      </c>
      <c r="J393" s="37" t="s">
        <v>10</v>
      </c>
      <c r="K393" s="37" t="s">
        <v>161</v>
      </c>
      <c r="L393" s="8">
        <v>16</v>
      </c>
      <c r="M393" s="8">
        <v>40294</v>
      </c>
      <c r="N393" s="9" t="s">
        <v>1148</v>
      </c>
      <c r="O393" s="8">
        <v>7934</v>
      </c>
      <c r="P393" s="9" t="s">
        <v>1148</v>
      </c>
      <c r="Q393" s="8">
        <v>2274</v>
      </c>
      <c r="R393" s="9" t="s">
        <v>1148</v>
      </c>
      <c r="S393" s="8">
        <v>6803</v>
      </c>
      <c r="T393" s="9" t="s">
        <v>1148</v>
      </c>
      <c r="U393" s="8">
        <v>0</v>
      </c>
      <c r="V393" s="9" t="s">
        <v>1148</v>
      </c>
      <c r="W393" s="33">
        <v>57305</v>
      </c>
      <c r="X393" s="9" t="s">
        <v>1148</v>
      </c>
      <c r="Y393" s="30">
        <v>23</v>
      </c>
      <c r="Z393" s="9" t="s">
        <v>1148</v>
      </c>
      <c r="AA393" s="30">
        <v>4</v>
      </c>
      <c r="AB393" s="9" t="s">
        <v>1148</v>
      </c>
      <c r="AC393" s="30">
        <v>1</v>
      </c>
      <c r="AD393" s="9" t="s">
        <v>1148</v>
      </c>
      <c r="AE393" s="30">
        <v>3</v>
      </c>
      <c r="AF393" s="9" t="s">
        <v>1148</v>
      </c>
      <c r="AG393" s="30">
        <v>0</v>
      </c>
      <c r="AH393" s="9" t="s">
        <v>1148</v>
      </c>
      <c r="AI393" s="32">
        <v>31</v>
      </c>
      <c r="AJ393" s="12" t="s">
        <v>1148</v>
      </c>
      <c r="AK393" s="22">
        <v>816997</v>
      </c>
      <c r="AL393" s="22" t="s">
        <v>1148</v>
      </c>
      <c r="AM393" s="22">
        <v>163007</v>
      </c>
      <c r="AN393" s="22" t="s">
        <v>1148</v>
      </c>
      <c r="AO393" s="22">
        <v>45337</v>
      </c>
      <c r="AP393" s="22" t="s">
        <v>1148</v>
      </c>
      <c r="AQ393" s="22">
        <v>162852</v>
      </c>
      <c r="AR393" s="22" t="s">
        <v>1148</v>
      </c>
      <c r="AS393" s="26">
        <v>1188193</v>
      </c>
      <c r="AT393" s="22" t="s">
        <v>1148</v>
      </c>
      <c r="AU393" s="23">
        <v>20.275897155904104</v>
      </c>
      <c r="AV393" s="23" t="s">
        <v>1148</v>
      </c>
      <c r="AW393" s="23">
        <v>20.545374338290898</v>
      </c>
      <c r="AX393" s="23" t="s">
        <v>1148</v>
      </c>
      <c r="AY393" s="23">
        <v>19.937115215479331</v>
      </c>
      <c r="AZ393" s="23" t="s">
        <v>1148</v>
      </c>
      <c r="BA393" s="23">
        <v>23.938262531236219</v>
      </c>
      <c r="BB393" s="23" t="s">
        <v>1148</v>
      </c>
      <c r="BC393" s="24">
        <v>20.734543233574733</v>
      </c>
      <c r="BD393" s="1" t="s">
        <v>1148</v>
      </c>
      <c r="BE393" s="1" t="str">
        <f>IF(OR(N393="Q",P393="Q",R393="Q",T393="Q",V393="Q",X393="Q",Z393="Q",AB393="Q",AD393="Q",AF393="Q",AH393="Q",AJ393="Q",AL393="Q",AN393="Q",AP393="Q",AR393="Q",AT393="Q",AV393="Q",AX393="Q",AZ393="Q",BB393="Q",BD393="Q"),"Yes","No")</f>
        <v>No</v>
      </c>
    </row>
    <row r="394" spans="1:57" ht="11.25" customHeight="1">
      <c r="A394" s="7" t="s">
        <v>785</v>
      </c>
      <c r="B394" s="7" t="s">
        <v>786</v>
      </c>
      <c r="C394" s="37" t="s">
        <v>63</v>
      </c>
      <c r="D394" s="298">
        <v>2192</v>
      </c>
      <c r="E394" s="299">
        <v>20192</v>
      </c>
      <c r="F394" s="27" t="s">
        <v>164</v>
      </c>
      <c r="G394" s="73" t="s">
        <v>160</v>
      </c>
      <c r="H394" s="35">
        <v>18351295</v>
      </c>
      <c r="I394" s="35">
        <v>62</v>
      </c>
      <c r="J394" s="37" t="s">
        <v>7</v>
      </c>
      <c r="K394" s="37" t="s">
        <v>161</v>
      </c>
      <c r="L394" s="8">
        <v>4</v>
      </c>
      <c r="M394" s="8">
        <v>13866</v>
      </c>
      <c r="N394" s="9" t="s">
        <v>1148</v>
      </c>
      <c r="O394" s="8">
        <v>276</v>
      </c>
      <c r="P394" s="9" t="s">
        <v>1148</v>
      </c>
      <c r="Q394" s="8">
        <v>0</v>
      </c>
      <c r="R394" s="9" t="s">
        <v>1148</v>
      </c>
      <c r="S394" s="8">
        <v>1151</v>
      </c>
      <c r="T394" s="9" t="s">
        <v>1148</v>
      </c>
      <c r="U394" s="8">
        <v>0</v>
      </c>
      <c r="V394" s="9" t="s">
        <v>1148</v>
      </c>
      <c r="W394" s="33">
        <v>15293</v>
      </c>
      <c r="X394" s="9" t="s">
        <v>1148</v>
      </c>
      <c r="Y394" s="30">
        <v>14</v>
      </c>
      <c r="Z394" s="9" t="s">
        <v>1148</v>
      </c>
      <c r="AA394" s="30">
        <v>1</v>
      </c>
      <c r="AB394" s="9" t="s">
        <v>1148</v>
      </c>
      <c r="AC394" s="30">
        <v>0</v>
      </c>
      <c r="AD394" s="9" t="s">
        <v>1148</v>
      </c>
      <c r="AE394" s="30">
        <v>2</v>
      </c>
      <c r="AF394" s="9" t="s">
        <v>1148</v>
      </c>
      <c r="AG394" s="30">
        <v>0</v>
      </c>
      <c r="AH394" s="9" t="s">
        <v>1148</v>
      </c>
      <c r="AI394" s="32">
        <v>17</v>
      </c>
      <c r="AJ394" s="12" t="s">
        <v>1148</v>
      </c>
      <c r="AK394" s="22">
        <v>395664</v>
      </c>
      <c r="AL394" s="22" t="s">
        <v>1148</v>
      </c>
      <c r="AM394" s="22">
        <v>6403</v>
      </c>
      <c r="AN394" s="22" t="s">
        <v>1148</v>
      </c>
      <c r="AO394" s="22">
        <v>0</v>
      </c>
      <c r="AP394" s="22" t="s">
        <v>1148</v>
      </c>
      <c r="AQ394" s="22">
        <v>10103</v>
      </c>
      <c r="AR394" s="22" t="s">
        <v>1148</v>
      </c>
      <c r="AS394" s="26">
        <v>412170</v>
      </c>
      <c r="AT394" s="22" t="s">
        <v>1148</v>
      </c>
      <c r="AU394" s="23">
        <v>28.534833405452186</v>
      </c>
      <c r="AV394" s="23" t="s">
        <v>1148</v>
      </c>
      <c r="AW394" s="23">
        <v>23.19927536231884</v>
      </c>
      <c r="AX394" s="23" t="s">
        <v>1148</v>
      </c>
      <c r="AY394" s="23" t="s">
        <v>1148</v>
      </c>
      <c r="AZ394" s="23" t="s">
        <v>1148</v>
      </c>
      <c r="BA394" s="23">
        <v>8.7775847089487407</v>
      </c>
      <c r="BB394" s="23" t="s">
        <v>1148</v>
      </c>
      <c r="BC394" s="24">
        <v>26.951546459164323</v>
      </c>
      <c r="BD394" s="1" t="s">
        <v>1148</v>
      </c>
      <c r="BE394" s="1" t="str">
        <f>IF(OR(N394="Q",P394="Q",R394="Q",T394="Q",V394="Q",X394="Q",Z394="Q",AB394="Q",AD394="Q",AF394="Q",AH394="Q",AJ394="Q",AL394="Q",AN394="Q",AP394="Q",AR394="Q",AT394="Q",AV394="Q",AX394="Q",AZ394="Q",BB394="Q",BD394="Q"),"Yes","No")</f>
        <v>No</v>
      </c>
    </row>
    <row r="395" spans="1:57" ht="11.25" customHeight="1">
      <c r="A395" s="7" t="s">
        <v>87</v>
      </c>
      <c r="B395" s="7" t="s">
        <v>763</v>
      </c>
      <c r="C395" s="37" t="s">
        <v>86</v>
      </c>
      <c r="D395" s="298">
        <v>3045</v>
      </c>
      <c r="E395" s="299">
        <v>30045</v>
      </c>
      <c r="F395" s="27" t="s">
        <v>413</v>
      </c>
      <c r="G395" s="73" t="s">
        <v>160</v>
      </c>
      <c r="H395" s="35">
        <v>92359</v>
      </c>
      <c r="I395" s="35">
        <v>60</v>
      </c>
      <c r="J395" s="37" t="s">
        <v>10</v>
      </c>
      <c r="K395" s="37" t="s">
        <v>161</v>
      </c>
      <c r="L395" s="8">
        <v>60</v>
      </c>
      <c r="M395" s="8">
        <v>178701</v>
      </c>
      <c r="N395" s="9" t="s">
        <v>1148</v>
      </c>
      <c r="O395" s="8">
        <v>5844</v>
      </c>
      <c r="P395" s="9" t="s">
        <v>1148</v>
      </c>
      <c r="Q395" s="8">
        <v>208</v>
      </c>
      <c r="R395" s="9" t="s">
        <v>1148</v>
      </c>
      <c r="S395" s="8">
        <v>18667</v>
      </c>
      <c r="T395" s="9" t="s">
        <v>1148</v>
      </c>
      <c r="U395" s="8">
        <v>0</v>
      </c>
      <c r="V395" s="9" t="s">
        <v>1148</v>
      </c>
      <c r="W395" s="33">
        <v>203420</v>
      </c>
      <c r="X395" s="9" t="s">
        <v>1148</v>
      </c>
      <c r="Y395" s="30">
        <v>104</v>
      </c>
      <c r="Z395" s="9" t="s">
        <v>1148</v>
      </c>
      <c r="AA395" s="30">
        <v>3</v>
      </c>
      <c r="AB395" s="9" t="s">
        <v>1148</v>
      </c>
      <c r="AC395" s="30">
        <v>0</v>
      </c>
      <c r="AD395" s="9" t="s">
        <v>1148</v>
      </c>
      <c r="AE395" s="30">
        <v>9</v>
      </c>
      <c r="AF395" s="9" t="s">
        <v>1148</v>
      </c>
      <c r="AG395" s="30">
        <v>0</v>
      </c>
      <c r="AH395" s="9" t="s">
        <v>1148</v>
      </c>
      <c r="AI395" s="32">
        <v>116</v>
      </c>
      <c r="AJ395" s="12" t="s">
        <v>1148</v>
      </c>
      <c r="AK395" s="22">
        <v>2815154</v>
      </c>
      <c r="AL395" s="22" t="s">
        <v>1148</v>
      </c>
      <c r="AM395" s="22">
        <v>135275</v>
      </c>
      <c r="AN395" s="22" t="s">
        <v>1148</v>
      </c>
      <c r="AO395" s="22">
        <v>8389</v>
      </c>
      <c r="AP395" s="22" t="s">
        <v>1148</v>
      </c>
      <c r="AQ395" s="22">
        <v>533898</v>
      </c>
      <c r="AR395" s="22" t="s">
        <v>1148</v>
      </c>
      <c r="AS395" s="26">
        <v>3492716</v>
      </c>
      <c r="AT395" s="22" t="s">
        <v>1148</v>
      </c>
      <c r="AU395" s="23">
        <v>15.75343170995126</v>
      </c>
      <c r="AV395" s="23" t="s">
        <v>1148</v>
      </c>
      <c r="AW395" s="23">
        <v>23.147672826830938</v>
      </c>
      <c r="AX395" s="23" t="s">
        <v>1148</v>
      </c>
      <c r="AY395" s="23">
        <v>40.331730769230766</v>
      </c>
      <c r="AZ395" s="23" t="s">
        <v>1148</v>
      </c>
      <c r="BA395" s="23">
        <v>28.601167836288639</v>
      </c>
      <c r="BB395" s="23" t="s">
        <v>1148</v>
      </c>
      <c r="BC395" s="24">
        <v>17.169973453937665</v>
      </c>
      <c r="BD395" s="1" t="s">
        <v>1148</v>
      </c>
      <c r="BE395" s="1" t="str">
        <f>IF(OR(N395="Q",P395="Q",R395="Q",T395="Q",V395="Q",X395="Q",Z395="Q",AB395="Q",AD395="Q",AF395="Q",AH395="Q",AJ395="Q",AL395="Q",AN395="Q",AP395="Q",AR395="Q",AT395="Q",AV395="Q",AX395="Q",AZ395="Q",BB395="Q",BD395="Q"),"Yes","No")</f>
        <v>No</v>
      </c>
    </row>
    <row r="396" spans="1:57" ht="11.25" customHeight="1">
      <c r="A396" s="7" t="s">
        <v>642</v>
      </c>
      <c r="B396" s="7" t="s">
        <v>290</v>
      </c>
      <c r="C396" s="37" t="s">
        <v>40</v>
      </c>
      <c r="D396" s="298">
        <v>5059</v>
      </c>
      <c r="E396" s="299">
        <v>50059</v>
      </c>
      <c r="F396" s="27" t="s">
        <v>167</v>
      </c>
      <c r="G396" s="73" t="s">
        <v>160</v>
      </c>
      <c r="H396" s="35">
        <v>161316</v>
      </c>
      <c r="I396" s="35">
        <v>60</v>
      </c>
      <c r="J396" s="37" t="s">
        <v>7</v>
      </c>
      <c r="K396" s="37" t="s">
        <v>161</v>
      </c>
      <c r="L396" s="8">
        <v>48</v>
      </c>
      <c r="M396" s="8">
        <v>172151</v>
      </c>
      <c r="N396" s="9" t="s">
        <v>1148</v>
      </c>
      <c r="O396" s="8">
        <v>38911</v>
      </c>
      <c r="P396" s="9" t="s">
        <v>1148</v>
      </c>
      <c r="Q396" s="8">
        <v>0</v>
      </c>
      <c r="R396" s="9" t="s">
        <v>1148</v>
      </c>
      <c r="S396" s="8">
        <v>17016</v>
      </c>
      <c r="T396" s="9" t="s">
        <v>1148</v>
      </c>
      <c r="U396" s="8">
        <v>0</v>
      </c>
      <c r="V396" s="9" t="s">
        <v>1148</v>
      </c>
      <c r="W396" s="33">
        <v>228078</v>
      </c>
      <c r="X396" s="9" t="s">
        <v>1148</v>
      </c>
      <c r="Y396" s="30">
        <v>88</v>
      </c>
      <c r="Z396" s="9" t="s">
        <v>1148</v>
      </c>
      <c r="AA396" s="30">
        <v>21</v>
      </c>
      <c r="AB396" s="9" t="s">
        <v>1148</v>
      </c>
      <c r="AC396" s="30">
        <v>0</v>
      </c>
      <c r="AD396" s="9" t="s">
        <v>1148</v>
      </c>
      <c r="AE396" s="30">
        <v>9</v>
      </c>
      <c r="AF396" s="9" t="s">
        <v>1148</v>
      </c>
      <c r="AG396" s="30">
        <v>0</v>
      </c>
      <c r="AH396" s="9" t="s">
        <v>1148</v>
      </c>
      <c r="AI396" s="32">
        <v>118</v>
      </c>
      <c r="AJ396" s="12" t="s">
        <v>1148</v>
      </c>
      <c r="AK396" s="22">
        <v>4057936</v>
      </c>
      <c r="AL396" s="22" t="s">
        <v>1148</v>
      </c>
      <c r="AM396" s="22">
        <v>990110</v>
      </c>
      <c r="AN396" s="22" t="s">
        <v>1148</v>
      </c>
      <c r="AO396" s="22">
        <v>0</v>
      </c>
      <c r="AP396" s="22" t="s">
        <v>1148</v>
      </c>
      <c r="AQ396" s="22">
        <v>507726</v>
      </c>
      <c r="AR396" s="22" t="s">
        <v>1148</v>
      </c>
      <c r="AS396" s="26">
        <v>5555772</v>
      </c>
      <c r="AT396" s="22" t="s">
        <v>1148</v>
      </c>
      <c r="AU396" s="23">
        <v>23.571957177129381</v>
      </c>
      <c r="AV396" s="23" t="s">
        <v>1148</v>
      </c>
      <c r="AW396" s="23">
        <v>25.445503842101207</v>
      </c>
      <c r="AX396" s="23" t="s">
        <v>1148</v>
      </c>
      <c r="AY396" s="23" t="s">
        <v>1148</v>
      </c>
      <c r="AZ396" s="23" t="s">
        <v>1148</v>
      </c>
      <c r="BA396" s="23">
        <v>29.83815232722144</v>
      </c>
      <c r="BB396" s="23" t="s">
        <v>1148</v>
      </c>
      <c r="BC396" s="24">
        <v>24.359087680530344</v>
      </c>
      <c r="BD396" s="1" t="s">
        <v>1148</v>
      </c>
      <c r="BE396" s="1" t="str">
        <f>IF(OR(N396="Q",P396="Q",R396="Q",T396="Q",V396="Q",X396="Q",Z396="Q",AB396="Q",AD396="Q",AF396="Q",AH396="Q",AJ396="Q",AL396="Q",AN396="Q",AP396="Q",AR396="Q",AT396="Q",AV396="Q",AX396="Q",AZ396="Q",BB396="Q",BD396="Q"),"Yes","No")</f>
        <v>No</v>
      </c>
    </row>
    <row r="397" spans="1:57" ht="11.25" customHeight="1">
      <c r="A397" s="7" t="s">
        <v>589</v>
      </c>
      <c r="B397" s="7" t="s">
        <v>590</v>
      </c>
      <c r="C397" s="37" t="s">
        <v>40</v>
      </c>
      <c r="D397" s="298">
        <v>5057</v>
      </c>
      <c r="E397" s="299">
        <v>50057</v>
      </c>
      <c r="F397" s="27" t="s">
        <v>167</v>
      </c>
      <c r="G397" s="73" t="s">
        <v>160</v>
      </c>
      <c r="H397" s="35">
        <v>280051</v>
      </c>
      <c r="I397" s="35">
        <v>60</v>
      </c>
      <c r="J397" s="37" t="s">
        <v>7</v>
      </c>
      <c r="K397" s="37" t="s">
        <v>161</v>
      </c>
      <c r="L397" s="8">
        <v>44</v>
      </c>
      <c r="M397" s="8">
        <v>202960</v>
      </c>
      <c r="N397" s="9" t="s">
        <v>1148</v>
      </c>
      <c r="O397" s="8">
        <v>39479</v>
      </c>
      <c r="P397" s="9" t="s">
        <v>1148</v>
      </c>
      <c r="Q397" s="8">
        <v>1752</v>
      </c>
      <c r="R397" s="9" t="s">
        <v>1148</v>
      </c>
      <c r="S397" s="8">
        <v>24096</v>
      </c>
      <c r="T397" s="9" t="s">
        <v>1148</v>
      </c>
      <c r="U397" s="8">
        <v>0</v>
      </c>
      <c r="V397" s="9" t="s">
        <v>1148</v>
      </c>
      <c r="W397" s="33">
        <v>268287</v>
      </c>
      <c r="X397" s="9" t="s">
        <v>1148</v>
      </c>
      <c r="Y397" s="30">
        <v>115</v>
      </c>
      <c r="Z397" s="9" t="s">
        <v>1148</v>
      </c>
      <c r="AA397" s="30">
        <v>23</v>
      </c>
      <c r="AB397" s="9" t="s">
        <v>1148</v>
      </c>
      <c r="AC397" s="30">
        <v>0.9</v>
      </c>
      <c r="AD397" s="9" t="s">
        <v>1148</v>
      </c>
      <c r="AE397" s="30">
        <v>24.5</v>
      </c>
      <c r="AF397" s="9" t="s">
        <v>1148</v>
      </c>
      <c r="AG397" s="30">
        <v>0</v>
      </c>
      <c r="AH397" s="9" t="s">
        <v>1148</v>
      </c>
      <c r="AI397" s="32">
        <v>163.4</v>
      </c>
      <c r="AJ397" s="12" t="s">
        <v>1148</v>
      </c>
      <c r="AK397" s="22">
        <v>4560983</v>
      </c>
      <c r="AL397" s="22" t="s">
        <v>1148</v>
      </c>
      <c r="AM397" s="22">
        <v>968216</v>
      </c>
      <c r="AN397" s="22" t="s">
        <v>1148</v>
      </c>
      <c r="AO397" s="22">
        <v>39932</v>
      </c>
      <c r="AP397" s="22" t="s">
        <v>1148</v>
      </c>
      <c r="AQ397" s="22">
        <v>744450</v>
      </c>
      <c r="AR397" s="22" t="s">
        <v>1148</v>
      </c>
      <c r="AS397" s="26">
        <v>6313581</v>
      </c>
      <c r="AT397" s="22" t="s">
        <v>1148</v>
      </c>
      <c r="AU397" s="23">
        <v>22.472324595979504</v>
      </c>
      <c r="AV397" s="23" t="s">
        <v>1148</v>
      </c>
      <c r="AW397" s="23">
        <v>24.524835988753516</v>
      </c>
      <c r="AX397" s="23" t="s">
        <v>1148</v>
      </c>
      <c r="AY397" s="23">
        <v>22.792237442922374</v>
      </c>
      <c r="AZ397" s="23" t="s">
        <v>1148</v>
      </c>
      <c r="BA397" s="23">
        <v>30.895169322709162</v>
      </c>
      <c r="BB397" s="23" t="s">
        <v>1148</v>
      </c>
      <c r="BC397" s="24">
        <v>23.53293674311465</v>
      </c>
      <c r="BD397" s="1" t="s">
        <v>1148</v>
      </c>
      <c r="BE397" s="1" t="str">
        <f>IF(OR(N397="Q",P397="Q",R397="Q",T397="Q",V397="Q",X397="Q",Z397="Q",AB397="Q",AD397="Q",AF397="Q",AH397="Q",AJ397="Q",AL397="Q",AN397="Q",AP397="Q",AR397="Q",AT397="Q",AV397="Q",AX397="Q",AZ397="Q",BB397="Q",BD397="Q"),"Yes","No")</f>
        <v>No</v>
      </c>
    </row>
    <row r="398" spans="1:57" ht="11.25" customHeight="1">
      <c r="A398" s="7" t="s">
        <v>642</v>
      </c>
      <c r="B398" s="7" t="s">
        <v>290</v>
      </c>
      <c r="C398" s="37" t="s">
        <v>40</v>
      </c>
      <c r="D398" s="298">
        <v>5059</v>
      </c>
      <c r="E398" s="299">
        <v>50059</v>
      </c>
      <c r="F398" s="27" t="s">
        <v>167</v>
      </c>
      <c r="G398" s="73" t="s">
        <v>160</v>
      </c>
      <c r="H398" s="35">
        <v>161316</v>
      </c>
      <c r="I398" s="35">
        <v>60</v>
      </c>
      <c r="J398" s="37" t="s">
        <v>10</v>
      </c>
      <c r="K398" s="37" t="s">
        <v>161</v>
      </c>
      <c r="L398" s="8">
        <v>12</v>
      </c>
      <c r="M398" s="8">
        <v>45476</v>
      </c>
      <c r="N398" s="9" t="s">
        <v>1148</v>
      </c>
      <c r="O398" s="8">
        <v>1489</v>
      </c>
      <c r="P398" s="9" t="s">
        <v>1148</v>
      </c>
      <c r="Q398" s="8">
        <v>0</v>
      </c>
      <c r="R398" s="9" t="s">
        <v>1148</v>
      </c>
      <c r="S398" s="8">
        <v>2502</v>
      </c>
      <c r="T398" s="9" t="s">
        <v>1148</v>
      </c>
      <c r="U398" s="8">
        <v>0</v>
      </c>
      <c r="V398" s="9" t="s">
        <v>1148</v>
      </c>
      <c r="W398" s="33">
        <v>49467</v>
      </c>
      <c r="X398" s="9" t="s">
        <v>1148</v>
      </c>
      <c r="Y398" s="30">
        <v>24</v>
      </c>
      <c r="Z398" s="9" t="s">
        <v>1148</v>
      </c>
      <c r="AA398" s="30">
        <v>0.8</v>
      </c>
      <c r="AB398" s="9" t="s">
        <v>1148</v>
      </c>
      <c r="AC398" s="30">
        <v>0</v>
      </c>
      <c r="AD398" s="9" t="s">
        <v>1148</v>
      </c>
      <c r="AE398" s="30">
        <v>1.3</v>
      </c>
      <c r="AF398" s="9" t="s">
        <v>1148</v>
      </c>
      <c r="AG398" s="30">
        <v>0</v>
      </c>
      <c r="AH398" s="9" t="s">
        <v>1148</v>
      </c>
      <c r="AI398" s="32">
        <v>26.1</v>
      </c>
      <c r="AJ398" s="12" t="s">
        <v>1148</v>
      </c>
      <c r="AK398" s="22">
        <v>688842</v>
      </c>
      <c r="AL398" s="22" t="s">
        <v>1148</v>
      </c>
      <c r="AM398" s="22">
        <v>41075</v>
      </c>
      <c r="AN398" s="22" t="s">
        <v>1148</v>
      </c>
      <c r="AO398" s="22">
        <v>0</v>
      </c>
      <c r="AP398" s="22" t="s">
        <v>1148</v>
      </c>
      <c r="AQ398" s="22">
        <v>64874</v>
      </c>
      <c r="AR398" s="22" t="s">
        <v>1148</v>
      </c>
      <c r="AS398" s="26">
        <v>794791</v>
      </c>
      <c r="AT398" s="22" t="s">
        <v>1148</v>
      </c>
      <c r="AU398" s="23">
        <v>15.147374439264667</v>
      </c>
      <c r="AV398" s="23" t="s">
        <v>1148</v>
      </c>
      <c r="AW398" s="23">
        <v>27.585627938213566</v>
      </c>
      <c r="AX398" s="23" t="s">
        <v>1148</v>
      </c>
      <c r="AY398" s="23" t="s">
        <v>1148</v>
      </c>
      <c r="AZ398" s="23" t="s">
        <v>1148</v>
      </c>
      <c r="BA398" s="23">
        <v>25.928856914468426</v>
      </c>
      <c r="BB398" s="23" t="s">
        <v>1148</v>
      </c>
      <c r="BC398" s="24">
        <v>16.067095235207312</v>
      </c>
      <c r="BD398" s="1" t="s">
        <v>1148</v>
      </c>
      <c r="BE398" s="1" t="str">
        <f>IF(OR(N398="Q",P398="Q",R398="Q",T398="Q",V398="Q",X398="Q",Z398="Q",AB398="Q",AD398="Q",AF398="Q",AH398="Q",AJ398="Q",AL398="Q",AN398="Q",AP398="Q",AR398="Q",AT398="Q",AV398="Q",AX398="Q",AZ398="Q",BB398="Q",BD398="Q"),"Yes","No")</f>
        <v>No</v>
      </c>
    </row>
    <row r="399" spans="1:57" ht="11.25" customHeight="1">
      <c r="A399" s="7" t="s">
        <v>589</v>
      </c>
      <c r="B399" s="7" t="s">
        <v>590</v>
      </c>
      <c r="C399" s="37" t="s">
        <v>40</v>
      </c>
      <c r="D399" s="298">
        <v>5057</v>
      </c>
      <c r="E399" s="299">
        <v>50057</v>
      </c>
      <c r="F399" s="27" t="s">
        <v>167</v>
      </c>
      <c r="G399" s="73" t="s">
        <v>160</v>
      </c>
      <c r="H399" s="35">
        <v>280051</v>
      </c>
      <c r="I399" s="35">
        <v>60</v>
      </c>
      <c r="J399" s="37" t="s">
        <v>10</v>
      </c>
      <c r="K399" s="37" t="s">
        <v>161</v>
      </c>
      <c r="L399" s="8">
        <v>9</v>
      </c>
      <c r="M399" s="8">
        <v>17846</v>
      </c>
      <c r="N399" s="9" t="s">
        <v>1148</v>
      </c>
      <c r="O399" s="8">
        <v>0</v>
      </c>
      <c r="P399" s="9" t="s">
        <v>1148</v>
      </c>
      <c r="Q399" s="8">
        <v>208</v>
      </c>
      <c r="R399" s="9" t="s">
        <v>1148</v>
      </c>
      <c r="S399" s="8">
        <v>3072</v>
      </c>
      <c r="T399" s="9" t="s">
        <v>1148</v>
      </c>
      <c r="U399" s="8">
        <v>0</v>
      </c>
      <c r="V399" s="9" t="s">
        <v>1148</v>
      </c>
      <c r="W399" s="33">
        <v>21126</v>
      </c>
      <c r="X399" s="9" t="s">
        <v>1148</v>
      </c>
      <c r="Y399" s="30">
        <v>13</v>
      </c>
      <c r="Z399" s="9" t="s">
        <v>1148</v>
      </c>
      <c r="AA399" s="30">
        <v>0</v>
      </c>
      <c r="AB399" s="9" t="s">
        <v>1148</v>
      </c>
      <c r="AC399" s="30">
        <v>0.1</v>
      </c>
      <c r="AD399" s="9" t="s">
        <v>1148</v>
      </c>
      <c r="AE399" s="30">
        <v>1.6</v>
      </c>
      <c r="AF399" s="9" t="s">
        <v>1148</v>
      </c>
      <c r="AG399" s="30">
        <v>0</v>
      </c>
      <c r="AH399" s="9" t="s">
        <v>1148</v>
      </c>
      <c r="AI399" s="32">
        <v>14.7</v>
      </c>
      <c r="AJ399" s="12" t="s">
        <v>1148</v>
      </c>
      <c r="AK399" s="22">
        <v>226547</v>
      </c>
      <c r="AL399" s="22" t="s">
        <v>1148</v>
      </c>
      <c r="AM399" s="22">
        <v>0</v>
      </c>
      <c r="AN399" s="22" t="s">
        <v>1148</v>
      </c>
      <c r="AO399" s="22">
        <v>4991</v>
      </c>
      <c r="AP399" s="22" t="s">
        <v>1148</v>
      </c>
      <c r="AQ399" s="22">
        <v>85680</v>
      </c>
      <c r="AR399" s="22" t="s">
        <v>1148</v>
      </c>
      <c r="AS399" s="26">
        <v>317218</v>
      </c>
      <c r="AT399" s="22" t="s">
        <v>1148</v>
      </c>
      <c r="AU399" s="23">
        <v>12.694553401322425</v>
      </c>
      <c r="AV399" s="23" t="s">
        <v>1148</v>
      </c>
      <c r="AW399" s="23" t="s">
        <v>1148</v>
      </c>
      <c r="AX399" s="23" t="s">
        <v>1148</v>
      </c>
      <c r="AY399" s="23">
        <v>23.995192307692307</v>
      </c>
      <c r="AZ399" s="23" t="s">
        <v>1148</v>
      </c>
      <c r="BA399" s="23">
        <v>27.890625</v>
      </c>
      <c r="BB399" s="23" t="s">
        <v>1148</v>
      </c>
      <c r="BC399" s="24">
        <v>15.015525892265455</v>
      </c>
      <c r="BD399" s="1" t="s">
        <v>1148</v>
      </c>
      <c r="BE399" s="1" t="str">
        <f>IF(OR(N399="Q",P399="Q",R399="Q",T399="Q",V399="Q",X399="Q",Z399="Q",AB399="Q",AD399="Q",AF399="Q",AH399="Q",AJ399="Q",AL399="Q",AN399="Q",AP399="Q",AR399="Q",AT399="Q",AV399="Q",AX399="Q",AZ399="Q",BB399="Q",BD399="Q"),"Yes","No")</f>
        <v>No</v>
      </c>
    </row>
    <row r="400" spans="1:57" ht="11.25" customHeight="1">
      <c r="A400" s="7" t="s">
        <v>66</v>
      </c>
      <c r="B400" s="7" t="s">
        <v>360</v>
      </c>
      <c r="C400" s="37" t="s">
        <v>63</v>
      </c>
      <c r="D400" s="298">
        <v>2163</v>
      </c>
      <c r="E400" s="299">
        <v>20163</v>
      </c>
      <c r="F400" s="27" t="s">
        <v>175</v>
      </c>
      <c r="G400" s="73" t="s">
        <v>160</v>
      </c>
      <c r="H400" s="35">
        <v>18351295</v>
      </c>
      <c r="I400" s="35">
        <v>59</v>
      </c>
      <c r="J400" s="37" t="s">
        <v>18</v>
      </c>
      <c r="K400" s="37" t="s">
        <v>161</v>
      </c>
      <c r="L400" s="8">
        <v>59</v>
      </c>
      <c r="M400" s="8">
        <v>154030</v>
      </c>
      <c r="N400" s="9" t="s">
        <v>1148</v>
      </c>
      <c r="O400" s="8">
        <v>53749</v>
      </c>
      <c r="P400" s="9" t="s">
        <v>1148</v>
      </c>
      <c r="Q400" s="8">
        <v>27493</v>
      </c>
      <c r="R400" s="9" t="s">
        <v>1148</v>
      </c>
      <c r="S400" s="8">
        <v>36268</v>
      </c>
      <c r="T400" s="9" t="s">
        <v>1148</v>
      </c>
      <c r="U400" s="8">
        <v>0</v>
      </c>
      <c r="V400" s="9" t="s">
        <v>1148</v>
      </c>
      <c r="W400" s="33">
        <v>271540</v>
      </c>
      <c r="X400" s="9" t="s">
        <v>1148</v>
      </c>
      <c r="Y400" s="30">
        <v>89</v>
      </c>
      <c r="Z400" s="9" t="s">
        <v>1148</v>
      </c>
      <c r="AA400" s="30">
        <v>29</v>
      </c>
      <c r="AB400" s="9" t="s">
        <v>1148</v>
      </c>
      <c r="AC400" s="30">
        <v>26</v>
      </c>
      <c r="AD400" s="9" t="s">
        <v>1148</v>
      </c>
      <c r="AE400" s="30">
        <v>34</v>
      </c>
      <c r="AF400" s="9" t="s">
        <v>1148</v>
      </c>
      <c r="AG400" s="30">
        <v>0</v>
      </c>
      <c r="AH400" s="9" t="s">
        <v>1148</v>
      </c>
      <c r="AI400" s="32">
        <v>178</v>
      </c>
      <c r="AJ400" s="12" t="s">
        <v>1148</v>
      </c>
      <c r="AK400" s="22">
        <v>5216410</v>
      </c>
      <c r="AL400" s="22" t="s">
        <v>1148</v>
      </c>
      <c r="AM400" s="22">
        <v>1897460</v>
      </c>
      <c r="AN400" s="22" t="s">
        <v>1148</v>
      </c>
      <c r="AO400" s="22">
        <v>277157</v>
      </c>
      <c r="AP400" s="22" t="s">
        <v>1148</v>
      </c>
      <c r="AQ400" s="22">
        <v>1657124</v>
      </c>
      <c r="AR400" s="22" t="s">
        <v>1148</v>
      </c>
      <c r="AS400" s="26">
        <v>9048151</v>
      </c>
      <c r="AT400" s="22" t="s">
        <v>1148</v>
      </c>
      <c r="AU400" s="23">
        <v>33.866194897097969</v>
      </c>
      <c r="AV400" s="23" t="s">
        <v>1148</v>
      </c>
      <c r="AW400" s="23">
        <v>35.302238181175461</v>
      </c>
      <c r="AX400" s="23" t="s">
        <v>1148</v>
      </c>
      <c r="AY400" s="23">
        <v>10.08100243698396</v>
      </c>
      <c r="AZ400" s="23" t="s">
        <v>1148</v>
      </c>
      <c r="BA400" s="23">
        <v>45.691077533914196</v>
      </c>
      <c r="BB400" s="23" t="s">
        <v>1148</v>
      </c>
      <c r="BC400" s="24">
        <v>33.321613758562272</v>
      </c>
      <c r="BD400" s="1" t="s">
        <v>1148</v>
      </c>
      <c r="BE400" s="1" t="str">
        <f>IF(OR(N400="Q",P400="Q",R400="Q",T400="Q",V400="Q",X400="Q",Z400="Q",AB400="Q",AD400="Q",AF400="Q",AH400="Q",AJ400="Q",AL400="Q",AN400="Q",AP400="Q",AR400="Q",AT400="Q",AV400="Q",AX400="Q",AZ400="Q",BB400="Q",BD400="Q"),"Yes","No")</f>
        <v>No</v>
      </c>
    </row>
    <row r="401" spans="1:57" ht="11.25" customHeight="1">
      <c r="A401" s="7" t="s">
        <v>364</v>
      </c>
      <c r="B401" s="7" t="s">
        <v>365</v>
      </c>
      <c r="C401" s="37" t="s">
        <v>36</v>
      </c>
      <c r="D401" s="298">
        <v>4082</v>
      </c>
      <c r="E401" s="299">
        <v>40082</v>
      </c>
      <c r="F401" s="27" t="s">
        <v>164</v>
      </c>
      <c r="G401" s="73" t="s">
        <v>160</v>
      </c>
      <c r="H401" s="35">
        <v>4515419</v>
      </c>
      <c r="I401" s="35">
        <v>59</v>
      </c>
      <c r="J401" s="37" t="s">
        <v>8</v>
      </c>
      <c r="K401" s="37" t="s">
        <v>161</v>
      </c>
      <c r="L401" s="8">
        <v>56</v>
      </c>
      <c r="M401" s="8">
        <v>0</v>
      </c>
      <c r="N401" s="9" t="s">
        <v>1148</v>
      </c>
      <c r="O401" s="8">
        <v>1872</v>
      </c>
      <c r="P401" s="9" t="s">
        <v>1148</v>
      </c>
      <c r="Q401" s="8">
        <v>0</v>
      </c>
      <c r="R401" s="9" t="s">
        <v>1148</v>
      </c>
      <c r="S401" s="8">
        <v>7436</v>
      </c>
      <c r="T401" s="9" t="s">
        <v>1148</v>
      </c>
      <c r="U401" s="8">
        <v>0</v>
      </c>
      <c r="V401" s="9" t="s">
        <v>1148</v>
      </c>
      <c r="W401" s="33">
        <v>9308</v>
      </c>
      <c r="X401" s="9" t="s">
        <v>1148</v>
      </c>
      <c r="Y401" s="30">
        <v>0</v>
      </c>
      <c r="Z401" s="9" t="s">
        <v>1148</v>
      </c>
      <c r="AA401" s="30">
        <v>1</v>
      </c>
      <c r="AB401" s="9" t="s">
        <v>1148</v>
      </c>
      <c r="AC401" s="30">
        <v>0</v>
      </c>
      <c r="AD401" s="9" t="s">
        <v>1148</v>
      </c>
      <c r="AE401" s="30">
        <v>5</v>
      </c>
      <c r="AF401" s="9" t="s">
        <v>1148</v>
      </c>
      <c r="AG401" s="30">
        <v>0</v>
      </c>
      <c r="AH401" s="9" t="s">
        <v>1148</v>
      </c>
      <c r="AI401" s="32">
        <v>6</v>
      </c>
      <c r="AJ401" s="12" t="s">
        <v>1148</v>
      </c>
      <c r="AK401" s="22">
        <v>0</v>
      </c>
      <c r="AL401" s="22" t="s">
        <v>1148</v>
      </c>
      <c r="AM401" s="22">
        <v>32329</v>
      </c>
      <c r="AN401" s="22" t="s">
        <v>1148</v>
      </c>
      <c r="AO401" s="22">
        <v>0</v>
      </c>
      <c r="AP401" s="22" t="s">
        <v>1148</v>
      </c>
      <c r="AQ401" s="22">
        <v>188099</v>
      </c>
      <c r="AR401" s="22" t="s">
        <v>1148</v>
      </c>
      <c r="AS401" s="26">
        <v>220428</v>
      </c>
      <c r="AT401" s="22" t="s">
        <v>1148</v>
      </c>
      <c r="AU401" s="23" t="s">
        <v>1148</v>
      </c>
      <c r="AV401" s="23" t="s">
        <v>1148</v>
      </c>
      <c r="AW401" s="23">
        <v>17.269764957264957</v>
      </c>
      <c r="AX401" s="23" t="s">
        <v>1148</v>
      </c>
      <c r="AY401" s="23" t="s">
        <v>1148</v>
      </c>
      <c r="AZ401" s="23" t="s">
        <v>1148</v>
      </c>
      <c r="BA401" s="23">
        <v>25.295723507261968</v>
      </c>
      <c r="BB401" s="23" t="s">
        <v>1148</v>
      </c>
      <c r="BC401" s="24">
        <v>23.681564245810055</v>
      </c>
      <c r="BD401" s="1" t="s">
        <v>1148</v>
      </c>
      <c r="BE401" s="1" t="str">
        <f>IF(OR(N401="Q",P401="Q",R401="Q",T401="Q",V401="Q",X401="Q",Z401="Q",AB401="Q",AD401="Q",AF401="Q",AH401="Q",AJ401="Q",AL401="Q",AN401="Q",AP401="Q",AR401="Q",AT401="Q",AV401="Q",AX401="Q",AZ401="Q",BB401="Q",BD401="Q"),"Yes","No")</f>
        <v>No</v>
      </c>
    </row>
    <row r="402" spans="1:57" ht="11.25" customHeight="1">
      <c r="A402" s="7" t="s">
        <v>67</v>
      </c>
      <c r="B402" s="7" t="s">
        <v>756</v>
      </c>
      <c r="C402" s="37" t="s">
        <v>63</v>
      </c>
      <c r="D402" s="298">
        <v>2190</v>
      </c>
      <c r="E402" s="299">
        <v>20190</v>
      </c>
      <c r="F402" s="27" t="s">
        <v>175</v>
      </c>
      <c r="G402" s="73" t="s">
        <v>160</v>
      </c>
      <c r="H402" s="35">
        <v>18351295</v>
      </c>
      <c r="I402" s="35">
        <v>59</v>
      </c>
      <c r="J402" s="37" t="s">
        <v>7</v>
      </c>
      <c r="K402" s="37" t="s">
        <v>161</v>
      </c>
      <c r="L402" s="8">
        <v>47</v>
      </c>
      <c r="M402" s="8">
        <v>131195</v>
      </c>
      <c r="N402" s="9" t="s">
        <v>1148</v>
      </c>
      <c r="O402" s="8">
        <v>19000</v>
      </c>
      <c r="P402" s="9" t="s">
        <v>1148</v>
      </c>
      <c r="Q402" s="8">
        <v>3800</v>
      </c>
      <c r="R402" s="9" t="s">
        <v>1148</v>
      </c>
      <c r="S402" s="8">
        <v>12500</v>
      </c>
      <c r="T402" s="9" t="s">
        <v>1148</v>
      </c>
      <c r="U402" s="8">
        <v>0</v>
      </c>
      <c r="V402" s="9" t="s">
        <v>1148</v>
      </c>
      <c r="W402" s="33">
        <v>166495</v>
      </c>
      <c r="X402" s="9" t="s">
        <v>1148</v>
      </c>
      <c r="Y402" s="30">
        <v>76</v>
      </c>
      <c r="Z402" s="9" t="s">
        <v>1148</v>
      </c>
      <c r="AA402" s="30">
        <v>10</v>
      </c>
      <c r="AB402" s="9" t="s">
        <v>1148</v>
      </c>
      <c r="AC402" s="30">
        <v>2</v>
      </c>
      <c r="AD402" s="9" t="s">
        <v>1148</v>
      </c>
      <c r="AE402" s="30">
        <v>7</v>
      </c>
      <c r="AF402" s="9" t="s">
        <v>1148</v>
      </c>
      <c r="AG402" s="30">
        <v>0</v>
      </c>
      <c r="AH402" s="9" t="s">
        <v>1148</v>
      </c>
      <c r="AI402" s="32">
        <v>95</v>
      </c>
      <c r="AJ402" s="12" t="s">
        <v>1148</v>
      </c>
      <c r="AK402" s="22">
        <v>2786722</v>
      </c>
      <c r="AL402" s="22" t="s">
        <v>1148</v>
      </c>
      <c r="AM402" s="22">
        <v>668364</v>
      </c>
      <c r="AN402" s="22" t="s">
        <v>1148</v>
      </c>
      <c r="AO402" s="22">
        <v>127790</v>
      </c>
      <c r="AP402" s="22" t="s">
        <v>1148</v>
      </c>
      <c r="AQ402" s="22">
        <v>1061410</v>
      </c>
      <c r="AR402" s="22" t="s">
        <v>1148</v>
      </c>
      <c r="AS402" s="26">
        <v>4644286</v>
      </c>
      <c r="AT402" s="22" t="s">
        <v>1148</v>
      </c>
      <c r="AU402" s="23">
        <v>21.241068638286521</v>
      </c>
      <c r="AV402" s="23" t="s">
        <v>1148</v>
      </c>
      <c r="AW402" s="23">
        <v>35.177052631578945</v>
      </c>
      <c r="AX402" s="23" t="s">
        <v>1148</v>
      </c>
      <c r="AY402" s="23">
        <v>33.628947368421052</v>
      </c>
      <c r="AZ402" s="23" t="s">
        <v>1148</v>
      </c>
      <c r="BA402" s="23">
        <v>84.912800000000004</v>
      </c>
      <c r="BB402" s="23" t="s">
        <v>1148</v>
      </c>
      <c r="BC402" s="24">
        <v>27.894447280699119</v>
      </c>
      <c r="BD402" s="1" t="s">
        <v>1148</v>
      </c>
      <c r="BE402" s="1" t="str">
        <f>IF(OR(N402="Q",P402="Q",R402="Q",T402="Q",V402="Q",X402="Q",Z402="Q",AB402="Q",AD402="Q",AF402="Q",AH402="Q",AJ402="Q",AL402="Q",AN402="Q",AP402="Q",AR402="Q",AT402="Q",AV402="Q",AX402="Q",AZ402="Q",BB402="Q",BD402="Q"),"Yes","No")</f>
        <v>No</v>
      </c>
    </row>
    <row r="403" spans="1:57" ht="11.25" customHeight="1">
      <c r="A403" s="7" t="s">
        <v>717</v>
      </c>
      <c r="B403" s="7" t="s">
        <v>718</v>
      </c>
      <c r="C403" s="37" t="s">
        <v>58</v>
      </c>
      <c r="D403" s="298">
        <v>4012</v>
      </c>
      <c r="E403" s="299">
        <v>40012</v>
      </c>
      <c r="F403" s="27" t="s">
        <v>167</v>
      </c>
      <c r="G403" s="73" t="s">
        <v>160</v>
      </c>
      <c r="H403" s="35">
        <v>391024</v>
      </c>
      <c r="I403" s="35">
        <v>59</v>
      </c>
      <c r="J403" s="37" t="s">
        <v>7</v>
      </c>
      <c r="K403" s="37" t="s">
        <v>161</v>
      </c>
      <c r="L403" s="8">
        <v>36</v>
      </c>
      <c r="M403" s="8">
        <v>146645</v>
      </c>
      <c r="N403" s="9" t="s">
        <v>1148</v>
      </c>
      <c r="O403" s="8">
        <v>44463</v>
      </c>
      <c r="P403" s="9" t="s">
        <v>1148</v>
      </c>
      <c r="Q403" s="8">
        <v>11850</v>
      </c>
      <c r="R403" s="9" t="s">
        <v>1148</v>
      </c>
      <c r="S403" s="8">
        <v>20817</v>
      </c>
      <c r="T403" s="9" t="s">
        <v>1148</v>
      </c>
      <c r="U403" s="8">
        <v>0</v>
      </c>
      <c r="V403" s="9" t="s">
        <v>1148</v>
      </c>
      <c r="W403" s="33">
        <v>223775</v>
      </c>
      <c r="X403" s="9" t="s">
        <v>1148</v>
      </c>
      <c r="Y403" s="30">
        <v>78</v>
      </c>
      <c r="Z403" s="9" t="s">
        <v>1148</v>
      </c>
      <c r="AA403" s="30">
        <v>24</v>
      </c>
      <c r="AB403" s="9" t="s">
        <v>1148</v>
      </c>
      <c r="AC403" s="30">
        <v>0</v>
      </c>
      <c r="AD403" s="9" t="s">
        <v>1148</v>
      </c>
      <c r="AE403" s="30">
        <v>13</v>
      </c>
      <c r="AF403" s="9" t="s">
        <v>1148</v>
      </c>
      <c r="AG403" s="30">
        <v>0</v>
      </c>
      <c r="AH403" s="9" t="s">
        <v>1148</v>
      </c>
      <c r="AI403" s="32">
        <v>115</v>
      </c>
      <c r="AJ403" s="12" t="s">
        <v>1148</v>
      </c>
      <c r="AK403" s="22">
        <v>3468625</v>
      </c>
      <c r="AL403" s="22" t="s">
        <v>1148</v>
      </c>
      <c r="AM403" s="22">
        <v>1240199</v>
      </c>
      <c r="AN403" s="22" t="s">
        <v>1148</v>
      </c>
      <c r="AO403" s="22">
        <v>178755</v>
      </c>
      <c r="AP403" s="22" t="s">
        <v>1148</v>
      </c>
      <c r="AQ403" s="22">
        <v>570668</v>
      </c>
      <c r="AR403" s="22" t="s">
        <v>1148</v>
      </c>
      <c r="AS403" s="26">
        <v>5458247</v>
      </c>
      <c r="AT403" s="22" t="s">
        <v>1148</v>
      </c>
      <c r="AU403" s="23">
        <v>23.653210133315149</v>
      </c>
      <c r="AV403" s="23" t="s">
        <v>1148</v>
      </c>
      <c r="AW403" s="23">
        <v>27.892832242538741</v>
      </c>
      <c r="AX403" s="23" t="s">
        <v>1148</v>
      </c>
      <c r="AY403" s="23">
        <v>15.084810126582278</v>
      </c>
      <c r="AZ403" s="23" t="s">
        <v>1148</v>
      </c>
      <c r="BA403" s="23">
        <v>27.413556228082818</v>
      </c>
      <c r="BB403" s="23" t="s">
        <v>1148</v>
      </c>
      <c r="BC403" s="24">
        <v>24.391674673220869</v>
      </c>
      <c r="BD403" s="1" t="s">
        <v>1148</v>
      </c>
      <c r="BE403" s="1" t="str">
        <f>IF(OR(N403="Q",P403="Q",R403="Q",T403="Q",V403="Q",X403="Q",Z403="Q",AB403="Q",AD403="Q",AF403="Q",AH403="Q",AJ403="Q",AL403="Q",AN403="Q",AP403="Q",AR403="Q",AT403="Q",AV403="Q",AX403="Q",AZ403="Q",BB403="Q",BD403="Q"),"Yes","No")</f>
        <v>No</v>
      </c>
    </row>
    <row r="404" spans="1:57" ht="11.25" customHeight="1">
      <c r="A404" s="7" t="s">
        <v>575</v>
      </c>
      <c r="B404" s="7" t="s">
        <v>576</v>
      </c>
      <c r="C404" s="37" t="s">
        <v>73</v>
      </c>
      <c r="D404" s="298">
        <v>5021</v>
      </c>
      <c r="E404" s="299">
        <v>50021</v>
      </c>
      <c r="F404" s="27" t="s">
        <v>167</v>
      </c>
      <c r="G404" s="73" t="s">
        <v>160</v>
      </c>
      <c r="H404" s="35">
        <v>569499</v>
      </c>
      <c r="I404" s="35">
        <v>59</v>
      </c>
      <c r="J404" s="37" t="s">
        <v>10</v>
      </c>
      <c r="K404" s="37" t="s">
        <v>161</v>
      </c>
      <c r="L404" s="8">
        <v>31</v>
      </c>
      <c r="M404" s="8">
        <v>64554</v>
      </c>
      <c r="N404" s="9" t="s">
        <v>1148</v>
      </c>
      <c r="O404" s="8">
        <v>14463</v>
      </c>
      <c r="P404" s="9" t="s">
        <v>1148</v>
      </c>
      <c r="Q404" s="8">
        <v>2486</v>
      </c>
      <c r="R404" s="9" t="s">
        <v>1148</v>
      </c>
      <c r="S404" s="8">
        <v>11046</v>
      </c>
      <c r="T404" s="9" t="s">
        <v>1148</v>
      </c>
      <c r="U404" s="8">
        <v>868</v>
      </c>
      <c r="V404" s="9" t="s">
        <v>1148</v>
      </c>
      <c r="W404" s="33">
        <v>93417</v>
      </c>
      <c r="X404" s="9" t="s">
        <v>1148</v>
      </c>
      <c r="Y404" s="30">
        <v>35.700000000000003</v>
      </c>
      <c r="Z404" s="9" t="s">
        <v>1148</v>
      </c>
      <c r="AA404" s="30">
        <v>8.6000000000000014</v>
      </c>
      <c r="AB404" s="9" t="s">
        <v>1148</v>
      </c>
      <c r="AC404" s="30">
        <v>0.5</v>
      </c>
      <c r="AD404" s="9" t="s">
        <v>1148</v>
      </c>
      <c r="AE404" s="30">
        <v>6.3000000000000007</v>
      </c>
      <c r="AF404" s="9" t="s">
        <v>1148</v>
      </c>
      <c r="AG404" s="30">
        <v>0.5</v>
      </c>
      <c r="AH404" s="9" t="s">
        <v>1148</v>
      </c>
      <c r="AI404" s="32">
        <v>51.6</v>
      </c>
      <c r="AJ404" s="12" t="s">
        <v>1148</v>
      </c>
      <c r="AK404" s="22">
        <v>1163562</v>
      </c>
      <c r="AL404" s="22" t="s">
        <v>1148</v>
      </c>
      <c r="AM404" s="22">
        <v>321856</v>
      </c>
      <c r="AN404" s="22" t="s">
        <v>1148</v>
      </c>
      <c r="AO404" s="22">
        <v>37865</v>
      </c>
      <c r="AP404" s="22" t="s">
        <v>1148</v>
      </c>
      <c r="AQ404" s="22">
        <v>329133</v>
      </c>
      <c r="AR404" s="22" t="s">
        <v>1148</v>
      </c>
      <c r="AS404" s="26">
        <v>1852416</v>
      </c>
      <c r="AT404" s="22" t="s">
        <v>1148</v>
      </c>
      <c r="AU404" s="23">
        <v>18.024630541871922</v>
      </c>
      <c r="AV404" s="23" t="s">
        <v>1148</v>
      </c>
      <c r="AW404" s="23">
        <v>22.253750950701789</v>
      </c>
      <c r="AX404" s="23" t="s">
        <v>1148</v>
      </c>
      <c r="AY404" s="23">
        <v>15.231295253419146</v>
      </c>
      <c r="AZ404" s="23" t="s">
        <v>1148</v>
      </c>
      <c r="BA404" s="23">
        <v>29.79657794676806</v>
      </c>
      <c r="BB404" s="23" t="s">
        <v>1148</v>
      </c>
      <c r="BC404" s="24">
        <v>19.829538520825974</v>
      </c>
      <c r="BD404" s="1" t="s">
        <v>1148</v>
      </c>
      <c r="BE404" s="1" t="str">
        <f>IF(OR(N404="Q",P404="Q",R404="Q",T404="Q",V404="Q",X404="Q",Z404="Q",AB404="Q",AD404="Q",AF404="Q",AH404="Q",AJ404="Q",AL404="Q",AN404="Q",AP404="Q",AR404="Q",AT404="Q",AV404="Q",AX404="Q",AZ404="Q",BB404="Q",BD404="Q"),"Yes","No")</f>
        <v>No</v>
      </c>
    </row>
    <row r="405" spans="1:57" ht="11.25" customHeight="1">
      <c r="A405" s="7" t="s">
        <v>575</v>
      </c>
      <c r="B405" s="7" t="s">
        <v>576</v>
      </c>
      <c r="C405" s="37" t="s">
        <v>73</v>
      </c>
      <c r="D405" s="298">
        <v>5021</v>
      </c>
      <c r="E405" s="299">
        <v>50021</v>
      </c>
      <c r="F405" s="27" t="s">
        <v>167</v>
      </c>
      <c r="G405" s="73" t="s">
        <v>160</v>
      </c>
      <c r="H405" s="35">
        <v>569499</v>
      </c>
      <c r="I405" s="35">
        <v>59</v>
      </c>
      <c r="J405" s="37" t="s">
        <v>7</v>
      </c>
      <c r="K405" s="37" t="s">
        <v>161</v>
      </c>
      <c r="L405" s="8">
        <v>28</v>
      </c>
      <c r="M405" s="8">
        <v>120625</v>
      </c>
      <c r="N405" s="9" t="s">
        <v>1148</v>
      </c>
      <c r="O405" s="8">
        <v>17536</v>
      </c>
      <c r="P405" s="9" t="s">
        <v>1148</v>
      </c>
      <c r="Q405" s="8">
        <v>3014</v>
      </c>
      <c r="R405" s="9" t="s">
        <v>1148</v>
      </c>
      <c r="S405" s="8">
        <v>13393</v>
      </c>
      <c r="T405" s="9" t="s">
        <v>1148</v>
      </c>
      <c r="U405" s="8">
        <v>1052</v>
      </c>
      <c r="V405" s="9" t="s">
        <v>1148</v>
      </c>
      <c r="W405" s="33">
        <v>155620</v>
      </c>
      <c r="X405" s="9" t="s">
        <v>1148</v>
      </c>
      <c r="Y405" s="30">
        <v>110.3</v>
      </c>
      <c r="Z405" s="9" t="s">
        <v>1148</v>
      </c>
      <c r="AA405" s="30">
        <v>10.399999999999999</v>
      </c>
      <c r="AB405" s="9" t="s">
        <v>1148</v>
      </c>
      <c r="AC405" s="30">
        <v>0.5</v>
      </c>
      <c r="AD405" s="9" t="s">
        <v>1148</v>
      </c>
      <c r="AE405" s="30">
        <v>7.6999999999999993</v>
      </c>
      <c r="AF405" s="9" t="s">
        <v>1148</v>
      </c>
      <c r="AG405" s="30">
        <v>0.5</v>
      </c>
      <c r="AH405" s="9" t="s">
        <v>1148</v>
      </c>
      <c r="AI405" s="32">
        <v>129.4</v>
      </c>
      <c r="AJ405" s="12" t="s">
        <v>1148</v>
      </c>
      <c r="AK405" s="22">
        <v>1410690</v>
      </c>
      <c r="AL405" s="22" t="s">
        <v>1148</v>
      </c>
      <c r="AM405" s="22">
        <v>390214</v>
      </c>
      <c r="AN405" s="22" t="s">
        <v>1148</v>
      </c>
      <c r="AO405" s="22">
        <v>45907</v>
      </c>
      <c r="AP405" s="22" t="s">
        <v>1148</v>
      </c>
      <c r="AQ405" s="22">
        <v>399038</v>
      </c>
      <c r="AR405" s="22" t="s">
        <v>1148</v>
      </c>
      <c r="AS405" s="26">
        <v>2245849</v>
      </c>
      <c r="AT405" s="22" t="s">
        <v>1148</v>
      </c>
      <c r="AU405" s="23">
        <v>11.694839378238342</v>
      </c>
      <c r="AV405" s="23" t="s">
        <v>1148</v>
      </c>
      <c r="AW405" s="23">
        <v>22.252166970802918</v>
      </c>
      <c r="AX405" s="23" t="s">
        <v>1148</v>
      </c>
      <c r="AY405" s="23">
        <v>15.231254147312541</v>
      </c>
      <c r="AZ405" s="23" t="s">
        <v>1148</v>
      </c>
      <c r="BA405" s="23">
        <v>29.794519525125065</v>
      </c>
      <c r="BB405" s="23" t="s">
        <v>1148</v>
      </c>
      <c r="BC405" s="24">
        <v>14.431621899498779</v>
      </c>
      <c r="BD405" s="1" t="s">
        <v>1148</v>
      </c>
      <c r="BE405" s="1" t="str">
        <f>IF(OR(N405="Q",P405="Q",R405="Q",T405="Q",V405="Q",X405="Q",Z405="Q",AB405="Q",AD405="Q",AF405="Q",AH405="Q",AJ405="Q",AL405="Q",AN405="Q",AP405="Q",AR405="Q",AT405="Q",AV405="Q",AX405="Q",AZ405="Q",BB405="Q",BD405="Q"),"Yes","No")</f>
        <v>No</v>
      </c>
    </row>
    <row r="406" spans="1:57" ht="11.25" customHeight="1">
      <c r="A406" s="7" t="s">
        <v>717</v>
      </c>
      <c r="B406" s="7" t="s">
        <v>718</v>
      </c>
      <c r="C406" s="37" t="s">
        <v>58</v>
      </c>
      <c r="D406" s="298">
        <v>4012</v>
      </c>
      <c r="E406" s="299">
        <v>40012</v>
      </c>
      <c r="F406" s="27" t="s">
        <v>167</v>
      </c>
      <c r="G406" s="73" t="s">
        <v>160</v>
      </c>
      <c r="H406" s="35">
        <v>391024</v>
      </c>
      <c r="I406" s="35">
        <v>59</v>
      </c>
      <c r="J406" s="37" t="s">
        <v>10</v>
      </c>
      <c r="K406" s="37" t="s">
        <v>161</v>
      </c>
      <c r="L406" s="8">
        <v>23</v>
      </c>
      <c r="M406" s="8">
        <v>67839</v>
      </c>
      <c r="N406" s="9" t="s">
        <v>1148</v>
      </c>
      <c r="O406" s="8">
        <v>3502</v>
      </c>
      <c r="P406" s="9" t="s">
        <v>1148</v>
      </c>
      <c r="Q406" s="8">
        <v>1167</v>
      </c>
      <c r="R406" s="9" t="s">
        <v>1148</v>
      </c>
      <c r="S406" s="8">
        <v>12120</v>
      </c>
      <c r="T406" s="9" t="s">
        <v>1148</v>
      </c>
      <c r="U406" s="8">
        <v>0</v>
      </c>
      <c r="V406" s="9" t="s">
        <v>1148</v>
      </c>
      <c r="W406" s="33">
        <v>84628</v>
      </c>
      <c r="X406" s="9" t="s">
        <v>1148</v>
      </c>
      <c r="Y406" s="30">
        <v>40</v>
      </c>
      <c r="Z406" s="9" t="s">
        <v>1148</v>
      </c>
      <c r="AA406" s="30">
        <v>2</v>
      </c>
      <c r="AB406" s="9" t="s">
        <v>1148</v>
      </c>
      <c r="AC406" s="30">
        <v>1</v>
      </c>
      <c r="AD406" s="9" t="s">
        <v>1148</v>
      </c>
      <c r="AE406" s="30">
        <v>8</v>
      </c>
      <c r="AF406" s="9" t="s">
        <v>1148</v>
      </c>
      <c r="AG406" s="30">
        <v>0</v>
      </c>
      <c r="AH406" s="9" t="s">
        <v>1148</v>
      </c>
      <c r="AI406" s="32">
        <v>51</v>
      </c>
      <c r="AJ406" s="12" t="s">
        <v>1148</v>
      </c>
      <c r="AK406" s="22">
        <v>1280716</v>
      </c>
      <c r="AL406" s="22" t="s">
        <v>1148</v>
      </c>
      <c r="AM406" s="22">
        <v>71625</v>
      </c>
      <c r="AN406" s="22" t="s">
        <v>1148</v>
      </c>
      <c r="AO406" s="22">
        <v>22000</v>
      </c>
      <c r="AP406" s="22" t="s">
        <v>1148</v>
      </c>
      <c r="AQ406" s="22">
        <v>203961</v>
      </c>
      <c r="AR406" s="22" t="s">
        <v>1148</v>
      </c>
      <c r="AS406" s="26">
        <v>1578302</v>
      </c>
      <c r="AT406" s="22" t="s">
        <v>1148</v>
      </c>
      <c r="AU406" s="23">
        <v>18.878757057150018</v>
      </c>
      <c r="AV406" s="23" t="s">
        <v>1148</v>
      </c>
      <c r="AW406" s="23">
        <v>20.452598515134209</v>
      </c>
      <c r="AX406" s="23" t="s">
        <v>1148</v>
      </c>
      <c r="AY406" s="23">
        <v>18.851756640959724</v>
      </c>
      <c r="AZ406" s="23" t="s">
        <v>1148</v>
      </c>
      <c r="BA406" s="23">
        <v>16.828465346534653</v>
      </c>
      <c r="BB406" s="23" t="s">
        <v>1148</v>
      </c>
      <c r="BC406" s="24">
        <v>18.649879472515007</v>
      </c>
      <c r="BD406" s="1" t="s">
        <v>1148</v>
      </c>
      <c r="BE406" s="1" t="str">
        <f>IF(OR(N406="Q",P406="Q",R406="Q",T406="Q",V406="Q",X406="Q",Z406="Q",AB406="Q",AD406="Q",AF406="Q",AH406="Q",AJ406="Q",AL406="Q",AN406="Q",AP406="Q",AR406="Q",AT406="Q",AV406="Q",AX406="Q",AZ406="Q",BB406="Q",BD406="Q"),"Yes","No")</f>
        <v>No</v>
      </c>
    </row>
    <row r="407" spans="1:57" ht="11.25" customHeight="1">
      <c r="A407" s="7" t="s">
        <v>67</v>
      </c>
      <c r="B407" s="7" t="s">
        <v>756</v>
      </c>
      <c r="C407" s="37" t="s">
        <v>63</v>
      </c>
      <c r="D407" s="298">
        <v>2190</v>
      </c>
      <c r="E407" s="299">
        <v>20190</v>
      </c>
      <c r="F407" s="27" t="s">
        <v>175</v>
      </c>
      <c r="G407" s="73" t="s">
        <v>160</v>
      </c>
      <c r="H407" s="35">
        <v>18351295</v>
      </c>
      <c r="I407" s="35">
        <v>59</v>
      </c>
      <c r="J407" s="37" t="s">
        <v>19</v>
      </c>
      <c r="K407" s="37" t="s">
        <v>161</v>
      </c>
      <c r="L407" s="8">
        <v>12</v>
      </c>
      <c r="M407" s="8">
        <v>131432</v>
      </c>
      <c r="N407" s="9" t="s">
        <v>1148</v>
      </c>
      <c r="O407" s="8">
        <v>28600</v>
      </c>
      <c r="P407" s="9" t="s">
        <v>1148</v>
      </c>
      <c r="Q407" s="8">
        <v>4200</v>
      </c>
      <c r="R407" s="9" t="s">
        <v>1148</v>
      </c>
      <c r="S407" s="8">
        <v>70200</v>
      </c>
      <c r="T407" s="9" t="s">
        <v>1148</v>
      </c>
      <c r="U407" s="8">
        <v>0</v>
      </c>
      <c r="V407" s="9" t="s">
        <v>1148</v>
      </c>
      <c r="W407" s="33">
        <v>234432</v>
      </c>
      <c r="X407" s="9" t="s">
        <v>1148</v>
      </c>
      <c r="Y407" s="30">
        <v>66</v>
      </c>
      <c r="Z407" s="9" t="s">
        <v>1148</v>
      </c>
      <c r="AA407" s="30">
        <v>15</v>
      </c>
      <c r="AB407" s="9" t="s">
        <v>1148</v>
      </c>
      <c r="AC407" s="30">
        <v>2</v>
      </c>
      <c r="AD407" s="9" t="s">
        <v>1148</v>
      </c>
      <c r="AE407" s="30">
        <v>45</v>
      </c>
      <c r="AF407" s="9" t="s">
        <v>1148</v>
      </c>
      <c r="AG407" s="30">
        <v>0</v>
      </c>
      <c r="AH407" s="9" t="s">
        <v>1148</v>
      </c>
      <c r="AI407" s="32">
        <v>128</v>
      </c>
      <c r="AJ407" s="12" t="s">
        <v>1148</v>
      </c>
      <c r="AK407" s="22">
        <v>2974922</v>
      </c>
      <c r="AL407" s="22" t="s">
        <v>1148</v>
      </c>
      <c r="AM407" s="22">
        <v>890357</v>
      </c>
      <c r="AN407" s="22" t="s">
        <v>1148</v>
      </c>
      <c r="AO407" s="22">
        <v>63911</v>
      </c>
      <c r="AP407" s="22" t="s">
        <v>1148</v>
      </c>
      <c r="AQ407" s="22">
        <v>3714633</v>
      </c>
      <c r="AR407" s="22" t="s">
        <v>1148</v>
      </c>
      <c r="AS407" s="26">
        <v>7643823</v>
      </c>
      <c r="AT407" s="22" t="s">
        <v>1148</v>
      </c>
      <c r="AU407" s="23">
        <v>22.634685616896949</v>
      </c>
      <c r="AV407" s="23" t="s">
        <v>1148</v>
      </c>
      <c r="AW407" s="23">
        <v>31.131363636363638</v>
      </c>
      <c r="AX407" s="23" t="s">
        <v>1148</v>
      </c>
      <c r="AY407" s="23">
        <v>15.216904761904761</v>
      </c>
      <c r="AZ407" s="23" t="s">
        <v>1148</v>
      </c>
      <c r="BA407" s="23">
        <v>52.914999999999999</v>
      </c>
      <c r="BB407" s="23" t="s">
        <v>1148</v>
      </c>
      <c r="BC407" s="24">
        <v>32.605715090090094</v>
      </c>
      <c r="BD407" s="1" t="s">
        <v>1148</v>
      </c>
      <c r="BE407" s="1" t="str">
        <f>IF(OR(N407="Q",P407="Q",R407="Q",T407="Q",V407="Q",X407="Q",Z407="Q",AB407="Q",AD407="Q",AF407="Q",AH407="Q",AJ407="Q",AL407="Q",AN407="Q",AP407="Q",AR407="Q",AT407="Q",AV407="Q",AX407="Q",AZ407="Q",BB407="Q",BD407="Q"),"Yes","No")</f>
        <v>No</v>
      </c>
    </row>
    <row r="408" spans="1:57" ht="11.25" customHeight="1">
      <c r="A408" s="7" t="s">
        <v>364</v>
      </c>
      <c r="B408" s="7" t="s">
        <v>365</v>
      </c>
      <c r="C408" s="37" t="s">
        <v>36</v>
      </c>
      <c r="D408" s="298">
        <v>4082</v>
      </c>
      <c r="E408" s="299">
        <v>40082</v>
      </c>
      <c r="F408" s="27" t="s">
        <v>164</v>
      </c>
      <c r="G408" s="73" t="s">
        <v>160</v>
      </c>
      <c r="H408" s="35">
        <v>4515419</v>
      </c>
      <c r="I408" s="35">
        <v>59</v>
      </c>
      <c r="J408" s="37" t="s">
        <v>10</v>
      </c>
      <c r="K408" s="37" t="s">
        <v>161</v>
      </c>
      <c r="L408" s="8">
        <v>3</v>
      </c>
      <c r="M408" s="8">
        <v>6174</v>
      </c>
      <c r="N408" s="9" t="s">
        <v>1148</v>
      </c>
      <c r="O408" s="8">
        <v>0</v>
      </c>
      <c r="P408" s="9" t="s">
        <v>1148</v>
      </c>
      <c r="Q408" s="8">
        <v>0</v>
      </c>
      <c r="R408" s="9" t="s">
        <v>1148</v>
      </c>
      <c r="S408" s="8">
        <v>4368</v>
      </c>
      <c r="T408" s="9" t="s">
        <v>1148</v>
      </c>
      <c r="U408" s="8">
        <v>0</v>
      </c>
      <c r="V408" s="9" t="s">
        <v>1148</v>
      </c>
      <c r="W408" s="33">
        <v>10542</v>
      </c>
      <c r="X408" s="9" t="s">
        <v>1148</v>
      </c>
      <c r="Y408" s="30">
        <v>4</v>
      </c>
      <c r="Z408" s="9" t="s">
        <v>1148</v>
      </c>
      <c r="AA408" s="30">
        <v>0</v>
      </c>
      <c r="AB408" s="9" t="s">
        <v>1148</v>
      </c>
      <c r="AC408" s="30">
        <v>0</v>
      </c>
      <c r="AD408" s="9" t="s">
        <v>1148</v>
      </c>
      <c r="AE408" s="30">
        <v>3</v>
      </c>
      <c r="AF408" s="9" t="s">
        <v>1148</v>
      </c>
      <c r="AG408" s="30">
        <v>0</v>
      </c>
      <c r="AH408" s="9" t="s">
        <v>1148</v>
      </c>
      <c r="AI408" s="32">
        <v>7</v>
      </c>
      <c r="AJ408" s="12" t="s">
        <v>1148</v>
      </c>
      <c r="AK408" s="22">
        <v>63101</v>
      </c>
      <c r="AL408" s="22" t="s">
        <v>1148</v>
      </c>
      <c r="AM408" s="22">
        <v>0</v>
      </c>
      <c r="AN408" s="22" t="s">
        <v>1148</v>
      </c>
      <c r="AO408" s="22">
        <v>0</v>
      </c>
      <c r="AP408" s="22" t="s">
        <v>1148</v>
      </c>
      <c r="AQ408" s="22">
        <v>32082</v>
      </c>
      <c r="AR408" s="22" t="s">
        <v>1148</v>
      </c>
      <c r="AS408" s="26">
        <v>95183</v>
      </c>
      <c r="AT408" s="22" t="s">
        <v>1148</v>
      </c>
      <c r="AU408" s="23">
        <v>10.220440557175252</v>
      </c>
      <c r="AV408" s="23" t="s">
        <v>1148</v>
      </c>
      <c r="AW408" s="23" t="s">
        <v>1148</v>
      </c>
      <c r="AX408" s="23" t="s">
        <v>1148</v>
      </c>
      <c r="AY408" s="23" t="s">
        <v>1148</v>
      </c>
      <c r="AZ408" s="23" t="s">
        <v>1148</v>
      </c>
      <c r="BA408" s="23">
        <v>7.3447802197802199</v>
      </c>
      <c r="BB408" s="23" t="s">
        <v>1148</v>
      </c>
      <c r="BC408" s="24">
        <v>9.0289318914816921</v>
      </c>
      <c r="BD408" s="1" t="s">
        <v>1148</v>
      </c>
      <c r="BE408" s="1" t="str">
        <f>IF(OR(N408="Q",P408="Q",R408="Q",T408="Q",V408="Q",X408="Q",Z408="Q",AB408="Q",AD408="Q",AF408="Q",AH408="Q",AJ408="Q",AL408="Q",AN408="Q",AP408="Q",AR408="Q",AT408="Q",AV408="Q",AX408="Q",AZ408="Q",BB408="Q",BD408="Q"),"Yes","No")</f>
        <v>No</v>
      </c>
    </row>
    <row r="409" spans="1:57" ht="11.25" customHeight="1">
      <c r="A409" s="7" t="s">
        <v>443</v>
      </c>
      <c r="B409" s="7" t="s">
        <v>444</v>
      </c>
      <c r="C409" s="37" t="s">
        <v>96</v>
      </c>
      <c r="D409" s="298">
        <v>3001</v>
      </c>
      <c r="E409" s="299">
        <v>30001</v>
      </c>
      <c r="F409" s="27" t="s">
        <v>167</v>
      </c>
      <c r="G409" s="73" t="s">
        <v>160</v>
      </c>
      <c r="H409" s="35">
        <v>153199</v>
      </c>
      <c r="I409" s="35">
        <v>58</v>
      </c>
      <c r="J409" s="37" t="s">
        <v>7</v>
      </c>
      <c r="K409" s="37" t="s">
        <v>161</v>
      </c>
      <c r="L409" s="8">
        <v>45</v>
      </c>
      <c r="M409" s="8">
        <v>177578</v>
      </c>
      <c r="N409" s="9" t="s">
        <v>1148</v>
      </c>
      <c r="O409" s="8">
        <v>46498</v>
      </c>
      <c r="P409" s="9" t="s">
        <v>1148</v>
      </c>
      <c r="Q409" s="8">
        <v>4036</v>
      </c>
      <c r="R409" s="9" t="s">
        <v>1148</v>
      </c>
      <c r="S409" s="8">
        <v>20108</v>
      </c>
      <c r="T409" s="9" t="s">
        <v>1148</v>
      </c>
      <c r="U409" s="8">
        <v>0</v>
      </c>
      <c r="V409" s="9" t="s">
        <v>1148</v>
      </c>
      <c r="W409" s="33">
        <v>248220</v>
      </c>
      <c r="X409" s="9" t="s">
        <v>1148</v>
      </c>
      <c r="Y409" s="30">
        <v>93</v>
      </c>
      <c r="Z409" s="9" t="s">
        <v>1148</v>
      </c>
      <c r="AA409" s="30">
        <v>24.8</v>
      </c>
      <c r="AB409" s="9" t="s">
        <v>1148</v>
      </c>
      <c r="AC409" s="30">
        <v>1.8</v>
      </c>
      <c r="AD409" s="9" t="s">
        <v>1148</v>
      </c>
      <c r="AE409" s="30">
        <v>9.2799999999999994</v>
      </c>
      <c r="AF409" s="9" t="s">
        <v>1148</v>
      </c>
      <c r="AG409" s="30">
        <v>0</v>
      </c>
      <c r="AH409" s="9" t="s">
        <v>1148</v>
      </c>
      <c r="AI409" s="32">
        <v>128.88</v>
      </c>
      <c r="AJ409" s="12" t="s">
        <v>1148</v>
      </c>
      <c r="AK409" s="22">
        <v>3528302</v>
      </c>
      <c r="AL409" s="22" t="s">
        <v>1148</v>
      </c>
      <c r="AM409" s="22">
        <v>966174</v>
      </c>
      <c r="AN409" s="22" t="s">
        <v>1148</v>
      </c>
      <c r="AO409" s="22">
        <v>68463</v>
      </c>
      <c r="AP409" s="22" t="s">
        <v>1148</v>
      </c>
      <c r="AQ409" s="22">
        <v>438781</v>
      </c>
      <c r="AR409" s="22" t="s">
        <v>1148</v>
      </c>
      <c r="AS409" s="26">
        <v>5001720</v>
      </c>
      <c r="AT409" s="22" t="s">
        <v>1148</v>
      </c>
      <c r="AU409" s="23">
        <v>19.869026568606472</v>
      </c>
      <c r="AV409" s="23" t="s">
        <v>1148</v>
      </c>
      <c r="AW409" s="23">
        <v>20.778829196954707</v>
      </c>
      <c r="AX409" s="23" t="s">
        <v>1148</v>
      </c>
      <c r="AY409" s="23">
        <v>16.963082259663032</v>
      </c>
      <c r="AZ409" s="23" t="s">
        <v>1148</v>
      </c>
      <c r="BA409" s="23">
        <v>21.821215436642131</v>
      </c>
      <c r="BB409" s="23" t="s">
        <v>1148</v>
      </c>
      <c r="BC409" s="24">
        <v>20.150350495528162</v>
      </c>
      <c r="BD409" s="1" t="s">
        <v>1148</v>
      </c>
      <c r="BE409" s="1" t="str">
        <f>IF(OR(N409="Q",P409="Q",R409="Q",T409="Q",V409="Q",X409="Q",Z409="Q",AB409="Q",AD409="Q",AF409="Q",AH409="Q",AJ409="Q",AL409="Q",AN409="Q",AP409="Q",AR409="Q",AT409="Q",AV409="Q",AX409="Q",AZ409="Q",BB409="Q",BD409="Q"),"Yes","No")</f>
        <v>No</v>
      </c>
    </row>
    <row r="410" spans="1:57" ht="11.25" customHeight="1">
      <c r="A410" s="7" t="s">
        <v>443</v>
      </c>
      <c r="B410" s="7" t="s">
        <v>444</v>
      </c>
      <c r="C410" s="37" t="s">
        <v>96</v>
      </c>
      <c r="D410" s="298">
        <v>3001</v>
      </c>
      <c r="E410" s="299">
        <v>30001</v>
      </c>
      <c r="F410" s="27" t="s">
        <v>167</v>
      </c>
      <c r="G410" s="73" t="s">
        <v>160</v>
      </c>
      <c r="H410" s="35">
        <v>153199</v>
      </c>
      <c r="I410" s="35">
        <v>58</v>
      </c>
      <c r="J410" s="37" t="s">
        <v>10</v>
      </c>
      <c r="K410" s="37" t="s">
        <v>161</v>
      </c>
      <c r="L410" s="8">
        <v>13</v>
      </c>
      <c r="M410" s="8">
        <v>31254</v>
      </c>
      <c r="N410" s="9" t="s">
        <v>1148</v>
      </c>
      <c r="O410" s="8">
        <v>4043</v>
      </c>
      <c r="P410" s="9" t="s">
        <v>1148</v>
      </c>
      <c r="Q410" s="8">
        <v>351</v>
      </c>
      <c r="R410" s="9" t="s">
        <v>1148</v>
      </c>
      <c r="S410" s="8">
        <v>1609</v>
      </c>
      <c r="T410" s="9" t="s">
        <v>1148</v>
      </c>
      <c r="U410" s="8">
        <v>0</v>
      </c>
      <c r="V410" s="9" t="s">
        <v>1148</v>
      </c>
      <c r="W410" s="33">
        <v>37257</v>
      </c>
      <c r="X410" s="9" t="s">
        <v>1148</v>
      </c>
      <c r="Y410" s="30">
        <v>14</v>
      </c>
      <c r="Z410" s="9" t="s">
        <v>1148</v>
      </c>
      <c r="AA410" s="30">
        <v>2.16</v>
      </c>
      <c r="AB410" s="9" t="s">
        <v>1148</v>
      </c>
      <c r="AC410" s="30">
        <v>0.16</v>
      </c>
      <c r="AD410" s="9" t="s">
        <v>1148</v>
      </c>
      <c r="AE410" s="30">
        <v>0.72</v>
      </c>
      <c r="AF410" s="9" t="s">
        <v>1148</v>
      </c>
      <c r="AG410" s="30">
        <v>0</v>
      </c>
      <c r="AH410" s="9" t="s">
        <v>1148</v>
      </c>
      <c r="AI410" s="32">
        <v>17.04</v>
      </c>
      <c r="AJ410" s="12" t="s">
        <v>1148</v>
      </c>
      <c r="AK410" s="22">
        <v>450017</v>
      </c>
      <c r="AL410" s="22" t="s">
        <v>1148</v>
      </c>
      <c r="AM410" s="22">
        <v>84015</v>
      </c>
      <c r="AN410" s="22" t="s">
        <v>1148</v>
      </c>
      <c r="AO410" s="22">
        <v>5953</v>
      </c>
      <c r="AP410" s="22" t="s">
        <v>1148</v>
      </c>
      <c r="AQ410" s="22">
        <v>38155</v>
      </c>
      <c r="AR410" s="22" t="s">
        <v>1148</v>
      </c>
      <c r="AS410" s="26">
        <v>578140</v>
      </c>
      <c r="AT410" s="22" t="s">
        <v>1148</v>
      </c>
      <c r="AU410" s="23">
        <v>14.398700966276317</v>
      </c>
      <c r="AV410" s="23" t="s">
        <v>1148</v>
      </c>
      <c r="AW410" s="23">
        <v>20.780361117981698</v>
      </c>
      <c r="AX410" s="23" t="s">
        <v>1148</v>
      </c>
      <c r="AY410" s="23">
        <v>16.960113960113961</v>
      </c>
      <c r="AZ410" s="23" t="s">
        <v>1148</v>
      </c>
      <c r="BA410" s="23">
        <v>23.713486637663145</v>
      </c>
      <c r="BB410" s="23" t="s">
        <v>1148</v>
      </c>
      <c r="BC410" s="24">
        <v>15.517620849773197</v>
      </c>
      <c r="BD410" s="1" t="s">
        <v>1148</v>
      </c>
      <c r="BE410" s="1" t="str">
        <f>IF(OR(N410="Q",P410="Q",R410="Q",T410="Q",V410="Q",X410="Q",Z410="Q",AB410="Q",AD410="Q",AF410="Q",AH410="Q",AJ410="Q",AL410="Q",AN410="Q",AP410="Q",AR410="Q",AT410="Q",AV410="Q",AX410="Q",AZ410="Q",BB410="Q",BD410="Q"),"Yes","No")</f>
        <v>No</v>
      </c>
    </row>
    <row r="411" spans="1:57" ht="11.25" customHeight="1">
      <c r="A411" s="7" t="s">
        <v>65</v>
      </c>
      <c r="B411" s="7" t="s">
        <v>356</v>
      </c>
      <c r="C411" s="37" t="s">
        <v>63</v>
      </c>
      <c r="D411" s="298">
        <v>2161</v>
      </c>
      <c r="E411" s="299">
        <v>20161</v>
      </c>
      <c r="F411" s="27" t="s">
        <v>175</v>
      </c>
      <c r="G411" s="73" t="s">
        <v>160</v>
      </c>
      <c r="H411" s="35">
        <v>18351295</v>
      </c>
      <c r="I411" s="35">
        <v>57</v>
      </c>
      <c r="J411" s="37" t="s">
        <v>18</v>
      </c>
      <c r="K411" s="37" t="s">
        <v>161</v>
      </c>
      <c r="L411" s="8">
        <v>57</v>
      </c>
      <c r="M411" s="8">
        <v>195455</v>
      </c>
      <c r="N411" s="9" t="s">
        <v>1148</v>
      </c>
      <c r="O411" s="8">
        <v>49560</v>
      </c>
      <c r="P411" s="9" t="s">
        <v>1148</v>
      </c>
      <c r="Q411" s="8">
        <v>0</v>
      </c>
      <c r="R411" s="9" t="s">
        <v>1148</v>
      </c>
      <c r="S411" s="8">
        <v>39648</v>
      </c>
      <c r="T411" s="9" t="s">
        <v>1148</v>
      </c>
      <c r="U411" s="8">
        <v>0</v>
      </c>
      <c r="V411" s="9" t="s">
        <v>1148</v>
      </c>
      <c r="W411" s="33">
        <v>284663</v>
      </c>
      <c r="X411" s="9" t="s">
        <v>1148</v>
      </c>
      <c r="Y411" s="30">
        <v>97</v>
      </c>
      <c r="Z411" s="9" t="s">
        <v>1148</v>
      </c>
      <c r="AA411" s="30">
        <v>31</v>
      </c>
      <c r="AB411" s="9" t="s">
        <v>1148</v>
      </c>
      <c r="AC411" s="30">
        <v>0</v>
      </c>
      <c r="AD411" s="9" t="s">
        <v>1148</v>
      </c>
      <c r="AE411" s="30">
        <v>21</v>
      </c>
      <c r="AF411" s="9" t="s">
        <v>1148</v>
      </c>
      <c r="AG411" s="30">
        <v>0</v>
      </c>
      <c r="AH411" s="9" t="s">
        <v>1148</v>
      </c>
      <c r="AI411" s="32">
        <v>149</v>
      </c>
      <c r="AJ411" s="12" t="s">
        <v>1148</v>
      </c>
      <c r="AK411" s="22">
        <v>4567339</v>
      </c>
      <c r="AL411" s="22" t="s">
        <v>1148</v>
      </c>
      <c r="AM411" s="22">
        <v>1178425</v>
      </c>
      <c r="AN411" s="22" t="s">
        <v>1148</v>
      </c>
      <c r="AO411" s="22">
        <v>0</v>
      </c>
      <c r="AP411" s="22" t="s">
        <v>1148</v>
      </c>
      <c r="AQ411" s="22">
        <v>615994</v>
      </c>
      <c r="AR411" s="22" t="s">
        <v>1148</v>
      </c>
      <c r="AS411" s="26">
        <v>6361758</v>
      </c>
      <c r="AT411" s="22" t="s">
        <v>1148</v>
      </c>
      <c r="AU411" s="23">
        <v>23.367726586682355</v>
      </c>
      <c r="AV411" s="23" t="s">
        <v>1148</v>
      </c>
      <c r="AW411" s="23">
        <v>23.777744148506862</v>
      </c>
      <c r="AX411" s="23" t="s">
        <v>1148</v>
      </c>
      <c r="AY411" s="23" t="s">
        <v>1148</v>
      </c>
      <c r="AZ411" s="23" t="s">
        <v>1148</v>
      </c>
      <c r="BA411" s="23">
        <v>15.53657183212268</v>
      </c>
      <c r="BB411" s="23" t="s">
        <v>1148</v>
      </c>
      <c r="BC411" s="24">
        <v>22.34838387848087</v>
      </c>
      <c r="BD411" s="1" t="s">
        <v>1148</v>
      </c>
      <c r="BE411" s="1" t="str">
        <f>IF(OR(N411="Q",P411="Q",R411="Q",T411="Q",V411="Q",X411="Q",Z411="Q",AB411="Q",AD411="Q",AF411="Q",AH411="Q",AJ411="Q",AL411="Q",AN411="Q",AP411="Q",AR411="Q",AT411="Q",AV411="Q",AX411="Q",AZ411="Q",BB411="Q",BD411="Q"),"Yes","No")</f>
        <v>No</v>
      </c>
    </row>
    <row r="412" spans="1:57" ht="11.25" customHeight="1">
      <c r="A412" s="7" t="s">
        <v>783</v>
      </c>
      <c r="B412" s="7" t="s">
        <v>784</v>
      </c>
      <c r="C412" s="37" t="s">
        <v>45</v>
      </c>
      <c r="D412" s="298">
        <v>4191</v>
      </c>
      <c r="E412" s="299">
        <v>40191</v>
      </c>
      <c r="F412" s="27" t="s">
        <v>167</v>
      </c>
      <c r="G412" s="73" t="s">
        <v>160</v>
      </c>
      <c r="H412" s="35">
        <v>73467</v>
      </c>
      <c r="I412" s="35">
        <v>56</v>
      </c>
      <c r="J412" s="37" t="s">
        <v>10</v>
      </c>
      <c r="K412" s="37" t="s">
        <v>161</v>
      </c>
      <c r="L412" s="8">
        <v>34</v>
      </c>
      <c r="M412" s="8">
        <v>78758</v>
      </c>
      <c r="N412" s="9" t="s">
        <v>1148</v>
      </c>
      <c r="O412" s="8">
        <v>1916</v>
      </c>
      <c r="P412" s="9" t="s">
        <v>1148</v>
      </c>
      <c r="Q412" s="8">
        <v>1498</v>
      </c>
      <c r="R412" s="9" t="s">
        <v>1148</v>
      </c>
      <c r="S412" s="8">
        <v>22890</v>
      </c>
      <c r="T412" s="9" t="s">
        <v>1148</v>
      </c>
      <c r="U412" s="8">
        <v>0</v>
      </c>
      <c r="V412" s="9" t="s">
        <v>1148</v>
      </c>
      <c r="W412" s="33">
        <v>105062</v>
      </c>
      <c r="X412" s="9" t="s">
        <v>1148</v>
      </c>
      <c r="Y412" s="30">
        <v>98</v>
      </c>
      <c r="Z412" s="9" t="s">
        <v>1148</v>
      </c>
      <c r="AA412" s="30">
        <v>1</v>
      </c>
      <c r="AB412" s="9" t="s">
        <v>1148</v>
      </c>
      <c r="AC412" s="30">
        <v>1</v>
      </c>
      <c r="AD412" s="9" t="s">
        <v>1148</v>
      </c>
      <c r="AE412" s="30">
        <v>12</v>
      </c>
      <c r="AF412" s="9" t="s">
        <v>1148</v>
      </c>
      <c r="AG412" s="30">
        <v>0</v>
      </c>
      <c r="AH412" s="9" t="s">
        <v>1148</v>
      </c>
      <c r="AI412" s="32">
        <v>112</v>
      </c>
      <c r="AJ412" s="12" t="s">
        <v>1148</v>
      </c>
      <c r="AK412" s="22">
        <v>810484</v>
      </c>
      <c r="AL412" s="22" t="s">
        <v>1148</v>
      </c>
      <c r="AM412" s="22">
        <v>43250</v>
      </c>
      <c r="AN412" s="22" t="s">
        <v>123</v>
      </c>
      <c r="AO412" s="22">
        <v>6525</v>
      </c>
      <c r="AP412" s="22" t="s">
        <v>1148</v>
      </c>
      <c r="AQ412" s="22">
        <v>273086</v>
      </c>
      <c r="AR412" s="22" t="s">
        <v>1148</v>
      </c>
      <c r="AS412" s="26">
        <v>1133345</v>
      </c>
      <c r="AT412" s="22" t="s">
        <v>123</v>
      </c>
      <c r="AU412" s="23">
        <v>10.290814901343355</v>
      </c>
      <c r="AV412" s="23" t="s">
        <v>1148</v>
      </c>
      <c r="AW412" s="23">
        <v>22.573068893528184</v>
      </c>
      <c r="AX412" s="23" t="s">
        <v>123</v>
      </c>
      <c r="AY412" s="23">
        <v>4.355807743658211</v>
      </c>
      <c r="AZ412" s="23" t="s">
        <v>1148</v>
      </c>
      <c r="BA412" s="23">
        <v>11.9303626037571</v>
      </c>
      <c r="BB412" s="23" t="s">
        <v>1148</v>
      </c>
      <c r="BC412" s="24">
        <v>10.787392206506635</v>
      </c>
      <c r="BD412" s="1" t="s">
        <v>123</v>
      </c>
      <c r="BE412" s="1" t="str">
        <f>IF(OR(N412="Q",P412="Q",R412="Q",T412="Q",V412="Q",X412="Q",Z412="Q",AB412="Q",AD412="Q",AF412="Q",AH412="Q",AJ412="Q",AL412="Q",AN412="Q",AP412="Q",AR412="Q",AT412="Q",AV412="Q",AX412="Q",AZ412="Q",BB412="Q",BD412="Q"),"Yes","No")</f>
        <v>Yes</v>
      </c>
    </row>
    <row r="413" spans="1:57" ht="11.25" customHeight="1">
      <c r="A413" s="7" t="s">
        <v>376</v>
      </c>
      <c r="B413" s="7" t="s">
        <v>377</v>
      </c>
      <c r="C413" s="37" t="s">
        <v>89</v>
      </c>
      <c r="D413" s="298">
        <v>5</v>
      </c>
      <c r="E413" s="299">
        <v>5</v>
      </c>
      <c r="F413" s="27" t="s">
        <v>164</v>
      </c>
      <c r="G413" s="73" t="s">
        <v>160</v>
      </c>
      <c r="H413" s="35">
        <v>3059393</v>
      </c>
      <c r="I413" s="35">
        <v>56</v>
      </c>
      <c r="J413" s="37" t="s">
        <v>7</v>
      </c>
      <c r="K413" s="37" t="s">
        <v>161</v>
      </c>
      <c r="L413" s="8">
        <v>34</v>
      </c>
      <c r="M413" s="8">
        <v>133247</v>
      </c>
      <c r="N413" s="9" t="s">
        <v>1148</v>
      </c>
      <c r="O413" s="8">
        <v>12623</v>
      </c>
      <c r="P413" s="9" t="s">
        <v>1148</v>
      </c>
      <c r="Q413" s="8">
        <v>10675</v>
      </c>
      <c r="R413" s="9" t="s">
        <v>1148</v>
      </c>
      <c r="S413" s="8">
        <v>30509</v>
      </c>
      <c r="T413" s="9" t="s">
        <v>1148</v>
      </c>
      <c r="U413" s="8">
        <v>0</v>
      </c>
      <c r="V413" s="9" t="s">
        <v>1148</v>
      </c>
      <c r="W413" s="33">
        <v>187054</v>
      </c>
      <c r="X413" s="9" t="s">
        <v>1148</v>
      </c>
      <c r="Y413" s="30">
        <v>75.8</v>
      </c>
      <c r="Z413" s="9" t="s">
        <v>1148</v>
      </c>
      <c r="AA413" s="30">
        <v>6.4</v>
      </c>
      <c r="AB413" s="9" t="s">
        <v>1148</v>
      </c>
      <c r="AC413" s="30">
        <v>4.8</v>
      </c>
      <c r="AD413" s="9" t="s">
        <v>1148</v>
      </c>
      <c r="AE413" s="30">
        <v>15.5</v>
      </c>
      <c r="AF413" s="9" t="s">
        <v>1148</v>
      </c>
      <c r="AG413" s="30">
        <v>0</v>
      </c>
      <c r="AH413" s="9" t="s">
        <v>1148</v>
      </c>
      <c r="AI413" s="32">
        <v>102.5</v>
      </c>
      <c r="AJ413" s="12" t="s">
        <v>1148</v>
      </c>
      <c r="AK413" s="22">
        <v>3995073</v>
      </c>
      <c r="AL413" s="22" t="s">
        <v>1148</v>
      </c>
      <c r="AM413" s="22">
        <v>388509</v>
      </c>
      <c r="AN413" s="22" t="s">
        <v>1148</v>
      </c>
      <c r="AO413" s="22">
        <v>264730</v>
      </c>
      <c r="AP413" s="22" t="s">
        <v>1148</v>
      </c>
      <c r="AQ413" s="22">
        <v>1121203</v>
      </c>
      <c r="AR413" s="22" t="s">
        <v>1148</v>
      </c>
      <c r="AS413" s="26">
        <v>5769515</v>
      </c>
      <c r="AT413" s="22" t="s">
        <v>1148</v>
      </c>
      <c r="AU413" s="23">
        <v>29.982461143590474</v>
      </c>
      <c r="AV413" s="23" t="s">
        <v>1148</v>
      </c>
      <c r="AW413" s="23">
        <v>30.777865800522854</v>
      </c>
      <c r="AX413" s="23" t="s">
        <v>1148</v>
      </c>
      <c r="AY413" s="23">
        <v>24.799063231850116</v>
      </c>
      <c r="AZ413" s="23" t="s">
        <v>1148</v>
      </c>
      <c r="BA413" s="23">
        <v>36.749909862663479</v>
      </c>
      <c r="BB413" s="23" t="s">
        <v>1148</v>
      </c>
      <c r="BC413" s="24">
        <v>30.844114533770998</v>
      </c>
      <c r="BD413" s="1" t="s">
        <v>1148</v>
      </c>
      <c r="BE413" s="1" t="str">
        <f>IF(OR(N413="Q",P413="Q",R413="Q",T413="Q",V413="Q",X413="Q",Z413="Q",AB413="Q",AD413="Q",AF413="Q",AH413="Q",AJ413="Q",AL413="Q",AN413="Q",AP413="Q",AR413="Q",AT413="Q",AV413="Q",AX413="Q",AZ413="Q",BB413="Q",BD413="Q"),"Yes","No")</f>
        <v>No</v>
      </c>
    </row>
    <row r="414" spans="1:57" ht="11.25" customHeight="1">
      <c r="A414" s="7" t="s">
        <v>376</v>
      </c>
      <c r="B414" s="7" t="s">
        <v>377</v>
      </c>
      <c r="C414" s="37" t="s">
        <v>89</v>
      </c>
      <c r="D414" s="298">
        <v>5</v>
      </c>
      <c r="E414" s="299">
        <v>5</v>
      </c>
      <c r="F414" s="27" t="s">
        <v>164</v>
      </c>
      <c r="G414" s="73" t="s">
        <v>160</v>
      </c>
      <c r="H414" s="35">
        <v>3059393</v>
      </c>
      <c r="I414" s="35">
        <v>56</v>
      </c>
      <c r="J414" s="37" t="s">
        <v>10</v>
      </c>
      <c r="K414" s="37" t="s">
        <v>161</v>
      </c>
      <c r="L414" s="8">
        <v>22</v>
      </c>
      <c r="M414" s="8">
        <v>70278</v>
      </c>
      <c r="N414" s="9" t="s">
        <v>1148</v>
      </c>
      <c r="O414" s="8">
        <v>7201</v>
      </c>
      <c r="P414" s="9" t="s">
        <v>1148</v>
      </c>
      <c r="Q414" s="8">
        <v>3649</v>
      </c>
      <c r="R414" s="9" t="s">
        <v>1148</v>
      </c>
      <c r="S414" s="8">
        <v>16411</v>
      </c>
      <c r="T414" s="9" t="s">
        <v>1148</v>
      </c>
      <c r="U414" s="8">
        <v>0</v>
      </c>
      <c r="V414" s="9" t="s">
        <v>1148</v>
      </c>
      <c r="W414" s="33">
        <v>97539</v>
      </c>
      <c r="X414" s="9" t="s">
        <v>1148</v>
      </c>
      <c r="Y414" s="30">
        <v>39.4</v>
      </c>
      <c r="Z414" s="9" t="s">
        <v>1148</v>
      </c>
      <c r="AA414" s="30">
        <v>3.6</v>
      </c>
      <c r="AB414" s="9" t="s">
        <v>1148</v>
      </c>
      <c r="AC414" s="30">
        <v>1.5</v>
      </c>
      <c r="AD414" s="9" t="s">
        <v>1148</v>
      </c>
      <c r="AE414" s="30">
        <v>10.9</v>
      </c>
      <c r="AF414" s="9" t="s">
        <v>1148</v>
      </c>
      <c r="AG414" s="30">
        <v>0</v>
      </c>
      <c r="AH414" s="9" t="s">
        <v>1148</v>
      </c>
      <c r="AI414" s="32">
        <v>55.4</v>
      </c>
      <c r="AJ414" s="12" t="s">
        <v>1148</v>
      </c>
      <c r="AK414" s="22">
        <v>1830213</v>
      </c>
      <c r="AL414" s="22" t="s">
        <v>1148</v>
      </c>
      <c r="AM414" s="22">
        <v>220514</v>
      </c>
      <c r="AN414" s="22" t="s">
        <v>1148</v>
      </c>
      <c r="AO414" s="22">
        <v>89951</v>
      </c>
      <c r="AP414" s="22" t="s">
        <v>1148</v>
      </c>
      <c r="AQ414" s="22">
        <v>580743</v>
      </c>
      <c r="AR414" s="22" t="s">
        <v>1148</v>
      </c>
      <c r="AS414" s="26">
        <v>2721421</v>
      </c>
      <c r="AT414" s="22" t="s">
        <v>1148</v>
      </c>
      <c r="AU414" s="23">
        <v>26.042474173994705</v>
      </c>
      <c r="AV414" s="23" t="s">
        <v>1148</v>
      </c>
      <c r="AW414" s="23">
        <v>30.622691292875988</v>
      </c>
      <c r="AX414" s="23" t="s">
        <v>1148</v>
      </c>
      <c r="AY414" s="23">
        <v>24.650863250205536</v>
      </c>
      <c r="AZ414" s="23" t="s">
        <v>1148</v>
      </c>
      <c r="BA414" s="23">
        <v>35.387423069892144</v>
      </c>
      <c r="BB414" s="23" t="s">
        <v>1148</v>
      </c>
      <c r="BC414" s="24">
        <v>27.900849916443679</v>
      </c>
      <c r="BD414" s="1" t="s">
        <v>1148</v>
      </c>
      <c r="BE414" s="1" t="str">
        <f>IF(OR(N414="Q",P414="Q",R414="Q",T414="Q",V414="Q",X414="Q",Z414="Q",AB414="Q",AD414="Q",AF414="Q",AH414="Q",AJ414="Q",AL414="Q",AN414="Q",AP414="Q",AR414="Q",AT414="Q",AV414="Q",AX414="Q",AZ414="Q",BB414="Q",BD414="Q"),"Yes","No")</f>
        <v>No</v>
      </c>
    </row>
    <row r="415" spans="1:57" ht="11.25" customHeight="1">
      <c r="A415" s="7" t="s">
        <v>783</v>
      </c>
      <c r="B415" s="7" t="s">
        <v>784</v>
      </c>
      <c r="C415" s="37" t="s">
        <v>45</v>
      </c>
      <c r="D415" s="298">
        <v>4191</v>
      </c>
      <c r="E415" s="299">
        <v>40191</v>
      </c>
      <c r="F415" s="27" t="s">
        <v>167</v>
      </c>
      <c r="G415" s="73" t="s">
        <v>160</v>
      </c>
      <c r="H415" s="35">
        <v>73467</v>
      </c>
      <c r="I415" s="35">
        <v>56</v>
      </c>
      <c r="J415" s="37" t="s">
        <v>8</v>
      </c>
      <c r="K415" s="37" t="s">
        <v>161</v>
      </c>
      <c r="L415" s="8">
        <v>16</v>
      </c>
      <c r="M415" s="8">
        <v>0</v>
      </c>
      <c r="N415" s="9" t="s">
        <v>1148</v>
      </c>
      <c r="O415" s="8">
        <v>150</v>
      </c>
      <c r="P415" s="9" t="s">
        <v>123</v>
      </c>
      <c r="Q415" s="8">
        <v>90</v>
      </c>
      <c r="R415" s="9" t="s">
        <v>123</v>
      </c>
      <c r="S415" s="8">
        <v>950</v>
      </c>
      <c r="T415" s="9" t="s">
        <v>1148</v>
      </c>
      <c r="U415" s="8">
        <v>0</v>
      </c>
      <c r="V415" s="9" t="s">
        <v>1148</v>
      </c>
      <c r="W415" s="33">
        <v>1190</v>
      </c>
      <c r="X415" s="9" t="s">
        <v>123</v>
      </c>
      <c r="Y415" s="30">
        <v>0</v>
      </c>
      <c r="Z415" s="9" t="s">
        <v>123</v>
      </c>
      <c r="AA415" s="30">
        <v>0.25</v>
      </c>
      <c r="AB415" s="9" t="s">
        <v>1148</v>
      </c>
      <c r="AC415" s="30">
        <v>0.25</v>
      </c>
      <c r="AD415" s="9" t="s">
        <v>123</v>
      </c>
      <c r="AE415" s="30">
        <v>0.5</v>
      </c>
      <c r="AF415" s="9" t="s">
        <v>1148</v>
      </c>
      <c r="AG415" s="30">
        <v>0</v>
      </c>
      <c r="AH415" s="9" t="s">
        <v>1148</v>
      </c>
      <c r="AI415" s="32">
        <v>1</v>
      </c>
      <c r="AJ415" s="12" t="s">
        <v>123</v>
      </c>
      <c r="AK415" s="22">
        <v>0</v>
      </c>
      <c r="AL415" s="22" t="s">
        <v>1148</v>
      </c>
      <c r="AM415" s="22">
        <v>1025</v>
      </c>
      <c r="AN415" s="22" t="s">
        <v>1148</v>
      </c>
      <c r="AO415" s="22">
        <v>9475</v>
      </c>
      <c r="AP415" s="22" t="s">
        <v>123</v>
      </c>
      <c r="AQ415" s="22">
        <v>27705</v>
      </c>
      <c r="AR415" s="22" t="s">
        <v>1148</v>
      </c>
      <c r="AS415" s="26">
        <v>38205</v>
      </c>
      <c r="AT415" s="22" t="s">
        <v>123</v>
      </c>
      <c r="AU415" s="23" t="s">
        <v>1148</v>
      </c>
      <c r="AV415" s="23" t="s">
        <v>1148</v>
      </c>
      <c r="AW415" s="23">
        <v>6.833333333333333</v>
      </c>
      <c r="AX415" s="23" t="s">
        <v>123</v>
      </c>
      <c r="AY415" s="23">
        <v>105.27777777777777</v>
      </c>
      <c r="AZ415" s="23" t="s">
        <v>123</v>
      </c>
      <c r="BA415" s="23">
        <v>29.163157894736841</v>
      </c>
      <c r="BB415" s="23" t="s">
        <v>1148</v>
      </c>
      <c r="BC415" s="24">
        <v>32.105042016806721</v>
      </c>
      <c r="BD415" s="1" t="s">
        <v>123</v>
      </c>
      <c r="BE415" s="1" t="str">
        <f>IF(OR(N415="Q",P415="Q",R415="Q",T415="Q",V415="Q",X415="Q",Z415="Q",AB415="Q",AD415="Q",AF415="Q",AH415="Q",AJ415="Q",AL415="Q",AN415="Q",AP415="Q",AR415="Q",AT415="Q",AV415="Q",AX415="Q",AZ415="Q",BB415="Q",BD415="Q"),"Yes","No")</f>
        <v>Yes</v>
      </c>
    </row>
    <row r="416" spans="1:57" ht="11.25" customHeight="1">
      <c r="A416" s="7" t="s">
        <v>783</v>
      </c>
      <c r="B416" s="7" t="s">
        <v>784</v>
      </c>
      <c r="C416" s="37" t="s">
        <v>45</v>
      </c>
      <c r="D416" s="298">
        <v>4191</v>
      </c>
      <c r="E416" s="299">
        <v>40191</v>
      </c>
      <c r="F416" s="27" t="s">
        <v>167</v>
      </c>
      <c r="G416" s="73" t="s">
        <v>160</v>
      </c>
      <c r="H416" s="35">
        <v>73467</v>
      </c>
      <c r="I416" s="35">
        <v>56</v>
      </c>
      <c r="J416" s="37" t="s">
        <v>7</v>
      </c>
      <c r="K416" s="37" t="s">
        <v>161</v>
      </c>
      <c r="L416" s="8">
        <v>6</v>
      </c>
      <c r="M416" s="8">
        <v>11180</v>
      </c>
      <c r="N416" s="9" t="s">
        <v>1148</v>
      </c>
      <c r="O416" s="8">
        <v>208</v>
      </c>
      <c r="P416" s="9" t="s">
        <v>123</v>
      </c>
      <c r="Q416" s="8">
        <v>104</v>
      </c>
      <c r="R416" s="9" t="s">
        <v>123</v>
      </c>
      <c r="S416" s="8">
        <v>5200</v>
      </c>
      <c r="T416" s="9" t="s">
        <v>1148</v>
      </c>
      <c r="U416" s="8">
        <v>0</v>
      </c>
      <c r="V416" s="9" t="s">
        <v>1148</v>
      </c>
      <c r="W416" s="33">
        <v>16692</v>
      </c>
      <c r="X416" s="9" t="s">
        <v>123</v>
      </c>
      <c r="Y416" s="30">
        <v>8</v>
      </c>
      <c r="Z416" s="9" t="s">
        <v>1148</v>
      </c>
      <c r="AA416" s="30">
        <v>0.25</v>
      </c>
      <c r="AB416" s="9" t="s">
        <v>123</v>
      </c>
      <c r="AC416" s="30">
        <v>0.25</v>
      </c>
      <c r="AD416" s="9" t="s">
        <v>123</v>
      </c>
      <c r="AE416" s="30">
        <v>5</v>
      </c>
      <c r="AF416" s="9" t="s">
        <v>1148</v>
      </c>
      <c r="AG416" s="30">
        <v>0</v>
      </c>
      <c r="AH416" s="9" t="s">
        <v>1148</v>
      </c>
      <c r="AI416" s="32">
        <v>13.5</v>
      </c>
      <c r="AJ416" s="12" t="s">
        <v>123</v>
      </c>
      <c r="AK416" s="22">
        <v>149065</v>
      </c>
      <c r="AL416" s="22" t="s">
        <v>1148</v>
      </c>
      <c r="AM416" s="22">
        <v>0</v>
      </c>
      <c r="AN416" s="22" t="s">
        <v>1148</v>
      </c>
      <c r="AO416" s="22">
        <v>0</v>
      </c>
      <c r="AP416" s="22" t="s">
        <v>1148</v>
      </c>
      <c r="AQ416" s="22">
        <v>90656</v>
      </c>
      <c r="AR416" s="22" t="s">
        <v>1148</v>
      </c>
      <c r="AS416" s="26">
        <v>239721</v>
      </c>
      <c r="AT416" s="22" t="s">
        <v>1148</v>
      </c>
      <c r="AU416" s="23">
        <v>13.333184257602863</v>
      </c>
      <c r="AV416" s="23" t="s">
        <v>1148</v>
      </c>
      <c r="AW416" s="23">
        <v>0</v>
      </c>
      <c r="AX416" s="23" t="s">
        <v>123</v>
      </c>
      <c r="AY416" s="23">
        <v>0</v>
      </c>
      <c r="AZ416" s="23" t="s">
        <v>123</v>
      </c>
      <c r="BA416" s="23">
        <v>17.433846153846154</v>
      </c>
      <c r="BB416" s="23" t="s">
        <v>1148</v>
      </c>
      <c r="BC416" s="24">
        <v>14.361430625449318</v>
      </c>
      <c r="BD416" s="1" t="s">
        <v>123</v>
      </c>
      <c r="BE416" s="1" t="str">
        <f>IF(OR(N416="Q",P416="Q",R416="Q",T416="Q",V416="Q",X416="Q",Z416="Q",AB416="Q",AD416="Q",AF416="Q",AH416="Q",AJ416="Q",AL416="Q",AN416="Q",AP416="Q",AR416="Q",AT416="Q",AV416="Q",AX416="Q",AZ416="Q",BB416="Q",BD416="Q"),"Yes","No")</f>
        <v>Yes</v>
      </c>
    </row>
    <row r="417" spans="1:57" ht="11.25" customHeight="1">
      <c r="A417" s="7" t="s">
        <v>405</v>
      </c>
      <c r="B417" s="7" t="s">
        <v>311</v>
      </c>
      <c r="C417" s="37" t="s">
        <v>42</v>
      </c>
      <c r="D417" s="298">
        <v>5051</v>
      </c>
      <c r="E417" s="299">
        <v>50051</v>
      </c>
      <c r="F417" s="27" t="s">
        <v>167</v>
      </c>
      <c r="G417" s="73" t="s">
        <v>160</v>
      </c>
      <c r="H417" s="35">
        <v>147725</v>
      </c>
      <c r="I417" s="35">
        <v>55</v>
      </c>
      <c r="J417" s="37" t="s">
        <v>7</v>
      </c>
      <c r="K417" s="37" t="s">
        <v>161</v>
      </c>
      <c r="L417" s="8">
        <v>50</v>
      </c>
      <c r="M417" s="8">
        <v>171239</v>
      </c>
      <c r="N417" s="9" t="s">
        <v>1148</v>
      </c>
      <c r="O417" s="8">
        <v>26240</v>
      </c>
      <c r="P417" s="9" t="s">
        <v>1148</v>
      </c>
      <c r="Q417" s="8">
        <v>0</v>
      </c>
      <c r="R417" s="9" t="s">
        <v>1148</v>
      </c>
      <c r="S417" s="8">
        <v>14848</v>
      </c>
      <c r="T417" s="9" t="s">
        <v>1148</v>
      </c>
      <c r="U417" s="8">
        <v>856</v>
      </c>
      <c r="V417" s="9" t="s">
        <v>1148</v>
      </c>
      <c r="W417" s="33">
        <v>213183</v>
      </c>
      <c r="X417" s="9" t="s">
        <v>1148</v>
      </c>
      <c r="Y417" s="30">
        <v>102</v>
      </c>
      <c r="Z417" s="9" t="s">
        <v>1148</v>
      </c>
      <c r="AA417" s="30">
        <v>14.01</v>
      </c>
      <c r="AB417" s="9" t="s">
        <v>1148</v>
      </c>
      <c r="AC417" s="30">
        <v>0</v>
      </c>
      <c r="AD417" s="9" t="s">
        <v>1148</v>
      </c>
      <c r="AE417" s="30">
        <v>8.41</v>
      </c>
      <c r="AF417" s="9" t="s">
        <v>1148</v>
      </c>
      <c r="AG417" s="30">
        <v>0.93</v>
      </c>
      <c r="AH417" s="9" t="s">
        <v>1148</v>
      </c>
      <c r="AI417" s="32">
        <v>125.35</v>
      </c>
      <c r="AJ417" s="12" t="s">
        <v>1148</v>
      </c>
      <c r="AK417" s="22">
        <v>3619261</v>
      </c>
      <c r="AL417" s="22" t="s">
        <v>1148</v>
      </c>
      <c r="AM417" s="22">
        <v>523848</v>
      </c>
      <c r="AN417" s="22" t="s">
        <v>1148</v>
      </c>
      <c r="AO417" s="22">
        <v>0</v>
      </c>
      <c r="AP417" s="22" t="s">
        <v>1148</v>
      </c>
      <c r="AQ417" s="22">
        <v>581471</v>
      </c>
      <c r="AR417" s="22" t="s">
        <v>1148</v>
      </c>
      <c r="AS417" s="26">
        <v>4724580</v>
      </c>
      <c r="AT417" s="22" t="s">
        <v>1148</v>
      </c>
      <c r="AU417" s="23">
        <v>21.135728426351474</v>
      </c>
      <c r="AV417" s="23" t="s">
        <v>1148</v>
      </c>
      <c r="AW417" s="23">
        <v>19.963719512195123</v>
      </c>
      <c r="AX417" s="23" t="s">
        <v>1148</v>
      </c>
      <c r="AY417" s="23" t="s">
        <v>1148</v>
      </c>
      <c r="AZ417" s="23" t="s">
        <v>1148</v>
      </c>
      <c r="BA417" s="23">
        <v>39.161570581896555</v>
      </c>
      <c r="BB417" s="23" t="s">
        <v>1148</v>
      </c>
      <c r="BC417" s="24">
        <v>22.162086095045101</v>
      </c>
      <c r="BD417" s="1" t="s">
        <v>1148</v>
      </c>
      <c r="BE417" s="1" t="str">
        <f>IF(OR(N417="Q",P417="Q",R417="Q",T417="Q",V417="Q",X417="Q",Z417="Q",AB417="Q",AD417="Q",AF417="Q",AH417="Q",AJ417="Q",AL417="Q",AN417="Q",AP417="Q",AR417="Q",AT417="Q",AV417="Q",AX417="Q",AZ417="Q",BB417="Q",BD417="Q"),"Yes","No")</f>
        <v>No</v>
      </c>
    </row>
    <row r="418" spans="1:57" ht="11.25" customHeight="1">
      <c r="A418" s="7" t="s">
        <v>366</v>
      </c>
      <c r="B418" s="7" t="s">
        <v>367</v>
      </c>
      <c r="C418" s="37" t="s">
        <v>54</v>
      </c>
      <c r="D418" s="298">
        <v>5025</v>
      </c>
      <c r="E418" s="299">
        <v>50025</v>
      </c>
      <c r="F418" s="27" t="s">
        <v>167</v>
      </c>
      <c r="G418" s="73" t="s">
        <v>160</v>
      </c>
      <c r="H418" s="35">
        <v>120378</v>
      </c>
      <c r="I418" s="35">
        <v>55</v>
      </c>
      <c r="J418" s="37" t="s">
        <v>7</v>
      </c>
      <c r="K418" s="37" t="s">
        <v>161</v>
      </c>
      <c r="L418" s="8">
        <v>48</v>
      </c>
      <c r="M418" s="8">
        <v>183284</v>
      </c>
      <c r="N418" s="9" t="s">
        <v>1148</v>
      </c>
      <c r="O418" s="8">
        <v>22330</v>
      </c>
      <c r="P418" s="9" t="s">
        <v>1148</v>
      </c>
      <c r="Q418" s="8">
        <v>18300</v>
      </c>
      <c r="R418" s="9" t="s">
        <v>1148</v>
      </c>
      <c r="S418" s="8">
        <v>32040</v>
      </c>
      <c r="T418" s="9" t="s">
        <v>1148</v>
      </c>
      <c r="U418" s="8">
        <v>0</v>
      </c>
      <c r="V418" s="9" t="s">
        <v>1148</v>
      </c>
      <c r="W418" s="33">
        <v>255954</v>
      </c>
      <c r="X418" s="9" t="s">
        <v>1148</v>
      </c>
      <c r="Y418" s="30">
        <v>106</v>
      </c>
      <c r="Z418" s="9" t="s">
        <v>1148</v>
      </c>
      <c r="AA418" s="30">
        <v>13</v>
      </c>
      <c r="AB418" s="9" t="s">
        <v>1148</v>
      </c>
      <c r="AC418" s="30">
        <v>10</v>
      </c>
      <c r="AD418" s="9" t="s">
        <v>1148</v>
      </c>
      <c r="AE418" s="30">
        <v>18</v>
      </c>
      <c r="AF418" s="9" t="s">
        <v>1148</v>
      </c>
      <c r="AG418" s="30">
        <v>0</v>
      </c>
      <c r="AH418" s="9" t="s">
        <v>1148</v>
      </c>
      <c r="AI418" s="32">
        <v>147</v>
      </c>
      <c r="AJ418" s="12" t="s">
        <v>1148</v>
      </c>
      <c r="AK418" s="22">
        <v>3876330</v>
      </c>
      <c r="AL418" s="22" t="s">
        <v>1148</v>
      </c>
      <c r="AM418" s="22">
        <v>563497</v>
      </c>
      <c r="AN418" s="22" t="s">
        <v>1148</v>
      </c>
      <c r="AO418" s="22">
        <v>315416</v>
      </c>
      <c r="AP418" s="22" t="s">
        <v>1148</v>
      </c>
      <c r="AQ418" s="22">
        <v>773942</v>
      </c>
      <c r="AR418" s="22" t="s">
        <v>1148</v>
      </c>
      <c r="AS418" s="26">
        <v>5529185</v>
      </c>
      <c r="AT418" s="22" t="s">
        <v>1148</v>
      </c>
      <c r="AU418" s="23">
        <v>21.149309268675935</v>
      </c>
      <c r="AV418" s="23" t="s">
        <v>1148</v>
      </c>
      <c r="AW418" s="23">
        <v>25.234975369458127</v>
      </c>
      <c r="AX418" s="23" t="s">
        <v>1148</v>
      </c>
      <c r="AY418" s="23">
        <v>17.235846994535517</v>
      </c>
      <c r="AZ418" s="23" t="s">
        <v>1148</v>
      </c>
      <c r="BA418" s="23">
        <v>24.155493133583022</v>
      </c>
      <c r="BB418" s="23" t="s">
        <v>1148</v>
      </c>
      <c r="BC418" s="24">
        <v>21.602260562444815</v>
      </c>
      <c r="BD418" s="1" t="s">
        <v>1148</v>
      </c>
      <c r="BE418" s="1" t="str">
        <f>IF(OR(N418="Q",P418="Q",R418="Q",T418="Q",V418="Q",X418="Q",Z418="Q",AB418="Q",AD418="Q",AF418="Q",AH418="Q",AJ418="Q",AL418="Q",AN418="Q",AP418="Q",AR418="Q",AT418="Q",AV418="Q",AX418="Q",AZ418="Q",BB418="Q",BD418="Q"),"Yes","No")</f>
        <v>No</v>
      </c>
    </row>
    <row r="419" spans="1:57" ht="11.25" customHeight="1">
      <c r="A419" s="7" t="s">
        <v>752</v>
      </c>
      <c r="B419" s="7" t="s">
        <v>753</v>
      </c>
      <c r="C419" s="37" t="s">
        <v>84</v>
      </c>
      <c r="D419" s="298">
        <v>6102</v>
      </c>
      <c r="E419" s="299">
        <v>60102</v>
      </c>
      <c r="F419" s="27" t="s">
        <v>167</v>
      </c>
      <c r="G419" s="73" t="s">
        <v>160</v>
      </c>
      <c r="H419" s="35">
        <v>92984</v>
      </c>
      <c r="I419" s="35">
        <v>55</v>
      </c>
      <c r="J419" s="37" t="s">
        <v>10</v>
      </c>
      <c r="K419" s="37" t="s">
        <v>161</v>
      </c>
      <c r="L419" s="8">
        <v>40</v>
      </c>
      <c r="M419" s="8">
        <v>69967</v>
      </c>
      <c r="N419" s="9" t="s">
        <v>1148</v>
      </c>
      <c r="O419" s="8">
        <v>1407</v>
      </c>
      <c r="P419" s="9" t="s">
        <v>1148</v>
      </c>
      <c r="Q419" s="8">
        <v>829</v>
      </c>
      <c r="R419" s="9" t="s">
        <v>1148</v>
      </c>
      <c r="S419" s="8">
        <v>23613</v>
      </c>
      <c r="T419" s="9" t="s">
        <v>1148</v>
      </c>
      <c r="U419" s="8">
        <v>0</v>
      </c>
      <c r="V419" s="9" t="s">
        <v>1148</v>
      </c>
      <c r="W419" s="33">
        <v>95816</v>
      </c>
      <c r="X419" s="9" t="s">
        <v>1148</v>
      </c>
      <c r="Y419" s="30">
        <v>37</v>
      </c>
      <c r="Z419" s="9" t="s">
        <v>1148</v>
      </c>
      <c r="AA419" s="30">
        <v>1</v>
      </c>
      <c r="AB419" s="9" t="s">
        <v>1148</v>
      </c>
      <c r="AC419" s="30">
        <v>1</v>
      </c>
      <c r="AD419" s="9" t="s">
        <v>1148</v>
      </c>
      <c r="AE419" s="30">
        <v>15</v>
      </c>
      <c r="AF419" s="9" t="s">
        <v>1148</v>
      </c>
      <c r="AG419" s="30">
        <v>0</v>
      </c>
      <c r="AH419" s="9" t="s">
        <v>1148</v>
      </c>
      <c r="AI419" s="32">
        <v>54</v>
      </c>
      <c r="AJ419" s="12" t="s">
        <v>1148</v>
      </c>
      <c r="AK419" s="22">
        <v>797531</v>
      </c>
      <c r="AL419" s="22" t="s">
        <v>1148</v>
      </c>
      <c r="AM419" s="22">
        <v>19681</v>
      </c>
      <c r="AN419" s="22" t="s">
        <v>1148</v>
      </c>
      <c r="AO419" s="22">
        <v>8106</v>
      </c>
      <c r="AP419" s="22" t="s">
        <v>1148</v>
      </c>
      <c r="AQ419" s="22">
        <v>381517</v>
      </c>
      <c r="AR419" s="22" t="s">
        <v>1148</v>
      </c>
      <c r="AS419" s="26">
        <v>1206835</v>
      </c>
      <c r="AT419" s="22" t="s">
        <v>1148</v>
      </c>
      <c r="AU419" s="23">
        <v>11.398673660439922</v>
      </c>
      <c r="AV419" s="23" t="s">
        <v>1148</v>
      </c>
      <c r="AW419" s="23">
        <v>13.987917555081735</v>
      </c>
      <c r="AX419" s="23" t="s">
        <v>1148</v>
      </c>
      <c r="AY419" s="23">
        <v>9.7780458383594695</v>
      </c>
      <c r="AZ419" s="23" t="s">
        <v>1148</v>
      </c>
      <c r="BA419" s="23">
        <v>16.157074492864101</v>
      </c>
      <c r="BB419" s="23" t="s">
        <v>1148</v>
      </c>
      <c r="BC419" s="24">
        <v>12.595338983050848</v>
      </c>
      <c r="BD419" s="1" t="s">
        <v>1148</v>
      </c>
      <c r="BE419" s="1" t="str">
        <f>IF(OR(N419="Q",P419="Q",R419="Q",T419="Q",V419="Q",X419="Q",Z419="Q",AB419="Q",AD419="Q",AF419="Q",AH419="Q",AJ419="Q",AL419="Q",AN419="Q",AP419="Q",AR419="Q",AT419="Q",AV419="Q",AX419="Q",AZ419="Q",BB419="Q",BD419="Q"),"Yes","No")</f>
        <v>No</v>
      </c>
    </row>
    <row r="420" spans="1:57" ht="11.25" customHeight="1">
      <c r="A420" s="7" t="s">
        <v>752</v>
      </c>
      <c r="B420" s="7" t="s">
        <v>753</v>
      </c>
      <c r="C420" s="37" t="s">
        <v>84</v>
      </c>
      <c r="D420" s="298">
        <v>6102</v>
      </c>
      <c r="E420" s="299">
        <v>60102</v>
      </c>
      <c r="F420" s="27" t="s">
        <v>167</v>
      </c>
      <c r="G420" s="73" t="s">
        <v>160</v>
      </c>
      <c r="H420" s="35">
        <v>92984</v>
      </c>
      <c r="I420" s="35">
        <v>55</v>
      </c>
      <c r="J420" s="37" t="s">
        <v>7</v>
      </c>
      <c r="K420" s="37" t="s">
        <v>161</v>
      </c>
      <c r="L420" s="8">
        <v>15</v>
      </c>
      <c r="M420" s="8">
        <v>23815</v>
      </c>
      <c r="N420" s="9" t="s">
        <v>1148</v>
      </c>
      <c r="O420" s="8">
        <v>1375</v>
      </c>
      <c r="P420" s="9" t="s">
        <v>1148</v>
      </c>
      <c r="Q420" s="8">
        <v>660</v>
      </c>
      <c r="R420" s="9" t="s">
        <v>1148</v>
      </c>
      <c r="S420" s="8">
        <v>8127</v>
      </c>
      <c r="T420" s="9" t="s">
        <v>1148</v>
      </c>
      <c r="U420" s="8">
        <v>0</v>
      </c>
      <c r="V420" s="9" t="s">
        <v>1148</v>
      </c>
      <c r="W420" s="33">
        <v>33977</v>
      </c>
      <c r="X420" s="9" t="s">
        <v>1148</v>
      </c>
      <c r="Y420" s="30">
        <v>17</v>
      </c>
      <c r="Z420" s="9" t="s">
        <v>1148</v>
      </c>
      <c r="AA420" s="30">
        <v>1</v>
      </c>
      <c r="AB420" s="9" t="s">
        <v>1148</v>
      </c>
      <c r="AC420" s="30">
        <v>1</v>
      </c>
      <c r="AD420" s="9" t="s">
        <v>1148</v>
      </c>
      <c r="AE420" s="30">
        <v>7</v>
      </c>
      <c r="AF420" s="9" t="s">
        <v>1148</v>
      </c>
      <c r="AG420" s="30">
        <v>0</v>
      </c>
      <c r="AH420" s="9" t="s">
        <v>1148</v>
      </c>
      <c r="AI420" s="32">
        <v>26</v>
      </c>
      <c r="AJ420" s="12" t="s">
        <v>1148</v>
      </c>
      <c r="AK420" s="22">
        <v>267964</v>
      </c>
      <c r="AL420" s="22" t="s">
        <v>1148</v>
      </c>
      <c r="AM420" s="22">
        <v>18387</v>
      </c>
      <c r="AN420" s="22" t="s">
        <v>1148</v>
      </c>
      <c r="AO420" s="22">
        <v>7137</v>
      </c>
      <c r="AP420" s="22" t="s">
        <v>1148</v>
      </c>
      <c r="AQ420" s="22">
        <v>139526</v>
      </c>
      <c r="AR420" s="22" t="s">
        <v>1148</v>
      </c>
      <c r="AS420" s="26">
        <v>433014</v>
      </c>
      <c r="AT420" s="22" t="s">
        <v>1148</v>
      </c>
      <c r="AU420" s="23">
        <v>11.251900062985513</v>
      </c>
      <c r="AV420" s="23" t="s">
        <v>1148</v>
      </c>
      <c r="AW420" s="23">
        <v>13.372363636363636</v>
      </c>
      <c r="AX420" s="23" t="s">
        <v>1148</v>
      </c>
      <c r="AY420" s="23">
        <v>10.813636363636364</v>
      </c>
      <c r="AZ420" s="23" t="s">
        <v>1148</v>
      </c>
      <c r="BA420" s="23">
        <v>17.168204749600097</v>
      </c>
      <c r="BB420" s="23" t="s">
        <v>1148</v>
      </c>
      <c r="BC420" s="24">
        <v>12.744327044765576</v>
      </c>
      <c r="BD420" s="1" t="s">
        <v>1148</v>
      </c>
      <c r="BE420" s="1" t="str">
        <f>IF(OR(N420="Q",P420="Q",R420="Q",T420="Q",V420="Q",X420="Q",Z420="Q",AB420="Q",AD420="Q",AF420="Q",AH420="Q",AJ420="Q",AL420="Q",AN420="Q",AP420="Q",AR420="Q",AT420="Q",AV420="Q",AX420="Q",AZ420="Q",BB420="Q",BD420="Q"),"Yes","No")</f>
        <v>No</v>
      </c>
    </row>
    <row r="421" spans="1:57" ht="11.25" customHeight="1">
      <c r="A421" s="7" t="s">
        <v>405</v>
      </c>
      <c r="B421" s="7" t="s">
        <v>311</v>
      </c>
      <c r="C421" s="37" t="s">
        <v>42</v>
      </c>
      <c r="D421" s="298">
        <v>5051</v>
      </c>
      <c r="E421" s="299">
        <v>50051</v>
      </c>
      <c r="F421" s="27" t="s">
        <v>167</v>
      </c>
      <c r="G421" s="73" t="s">
        <v>160</v>
      </c>
      <c r="H421" s="35">
        <v>147725</v>
      </c>
      <c r="I421" s="35">
        <v>55</v>
      </c>
      <c r="J421" s="37" t="s">
        <v>10</v>
      </c>
      <c r="K421" s="37" t="s">
        <v>161</v>
      </c>
      <c r="L421" s="8">
        <v>5</v>
      </c>
      <c r="M421" s="8">
        <v>13489</v>
      </c>
      <c r="N421" s="9" t="s">
        <v>1148</v>
      </c>
      <c r="O421" s="8">
        <v>1855</v>
      </c>
      <c r="P421" s="9" t="s">
        <v>1148</v>
      </c>
      <c r="Q421" s="8">
        <v>0</v>
      </c>
      <c r="R421" s="9" t="s">
        <v>1148</v>
      </c>
      <c r="S421" s="8">
        <v>1050</v>
      </c>
      <c r="T421" s="9" t="s">
        <v>1148</v>
      </c>
      <c r="U421" s="8">
        <v>61</v>
      </c>
      <c r="V421" s="9" t="s">
        <v>1148</v>
      </c>
      <c r="W421" s="33">
        <v>16455</v>
      </c>
      <c r="X421" s="9" t="s">
        <v>1148</v>
      </c>
      <c r="Y421" s="30">
        <v>6</v>
      </c>
      <c r="Z421" s="9" t="s">
        <v>1148</v>
      </c>
      <c r="AA421" s="30">
        <v>0.99</v>
      </c>
      <c r="AB421" s="9" t="s">
        <v>1148</v>
      </c>
      <c r="AC421" s="30">
        <v>0</v>
      </c>
      <c r="AD421" s="9" t="s">
        <v>1148</v>
      </c>
      <c r="AE421" s="30">
        <v>0.59</v>
      </c>
      <c r="AF421" s="9" t="s">
        <v>1148</v>
      </c>
      <c r="AG421" s="30">
        <v>7.0000000000000007E-2</v>
      </c>
      <c r="AH421" s="9" t="s">
        <v>1148</v>
      </c>
      <c r="AI421" s="32">
        <v>7.65</v>
      </c>
      <c r="AJ421" s="12" t="s">
        <v>1148</v>
      </c>
      <c r="AK421" s="22">
        <v>286544</v>
      </c>
      <c r="AL421" s="22" t="s">
        <v>1148</v>
      </c>
      <c r="AM421" s="22">
        <v>37042</v>
      </c>
      <c r="AN421" s="22" t="s">
        <v>1148</v>
      </c>
      <c r="AO421" s="22">
        <v>0</v>
      </c>
      <c r="AP421" s="22" t="s">
        <v>1148</v>
      </c>
      <c r="AQ421" s="22">
        <v>41117</v>
      </c>
      <c r="AR421" s="22" t="s">
        <v>1148</v>
      </c>
      <c r="AS421" s="26">
        <v>364703</v>
      </c>
      <c r="AT421" s="22" t="s">
        <v>1148</v>
      </c>
      <c r="AU421" s="23">
        <v>21.242790421825191</v>
      </c>
      <c r="AV421" s="23" t="s">
        <v>1148</v>
      </c>
      <c r="AW421" s="23">
        <v>19.968733153638816</v>
      </c>
      <c r="AX421" s="23" t="s">
        <v>1148</v>
      </c>
      <c r="AY421" s="23" t="s">
        <v>1148</v>
      </c>
      <c r="AZ421" s="23" t="s">
        <v>1148</v>
      </c>
      <c r="BA421" s="23">
        <v>39.15904761904762</v>
      </c>
      <c r="BB421" s="23" t="s">
        <v>1148</v>
      </c>
      <c r="BC421" s="24">
        <v>22.163658462473414</v>
      </c>
      <c r="BD421" s="1" t="s">
        <v>1148</v>
      </c>
      <c r="BE421" s="1" t="str">
        <f>IF(OR(N421="Q",P421="Q",R421="Q",T421="Q",V421="Q",X421="Q",Z421="Q",AB421="Q",AD421="Q",AF421="Q",AH421="Q",AJ421="Q",AL421="Q",AN421="Q",AP421="Q",AR421="Q",AT421="Q",AV421="Q",AX421="Q",AZ421="Q",BB421="Q",BD421="Q"),"Yes","No")</f>
        <v>No</v>
      </c>
    </row>
    <row r="422" spans="1:57" ht="11.25" customHeight="1">
      <c r="A422" s="7" t="s">
        <v>247</v>
      </c>
      <c r="B422" s="7" t="s">
        <v>248</v>
      </c>
      <c r="C422" s="37" t="s">
        <v>77</v>
      </c>
      <c r="D422" s="298">
        <v>3012</v>
      </c>
      <c r="E422" s="299">
        <v>30012</v>
      </c>
      <c r="F422" s="27" t="s">
        <v>167</v>
      </c>
      <c r="G422" s="73" t="s">
        <v>160</v>
      </c>
      <c r="H422" s="35">
        <v>69014</v>
      </c>
      <c r="I422" s="35">
        <v>54</v>
      </c>
      <c r="J422" s="37" t="s">
        <v>7</v>
      </c>
      <c r="K422" s="37" t="s">
        <v>161</v>
      </c>
      <c r="L422" s="8">
        <v>32</v>
      </c>
      <c r="M422" s="8">
        <v>114986</v>
      </c>
      <c r="N422" s="9" t="s">
        <v>1148</v>
      </c>
      <c r="O422" s="8">
        <v>27502</v>
      </c>
      <c r="P422" s="9" t="s">
        <v>1148</v>
      </c>
      <c r="Q422" s="8">
        <v>17300</v>
      </c>
      <c r="R422" s="9" t="s">
        <v>1148</v>
      </c>
      <c r="S422" s="8">
        <v>29799</v>
      </c>
      <c r="T422" s="9" t="s">
        <v>1148</v>
      </c>
      <c r="U422" s="8">
        <v>0</v>
      </c>
      <c r="V422" s="9" t="s">
        <v>1148</v>
      </c>
      <c r="W422" s="33">
        <v>189587</v>
      </c>
      <c r="X422" s="9" t="s">
        <v>1148</v>
      </c>
      <c r="Y422" s="30">
        <v>64.11</v>
      </c>
      <c r="Z422" s="9" t="s">
        <v>1148</v>
      </c>
      <c r="AA422" s="30">
        <v>15.2</v>
      </c>
      <c r="AB422" s="9" t="s">
        <v>1148</v>
      </c>
      <c r="AC422" s="30">
        <v>10.440000000000001</v>
      </c>
      <c r="AD422" s="9" t="s">
        <v>1148</v>
      </c>
      <c r="AE422" s="30">
        <v>15.32</v>
      </c>
      <c r="AF422" s="9" t="s">
        <v>1148</v>
      </c>
      <c r="AG422" s="30">
        <v>0</v>
      </c>
      <c r="AH422" s="9" t="s">
        <v>1148</v>
      </c>
      <c r="AI422" s="32">
        <v>105.07000000000001</v>
      </c>
      <c r="AJ422" s="12" t="s">
        <v>1148</v>
      </c>
      <c r="AK422" s="22">
        <v>2255220</v>
      </c>
      <c r="AL422" s="22" t="s">
        <v>1148</v>
      </c>
      <c r="AM422" s="22">
        <v>523975</v>
      </c>
      <c r="AN422" s="22" t="s">
        <v>1148</v>
      </c>
      <c r="AO422" s="22">
        <v>161784</v>
      </c>
      <c r="AP422" s="22" t="s">
        <v>1148</v>
      </c>
      <c r="AQ422" s="22">
        <v>328602</v>
      </c>
      <c r="AR422" s="22" t="s">
        <v>1148</v>
      </c>
      <c r="AS422" s="26">
        <v>3269581</v>
      </c>
      <c r="AT422" s="22" t="s">
        <v>1148</v>
      </c>
      <c r="AU422" s="23">
        <v>19.61299636477484</v>
      </c>
      <c r="AV422" s="23" t="s">
        <v>1148</v>
      </c>
      <c r="AW422" s="23">
        <v>19.052250745400336</v>
      </c>
      <c r="AX422" s="23" t="s">
        <v>1148</v>
      </c>
      <c r="AY422" s="23">
        <v>9.3516763005780348</v>
      </c>
      <c r="AZ422" s="23" t="s">
        <v>1148</v>
      </c>
      <c r="BA422" s="23">
        <v>11.027282794724655</v>
      </c>
      <c r="BB422" s="23" t="s">
        <v>1148</v>
      </c>
      <c r="BC422" s="24">
        <v>17.245807993164089</v>
      </c>
      <c r="BD422" s="1" t="s">
        <v>1148</v>
      </c>
      <c r="BE422" s="1" t="str">
        <f>IF(OR(N422="Q",P422="Q",R422="Q",T422="Q",V422="Q",X422="Q",Z422="Q",AB422="Q",AD422="Q",AF422="Q",AH422="Q",AJ422="Q",AL422="Q",AN422="Q",AP422="Q",AR422="Q",AT422="Q",AV422="Q",AX422="Q",AZ422="Q",BB422="Q",BD422="Q"),"Yes","No")</f>
        <v>No</v>
      </c>
    </row>
    <row r="423" spans="1:57" ht="11.25" customHeight="1">
      <c r="A423" s="7" t="s">
        <v>247</v>
      </c>
      <c r="B423" s="7" t="s">
        <v>248</v>
      </c>
      <c r="C423" s="37" t="s">
        <v>77</v>
      </c>
      <c r="D423" s="298">
        <v>3012</v>
      </c>
      <c r="E423" s="299">
        <v>30012</v>
      </c>
      <c r="F423" s="27" t="s">
        <v>167</v>
      </c>
      <c r="G423" s="73" t="s">
        <v>160</v>
      </c>
      <c r="H423" s="35">
        <v>69014</v>
      </c>
      <c r="I423" s="35">
        <v>54</v>
      </c>
      <c r="J423" s="37" t="s">
        <v>10</v>
      </c>
      <c r="K423" s="37" t="s">
        <v>161</v>
      </c>
      <c r="L423" s="8">
        <v>20</v>
      </c>
      <c r="M423" s="8">
        <v>31000</v>
      </c>
      <c r="N423" s="9" t="s">
        <v>1148</v>
      </c>
      <c r="O423" s="8">
        <v>4743</v>
      </c>
      <c r="P423" s="9" t="s">
        <v>1148</v>
      </c>
      <c r="Q423" s="8">
        <v>979</v>
      </c>
      <c r="R423" s="9" t="s">
        <v>1148</v>
      </c>
      <c r="S423" s="8">
        <v>3120</v>
      </c>
      <c r="T423" s="9" t="s">
        <v>1148</v>
      </c>
      <c r="U423" s="8">
        <v>0</v>
      </c>
      <c r="V423" s="9" t="s">
        <v>1148</v>
      </c>
      <c r="W423" s="33">
        <v>39842</v>
      </c>
      <c r="X423" s="9" t="s">
        <v>1148</v>
      </c>
      <c r="Y423" s="30">
        <v>17.89</v>
      </c>
      <c r="Z423" s="9" t="s">
        <v>1148</v>
      </c>
      <c r="AA423" s="30">
        <v>2.8</v>
      </c>
      <c r="AB423" s="9" t="s">
        <v>1148</v>
      </c>
      <c r="AC423" s="30">
        <v>0.56000000000000005</v>
      </c>
      <c r="AD423" s="9" t="s">
        <v>1148</v>
      </c>
      <c r="AE423" s="30">
        <v>1.68</v>
      </c>
      <c r="AF423" s="9" t="s">
        <v>1148</v>
      </c>
      <c r="AG423" s="30">
        <v>0</v>
      </c>
      <c r="AH423" s="9" t="s">
        <v>1148</v>
      </c>
      <c r="AI423" s="32">
        <v>22.93</v>
      </c>
      <c r="AJ423" s="12" t="s">
        <v>1148</v>
      </c>
      <c r="AK423" s="22">
        <v>608824</v>
      </c>
      <c r="AL423" s="22" t="s">
        <v>1148</v>
      </c>
      <c r="AM423" s="22">
        <v>109467</v>
      </c>
      <c r="AN423" s="22" t="s">
        <v>1148</v>
      </c>
      <c r="AO423" s="22">
        <v>10951</v>
      </c>
      <c r="AP423" s="22" t="s">
        <v>1148</v>
      </c>
      <c r="AQ423" s="22">
        <v>107993</v>
      </c>
      <c r="AR423" s="22" t="s">
        <v>1148</v>
      </c>
      <c r="AS423" s="26">
        <v>837235</v>
      </c>
      <c r="AT423" s="22" t="s">
        <v>1148</v>
      </c>
      <c r="AU423" s="23">
        <v>19.639483870967741</v>
      </c>
      <c r="AV423" s="23" t="s">
        <v>1148</v>
      </c>
      <c r="AW423" s="23">
        <v>23.079696394686906</v>
      </c>
      <c r="AX423" s="23" t="s">
        <v>1148</v>
      </c>
      <c r="AY423" s="23">
        <v>11.185903983656793</v>
      </c>
      <c r="AZ423" s="23" t="s">
        <v>1148</v>
      </c>
      <c r="BA423" s="23">
        <v>34.613141025641028</v>
      </c>
      <c r="BB423" s="23" t="s">
        <v>1148</v>
      </c>
      <c r="BC423" s="24">
        <v>21.013879825309974</v>
      </c>
      <c r="BD423" s="1" t="s">
        <v>1148</v>
      </c>
      <c r="BE423" s="1" t="str">
        <f>IF(OR(N423="Q",P423="Q",R423="Q",T423="Q",V423="Q",X423="Q",Z423="Q",AB423="Q",AD423="Q",AF423="Q",AH423="Q",AJ423="Q",AL423="Q",AN423="Q",AP423="Q",AR423="Q",AT423="Q",AV423="Q",AX423="Q",AZ423="Q",BB423="Q",BD423="Q"),"Yes","No")</f>
        <v>No</v>
      </c>
    </row>
    <row r="424" spans="1:57" ht="11.25" customHeight="1">
      <c r="A424" s="7" t="s">
        <v>247</v>
      </c>
      <c r="B424" s="7" t="s">
        <v>248</v>
      </c>
      <c r="C424" s="37" t="s">
        <v>77</v>
      </c>
      <c r="D424" s="298">
        <v>3012</v>
      </c>
      <c r="E424" s="299">
        <v>30012</v>
      </c>
      <c r="F424" s="27" t="s">
        <v>167</v>
      </c>
      <c r="G424" s="73" t="s">
        <v>160</v>
      </c>
      <c r="H424" s="35">
        <v>69014</v>
      </c>
      <c r="I424" s="35">
        <v>54</v>
      </c>
      <c r="J424" s="37" t="s">
        <v>78</v>
      </c>
      <c r="K424" s="37" t="s">
        <v>161</v>
      </c>
      <c r="L424" s="8">
        <v>2</v>
      </c>
      <c r="M424" s="8">
        <v>5767</v>
      </c>
      <c r="N424" s="9" t="s">
        <v>1148</v>
      </c>
      <c r="O424" s="8">
        <v>190</v>
      </c>
      <c r="P424" s="9" t="s">
        <v>1148</v>
      </c>
      <c r="Q424" s="8">
        <v>285</v>
      </c>
      <c r="R424" s="9" t="s">
        <v>1148</v>
      </c>
      <c r="S424" s="8">
        <v>6686</v>
      </c>
      <c r="T424" s="9" t="s">
        <v>1148</v>
      </c>
      <c r="U424" s="8">
        <v>0</v>
      </c>
      <c r="V424" s="9" t="s">
        <v>1148</v>
      </c>
      <c r="W424" s="33">
        <v>12928</v>
      </c>
      <c r="X424" s="9" t="s">
        <v>1148</v>
      </c>
      <c r="Y424" s="30">
        <v>8</v>
      </c>
      <c r="Z424" s="9" t="s">
        <v>1148</v>
      </c>
      <c r="AA424" s="30">
        <v>0.4</v>
      </c>
      <c r="AB424" s="9" t="s">
        <v>1148</v>
      </c>
      <c r="AC424" s="30">
        <v>0.6</v>
      </c>
      <c r="AD424" s="9" t="s">
        <v>1148</v>
      </c>
      <c r="AE424" s="30">
        <v>16</v>
      </c>
      <c r="AF424" s="9" t="s">
        <v>1148</v>
      </c>
      <c r="AG424" s="30">
        <v>0</v>
      </c>
      <c r="AH424" s="9" t="s">
        <v>1148</v>
      </c>
      <c r="AI424" s="32">
        <v>25</v>
      </c>
      <c r="AJ424" s="12" t="s">
        <v>1148</v>
      </c>
      <c r="AK424" s="22">
        <v>74127</v>
      </c>
      <c r="AL424" s="22" t="s">
        <v>1148</v>
      </c>
      <c r="AM424" s="22">
        <v>2194</v>
      </c>
      <c r="AN424" s="22" t="s">
        <v>1148</v>
      </c>
      <c r="AO424" s="22">
        <v>3291</v>
      </c>
      <c r="AP424" s="22" t="s">
        <v>1148</v>
      </c>
      <c r="AQ424" s="22">
        <v>145287</v>
      </c>
      <c r="AR424" s="22" t="s">
        <v>1148</v>
      </c>
      <c r="AS424" s="26">
        <v>224899</v>
      </c>
      <c r="AT424" s="22" t="s">
        <v>1148</v>
      </c>
      <c r="AU424" s="23">
        <v>12.853650078030171</v>
      </c>
      <c r="AV424" s="23" t="s">
        <v>1148</v>
      </c>
      <c r="AW424" s="23">
        <v>11.547368421052632</v>
      </c>
      <c r="AX424" s="23" t="s">
        <v>1148</v>
      </c>
      <c r="AY424" s="23">
        <v>11.547368421052632</v>
      </c>
      <c r="AZ424" s="23" t="s">
        <v>1148</v>
      </c>
      <c r="BA424" s="23">
        <v>21.730032904576728</v>
      </c>
      <c r="BB424" s="23" t="s">
        <v>1148</v>
      </c>
      <c r="BC424" s="24">
        <v>17.396271658415841</v>
      </c>
      <c r="BD424" s="1" t="s">
        <v>1148</v>
      </c>
      <c r="BE424" s="1" t="str">
        <f>IF(OR(N424="Q",P424="Q",R424="Q",T424="Q",V424="Q",X424="Q",Z424="Q",AB424="Q",AD424="Q",AF424="Q",AH424="Q",AJ424="Q",AL424="Q",AN424="Q",AP424="Q",AR424="Q",AT424="Q",AV424="Q",AX424="Q",AZ424="Q",BB424="Q",BD424="Q"),"Yes","No")</f>
        <v>No</v>
      </c>
    </row>
    <row r="425" spans="1:57" ht="11.25" customHeight="1">
      <c r="A425" s="7" t="s">
        <v>563</v>
      </c>
      <c r="B425" s="7" t="s">
        <v>564</v>
      </c>
      <c r="C425" s="37" t="s">
        <v>32</v>
      </c>
      <c r="D425" s="298">
        <v>4074</v>
      </c>
      <c r="E425" s="299">
        <v>40074</v>
      </c>
      <c r="F425" s="27" t="s">
        <v>164</v>
      </c>
      <c r="G425" s="73" t="s">
        <v>160</v>
      </c>
      <c r="H425" s="35">
        <v>2441770</v>
      </c>
      <c r="I425" s="35">
        <v>53</v>
      </c>
      <c r="J425" s="37" t="s">
        <v>7</v>
      </c>
      <c r="K425" s="37" t="s">
        <v>161</v>
      </c>
      <c r="L425" s="8">
        <v>18</v>
      </c>
      <c r="M425" s="8">
        <v>96658</v>
      </c>
      <c r="N425" s="9" t="s">
        <v>1148</v>
      </c>
      <c r="O425" s="8">
        <v>5229</v>
      </c>
      <c r="P425" s="9" t="s">
        <v>1148</v>
      </c>
      <c r="Q425" s="8">
        <v>1125</v>
      </c>
      <c r="R425" s="9" t="s">
        <v>1148</v>
      </c>
      <c r="S425" s="8">
        <v>7481</v>
      </c>
      <c r="T425" s="9" t="s">
        <v>1148</v>
      </c>
      <c r="U425" s="8">
        <v>0</v>
      </c>
      <c r="V425" s="9" t="s">
        <v>1148</v>
      </c>
      <c r="W425" s="33">
        <v>110493</v>
      </c>
      <c r="X425" s="9" t="s">
        <v>1148</v>
      </c>
      <c r="Y425" s="30">
        <v>53</v>
      </c>
      <c r="Z425" s="9" t="s">
        <v>1148</v>
      </c>
      <c r="AA425" s="30">
        <v>3.4</v>
      </c>
      <c r="AB425" s="9" t="s">
        <v>1148</v>
      </c>
      <c r="AC425" s="30">
        <v>0.75</v>
      </c>
      <c r="AD425" s="9" t="s">
        <v>1148</v>
      </c>
      <c r="AE425" s="30">
        <v>4.9000000000000004</v>
      </c>
      <c r="AF425" s="9" t="s">
        <v>1148</v>
      </c>
      <c r="AG425" s="30">
        <v>0</v>
      </c>
      <c r="AH425" s="9" t="s">
        <v>1148</v>
      </c>
      <c r="AI425" s="32">
        <v>62.05</v>
      </c>
      <c r="AJ425" s="12" t="s">
        <v>1148</v>
      </c>
      <c r="AK425" s="22">
        <v>1226496</v>
      </c>
      <c r="AL425" s="22" t="s">
        <v>1148</v>
      </c>
      <c r="AM425" s="22">
        <v>107872</v>
      </c>
      <c r="AN425" s="22" t="s">
        <v>1148</v>
      </c>
      <c r="AO425" s="22">
        <v>12973</v>
      </c>
      <c r="AP425" s="22" t="s">
        <v>1148</v>
      </c>
      <c r="AQ425" s="22">
        <v>262584</v>
      </c>
      <c r="AR425" s="22" t="s">
        <v>1148</v>
      </c>
      <c r="AS425" s="26">
        <v>1609925</v>
      </c>
      <c r="AT425" s="22" t="s">
        <v>1148</v>
      </c>
      <c r="AU425" s="23">
        <v>12.68902729210205</v>
      </c>
      <c r="AV425" s="23" t="s">
        <v>1148</v>
      </c>
      <c r="AW425" s="23">
        <v>20.629565882577932</v>
      </c>
      <c r="AX425" s="23" t="s">
        <v>1148</v>
      </c>
      <c r="AY425" s="23">
        <v>11.531555555555556</v>
      </c>
      <c r="AZ425" s="23" t="s">
        <v>1148</v>
      </c>
      <c r="BA425" s="23">
        <v>35.100120304772091</v>
      </c>
      <c r="BB425" s="23" t="s">
        <v>1148</v>
      </c>
      <c r="BC425" s="24">
        <v>14.570380024073923</v>
      </c>
      <c r="BD425" s="1" t="s">
        <v>1148</v>
      </c>
      <c r="BE425" s="1" t="str">
        <f>IF(OR(N425="Q",P425="Q",R425="Q",T425="Q",V425="Q",X425="Q",Z425="Q",AB425="Q",AD425="Q",AF425="Q",AH425="Q",AJ425="Q",AL425="Q",AN425="Q",AP425="Q",AR425="Q",AT425="Q",AV425="Q",AX425="Q",AZ425="Q",BB425="Q",BD425="Q"),"Yes","No")</f>
        <v>No</v>
      </c>
    </row>
    <row r="426" spans="1:57" ht="11.25" customHeight="1">
      <c r="A426" s="7" t="s">
        <v>563</v>
      </c>
      <c r="B426" s="7" t="s">
        <v>564</v>
      </c>
      <c r="C426" s="37" t="s">
        <v>32</v>
      </c>
      <c r="D426" s="298">
        <v>4074</v>
      </c>
      <c r="E426" s="299">
        <v>40074</v>
      </c>
      <c r="F426" s="27" t="s">
        <v>164</v>
      </c>
      <c r="G426" s="73" t="s">
        <v>160</v>
      </c>
      <c r="H426" s="35">
        <v>2441770</v>
      </c>
      <c r="I426" s="35">
        <v>53</v>
      </c>
      <c r="J426" s="37" t="s">
        <v>10</v>
      </c>
      <c r="K426" s="37" t="s">
        <v>161</v>
      </c>
      <c r="L426" s="8">
        <v>11</v>
      </c>
      <c r="M426" s="8">
        <v>20568</v>
      </c>
      <c r="N426" s="9" t="s">
        <v>1148</v>
      </c>
      <c r="O426" s="8">
        <v>921</v>
      </c>
      <c r="P426" s="9" t="s">
        <v>1148</v>
      </c>
      <c r="Q426" s="8">
        <v>183</v>
      </c>
      <c r="R426" s="9" t="s">
        <v>1148</v>
      </c>
      <c r="S426" s="8">
        <v>3578</v>
      </c>
      <c r="T426" s="9" t="s">
        <v>1148</v>
      </c>
      <c r="U426" s="8">
        <v>0</v>
      </c>
      <c r="V426" s="9" t="s">
        <v>1148</v>
      </c>
      <c r="W426" s="33">
        <v>25250</v>
      </c>
      <c r="X426" s="9" t="s">
        <v>1148</v>
      </c>
      <c r="Y426" s="30">
        <v>11</v>
      </c>
      <c r="Z426" s="9" t="s">
        <v>1148</v>
      </c>
      <c r="AA426" s="30">
        <v>0.6</v>
      </c>
      <c r="AB426" s="9" t="s">
        <v>1148</v>
      </c>
      <c r="AC426" s="30">
        <v>0.12</v>
      </c>
      <c r="AD426" s="9" t="s">
        <v>1148</v>
      </c>
      <c r="AE426" s="30">
        <v>2.2999999999999998</v>
      </c>
      <c r="AF426" s="9" t="s">
        <v>1148</v>
      </c>
      <c r="AG426" s="30">
        <v>0</v>
      </c>
      <c r="AH426" s="9" t="s">
        <v>1148</v>
      </c>
      <c r="AI426" s="32">
        <v>14.02</v>
      </c>
      <c r="AJ426" s="12" t="s">
        <v>1148</v>
      </c>
      <c r="AK426" s="22">
        <v>267369</v>
      </c>
      <c r="AL426" s="22" t="s">
        <v>1148</v>
      </c>
      <c r="AM426" s="22">
        <v>18996</v>
      </c>
      <c r="AN426" s="22" t="s">
        <v>1148</v>
      </c>
      <c r="AO426" s="22">
        <v>2128</v>
      </c>
      <c r="AP426" s="22" t="s">
        <v>1148</v>
      </c>
      <c r="AQ426" s="22">
        <v>102712</v>
      </c>
      <c r="AR426" s="22" t="s">
        <v>1148</v>
      </c>
      <c r="AS426" s="26">
        <v>391205</v>
      </c>
      <c r="AT426" s="22" t="s">
        <v>1148</v>
      </c>
      <c r="AU426" s="23">
        <v>12.999270711785298</v>
      </c>
      <c r="AV426" s="23" t="s">
        <v>1148</v>
      </c>
      <c r="AW426" s="23">
        <v>20.625407166123779</v>
      </c>
      <c r="AX426" s="23" t="s">
        <v>1148</v>
      </c>
      <c r="AY426" s="23">
        <v>11.628415300546449</v>
      </c>
      <c r="AZ426" s="23" t="s">
        <v>1148</v>
      </c>
      <c r="BA426" s="23">
        <v>28.706539966461712</v>
      </c>
      <c r="BB426" s="23" t="s">
        <v>1148</v>
      </c>
      <c r="BC426" s="24">
        <v>15.493267326732674</v>
      </c>
      <c r="BD426" s="1" t="s">
        <v>1148</v>
      </c>
      <c r="BE426" s="1" t="str">
        <f>IF(OR(N426="Q",P426="Q",R426="Q",T426="Q",V426="Q",X426="Q",Z426="Q",AB426="Q",AD426="Q",AF426="Q",AH426="Q",AJ426="Q",AL426="Q",AN426="Q",AP426="Q",AR426="Q",AT426="Q",AV426="Q",AX426="Q",AZ426="Q",BB426="Q",BD426="Q"),"Yes","No")</f>
        <v>No</v>
      </c>
    </row>
    <row r="427" spans="1:57" ht="11.25" customHeight="1">
      <c r="A427" s="7" t="s">
        <v>557</v>
      </c>
      <c r="B427" s="7" t="s">
        <v>552</v>
      </c>
      <c r="C427" s="37" t="s">
        <v>63</v>
      </c>
      <c r="D427" s="298">
        <v>2166</v>
      </c>
      <c r="E427" s="299">
        <v>20166</v>
      </c>
      <c r="F427" s="27" t="s">
        <v>175</v>
      </c>
      <c r="G427" s="73" t="s">
        <v>160</v>
      </c>
      <c r="H427" s="35">
        <v>18351295</v>
      </c>
      <c r="I427" s="35">
        <v>52</v>
      </c>
      <c r="J427" s="37" t="s">
        <v>7</v>
      </c>
      <c r="K427" s="37" t="s">
        <v>161</v>
      </c>
      <c r="L427" s="8">
        <v>52</v>
      </c>
      <c r="M427" s="8">
        <v>236301</v>
      </c>
      <c r="N427" s="9" t="s">
        <v>1148</v>
      </c>
      <c r="O427" s="8">
        <v>35729</v>
      </c>
      <c r="P427" s="9" t="s">
        <v>1148</v>
      </c>
      <c r="Q427" s="8">
        <v>8634</v>
      </c>
      <c r="R427" s="9" t="s">
        <v>1148</v>
      </c>
      <c r="S427" s="8">
        <v>6569</v>
      </c>
      <c r="T427" s="9" t="s">
        <v>1148</v>
      </c>
      <c r="U427" s="8">
        <v>0</v>
      </c>
      <c r="V427" s="9" t="s">
        <v>1148</v>
      </c>
      <c r="W427" s="33">
        <v>287233</v>
      </c>
      <c r="X427" s="9" t="s">
        <v>1148</v>
      </c>
      <c r="Y427" s="30">
        <v>114</v>
      </c>
      <c r="Z427" s="9" t="s">
        <v>1148</v>
      </c>
      <c r="AA427" s="30">
        <v>14</v>
      </c>
      <c r="AB427" s="9" t="s">
        <v>1148</v>
      </c>
      <c r="AC427" s="30">
        <v>4</v>
      </c>
      <c r="AD427" s="9" t="s">
        <v>1148</v>
      </c>
      <c r="AE427" s="30">
        <v>3</v>
      </c>
      <c r="AF427" s="9" t="s">
        <v>1148</v>
      </c>
      <c r="AG427" s="30">
        <v>0</v>
      </c>
      <c r="AH427" s="9" t="s">
        <v>1148</v>
      </c>
      <c r="AI427" s="32">
        <v>135</v>
      </c>
      <c r="AJ427" s="12" t="s">
        <v>1148</v>
      </c>
      <c r="AK427" s="22">
        <v>4895707</v>
      </c>
      <c r="AL427" s="22" t="s">
        <v>1148</v>
      </c>
      <c r="AM427" s="22">
        <v>758439</v>
      </c>
      <c r="AN427" s="22" t="s">
        <v>1148</v>
      </c>
      <c r="AO427" s="22">
        <v>231908</v>
      </c>
      <c r="AP427" s="22" t="s">
        <v>1148</v>
      </c>
      <c r="AQ427" s="22">
        <v>248906</v>
      </c>
      <c r="AR427" s="22" t="s">
        <v>1148</v>
      </c>
      <c r="AS427" s="26">
        <v>6134960</v>
      </c>
      <c r="AT427" s="22" t="s">
        <v>1148</v>
      </c>
      <c r="AU427" s="23">
        <v>20.71809683412258</v>
      </c>
      <c r="AV427" s="23" t="s">
        <v>1148</v>
      </c>
      <c r="AW427" s="23">
        <v>21.227546250944609</v>
      </c>
      <c r="AX427" s="23" t="s">
        <v>1148</v>
      </c>
      <c r="AY427" s="23">
        <v>26.859856381746582</v>
      </c>
      <c r="AZ427" s="23" t="s">
        <v>1148</v>
      </c>
      <c r="BA427" s="23">
        <v>37.891003196833616</v>
      </c>
      <c r="BB427" s="23" t="s">
        <v>1148</v>
      </c>
      <c r="BC427" s="24">
        <v>21.358827154261522</v>
      </c>
      <c r="BD427" s="1" t="s">
        <v>1148</v>
      </c>
      <c r="BE427" s="1" t="str">
        <f>IF(OR(N427="Q",P427="Q",R427="Q",T427="Q",V427="Q",X427="Q",Z427="Q",AB427="Q",AD427="Q",AF427="Q",AH427="Q",AJ427="Q",AL427="Q",AN427="Q",AP427="Q",AR427="Q",AT427="Q",AV427="Q",AX427="Q",AZ427="Q",BB427="Q",BD427="Q"),"Yes","No")</f>
        <v>No</v>
      </c>
    </row>
    <row r="428" spans="1:57" ht="11.25" customHeight="1">
      <c r="A428" s="7" t="s">
        <v>622</v>
      </c>
      <c r="B428" s="7" t="s">
        <v>623</v>
      </c>
      <c r="C428" s="37" t="s">
        <v>46</v>
      </c>
      <c r="D428" s="298">
        <v>6024</v>
      </c>
      <c r="E428" s="299">
        <v>60024</v>
      </c>
      <c r="F428" s="27" t="s">
        <v>164</v>
      </c>
      <c r="G428" s="73" t="s">
        <v>160</v>
      </c>
      <c r="H428" s="35">
        <v>298317</v>
      </c>
      <c r="I428" s="35">
        <v>52</v>
      </c>
      <c r="J428" s="37" t="s">
        <v>7</v>
      </c>
      <c r="K428" s="37" t="s">
        <v>161</v>
      </c>
      <c r="L428" s="8">
        <v>36</v>
      </c>
      <c r="M428" s="8">
        <v>210344</v>
      </c>
      <c r="N428" s="9" t="s">
        <v>1148</v>
      </c>
      <c r="O428" s="8">
        <v>37962</v>
      </c>
      <c r="P428" s="9" t="s">
        <v>1148</v>
      </c>
      <c r="Q428" s="8">
        <v>28466</v>
      </c>
      <c r="R428" s="9" t="s">
        <v>1148</v>
      </c>
      <c r="S428" s="8">
        <v>13206</v>
      </c>
      <c r="T428" s="9" t="s">
        <v>1148</v>
      </c>
      <c r="U428" s="8">
        <v>0</v>
      </c>
      <c r="V428" s="9" t="s">
        <v>1148</v>
      </c>
      <c r="W428" s="33">
        <v>289978</v>
      </c>
      <c r="X428" s="9" t="s">
        <v>1148</v>
      </c>
      <c r="Y428" s="30">
        <v>83.12</v>
      </c>
      <c r="Z428" s="9" t="s">
        <v>1148</v>
      </c>
      <c r="AA428" s="30">
        <v>15.2</v>
      </c>
      <c r="AB428" s="9" t="s">
        <v>1148</v>
      </c>
      <c r="AC428" s="30">
        <v>11</v>
      </c>
      <c r="AD428" s="9" t="s">
        <v>1148</v>
      </c>
      <c r="AE428" s="30">
        <v>5</v>
      </c>
      <c r="AF428" s="9" t="s">
        <v>1148</v>
      </c>
      <c r="AG428" s="30">
        <v>0</v>
      </c>
      <c r="AH428" s="9" t="s">
        <v>1148</v>
      </c>
      <c r="AI428" s="32">
        <v>114.32</v>
      </c>
      <c r="AJ428" s="12" t="s">
        <v>1148</v>
      </c>
      <c r="AK428" s="22">
        <v>3668722</v>
      </c>
      <c r="AL428" s="22" t="s">
        <v>1148</v>
      </c>
      <c r="AM428" s="22">
        <v>730671</v>
      </c>
      <c r="AN428" s="22" t="s">
        <v>1148</v>
      </c>
      <c r="AO428" s="22">
        <v>479950</v>
      </c>
      <c r="AP428" s="22" t="s">
        <v>1148</v>
      </c>
      <c r="AQ428" s="22">
        <v>249481</v>
      </c>
      <c r="AR428" s="22" t="s">
        <v>1148</v>
      </c>
      <c r="AS428" s="26">
        <v>5128824</v>
      </c>
      <c r="AT428" s="22" t="s">
        <v>1148</v>
      </c>
      <c r="AU428" s="23">
        <v>17.441533868329973</v>
      </c>
      <c r="AV428" s="23" t="s">
        <v>1148</v>
      </c>
      <c r="AW428" s="23">
        <v>19.247431642168483</v>
      </c>
      <c r="AX428" s="23" t="s">
        <v>1148</v>
      </c>
      <c r="AY428" s="23">
        <v>16.86046511627907</v>
      </c>
      <c r="AZ428" s="23" t="s">
        <v>1148</v>
      </c>
      <c r="BA428" s="23">
        <v>18.891488717249736</v>
      </c>
      <c r="BB428" s="23" t="s">
        <v>1148</v>
      </c>
      <c r="BC428" s="24">
        <v>17.686941767996192</v>
      </c>
      <c r="BD428" s="1" t="s">
        <v>1148</v>
      </c>
      <c r="BE428" s="1" t="str">
        <f>IF(OR(N428="Q",P428="Q",R428="Q",T428="Q",V428="Q",X428="Q",Z428="Q",AB428="Q",AD428="Q",AF428="Q",AH428="Q",AJ428="Q",AL428="Q",AN428="Q",AP428="Q",AR428="Q",AT428="Q",AV428="Q",AX428="Q",AZ428="Q",BB428="Q",BD428="Q"),"Yes","No")</f>
        <v>No</v>
      </c>
    </row>
    <row r="429" spans="1:57" ht="11.25" customHeight="1">
      <c r="A429" s="7" t="s">
        <v>460</v>
      </c>
      <c r="B429" s="7" t="s">
        <v>461</v>
      </c>
      <c r="C429" s="37" t="s">
        <v>84</v>
      </c>
      <c r="D429" s="298">
        <v>6009</v>
      </c>
      <c r="E429" s="299">
        <v>60009</v>
      </c>
      <c r="F429" s="27" t="s">
        <v>164</v>
      </c>
      <c r="G429" s="73" t="s">
        <v>160</v>
      </c>
      <c r="H429" s="35">
        <v>235730</v>
      </c>
      <c r="I429" s="35">
        <v>52</v>
      </c>
      <c r="J429" s="37" t="s">
        <v>7</v>
      </c>
      <c r="K429" s="37" t="s">
        <v>161</v>
      </c>
      <c r="L429" s="8">
        <v>35</v>
      </c>
      <c r="M429" s="8">
        <v>193301</v>
      </c>
      <c r="N429" s="9" t="s">
        <v>1148</v>
      </c>
      <c r="O429" s="8">
        <v>46307</v>
      </c>
      <c r="P429" s="9" t="s">
        <v>1148</v>
      </c>
      <c r="Q429" s="8">
        <v>17522</v>
      </c>
      <c r="R429" s="9" t="s">
        <v>1148</v>
      </c>
      <c r="S429" s="8">
        <v>12002</v>
      </c>
      <c r="T429" s="9" t="s">
        <v>1148</v>
      </c>
      <c r="U429" s="8">
        <v>0</v>
      </c>
      <c r="V429" s="9" t="s">
        <v>1148</v>
      </c>
      <c r="W429" s="33">
        <v>269132</v>
      </c>
      <c r="X429" s="9" t="s">
        <v>1148</v>
      </c>
      <c r="Y429" s="30">
        <v>113</v>
      </c>
      <c r="Z429" s="9" t="s">
        <v>1148</v>
      </c>
      <c r="AA429" s="30">
        <v>25.7</v>
      </c>
      <c r="AB429" s="9" t="s">
        <v>1148</v>
      </c>
      <c r="AC429" s="30">
        <v>10</v>
      </c>
      <c r="AD429" s="9" t="s">
        <v>1148</v>
      </c>
      <c r="AE429" s="30">
        <v>7</v>
      </c>
      <c r="AF429" s="9" t="s">
        <v>1148</v>
      </c>
      <c r="AG429" s="30">
        <v>0</v>
      </c>
      <c r="AH429" s="9" t="s">
        <v>1148</v>
      </c>
      <c r="AI429" s="32">
        <v>155.69999999999999</v>
      </c>
      <c r="AJ429" s="12" t="s">
        <v>1148</v>
      </c>
      <c r="AK429" s="22">
        <v>3604204</v>
      </c>
      <c r="AL429" s="22" t="s">
        <v>1148</v>
      </c>
      <c r="AM429" s="22">
        <v>1004585</v>
      </c>
      <c r="AN429" s="22" t="s">
        <v>1148</v>
      </c>
      <c r="AO429" s="22">
        <v>274805</v>
      </c>
      <c r="AP429" s="22" t="s">
        <v>1148</v>
      </c>
      <c r="AQ429" s="22">
        <v>219408</v>
      </c>
      <c r="AR429" s="22" t="s">
        <v>1148</v>
      </c>
      <c r="AS429" s="26">
        <v>5103002</v>
      </c>
      <c r="AT429" s="22" t="s">
        <v>1148</v>
      </c>
      <c r="AU429" s="23">
        <v>18.645552790725347</v>
      </c>
      <c r="AV429" s="23" t="s">
        <v>1148</v>
      </c>
      <c r="AW429" s="23">
        <v>21.694020342496813</v>
      </c>
      <c r="AX429" s="23" t="s">
        <v>1148</v>
      </c>
      <c r="AY429" s="23">
        <v>15.683426549480654</v>
      </c>
      <c r="AZ429" s="23" t="s">
        <v>1148</v>
      </c>
      <c r="BA429" s="23">
        <v>18.280953174470923</v>
      </c>
      <c r="BB429" s="23" t="s">
        <v>1148</v>
      </c>
      <c r="BC429" s="24">
        <v>18.960963393427761</v>
      </c>
      <c r="BD429" s="1" t="s">
        <v>1148</v>
      </c>
      <c r="BE429" s="1" t="str">
        <f>IF(OR(N429="Q",P429="Q",R429="Q",T429="Q",V429="Q",X429="Q",Z429="Q",AB429="Q",AD429="Q",AF429="Q",AH429="Q",AJ429="Q",AL429="Q",AN429="Q",AP429="Q",AR429="Q",AT429="Q",AV429="Q",AX429="Q",AZ429="Q",BB429="Q",BD429="Q"),"Yes","No")</f>
        <v>No</v>
      </c>
    </row>
    <row r="430" spans="1:57" ht="11.25" customHeight="1">
      <c r="A430" s="7" t="s">
        <v>707</v>
      </c>
      <c r="B430" s="7" t="s">
        <v>708</v>
      </c>
      <c r="C430" s="37" t="s">
        <v>73</v>
      </c>
      <c r="D430" s="298">
        <v>5024</v>
      </c>
      <c r="E430" s="299">
        <v>50024</v>
      </c>
      <c r="F430" s="27" t="s">
        <v>167</v>
      </c>
      <c r="G430" s="73" t="s">
        <v>160</v>
      </c>
      <c r="H430" s="35">
        <v>387550</v>
      </c>
      <c r="I430" s="35">
        <v>52</v>
      </c>
      <c r="J430" s="37" t="s">
        <v>7</v>
      </c>
      <c r="K430" s="37" t="s">
        <v>161</v>
      </c>
      <c r="L430" s="8">
        <v>35</v>
      </c>
      <c r="M430" s="8">
        <v>107315</v>
      </c>
      <c r="N430" s="9" t="s">
        <v>1148</v>
      </c>
      <c r="O430" s="8">
        <v>28874</v>
      </c>
      <c r="P430" s="9" t="s">
        <v>1148</v>
      </c>
      <c r="Q430" s="8">
        <v>1858</v>
      </c>
      <c r="R430" s="9" t="s">
        <v>1148</v>
      </c>
      <c r="S430" s="8">
        <v>8669</v>
      </c>
      <c r="T430" s="9" t="s">
        <v>1148</v>
      </c>
      <c r="U430" s="8">
        <v>0</v>
      </c>
      <c r="V430" s="9" t="s">
        <v>1148</v>
      </c>
      <c r="W430" s="33">
        <v>146716</v>
      </c>
      <c r="X430" s="9" t="s">
        <v>1148</v>
      </c>
      <c r="Y430" s="30">
        <v>57</v>
      </c>
      <c r="Z430" s="9" t="s">
        <v>1148</v>
      </c>
      <c r="AA430" s="30">
        <v>14.6</v>
      </c>
      <c r="AB430" s="9" t="s">
        <v>1148</v>
      </c>
      <c r="AC430" s="30">
        <v>0.9</v>
      </c>
      <c r="AD430" s="9" t="s">
        <v>1148</v>
      </c>
      <c r="AE430" s="30">
        <v>4.5</v>
      </c>
      <c r="AF430" s="9" t="s">
        <v>1148</v>
      </c>
      <c r="AG430" s="30">
        <v>0</v>
      </c>
      <c r="AH430" s="9" t="s">
        <v>1148</v>
      </c>
      <c r="AI430" s="32">
        <v>77</v>
      </c>
      <c r="AJ430" s="12" t="s">
        <v>1148</v>
      </c>
      <c r="AK430" s="22">
        <v>2388129</v>
      </c>
      <c r="AL430" s="22" t="s">
        <v>1148</v>
      </c>
      <c r="AM430" s="22">
        <v>638451</v>
      </c>
      <c r="AN430" s="22" t="s">
        <v>1148</v>
      </c>
      <c r="AO430" s="22">
        <v>36360</v>
      </c>
      <c r="AP430" s="22" t="s">
        <v>1148</v>
      </c>
      <c r="AQ430" s="22">
        <v>251061</v>
      </c>
      <c r="AR430" s="22" t="s">
        <v>1148</v>
      </c>
      <c r="AS430" s="26">
        <v>3314001</v>
      </c>
      <c r="AT430" s="22" t="s">
        <v>1148</v>
      </c>
      <c r="AU430" s="23">
        <v>22.253450123468294</v>
      </c>
      <c r="AV430" s="23" t="s">
        <v>1148</v>
      </c>
      <c r="AW430" s="23">
        <v>22.111622913347649</v>
      </c>
      <c r="AX430" s="23" t="s">
        <v>1148</v>
      </c>
      <c r="AY430" s="23">
        <v>19.569429494079657</v>
      </c>
      <c r="AZ430" s="23" t="s">
        <v>1148</v>
      </c>
      <c r="BA430" s="23">
        <v>28.960779790056524</v>
      </c>
      <c r="BB430" s="23" t="s">
        <v>1148</v>
      </c>
      <c r="BC430" s="24">
        <v>22.587863627688868</v>
      </c>
      <c r="BD430" s="1" t="s">
        <v>1148</v>
      </c>
      <c r="BE430" s="1" t="str">
        <f>IF(OR(N430="Q",P430="Q",R430="Q",T430="Q",V430="Q",X430="Q",Z430="Q",AB430="Q",AD430="Q",AF430="Q",AH430="Q",AJ430="Q",AL430="Q",AN430="Q",AP430="Q",AR430="Q",AT430="Q",AV430="Q",AX430="Q",AZ430="Q",BB430="Q",BD430="Q"),"Yes","No")</f>
        <v>No</v>
      </c>
    </row>
    <row r="431" spans="1:57" ht="11.25" customHeight="1">
      <c r="A431" s="7" t="s">
        <v>414</v>
      </c>
      <c r="B431" s="7" t="s">
        <v>415</v>
      </c>
      <c r="C431" s="37" t="s">
        <v>86</v>
      </c>
      <c r="D431" s="298">
        <v>3007</v>
      </c>
      <c r="E431" s="299">
        <v>30007</v>
      </c>
      <c r="F431" s="27" t="s">
        <v>413</v>
      </c>
      <c r="G431" s="73" t="s">
        <v>160</v>
      </c>
      <c r="H431" s="35">
        <v>210111</v>
      </c>
      <c r="I431" s="35">
        <v>52</v>
      </c>
      <c r="J431" s="37" t="s">
        <v>7</v>
      </c>
      <c r="K431" s="37" t="s">
        <v>161</v>
      </c>
      <c r="L431" s="8">
        <v>34</v>
      </c>
      <c r="M431" s="8">
        <v>140566</v>
      </c>
      <c r="N431" s="9" t="s">
        <v>1148</v>
      </c>
      <c r="O431" s="8">
        <v>22930</v>
      </c>
      <c r="P431" s="9" t="s">
        <v>1148</v>
      </c>
      <c r="Q431" s="8">
        <v>9017</v>
      </c>
      <c r="R431" s="9" t="s">
        <v>1148</v>
      </c>
      <c r="S431" s="8">
        <v>24403</v>
      </c>
      <c r="T431" s="9" t="s">
        <v>1148</v>
      </c>
      <c r="U431" s="8">
        <v>0</v>
      </c>
      <c r="V431" s="9" t="s">
        <v>1148</v>
      </c>
      <c r="W431" s="33">
        <v>196916</v>
      </c>
      <c r="X431" s="9" t="s">
        <v>1148</v>
      </c>
      <c r="Y431" s="30">
        <v>77</v>
      </c>
      <c r="Z431" s="9" t="s">
        <v>1148</v>
      </c>
      <c r="AA431" s="30">
        <v>12.5</v>
      </c>
      <c r="AB431" s="9" t="s">
        <v>1148</v>
      </c>
      <c r="AC431" s="30">
        <v>4</v>
      </c>
      <c r="AD431" s="9" t="s">
        <v>1148</v>
      </c>
      <c r="AE431" s="30">
        <v>14</v>
      </c>
      <c r="AF431" s="9" t="s">
        <v>1148</v>
      </c>
      <c r="AG431" s="30">
        <v>0</v>
      </c>
      <c r="AH431" s="9" t="s">
        <v>1148</v>
      </c>
      <c r="AI431" s="32">
        <v>107.5</v>
      </c>
      <c r="AJ431" s="12" t="s">
        <v>1148</v>
      </c>
      <c r="AK431" s="22">
        <v>2273318</v>
      </c>
      <c r="AL431" s="22" t="s">
        <v>1148</v>
      </c>
      <c r="AM431" s="22">
        <v>407458</v>
      </c>
      <c r="AN431" s="22" t="s">
        <v>1148</v>
      </c>
      <c r="AO431" s="22">
        <v>84910</v>
      </c>
      <c r="AP431" s="22" t="s">
        <v>1148</v>
      </c>
      <c r="AQ431" s="22">
        <v>322250</v>
      </c>
      <c r="AR431" s="22" t="s">
        <v>1148</v>
      </c>
      <c r="AS431" s="26">
        <v>3087936</v>
      </c>
      <c r="AT431" s="22" t="s">
        <v>1148</v>
      </c>
      <c r="AU431" s="23">
        <v>16.172602193987167</v>
      </c>
      <c r="AV431" s="23" t="s">
        <v>1148</v>
      </c>
      <c r="AW431" s="23">
        <v>17.769646750981249</v>
      </c>
      <c r="AX431" s="23" t="s">
        <v>1148</v>
      </c>
      <c r="AY431" s="23">
        <v>9.4166574248641464</v>
      </c>
      <c r="AZ431" s="23" t="s">
        <v>1148</v>
      </c>
      <c r="BA431" s="23">
        <v>13.205343605294431</v>
      </c>
      <c r="BB431" s="23" t="s">
        <v>1148</v>
      </c>
      <c r="BC431" s="24">
        <v>15.681488553494891</v>
      </c>
      <c r="BD431" s="1" t="s">
        <v>1148</v>
      </c>
      <c r="BE431" s="1" t="str">
        <f>IF(OR(N431="Q",P431="Q",R431="Q",T431="Q",V431="Q",X431="Q",Z431="Q",AB431="Q",AD431="Q",AF431="Q",AH431="Q",AJ431="Q",AL431="Q",AN431="Q",AP431="Q",AR431="Q",AT431="Q",AV431="Q",AX431="Q",AZ431="Q",BB431="Q",BD431="Q"),"Yes","No")</f>
        <v>No</v>
      </c>
    </row>
    <row r="432" spans="1:57" ht="11.25" customHeight="1">
      <c r="A432" s="7" t="s">
        <v>460</v>
      </c>
      <c r="B432" s="7" t="s">
        <v>461</v>
      </c>
      <c r="C432" s="37" t="s">
        <v>84</v>
      </c>
      <c r="D432" s="298">
        <v>6009</v>
      </c>
      <c r="E432" s="299">
        <v>60009</v>
      </c>
      <c r="F432" s="27" t="s">
        <v>164</v>
      </c>
      <c r="G432" s="73" t="s">
        <v>160</v>
      </c>
      <c r="H432" s="35">
        <v>235730</v>
      </c>
      <c r="I432" s="35">
        <v>52</v>
      </c>
      <c r="J432" s="37" t="s">
        <v>10</v>
      </c>
      <c r="K432" s="37" t="s">
        <v>161</v>
      </c>
      <c r="L432" s="8">
        <v>17</v>
      </c>
      <c r="M432" s="8">
        <v>42028</v>
      </c>
      <c r="N432" s="9" t="s">
        <v>1148</v>
      </c>
      <c r="O432" s="8">
        <v>6392</v>
      </c>
      <c r="P432" s="9" t="s">
        <v>1148</v>
      </c>
      <c r="Q432" s="8">
        <v>4381</v>
      </c>
      <c r="R432" s="9" t="s">
        <v>1148</v>
      </c>
      <c r="S432" s="8">
        <v>2941</v>
      </c>
      <c r="T432" s="9" t="s">
        <v>1148</v>
      </c>
      <c r="U432" s="8">
        <v>0</v>
      </c>
      <c r="V432" s="9" t="s">
        <v>1148</v>
      </c>
      <c r="W432" s="33">
        <v>55742</v>
      </c>
      <c r="X432" s="9" t="s">
        <v>1148</v>
      </c>
      <c r="Y432" s="30">
        <v>23</v>
      </c>
      <c r="Z432" s="9" t="s">
        <v>1148</v>
      </c>
      <c r="AA432" s="30">
        <v>3.7</v>
      </c>
      <c r="AB432" s="9" t="s">
        <v>1148</v>
      </c>
      <c r="AC432" s="30">
        <v>2.5</v>
      </c>
      <c r="AD432" s="9" t="s">
        <v>1148</v>
      </c>
      <c r="AE432" s="30">
        <v>1.7</v>
      </c>
      <c r="AF432" s="9" t="s">
        <v>1148</v>
      </c>
      <c r="AG432" s="30">
        <v>0</v>
      </c>
      <c r="AH432" s="9" t="s">
        <v>1148</v>
      </c>
      <c r="AI432" s="32">
        <v>30.9</v>
      </c>
      <c r="AJ432" s="12" t="s">
        <v>1148</v>
      </c>
      <c r="AK432" s="22">
        <v>857383</v>
      </c>
      <c r="AL432" s="22" t="s">
        <v>1148</v>
      </c>
      <c r="AM432" s="22">
        <v>96403</v>
      </c>
      <c r="AN432" s="22" t="s">
        <v>1148</v>
      </c>
      <c r="AO432" s="22">
        <v>68701</v>
      </c>
      <c r="AP432" s="22" t="s">
        <v>1148</v>
      </c>
      <c r="AQ432" s="22">
        <v>54852</v>
      </c>
      <c r="AR432" s="22" t="s">
        <v>1148</v>
      </c>
      <c r="AS432" s="26">
        <v>1077339</v>
      </c>
      <c r="AT432" s="22" t="s">
        <v>1148</v>
      </c>
      <c r="AU432" s="23">
        <v>20.400280765204151</v>
      </c>
      <c r="AV432" s="23" t="s">
        <v>1148</v>
      </c>
      <c r="AW432" s="23">
        <v>15.081821026282853</v>
      </c>
      <c r="AX432" s="23" t="s">
        <v>1148</v>
      </c>
      <c r="AY432" s="23">
        <v>15.68157954804839</v>
      </c>
      <c r="AZ432" s="23" t="s">
        <v>1148</v>
      </c>
      <c r="BA432" s="23">
        <v>18.650799047942876</v>
      </c>
      <c r="BB432" s="23" t="s">
        <v>1148</v>
      </c>
      <c r="BC432" s="24">
        <v>19.327239783287286</v>
      </c>
      <c r="BD432" s="1" t="s">
        <v>1148</v>
      </c>
      <c r="BE432" s="1" t="str">
        <f>IF(OR(N432="Q",P432="Q",R432="Q",T432="Q",V432="Q",X432="Q",Z432="Q",AB432="Q",AD432="Q",AF432="Q",AH432="Q",AJ432="Q",AL432="Q",AN432="Q",AP432="Q",AR432="Q",AT432="Q",AV432="Q",AX432="Q",AZ432="Q",BB432="Q",BD432="Q"),"Yes","No")</f>
        <v>No</v>
      </c>
    </row>
    <row r="433" spans="1:57" ht="11.25" customHeight="1">
      <c r="A433" s="7" t="s">
        <v>707</v>
      </c>
      <c r="B433" s="7" t="s">
        <v>708</v>
      </c>
      <c r="C433" s="37" t="s">
        <v>73</v>
      </c>
      <c r="D433" s="298">
        <v>5024</v>
      </c>
      <c r="E433" s="299">
        <v>50024</v>
      </c>
      <c r="F433" s="27" t="s">
        <v>167</v>
      </c>
      <c r="G433" s="73" t="s">
        <v>160</v>
      </c>
      <c r="H433" s="35">
        <v>387550</v>
      </c>
      <c r="I433" s="35">
        <v>52</v>
      </c>
      <c r="J433" s="37" t="s">
        <v>10</v>
      </c>
      <c r="K433" s="37" t="s">
        <v>161</v>
      </c>
      <c r="L433" s="8">
        <v>17</v>
      </c>
      <c r="M433" s="8">
        <v>39518</v>
      </c>
      <c r="N433" s="9" t="s">
        <v>1148</v>
      </c>
      <c r="O433" s="8">
        <v>632</v>
      </c>
      <c r="P433" s="9" t="s">
        <v>1148</v>
      </c>
      <c r="Q433" s="8">
        <v>186</v>
      </c>
      <c r="R433" s="9" t="s">
        <v>1148</v>
      </c>
      <c r="S433" s="8">
        <v>963</v>
      </c>
      <c r="T433" s="9" t="s">
        <v>1148</v>
      </c>
      <c r="U433" s="8">
        <v>0</v>
      </c>
      <c r="V433" s="9" t="s">
        <v>1148</v>
      </c>
      <c r="W433" s="33">
        <v>41299</v>
      </c>
      <c r="X433" s="9" t="s">
        <v>1148</v>
      </c>
      <c r="Y433" s="30">
        <v>20</v>
      </c>
      <c r="Z433" s="9" t="s">
        <v>1148</v>
      </c>
      <c r="AA433" s="30">
        <v>0.4</v>
      </c>
      <c r="AB433" s="9" t="s">
        <v>1148</v>
      </c>
      <c r="AC433" s="30">
        <v>0.1</v>
      </c>
      <c r="AD433" s="9" t="s">
        <v>1148</v>
      </c>
      <c r="AE433" s="30">
        <v>0.5</v>
      </c>
      <c r="AF433" s="9" t="s">
        <v>1148</v>
      </c>
      <c r="AG433" s="30">
        <v>0</v>
      </c>
      <c r="AH433" s="9" t="s">
        <v>1148</v>
      </c>
      <c r="AI433" s="32">
        <v>21</v>
      </c>
      <c r="AJ433" s="12" t="s">
        <v>1148</v>
      </c>
      <c r="AK433" s="22">
        <v>793303</v>
      </c>
      <c r="AL433" s="22" t="s">
        <v>1148</v>
      </c>
      <c r="AM433" s="22">
        <v>14738</v>
      </c>
      <c r="AN433" s="22" t="s">
        <v>1148</v>
      </c>
      <c r="AO433" s="22">
        <v>4040</v>
      </c>
      <c r="AP433" s="22" t="s">
        <v>1148</v>
      </c>
      <c r="AQ433" s="22">
        <v>27896</v>
      </c>
      <c r="AR433" s="22" t="s">
        <v>1148</v>
      </c>
      <c r="AS433" s="26">
        <v>839977</v>
      </c>
      <c r="AT433" s="22" t="s">
        <v>1148</v>
      </c>
      <c r="AU433" s="23">
        <v>20.074472392327547</v>
      </c>
      <c r="AV433" s="23" t="s">
        <v>1148</v>
      </c>
      <c r="AW433" s="23">
        <v>23.319620253164558</v>
      </c>
      <c r="AX433" s="23" t="s">
        <v>1148</v>
      </c>
      <c r="AY433" s="23">
        <v>21.72043010752688</v>
      </c>
      <c r="AZ433" s="23" t="s">
        <v>1148</v>
      </c>
      <c r="BA433" s="23">
        <v>28.967808930425754</v>
      </c>
      <c r="BB433" s="23" t="s">
        <v>1148</v>
      </c>
      <c r="BC433" s="24">
        <v>20.338918617884211</v>
      </c>
      <c r="BD433" s="1" t="s">
        <v>1148</v>
      </c>
      <c r="BE433" s="1" t="str">
        <f>IF(OR(N433="Q",P433="Q",R433="Q",T433="Q",V433="Q",X433="Q",Z433="Q",AB433="Q",AD433="Q",AF433="Q",AH433="Q",AJ433="Q",AL433="Q",AN433="Q",AP433="Q",AR433="Q",AT433="Q",AV433="Q",AX433="Q",AZ433="Q",BB433="Q",BD433="Q"),"Yes","No")</f>
        <v>No</v>
      </c>
    </row>
    <row r="434" spans="1:57" ht="11.25" customHeight="1">
      <c r="A434" s="7" t="s">
        <v>622</v>
      </c>
      <c r="B434" s="7" t="s">
        <v>623</v>
      </c>
      <c r="C434" s="37" t="s">
        <v>46</v>
      </c>
      <c r="D434" s="298">
        <v>6024</v>
      </c>
      <c r="E434" s="299">
        <v>60024</v>
      </c>
      <c r="F434" s="27" t="s">
        <v>164</v>
      </c>
      <c r="G434" s="73" t="s">
        <v>160</v>
      </c>
      <c r="H434" s="35">
        <v>298317</v>
      </c>
      <c r="I434" s="35">
        <v>52</v>
      </c>
      <c r="J434" s="37" t="s">
        <v>10</v>
      </c>
      <c r="K434" s="37" t="s">
        <v>161</v>
      </c>
      <c r="L434" s="8">
        <v>16</v>
      </c>
      <c r="M434" s="8">
        <v>44002</v>
      </c>
      <c r="N434" s="9" t="s">
        <v>1148</v>
      </c>
      <c r="O434" s="8">
        <v>7088</v>
      </c>
      <c r="P434" s="9" t="s">
        <v>1148</v>
      </c>
      <c r="Q434" s="8">
        <v>4566</v>
      </c>
      <c r="R434" s="9" t="s">
        <v>1148</v>
      </c>
      <c r="S434" s="8">
        <v>7467</v>
      </c>
      <c r="T434" s="9" t="s">
        <v>1148</v>
      </c>
      <c r="U434" s="8">
        <v>0</v>
      </c>
      <c r="V434" s="9" t="s">
        <v>1148</v>
      </c>
      <c r="W434" s="33">
        <v>63123</v>
      </c>
      <c r="X434" s="9" t="s">
        <v>1148</v>
      </c>
      <c r="Y434" s="30">
        <v>24.3</v>
      </c>
      <c r="Z434" s="9" t="s">
        <v>1148</v>
      </c>
      <c r="AA434" s="30">
        <v>3.25</v>
      </c>
      <c r="AB434" s="9" t="s">
        <v>1148</v>
      </c>
      <c r="AC434" s="30">
        <v>1.95</v>
      </c>
      <c r="AD434" s="9" t="s">
        <v>1148</v>
      </c>
      <c r="AE434" s="30">
        <v>4.2</v>
      </c>
      <c r="AF434" s="9" t="s">
        <v>1148</v>
      </c>
      <c r="AG434" s="30">
        <v>0</v>
      </c>
      <c r="AH434" s="9" t="s">
        <v>1148</v>
      </c>
      <c r="AI434" s="32">
        <v>33.700000000000003</v>
      </c>
      <c r="AJ434" s="12" t="s">
        <v>1148</v>
      </c>
      <c r="AK434" s="22">
        <v>524730</v>
      </c>
      <c r="AL434" s="22" t="s">
        <v>1148</v>
      </c>
      <c r="AM434" s="22">
        <v>136454</v>
      </c>
      <c r="AN434" s="22" t="s">
        <v>1148</v>
      </c>
      <c r="AO434" s="22">
        <v>76986</v>
      </c>
      <c r="AP434" s="22" t="s">
        <v>1148</v>
      </c>
      <c r="AQ434" s="22">
        <v>68457</v>
      </c>
      <c r="AR434" s="22" t="s">
        <v>1148</v>
      </c>
      <c r="AS434" s="26">
        <v>806627</v>
      </c>
      <c r="AT434" s="22" t="s">
        <v>1148</v>
      </c>
      <c r="AU434" s="23">
        <v>11.925139766374256</v>
      </c>
      <c r="AV434" s="23" t="s">
        <v>1148</v>
      </c>
      <c r="AW434" s="23">
        <v>19.251410835214447</v>
      </c>
      <c r="AX434" s="23" t="s">
        <v>1148</v>
      </c>
      <c r="AY434" s="23">
        <v>16.86070959264126</v>
      </c>
      <c r="AZ434" s="23" t="s">
        <v>1148</v>
      </c>
      <c r="BA434" s="23">
        <v>9.1679389312977104</v>
      </c>
      <c r="BB434" s="23" t="s">
        <v>1148</v>
      </c>
      <c r="BC434" s="24">
        <v>12.778654373207864</v>
      </c>
      <c r="BD434" s="1" t="s">
        <v>1148</v>
      </c>
      <c r="BE434" s="1" t="str">
        <f>IF(OR(N434="Q",P434="Q",R434="Q",T434="Q",V434="Q",X434="Q",Z434="Q",AB434="Q",AD434="Q",AF434="Q",AH434="Q",AJ434="Q",AL434="Q",AN434="Q",AP434="Q",AR434="Q",AT434="Q",AV434="Q",AX434="Q",AZ434="Q",BB434="Q",BD434="Q"),"Yes","No")</f>
        <v>No</v>
      </c>
    </row>
    <row r="435" spans="1:57" ht="11.25" customHeight="1">
      <c r="A435" s="7" t="s">
        <v>414</v>
      </c>
      <c r="B435" s="7" t="s">
        <v>415</v>
      </c>
      <c r="C435" s="37" t="s">
        <v>86</v>
      </c>
      <c r="D435" s="298">
        <v>3007</v>
      </c>
      <c r="E435" s="299">
        <v>30007</v>
      </c>
      <c r="F435" s="27" t="s">
        <v>413</v>
      </c>
      <c r="G435" s="73" t="s">
        <v>160</v>
      </c>
      <c r="H435" s="35">
        <v>210111</v>
      </c>
      <c r="I435" s="35">
        <v>52</v>
      </c>
      <c r="J435" s="37" t="s">
        <v>18</v>
      </c>
      <c r="K435" s="37" t="s">
        <v>161</v>
      </c>
      <c r="L435" s="8">
        <v>1</v>
      </c>
      <c r="M435" s="8">
        <v>4159</v>
      </c>
      <c r="N435" s="9" t="s">
        <v>1148</v>
      </c>
      <c r="O435" s="8">
        <v>1997</v>
      </c>
      <c r="P435" s="9" t="s">
        <v>1148</v>
      </c>
      <c r="Q435" s="8">
        <v>294</v>
      </c>
      <c r="R435" s="9" t="s">
        <v>1148</v>
      </c>
      <c r="S435" s="8">
        <v>1085</v>
      </c>
      <c r="T435" s="9" t="s">
        <v>1148</v>
      </c>
      <c r="U435" s="8">
        <v>0</v>
      </c>
      <c r="V435" s="9" t="s">
        <v>1148</v>
      </c>
      <c r="W435" s="33">
        <v>7535</v>
      </c>
      <c r="X435" s="9" t="s">
        <v>1148</v>
      </c>
      <c r="Y435" s="30">
        <v>3</v>
      </c>
      <c r="Z435" s="9" t="s">
        <v>1148</v>
      </c>
      <c r="AA435" s="30">
        <v>1</v>
      </c>
      <c r="AB435" s="9" t="s">
        <v>1148</v>
      </c>
      <c r="AC435" s="30">
        <v>0.5</v>
      </c>
      <c r="AD435" s="9" t="s">
        <v>1148</v>
      </c>
      <c r="AE435" s="30">
        <v>1</v>
      </c>
      <c r="AF435" s="9" t="s">
        <v>1148</v>
      </c>
      <c r="AG435" s="30">
        <v>0</v>
      </c>
      <c r="AH435" s="9" t="s">
        <v>1148</v>
      </c>
      <c r="AI435" s="32">
        <v>5.5</v>
      </c>
      <c r="AJ435" s="12" t="s">
        <v>1148</v>
      </c>
      <c r="AK435" s="22">
        <v>88863</v>
      </c>
      <c r="AL435" s="22" t="s">
        <v>1148</v>
      </c>
      <c r="AM435" s="22">
        <v>45577</v>
      </c>
      <c r="AN435" s="22" t="s">
        <v>1148</v>
      </c>
      <c r="AO435" s="22">
        <v>3751</v>
      </c>
      <c r="AP435" s="22" t="s">
        <v>1148</v>
      </c>
      <c r="AQ435" s="22">
        <v>10040</v>
      </c>
      <c r="AR435" s="22" t="s">
        <v>1148</v>
      </c>
      <c r="AS435" s="26">
        <v>148231</v>
      </c>
      <c r="AT435" s="22" t="s">
        <v>1148</v>
      </c>
      <c r="AU435" s="23">
        <v>21.366434238999759</v>
      </c>
      <c r="AV435" s="23" t="s">
        <v>1148</v>
      </c>
      <c r="AW435" s="23">
        <v>22.822734101151728</v>
      </c>
      <c r="AX435" s="23" t="s">
        <v>1148</v>
      </c>
      <c r="AY435" s="23">
        <v>12.758503401360544</v>
      </c>
      <c r="AZ435" s="23" t="s">
        <v>1148</v>
      </c>
      <c r="BA435" s="23">
        <v>9.2534562211981566</v>
      </c>
      <c r="BB435" s="23" t="s">
        <v>1148</v>
      </c>
      <c r="BC435" s="24">
        <v>19.672329130723291</v>
      </c>
      <c r="BD435" s="1" t="s">
        <v>1148</v>
      </c>
      <c r="BE435" s="1" t="str">
        <f>IF(OR(N435="Q",P435="Q",R435="Q",T435="Q",V435="Q",X435="Q",Z435="Q",AB435="Q",AD435="Q",AF435="Q",AH435="Q",AJ435="Q",AL435="Q",AN435="Q",AP435="Q",AR435="Q",AT435="Q",AV435="Q",AX435="Q",AZ435="Q",BB435="Q",BD435="Q"),"Yes","No")</f>
        <v>No</v>
      </c>
    </row>
    <row r="436" spans="1:57" ht="11.25" customHeight="1">
      <c r="A436" s="7" t="s">
        <v>673</v>
      </c>
      <c r="B436" s="7" t="s">
        <v>674</v>
      </c>
      <c r="C436" s="37" t="s">
        <v>77</v>
      </c>
      <c r="D436" s="298">
        <v>2169</v>
      </c>
      <c r="E436" s="299">
        <v>20169</v>
      </c>
      <c r="F436" s="27" t="s">
        <v>175</v>
      </c>
      <c r="G436" s="73" t="s">
        <v>160</v>
      </c>
      <c r="H436" s="35">
        <v>18351295</v>
      </c>
      <c r="I436" s="35">
        <v>51</v>
      </c>
      <c r="J436" s="37" t="s">
        <v>18</v>
      </c>
      <c r="K436" s="37" t="s">
        <v>161</v>
      </c>
      <c r="L436" s="8">
        <v>51</v>
      </c>
      <c r="M436" s="8">
        <v>258279</v>
      </c>
      <c r="N436" s="9" t="s">
        <v>1148</v>
      </c>
      <c r="O436" s="8">
        <v>76045</v>
      </c>
      <c r="P436" s="9" t="s">
        <v>1148</v>
      </c>
      <c r="Q436" s="8">
        <v>5802</v>
      </c>
      <c r="R436" s="9" t="s">
        <v>1148</v>
      </c>
      <c r="S436" s="8">
        <v>82100</v>
      </c>
      <c r="T436" s="9" t="s">
        <v>1148</v>
      </c>
      <c r="U436" s="8">
        <v>0</v>
      </c>
      <c r="V436" s="9" t="s">
        <v>1148</v>
      </c>
      <c r="W436" s="33">
        <v>422226</v>
      </c>
      <c r="X436" s="9" t="s">
        <v>1148</v>
      </c>
      <c r="Y436" s="30">
        <v>115</v>
      </c>
      <c r="Z436" s="9" t="s">
        <v>1148</v>
      </c>
      <c r="AA436" s="30">
        <v>44</v>
      </c>
      <c r="AB436" s="9" t="s">
        <v>1148</v>
      </c>
      <c r="AC436" s="30">
        <v>3</v>
      </c>
      <c r="AD436" s="9" t="s">
        <v>1148</v>
      </c>
      <c r="AE436" s="30">
        <v>61</v>
      </c>
      <c r="AF436" s="9" t="s">
        <v>1148</v>
      </c>
      <c r="AG436" s="30">
        <v>0</v>
      </c>
      <c r="AH436" s="9" t="s">
        <v>1148</v>
      </c>
      <c r="AI436" s="32">
        <v>223</v>
      </c>
      <c r="AJ436" s="12" t="s">
        <v>1148</v>
      </c>
      <c r="AK436" s="22">
        <v>4338321</v>
      </c>
      <c r="AL436" s="22" t="s">
        <v>1148</v>
      </c>
      <c r="AM436" s="22">
        <v>1217722</v>
      </c>
      <c r="AN436" s="22" t="s">
        <v>1148</v>
      </c>
      <c r="AO436" s="22">
        <v>84536</v>
      </c>
      <c r="AP436" s="22" t="s">
        <v>1148</v>
      </c>
      <c r="AQ436" s="22">
        <v>1684211</v>
      </c>
      <c r="AR436" s="22" t="s">
        <v>1148</v>
      </c>
      <c r="AS436" s="26">
        <v>7324790</v>
      </c>
      <c r="AT436" s="22" t="s">
        <v>1148</v>
      </c>
      <c r="AU436" s="23">
        <v>16.797033440581696</v>
      </c>
      <c r="AV436" s="23" t="s">
        <v>1148</v>
      </c>
      <c r="AW436" s="23">
        <v>16.013176408705373</v>
      </c>
      <c r="AX436" s="23" t="s">
        <v>1148</v>
      </c>
      <c r="AY436" s="23">
        <v>14.570148224750087</v>
      </c>
      <c r="AZ436" s="23" t="s">
        <v>1148</v>
      </c>
      <c r="BA436" s="23">
        <v>20.514141291108405</v>
      </c>
      <c r="BB436" s="23" t="s">
        <v>1148</v>
      </c>
      <c r="BC436" s="24">
        <v>17.348031622874952</v>
      </c>
      <c r="BD436" s="1" t="s">
        <v>1148</v>
      </c>
      <c r="BE436" s="1" t="str">
        <f>IF(OR(N436="Q",P436="Q",R436="Q",T436="Q",V436="Q",X436="Q",Z436="Q",AB436="Q",AD436="Q",AF436="Q",AH436="Q",AJ436="Q",AL436="Q",AN436="Q",AP436="Q",AR436="Q",AT436="Q",AV436="Q",AX436="Q",AZ436="Q",BB436="Q",BD436="Q"),"Yes","No")</f>
        <v>No</v>
      </c>
    </row>
    <row r="437" spans="1:57" ht="11.25" customHeight="1">
      <c r="A437" s="7" t="s">
        <v>776</v>
      </c>
      <c r="B437" s="7" t="s">
        <v>208</v>
      </c>
      <c r="C437" s="37" t="s">
        <v>36</v>
      </c>
      <c r="D437" s="298">
        <v>4180</v>
      </c>
      <c r="E437" s="299">
        <v>40180</v>
      </c>
      <c r="F437" s="27" t="s">
        <v>114</v>
      </c>
      <c r="G437" s="73" t="s">
        <v>160</v>
      </c>
      <c r="H437" s="35">
        <v>128754</v>
      </c>
      <c r="I437" s="35">
        <v>51</v>
      </c>
      <c r="J437" s="37" t="s">
        <v>7</v>
      </c>
      <c r="K437" s="37" t="s">
        <v>161</v>
      </c>
      <c r="L437" s="8">
        <v>45</v>
      </c>
      <c r="M437" s="8">
        <v>217944</v>
      </c>
      <c r="N437" s="9" t="s">
        <v>1148</v>
      </c>
      <c r="O437" s="8">
        <v>18357</v>
      </c>
      <c r="P437" s="9" t="s">
        <v>1148</v>
      </c>
      <c r="Q437" s="8">
        <v>0</v>
      </c>
      <c r="R437" s="9" t="s">
        <v>1148</v>
      </c>
      <c r="S437" s="8">
        <v>6019</v>
      </c>
      <c r="T437" s="9" t="s">
        <v>1148</v>
      </c>
      <c r="U437" s="8">
        <v>0</v>
      </c>
      <c r="V437" s="9" t="s">
        <v>1148</v>
      </c>
      <c r="W437" s="33">
        <v>242320</v>
      </c>
      <c r="X437" s="9" t="s">
        <v>1148</v>
      </c>
      <c r="Y437" s="30">
        <v>201.94</v>
      </c>
      <c r="Z437" s="9" t="s">
        <v>1148</v>
      </c>
      <c r="AA437" s="30">
        <v>10.18</v>
      </c>
      <c r="AB437" s="9" t="s">
        <v>1148</v>
      </c>
      <c r="AC437" s="30">
        <v>0</v>
      </c>
      <c r="AD437" s="9" t="s">
        <v>1148</v>
      </c>
      <c r="AE437" s="30">
        <v>4.79</v>
      </c>
      <c r="AF437" s="9" t="s">
        <v>1148</v>
      </c>
      <c r="AG437" s="30">
        <v>0</v>
      </c>
      <c r="AH437" s="9" t="s">
        <v>1148</v>
      </c>
      <c r="AI437" s="32">
        <v>216.91000000000003</v>
      </c>
      <c r="AJ437" s="12" t="s">
        <v>1148</v>
      </c>
      <c r="AK437" s="22">
        <v>2774294</v>
      </c>
      <c r="AL437" s="22" t="s">
        <v>1148</v>
      </c>
      <c r="AM437" s="22">
        <v>342651</v>
      </c>
      <c r="AN437" s="22" t="s">
        <v>1148</v>
      </c>
      <c r="AO437" s="22">
        <v>0</v>
      </c>
      <c r="AP437" s="22" t="s">
        <v>1148</v>
      </c>
      <c r="AQ437" s="22">
        <v>159192</v>
      </c>
      <c r="AR437" s="22" t="s">
        <v>1148</v>
      </c>
      <c r="AS437" s="26">
        <v>3276137</v>
      </c>
      <c r="AT437" s="22" t="s">
        <v>1148</v>
      </c>
      <c r="AU437" s="23">
        <v>12.729389200895643</v>
      </c>
      <c r="AV437" s="23" t="s">
        <v>1148</v>
      </c>
      <c r="AW437" s="23">
        <v>18.66595848994934</v>
      </c>
      <c r="AX437" s="23" t="s">
        <v>1148</v>
      </c>
      <c r="AY437" s="23" t="s">
        <v>1148</v>
      </c>
      <c r="AZ437" s="23" t="s">
        <v>1148</v>
      </c>
      <c r="BA437" s="23">
        <v>26.448247217145706</v>
      </c>
      <c r="BB437" s="23" t="s">
        <v>1148</v>
      </c>
      <c r="BC437" s="24">
        <v>13.519878672829316</v>
      </c>
      <c r="BD437" s="1" t="s">
        <v>1148</v>
      </c>
      <c r="BE437" s="1" t="str">
        <f>IF(OR(N437="Q",P437="Q",R437="Q",T437="Q",V437="Q",X437="Q",Z437="Q",AB437="Q",AD437="Q",AF437="Q",AH437="Q",AJ437="Q",AL437="Q",AN437="Q",AP437="Q",AR437="Q",AT437="Q",AV437="Q",AX437="Q",AZ437="Q",BB437="Q",BD437="Q"),"Yes","No")</f>
        <v>No</v>
      </c>
    </row>
    <row r="438" spans="1:57" ht="11.25" customHeight="1">
      <c r="A438" s="7" t="s">
        <v>643</v>
      </c>
      <c r="B438" s="7" t="s">
        <v>644</v>
      </c>
      <c r="C438" s="37" t="s">
        <v>54</v>
      </c>
      <c r="D438" s="298">
        <v>5028</v>
      </c>
      <c r="E438" s="299">
        <v>50028</v>
      </c>
      <c r="F438" s="27" t="s">
        <v>167</v>
      </c>
      <c r="G438" s="73" t="s">
        <v>160</v>
      </c>
      <c r="H438" s="35">
        <v>110621</v>
      </c>
      <c r="I438" s="35">
        <v>51</v>
      </c>
      <c r="J438" s="37" t="s">
        <v>7</v>
      </c>
      <c r="K438" s="37" t="s">
        <v>161</v>
      </c>
      <c r="L438" s="8">
        <v>27</v>
      </c>
      <c r="M438" s="8">
        <v>107522</v>
      </c>
      <c r="N438" s="9" t="s">
        <v>1148</v>
      </c>
      <c r="O438" s="8">
        <v>13875</v>
      </c>
      <c r="P438" s="9" t="s">
        <v>1148</v>
      </c>
      <c r="Q438" s="8">
        <v>2708</v>
      </c>
      <c r="R438" s="9" t="s">
        <v>1148</v>
      </c>
      <c r="S438" s="8">
        <v>27076</v>
      </c>
      <c r="T438" s="9" t="s">
        <v>1148</v>
      </c>
      <c r="U438" s="8">
        <v>0</v>
      </c>
      <c r="V438" s="9" t="s">
        <v>1148</v>
      </c>
      <c r="W438" s="33">
        <v>151181</v>
      </c>
      <c r="X438" s="9" t="s">
        <v>1148</v>
      </c>
      <c r="Y438" s="30">
        <v>66.61</v>
      </c>
      <c r="Z438" s="9" t="s">
        <v>1148</v>
      </c>
      <c r="AA438" s="30">
        <v>11.34</v>
      </c>
      <c r="AB438" s="9" t="s">
        <v>1148</v>
      </c>
      <c r="AC438" s="30">
        <v>2.66</v>
      </c>
      <c r="AD438" s="9" t="s">
        <v>1148</v>
      </c>
      <c r="AE438" s="30">
        <v>16.66</v>
      </c>
      <c r="AF438" s="9" t="s">
        <v>1148</v>
      </c>
      <c r="AG438" s="30">
        <v>0</v>
      </c>
      <c r="AH438" s="9" t="s">
        <v>1148</v>
      </c>
      <c r="AI438" s="32">
        <v>97.27000000000001</v>
      </c>
      <c r="AJ438" s="12" t="s">
        <v>1148</v>
      </c>
      <c r="AK438" s="22">
        <v>2583294</v>
      </c>
      <c r="AL438" s="22" t="s">
        <v>1148</v>
      </c>
      <c r="AM438" s="22">
        <v>369779</v>
      </c>
      <c r="AN438" s="22" t="s">
        <v>1148</v>
      </c>
      <c r="AO438" s="22">
        <v>47570</v>
      </c>
      <c r="AP438" s="22" t="s">
        <v>1148</v>
      </c>
      <c r="AQ438" s="22">
        <v>459739</v>
      </c>
      <c r="AR438" s="22" t="s">
        <v>1148</v>
      </c>
      <c r="AS438" s="26">
        <v>3460382</v>
      </c>
      <c r="AT438" s="22" t="s">
        <v>1148</v>
      </c>
      <c r="AU438" s="23">
        <v>24.025724967913543</v>
      </c>
      <c r="AV438" s="23" t="s">
        <v>1148</v>
      </c>
      <c r="AW438" s="23">
        <v>26.650738738738738</v>
      </c>
      <c r="AX438" s="23" t="s">
        <v>1148</v>
      </c>
      <c r="AY438" s="23">
        <v>17.566469719350074</v>
      </c>
      <c r="AZ438" s="23" t="s">
        <v>1148</v>
      </c>
      <c r="BA438" s="23">
        <v>16.979576008273011</v>
      </c>
      <c r="BB438" s="23" t="s">
        <v>1148</v>
      </c>
      <c r="BC438" s="24">
        <v>22.889000601927492</v>
      </c>
      <c r="BD438" s="1" t="s">
        <v>1148</v>
      </c>
      <c r="BE438" s="1" t="str">
        <f>IF(OR(N438="Q",P438="Q",R438="Q",T438="Q",V438="Q",X438="Q",Z438="Q",AB438="Q",AD438="Q",AF438="Q",AH438="Q",AJ438="Q",AL438="Q",AN438="Q",AP438="Q",AR438="Q",AT438="Q",AV438="Q",AX438="Q",AZ438="Q",BB438="Q",BD438="Q"),"Yes","No")</f>
        <v>No</v>
      </c>
    </row>
    <row r="439" spans="1:57" ht="11.25" customHeight="1">
      <c r="A439" s="7" t="s">
        <v>742</v>
      </c>
      <c r="B439" s="7" t="s">
        <v>743</v>
      </c>
      <c r="C439" s="37" t="s">
        <v>48</v>
      </c>
      <c r="D439" s="298">
        <v>3096</v>
      </c>
      <c r="E439" s="299">
        <v>30096</v>
      </c>
      <c r="F439" s="27" t="s">
        <v>167</v>
      </c>
      <c r="G439" s="73" t="s">
        <v>160</v>
      </c>
      <c r="H439" s="35">
        <v>98081</v>
      </c>
      <c r="I439" s="35">
        <v>51</v>
      </c>
      <c r="J439" s="37" t="s">
        <v>10</v>
      </c>
      <c r="K439" s="37" t="s">
        <v>161</v>
      </c>
      <c r="L439" s="8">
        <v>23</v>
      </c>
      <c r="M439" s="8">
        <v>67027</v>
      </c>
      <c r="N439" s="9" t="s">
        <v>1148</v>
      </c>
      <c r="O439" s="8">
        <v>6392</v>
      </c>
      <c r="P439" s="9" t="s">
        <v>1148</v>
      </c>
      <c r="Q439" s="8">
        <v>972</v>
      </c>
      <c r="R439" s="9" t="s">
        <v>1148</v>
      </c>
      <c r="S439" s="8">
        <v>22805</v>
      </c>
      <c r="T439" s="9" t="s">
        <v>1148</v>
      </c>
      <c r="U439" s="8">
        <v>0</v>
      </c>
      <c r="V439" s="9" t="s">
        <v>1148</v>
      </c>
      <c r="W439" s="33">
        <v>97196</v>
      </c>
      <c r="X439" s="9" t="s">
        <v>1148</v>
      </c>
      <c r="Y439" s="30">
        <v>33</v>
      </c>
      <c r="Z439" s="9" t="s">
        <v>1148</v>
      </c>
      <c r="AA439" s="30">
        <v>3</v>
      </c>
      <c r="AB439" s="9" t="s">
        <v>1148</v>
      </c>
      <c r="AC439" s="30">
        <v>0.5</v>
      </c>
      <c r="AD439" s="9" t="s">
        <v>1148</v>
      </c>
      <c r="AE439" s="30">
        <v>16</v>
      </c>
      <c r="AF439" s="9" t="s">
        <v>1148</v>
      </c>
      <c r="AG439" s="30">
        <v>0</v>
      </c>
      <c r="AH439" s="9" t="s">
        <v>1148</v>
      </c>
      <c r="AI439" s="32">
        <v>52.5</v>
      </c>
      <c r="AJ439" s="12" t="s">
        <v>1148</v>
      </c>
      <c r="AK439" s="22">
        <v>828277</v>
      </c>
      <c r="AL439" s="22" t="s">
        <v>1148</v>
      </c>
      <c r="AM439" s="22">
        <v>94887</v>
      </c>
      <c r="AN439" s="22" t="s">
        <v>1148</v>
      </c>
      <c r="AO439" s="22">
        <v>16816</v>
      </c>
      <c r="AP439" s="22" t="s">
        <v>1148</v>
      </c>
      <c r="AQ439" s="22">
        <v>230733</v>
      </c>
      <c r="AR439" s="22" t="s">
        <v>1148</v>
      </c>
      <c r="AS439" s="26">
        <v>1170713</v>
      </c>
      <c r="AT439" s="22" t="s">
        <v>1148</v>
      </c>
      <c r="AU439" s="23">
        <v>12.357363450549778</v>
      </c>
      <c r="AV439" s="23" t="s">
        <v>1148</v>
      </c>
      <c r="AW439" s="23">
        <v>14.844649561952441</v>
      </c>
      <c r="AX439" s="23" t="s">
        <v>1148</v>
      </c>
      <c r="AY439" s="23">
        <v>17.300411522633745</v>
      </c>
      <c r="AZ439" s="23" t="s">
        <v>1148</v>
      </c>
      <c r="BA439" s="23">
        <v>10.117649638237229</v>
      </c>
      <c r="BB439" s="23" t="s">
        <v>1148</v>
      </c>
      <c r="BC439" s="24">
        <v>12.044868101567966</v>
      </c>
      <c r="BD439" s="1" t="s">
        <v>1148</v>
      </c>
      <c r="BE439" s="1" t="str">
        <f>IF(OR(N439="Q",P439="Q",R439="Q",T439="Q",V439="Q",X439="Q",Z439="Q",AB439="Q",AD439="Q",AF439="Q",AH439="Q",AJ439="Q",AL439="Q",AN439="Q",AP439="Q",AR439="Q",AT439="Q",AV439="Q",AX439="Q",AZ439="Q",BB439="Q",BD439="Q"),"Yes","No")</f>
        <v>No</v>
      </c>
    </row>
    <row r="440" spans="1:57" ht="11.25" customHeight="1">
      <c r="A440" s="7" t="s">
        <v>643</v>
      </c>
      <c r="B440" s="7" t="s">
        <v>644</v>
      </c>
      <c r="C440" s="37" t="s">
        <v>54</v>
      </c>
      <c r="D440" s="298">
        <v>5028</v>
      </c>
      <c r="E440" s="299">
        <v>50028</v>
      </c>
      <c r="F440" s="27" t="s">
        <v>167</v>
      </c>
      <c r="G440" s="73" t="s">
        <v>160</v>
      </c>
      <c r="H440" s="35">
        <v>110621</v>
      </c>
      <c r="I440" s="35">
        <v>51</v>
      </c>
      <c r="J440" s="37" t="s">
        <v>10</v>
      </c>
      <c r="K440" s="37" t="s">
        <v>161</v>
      </c>
      <c r="L440" s="8">
        <v>20</v>
      </c>
      <c r="M440" s="8">
        <v>62925</v>
      </c>
      <c r="N440" s="9" t="s">
        <v>1148</v>
      </c>
      <c r="O440" s="8">
        <v>6287</v>
      </c>
      <c r="P440" s="9" t="s">
        <v>1148</v>
      </c>
      <c r="Q440" s="8">
        <v>972</v>
      </c>
      <c r="R440" s="9" t="s">
        <v>1148</v>
      </c>
      <c r="S440" s="8">
        <v>10431</v>
      </c>
      <c r="T440" s="9" t="s">
        <v>1148</v>
      </c>
      <c r="U440" s="8">
        <v>0</v>
      </c>
      <c r="V440" s="9" t="s">
        <v>1148</v>
      </c>
      <c r="W440" s="33">
        <v>80615</v>
      </c>
      <c r="X440" s="9" t="s">
        <v>1148</v>
      </c>
      <c r="Y440" s="30">
        <v>39.94</v>
      </c>
      <c r="Z440" s="9" t="s">
        <v>1148</v>
      </c>
      <c r="AA440" s="30">
        <v>5.14</v>
      </c>
      <c r="AB440" s="9" t="s">
        <v>1148</v>
      </c>
      <c r="AC440" s="30">
        <v>0.85999999999999988</v>
      </c>
      <c r="AD440" s="9" t="s">
        <v>1148</v>
      </c>
      <c r="AE440" s="30">
        <v>6.18</v>
      </c>
      <c r="AF440" s="9" t="s">
        <v>1148</v>
      </c>
      <c r="AG440" s="30">
        <v>0</v>
      </c>
      <c r="AH440" s="9" t="s">
        <v>1148</v>
      </c>
      <c r="AI440" s="32">
        <v>52.120000000000005</v>
      </c>
      <c r="AJ440" s="12" t="s">
        <v>1148</v>
      </c>
      <c r="AK440" s="22">
        <v>1546930</v>
      </c>
      <c r="AL440" s="22" t="s">
        <v>1148</v>
      </c>
      <c r="AM440" s="22">
        <v>167556</v>
      </c>
      <c r="AN440" s="22" t="s">
        <v>1148</v>
      </c>
      <c r="AO440" s="22">
        <v>21555</v>
      </c>
      <c r="AP440" s="22" t="s">
        <v>1148</v>
      </c>
      <c r="AQ440" s="22">
        <v>208319</v>
      </c>
      <c r="AR440" s="22" t="s">
        <v>1148</v>
      </c>
      <c r="AS440" s="26">
        <v>1944360</v>
      </c>
      <c r="AT440" s="22" t="s">
        <v>1148</v>
      </c>
      <c r="AU440" s="23">
        <v>24.583710766785856</v>
      </c>
      <c r="AV440" s="23" t="s">
        <v>1148</v>
      </c>
      <c r="AW440" s="23">
        <v>26.651184984889454</v>
      </c>
      <c r="AX440" s="23" t="s">
        <v>1148</v>
      </c>
      <c r="AY440" s="23">
        <v>22.175925925925927</v>
      </c>
      <c r="AZ440" s="23" t="s">
        <v>1148</v>
      </c>
      <c r="BA440" s="23">
        <v>19.971143706260186</v>
      </c>
      <c r="BB440" s="23" t="s">
        <v>1148</v>
      </c>
      <c r="BC440" s="24">
        <v>24.11908453761707</v>
      </c>
      <c r="BD440" s="1" t="s">
        <v>1148</v>
      </c>
      <c r="BE440" s="1" t="str">
        <f>IF(OR(N440="Q",P440="Q",R440="Q",T440="Q",V440="Q",X440="Q",Z440="Q",AB440="Q",AD440="Q",AF440="Q",AH440="Q",AJ440="Q",AL440="Q",AN440="Q",AP440="Q",AR440="Q",AT440="Q",AV440="Q",AX440="Q",AZ440="Q",BB440="Q",BD440="Q"),"Yes","No")</f>
        <v>No</v>
      </c>
    </row>
    <row r="441" spans="1:57" ht="11.25" customHeight="1">
      <c r="A441" s="7" t="s">
        <v>742</v>
      </c>
      <c r="B441" s="7" t="s">
        <v>743</v>
      </c>
      <c r="C441" s="37" t="s">
        <v>48</v>
      </c>
      <c r="D441" s="298">
        <v>3096</v>
      </c>
      <c r="E441" s="299">
        <v>30096</v>
      </c>
      <c r="F441" s="27" t="s">
        <v>167</v>
      </c>
      <c r="G441" s="73" t="s">
        <v>160</v>
      </c>
      <c r="H441" s="35">
        <v>98081</v>
      </c>
      <c r="I441" s="35">
        <v>51</v>
      </c>
      <c r="J441" s="37" t="s">
        <v>7</v>
      </c>
      <c r="K441" s="37" t="s">
        <v>161</v>
      </c>
      <c r="L441" s="8">
        <v>15</v>
      </c>
      <c r="M441" s="8">
        <v>130556</v>
      </c>
      <c r="N441" s="9" t="s">
        <v>1148</v>
      </c>
      <c r="O441" s="8">
        <v>7814</v>
      </c>
      <c r="P441" s="9" t="s">
        <v>1148</v>
      </c>
      <c r="Q441" s="8">
        <v>1188</v>
      </c>
      <c r="R441" s="9" t="s">
        <v>1148</v>
      </c>
      <c r="S441" s="8">
        <v>8361</v>
      </c>
      <c r="T441" s="9" t="s">
        <v>1148</v>
      </c>
      <c r="U441" s="8">
        <v>0</v>
      </c>
      <c r="V441" s="9" t="s">
        <v>1148</v>
      </c>
      <c r="W441" s="33">
        <v>147919</v>
      </c>
      <c r="X441" s="9" t="s">
        <v>1148</v>
      </c>
      <c r="Y441" s="30">
        <v>75</v>
      </c>
      <c r="Z441" s="9" t="s">
        <v>1148</v>
      </c>
      <c r="AA441" s="30">
        <v>3</v>
      </c>
      <c r="AB441" s="9" t="s">
        <v>1148</v>
      </c>
      <c r="AC441" s="30">
        <v>0.5</v>
      </c>
      <c r="AD441" s="9" t="s">
        <v>1148</v>
      </c>
      <c r="AE441" s="30">
        <v>5.5</v>
      </c>
      <c r="AF441" s="9" t="s">
        <v>1148</v>
      </c>
      <c r="AG441" s="30">
        <v>0</v>
      </c>
      <c r="AH441" s="9" t="s">
        <v>1148</v>
      </c>
      <c r="AI441" s="32">
        <v>84</v>
      </c>
      <c r="AJ441" s="12" t="s">
        <v>1148</v>
      </c>
      <c r="AK441" s="22">
        <v>1246386</v>
      </c>
      <c r="AL441" s="22" t="s">
        <v>1148</v>
      </c>
      <c r="AM441" s="22">
        <v>115974</v>
      </c>
      <c r="AN441" s="22" t="s">
        <v>1148</v>
      </c>
      <c r="AO441" s="22">
        <v>20552</v>
      </c>
      <c r="AP441" s="22" t="s">
        <v>1148</v>
      </c>
      <c r="AQ441" s="22">
        <v>83473</v>
      </c>
      <c r="AR441" s="22" t="s">
        <v>1148</v>
      </c>
      <c r="AS441" s="26">
        <v>1466385</v>
      </c>
      <c r="AT441" s="22" t="s">
        <v>1148</v>
      </c>
      <c r="AU441" s="23">
        <v>9.5467538833910357</v>
      </c>
      <c r="AV441" s="23" t="s">
        <v>1148</v>
      </c>
      <c r="AW441" s="23">
        <v>14.841822370104939</v>
      </c>
      <c r="AX441" s="23" t="s">
        <v>1148</v>
      </c>
      <c r="AY441" s="23">
        <v>17.299663299663301</v>
      </c>
      <c r="AZ441" s="23" t="s">
        <v>1148</v>
      </c>
      <c r="BA441" s="23">
        <v>9.9836144001913638</v>
      </c>
      <c r="BB441" s="23" t="s">
        <v>1148</v>
      </c>
      <c r="BC441" s="24">
        <v>9.9134323514896661</v>
      </c>
      <c r="BD441" s="1" t="s">
        <v>1148</v>
      </c>
      <c r="BE441" s="1" t="str">
        <f>IF(OR(N441="Q",P441="Q",R441="Q",T441="Q",V441="Q",X441="Q",Z441="Q",AB441="Q",AD441="Q",AF441="Q",AH441="Q",AJ441="Q",AL441="Q",AN441="Q",AP441="Q",AR441="Q",AT441="Q",AV441="Q",AX441="Q",AZ441="Q",BB441="Q",BD441="Q"),"Yes","No")</f>
        <v>No</v>
      </c>
    </row>
    <row r="442" spans="1:57" ht="11.25" customHeight="1">
      <c r="A442" s="7" t="s">
        <v>776</v>
      </c>
      <c r="B442" s="7" t="s">
        <v>208</v>
      </c>
      <c r="C442" s="37" t="s">
        <v>36</v>
      </c>
      <c r="D442" s="298">
        <v>4180</v>
      </c>
      <c r="E442" s="299">
        <v>40180</v>
      </c>
      <c r="F442" s="27" t="s">
        <v>114</v>
      </c>
      <c r="G442" s="73" t="s">
        <v>160</v>
      </c>
      <c r="H442" s="35">
        <v>128754</v>
      </c>
      <c r="I442" s="35">
        <v>51</v>
      </c>
      <c r="J442" s="37" t="s">
        <v>10</v>
      </c>
      <c r="K442" s="37" t="s">
        <v>161</v>
      </c>
      <c r="L442" s="8">
        <v>6</v>
      </c>
      <c r="M442" s="8">
        <v>17182</v>
      </c>
      <c r="N442" s="9" t="s">
        <v>1148</v>
      </c>
      <c r="O442" s="8">
        <v>2069</v>
      </c>
      <c r="P442" s="9" t="s">
        <v>1148</v>
      </c>
      <c r="Q442" s="8">
        <v>0</v>
      </c>
      <c r="R442" s="9" t="s">
        <v>1148</v>
      </c>
      <c r="S442" s="8">
        <v>679</v>
      </c>
      <c r="T442" s="9" t="s">
        <v>1148</v>
      </c>
      <c r="U442" s="8">
        <v>0</v>
      </c>
      <c r="V442" s="9" t="s">
        <v>1148</v>
      </c>
      <c r="W442" s="33">
        <v>19930</v>
      </c>
      <c r="X442" s="9" t="s">
        <v>1148</v>
      </c>
      <c r="Y442" s="30">
        <v>22.4</v>
      </c>
      <c r="Z442" s="9" t="s">
        <v>1148</v>
      </c>
      <c r="AA442" s="30">
        <v>1.1499999999999999</v>
      </c>
      <c r="AB442" s="9" t="s">
        <v>1148</v>
      </c>
      <c r="AC442" s="30">
        <v>0</v>
      </c>
      <c r="AD442" s="9" t="s">
        <v>1148</v>
      </c>
      <c r="AE442" s="30">
        <v>0.54</v>
      </c>
      <c r="AF442" s="9" t="s">
        <v>1148</v>
      </c>
      <c r="AG442" s="30">
        <v>0</v>
      </c>
      <c r="AH442" s="9" t="s">
        <v>1148</v>
      </c>
      <c r="AI442" s="32">
        <v>24.09</v>
      </c>
      <c r="AJ442" s="12" t="s">
        <v>1148</v>
      </c>
      <c r="AK442" s="22">
        <v>153942</v>
      </c>
      <c r="AL442" s="22" t="s">
        <v>1148</v>
      </c>
      <c r="AM442" s="22">
        <v>38627</v>
      </c>
      <c r="AN442" s="22" t="s">
        <v>1148</v>
      </c>
      <c r="AO442" s="22">
        <v>0</v>
      </c>
      <c r="AP442" s="22" t="s">
        <v>1148</v>
      </c>
      <c r="AQ442" s="22">
        <v>21077</v>
      </c>
      <c r="AR442" s="22" t="s">
        <v>1148</v>
      </c>
      <c r="AS442" s="26">
        <v>213646</v>
      </c>
      <c r="AT442" s="22" t="s">
        <v>1148</v>
      </c>
      <c r="AU442" s="23">
        <v>8.9594924921429406</v>
      </c>
      <c r="AV442" s="23" t="s">
        <v>1148</v>
      </c>
      <c r="AW442" s="23">
        <v>18.669405509908167</v>
      </c>
      <c r="AX442" s="23" t="s">
        <v>1148</v>
      </c>
      <c r="AY442" s="23" t="s">
        <v>1148</v>
      </c>
      <c r="AZ442" s="23" t="s">
        <v>1148</v>
      </c>
      <c r="BA442" s="23">
        <v>31.041237113402062</v>
      </c>
      <c r="BB442" s="23" t="s">
        <v>1148</v>
      </c>
      <c r="BC442" s="24">
        <v>10.719819367787256</v>
      </c>
      <c r="BD442" s="1" t="s">
        <v>1148</v>
      </c>
      <c r="BE442" s="1" t="str">
        <f>IF(OR(N442="Q",P442="Q",R442="Q",T442="Q",V442="Q",X442="Q",Z442="Q",AB442="Q",AD442="Q",AF442="Q",AH442="Q",AJ442="Q",AL442="Q",AN442="Q",AP442="Q",AR442="Q",AT442="Q",AV442="Q",AX442="Q",AZ442="Q",BB442="Q",BD442="Q"),"Yes","No")</f>
        <v>No</v>
      </c>
    </row>
    <row r="443" spans="1:57" ht="11.25" customHeight="1">
      <c r="A443" s="7" t="s">
        <v>643</v>
      </c>
      <c r="B443" s="7" t="s">
        <v>644</v>
      </c>
      <c r="C443" s="37" t="s">
        <v>54</v>
      </c>
      <c r="D443" s="298">
        <v>5028</v>
      </c>
      <c r="E443" s="299">
        <v>50028</v>
      </c>
      <c r="F443" s="27" t="s">
        <v>167</v>
      </c>
      <c r="G443" s="73" t="s">
        <v>160</v>
      </c>
      <c r="H443" s="35">
        <v>110621</v>
      </c>
      <c r="I443" s="35">
        <v>51</v>
      </c>
      <c r="J443" s="37" t="s">
        <v>18</v>
      </c>
      <c r="K443" s="37" t="s">
        <v>161</v>
      </c>
      <c r="L443" s="8">
        <v>4</v>
      </c>
      <c r="M443" s="8">
        <v>7881</v>
      </c>
      <c r="N443" s="9" t="s">
        <v>1148</v>
      </c>
      <c r="O443" s="8">
        <v>1518</v>
      </c>
      <c r="P443" s="9" t="s">
        <v>1148</v>
      </c>
      <c r="Q443" s="8">
        <v>235</v>
      </c>
      <c r="R443" s="9" t="s">
        <v>1148</v>
      </c>
      <c r="S443" s="8">
        <v>2195</v>
      </c>
      <c r="T443" s="9" t="s">
        <v>1148</v>
      </c>
      <c r="U443" s="8">
        <v>0</v>
      </c>
      <c r="V443" s="9" t="s">
        <v>1148</v>
      </c>
      <c r="W443" s="33">
        <v>11829</v>
      </c>
      <c r="X443" s="9" t="s">
        <v>1148</v>
      </c>
      <c r="Y443" s="30">
        <v>3.01</v>
      </c>
      <c r="Z443" s="9" t="s">
        <v>1148</v>
      </c>
      <c r="AA443" s="30">
        <v>1.24</v>
      </c>
      <c r="AB443" s="9" t="s">
        <v>1148</v>
      </c>
      <c r="AC443" s="30">
        <v>0.21000000000000002</v>
      </c>
      <c r="AD443" s="9" t="s">
        <v>1148</v>
      </c>
      <c r="AE443" s="30">
        <v>1.32</v>
      </c>
      <c r="AF443" s="9" t="s">
        <v>1148</v>
      </c>
      <c r="AG443" s="30">
        <v>0</v>
      </c>
      <c r="AH443" s="9" t="s">
        <v>1148</v>
      </c>
      <c r="AI443" s="32">
        <v>5.7799999999999994</v>
      </c>
      <c r="AJ443" s="12" t="s">
        <v>1148</v>
      </c>
      <c r="AK443" s="22">
        <v>283709</v>
      </c>
      <c r="AL443" s="22" t="s">
        <v>1148</v>
      </c>
      <c r="AM443" s="22">
        <v>40445</v>
      </c>
      <c r="AN443" s="22" t="s">
        <v>1148</v>
      </c>
      <c r="AO443" s="22">
        <v>5203</v>
      </c>
      <c r="AP443" s="22" t="s">
        <v>1148</v>
      </c>
      <c r="AQ443" s="22">
        <v>50284</v>
      </c>
      <c r="AR443" s="22" t="s">
        <v>1148</v>
      </c>
      <c r="AS443" s="26">
        <v>379641</v>
      </c>
      <c r="AT443" s="22" t="s">
        <v>1148</v>
      </c>
      <c r="AU443" s="23">
        <v>35.999111787844186</v>
      </c>
      <c r="AV443" s="23" t="s">
        <v>1148</v>
      </c>
      <c r="AW443" s="23">
        <v>26.64361001317523</v>
      </c>
      <c r="AX443" s="23" t="s">
        <v>1148</v>
      </c>
      <c r="AY443" s="23">
        <v>22.140425531914893</v>
      </c>
      <c r="AZ443" s="23" t="s">
        <v>1148</v>
      </c>
      <c r="BA443" s="23">
        <v>22.908428246013667</v>
      </c>
      <c r="BB443" s="23" t="s">
        <v>1148</v>
      </c>
      <c r="BC443" s="24">
        <v>32.094090793811816</v>
      </c>
      <c r="BD443" s="1" t="s">
        <v>1148</v>
      </c>
      <c r="BE443" s="1" t="str">
        <f>IF(OR(N443="Q",P443="Q",R443="Q",T443="Q",V443="Q",X443="Q",Z443="Q",AB443="Q",AD443="Q",AF443="Q",AH443="Q",AJ443="Q",AL443="Q",AN443="Q",AP443="Q",AR443="Q",AT443="Q",AV443="Q",AX443="Q",AZ443="Q",BB443="Q",BD443="Q"),"Yes","No")</f>
        <v>No</v>
      </c>
    </row>
    <row r="444" spans="1:57" ht="11.25" customHeight="1">
      <c r="A444" s="7" t="s">
        <v>302</v>
      </c>
      <c r="B444" s="7" t="s">
        <v>303</v>
      </c>
      <c r="C444" s="37" t="s">
        <v>17</v>
      </c>
      <c r="D444" s="298">
        <v>9042</v>
      </c>
      <c r="E444" s="299">
        <v>90042</v>
      </c>
      <c r="F444" s="27" t="s">
        <v>164</v>
      </c>
      <c r="G444" s="73" t="s">
        <v>160</v>
      </c>
      <c r="H444" s="35">
        <v>12150996</v>
      </c>
      <c r="I444" s="35">
        <v>50</v>
      </c>
      <c r="J444" s="37" t="s">
        <v>7</v>
      </c>
      <c r="K444" s="37" t="s">
        <v>161</v>
      </c>
      <c r="L444" s="8">
        <v>44</v>
      </c>
      <c r="M444" s="8">
        <v>176508</v>
      </c>
      <c r="N444" s="9" t="s">
        <v>1148</v>
      </c>
      <c r="O444" s="8">
        <v>34499</v>
      </c>
      <c r="P444" s="9" t="s">
        <v>1148</v>
      </c>
      <c r="Q444" s="8">
        <v>3205</v>
      </c>
      <c r="R444" s="9" t="s">
        <v>1148</v>
      </c>
      <c r="S444" s="8">
        <v>17612</v>
      </c>
      <c r="T444" s="9" t="s">
        <v>1148</v>
      </c>
      <c r="U444" s="8">
        <v>0</v>
      </c>
      <c r="V444" s="9" t="s">
        <v>1148</v>
      </c>
      <c r="W444" s="33">
        <v>231824</v>
      </c>
      <c r="X444" s="9" t="s">
        <v>1148</v>
      </c>
      <c r="Y444" s="30">
        <v>104.3</v>
      </c>
      <c r="Z444" s="9" t="s">
        <v>1148</v>
      </c>
      <c r="AA444" s="30">
        <v>18.88</v>
      </c>
      <c r="AB444" s="9" t="s">
        <v>1148</v>
      </c>
      <c r="AC444" s="30">
        <v>1.8</v>
      </c>
      <c r="AD444" s="9" t="s">
        <v>1148</v>
      </c>
      <c r="AE444" s="30">
        <v>11.079999999999998</v>
      </c>
      <c r="AF444" s="9" t="s">
        <v>1148</v>
      </c>
      <c r="AG444" s="30">
        <v>0</v>
      </c>
      <c r="AH444" s="9" t="s">
        <v>1148</v>
      </c>
      <c r="AI444" s="32">
        <v>136.06</v>
      </c>
      <c r="AJ444" s="12" t="s">
        <v>1148</v>
      </c>
      <c r="AK444" s="22">
        <v>6099602</v>
      </c>
      <c r="AL444" s="22" t="s">
        <v>1148</v>
      </c>
      <c r="AM444" s="22">
        <v>1287789</v>
      </c>
      <c r="AN444" s="22" t="s">
        <v>1148</v>
      </c>
      <c r="AO444" s="22">
        <v>172641</v>
      </c>
      <c r="AP444" s="22" t="s">
        <v>1148</v>
      </c>
      <c r="AQ444" s="22">
        <v>808054</v>
      </c>
      <c r="AR444" s="22" t="s">
        <v>1148</v>
      </c>
      <c r="AS444" s="26">
        <v>8368086</v>
      </c>
      <c r="AT444" s="22" t="s">
        <v>1148</v>
      </c>
      <c r="AU444" s="23">
        <v>34.557085231264303</v>
      </c>
      <c r="AV444" s="23" t="s">
        <v>1148</v>
      </c>
      <c r="AW444" s="23">
        <v>37.328299370996262</v>
      </c>
      <c r="AX444" s="23" t="s">
        <v>1148</v>
      </c>
      <c r="AY444" s="23">
        <v>53.866146645865832</v>
      </c>
      <c r="AZ444" s="23" t="s">
        <v>1148</v>
      </c>
      <c r="BA444" s="23">
        <v>45.880876674994319</v>
      </c>
      <c r="BB444" s="23" t="s">
        <v>1148</v>
      </c>
      <c r="BC444" s="24">
        <v>36.096719925460697</v>
      </c>
      <c r="BD444" s="1" t="s">
        <v>1148</v>
      </c>
      <c r="BE444" s="1" t="str">
        <f>IF(OR(N444="Q",P444="Q",R444="Q",T444="Q",V444="Q",X444="Q",Z444="Q",AB444="Q",AD444="Q",AF444="Q",AH444="Q",AJ444="Q",AL444="Q",AN444="Q",AP444="Q",AR444="Q",AT444="Q",AV444="Q",AX444="Q",AZ444="Q",BB444="Q",BD444="Q"),"Yes","No")</f>
        <v>No</v>
      </c>
    </row>
    <row r="445" spans="1:57" ht="11.25" customHeight="1">
      <c r="A445" s="7" t="s">
        <v>372</v>
      </c>
      <c r="B445" s="7" t="s">
        <v>373</v>
      </c>
      <c r="C445" s="37" t="s">
        <v>93</v>
      </c>
      <c r="D445" s="298">
        <v>5099</v>
      </c>
      <c r="E445" s="299">
        <v>50099</v>
      </c>
      <c r="F445" s="27" t="s">
        <v>164</v>
      </c>
      <c r="G445" s="73" t="s">
        <v>160</v>
      </c>
      <c r="H445" s="35">
        <v>102852</v>
      </c>
      <c r="I445" s="35">
        <v>50</v>
      </c>
      <c r="J445" s="37" t="s">
        <v>7</v>
      </c>
      <c r="K445" s="37" t="s">
        <v>161</v>
      </c>
      <c r="L445" s="8">
        <v>16</v>
      </c>
      <c r="M445" s="8">
        <v>52601</v>
      </c>
      <c r="N445" s="9" t="s">
        <v>1148</v>
      </c>
      <c r="O445" s="8">
        <v>9110</v>
      </c>
      <c r="P445" s="9" t="s">
        <v>1148</v>
      </c>
      <c r="Q445" s="8">
        <v>0</v>
      </c>
      <c r="R445" s="9" t="s">
        <v>1148</v>
      </c>
      <c r="S445" s="8">
        <v>9483</v>
      </c>
      <c r="T445" s="9" t="s">
        <v>1148</v>
      </c>
      <c r="U445" s="8">
        <v>0</v>
      </c>
      <c r="V445" s="9" t="s">
        <v>1148</v>
      </c>
      <c r="W445" s="33">
        <v>71194</v>
      </c>
      <c r="X445" s="9" t="s">
        <v>1148</v>
      </c>
      <c r="Y445" s="30">
        <v>31</v>
      </c>
      <c r="Z445" s="9" t="s">
        <v>1148</v>
      </c>
      <c r="AA445" s="30">
        <v>6</v>
      </c>
      <c r="AB445" s="9" t="s">
        <v>1148</v>
      </c>
      <c r="AC445" s="30">
        <v>0</v>
      </c>
      <c r="AD445" s="9" t="s">
        <v>1148</v>
      </c>
      <c r="AE445" s="30">
        <v>5</v>
      </c>
      <c r="AF445" s="9" t="s">
        <v>1148</v>
      </c>
      <c r="AG445" s="30">
        <v>0</v>
      </c>
      <c r="AH445" s="9" t="s">
        <v>1148</v>
      </c>
      <c r="AI445" s="32">
        <v>42</v>
      </c>
      <c r="AJ445" s="12" t="s">
        <v>1148</v>
      </c>
      <c r="AK445" s="22">
        <v>1440097</v>
      </c>
      <c r="AL445" s="22" t="s">
        <v>1148</v>
      </c>
      <c r="AM445" s="22">
        <v>251008</v>
      </c>
      <c r="AN445" s="22" t="s">
        <v>1148</v>
      </c>
      <c r="AO445" s="22">
        <v>0</v>
      </c>
      <c r="AP445" s="22" t="s">
        <v>1148</v>
      </c>
      <c r="AQ445" s="22">
        <v>268680</v>
      </c>
      <c r="AR445" s="22" t="s">
        <v>1148</v>
      </c>
      <c r="AS445" s="26">
        <v>1959785</v>
      </c>
      <c r="AT445" s="22" t="s">
        <v>1148</v>
      </c>
      <c r="AU445" s="23">
        <v>27.37774947244349</v>
      </c>
      <c r="AV445" s="23" t="s">
        <v>1148</v>
      </c>
      <c r="AW445" s="23">
        <v>27.553018660812295</v>
      </c>
      <c r="AX445" s="23" t="s">
        <v>1148</v>
      </c>
      <c r="AY445" s="23" t="s">
        <v>1148</v>
      </c>
      <c r="AZ445" s="23" t="s">
        <v>1148</v>
      </c>
      <c r="BA445" s="23">
        <v>28.332806074027207</v>
      </c>
      <c r="BB445" s="23" t="s">
        <v>1148</v>
      </c>
      <c r="BC445" s="24">
        <v>27.527389948591175</v>
      </c>
      <c r="BD445" s="1" t="s">
        <v>1148</v>
      </c>
      <c r="BE445" s="1" t="str">
        <f>IF(OR(N445="Q",P445="Q",R445="Q",T445="Q",V445="Q",X445="Q",Z445="Q",AB445="Q",AD445="Q",AF445="Q",AH445="Q",AJ445="Q",AL445="Q",AN445="Q",AP445="Q",AR445="Q",AT445="Q",AV445="Q",AX445="Q",AZ445="Q",BB445="Q",BD445="Q"),"Yes","No")</f>
        <v>No</v>
      </c>
    </row>
    <row r="446" spans="1:57" ht="11.25" customHeight="1">
      <c r="A446" s="7" t="s">
        <v>302</v>
      </c>
      <c r="B446" s="7" t="s">
        <v>303</v>
      </c>
      <c r="C446" s="37" t="s">
        <v>17</v>
      </c>
      <c r="D446" s="298">
        <v>9042</v>
      </c>
      <c r="E446" s="299">
        <v>90042</v>
      </c>
      <c r="F446" s="27" t="s">
        <v>164</v>
      </c>
      <c r="G446" s="73" t="s">
        <v>160</v>
      </c>
      <c r="H446" s="35">
        <v>12150996</v>
      </c>
      <c r="I446" s="35">
        <v>50</v>
      </c>
      <c r="J446" s="37" t="s">
        <v>10</v>
      </c>
      <c r="K446" s="37" t="s">
        <v>161</v>
      </c>
      <c r="L446" s="8">
        <v>6</v>
      </c>
      <c r="M446" s="8">
        <v>13436</v>
      </c>
      <c r="N446" s="9" t="s">
        <v>1148</v>
      </c>
      <c r="O446" s="8">
        <v>1367</v>
      </c>
      <c r="P446" s="9" t="s">
        <v>1148</v>
      </c>
      <c r="Q446" s="8">
        <v>356</v>
      </c>
      <c r="R446" s="9" t="s">
        <v>1148</v>
      </c>
      <c r="S446" s="8">
        <v>2920</v>
      </c>
      <c r="T446" s="9" t="s">
        <v>1148</v>
      </c>
      <c r="U446" s="8">
        <v>0</v>
      </c>
      <c r="V446" s="9" t="s">
        <v>1148</v>
      </c>
      <c r="W446" s="33">
        <v>18079</v>
      </c>
      <c r="X446" s="9" t="s">
        <v>1148</v>
      </c>
      <c r="Y446" s="30">
        <v>7.2</v>
      </c>
      <c r="Z446" s="9" t="s">
        <v>1148</v>
      </c>
      <c r="AA446" s="30">
        <v>0.72</v>
      </c>
      <c r="AB446" s="9" t="s">
        <v>1148</v>
      </c>
      <c r="AC446" s="30">
        <v>0.2</v>
      </c>
      <c r="AD446" s="9" t="s">
        <v>1148</v>
      </c>
      <c r="AE446" s="30">
        <v>2.02</v>
      </c>
      <c r="AF446" s="9" t="s">
        <v>1148</v>
      </c>
      <c r="AG446" s="30">
        <v>0</v>
      </c>
      <c r="AH446" s="9" t="s">
        <v>1148</v>
      </c>
      <c r="AI446" s="32">
        <v>10.14</v>
      </c>
      <c r="AJ446" s="12" t="s">
        <v>1148</v>
      </c>
      <c r="AK446" s="22">
        <v>314427</v>
      </c>
      <c r="AL446" s="22" t="s">
        <v>1148</v>
      </c>
      <c r="AM446" s="22">
        <v>27971</v>
      </c>
      <c r="AN446" s="22" t="s">
        <v>1148</v>
      </c>
      <c r="AO446" s="22">
        <v>12099</v>
      </c>
      <c r="AP446" s="22" t="s">
        <v>1148</v>
      </c>
      <c r="AQ446" s="22">
        <v>119248</v>
      </c>
      <c r="AR446" s="22" t="s">
        <v>1148</v>
      </c>
      <c r="AS446" s="26">
        <v>473745</v>
      </c>
      <c r="AT446" s="22" t="s">
        <v>1148</v>
      </c>
      <c r="AU446" s="23">
        <v>23.401830902054183</v>
      </c>
      <c r="AV446" s="23" t="s">
        <v>1148</v>
      </c>
      <c r="AW446" s="23">
        <v>20.461594732991951</v>
      </c>
      <c r="AX446" s="23" t="s">
        <v>1148</v>
      </c>
      <c r="AY446" s="23">
        <v>33.985955056179776</v>
      </c>
      <c r="AZ446" s="23" t="s">
        <v>1148</v>
      </c>
      <c r="BA446" s="23">
        <v>40.838356164383562</v>
      </c>
      <c r="BB446" s="23" t="s">
        <v>1148</v>
      </c>
      <c r="BC446" s="24">
        <v>26.204159522097463</v>
      </c>
      <c r="BD446" s="1" t="s">
        <v>1148</v>
      </c>
      <c r="BE446" s="1" t="str">
        <f>IF(OR(N446="Q",P446="Q",R446="Q",T446="Q",V446="Q",X446="Q",Z446="Q",AB446="Q",AD446="Q",AF446="Q",AH446="Q",AJ446="Q",AL446="Q",AN446="Q",AP446="Q",AR446="Q",AT446="Q",AV446="Q",AX446="Q",AZ446="Q",BB446="Q",BD446="Q"),"Yes","No")</f>
        <v>No</v>
      </c>
    </row>
    <row r="447" spans="1:57" ht="11.25" customHeight="1">
      <c r="A447" s="7" t="s">
        <v>350</v>
      </c>
      <c r="B447" s="7" t="s">
        <v>351</v>
      </c>
      <c r="C447" s="37" t="s">
        <v>17</v>
      </c>
      <c r="D447" s="298">
        <v>9039</v>
      </c>
      <c r="E447" s="299">
        <v>90039</v>
      </c>
      <c r="F447" s="27" t="s">
        <v>164</v>
      </c>
      <c r="G447" s="73" t="s">
        <v>160</v>
      </c>
      <c r="H447" s="35">
        <v>12150996</v>
      </c>
      <c r="I447" s="35">
        <v>49</v>
      </c>
      <c r="J447" s="37" t="s">
        <v>7</v>
      </c>
      <c r="K447" s="37" t="s">
        <v>161</v>
      </c>
      <c r="L447" s="8">
        <v>44</v>
      </c>
      <c r="M447" s="8">
        <v>226497</v>
      </c>
      <c r="N447" s="9" t="s">
        <v>1148</v>
      </c>
      <c r="O447" s="8">
        <v>25889</v>
      </c>
      <c r="P447" s="9" t="s">
        <v>1148</v>
      </c>
      <c r="Q447" s="8">
        <v>2877</v>
      </c>
      <c r="R447" s="9" t="s">
        <v>1148</v>
      </c>
      <c r="S447" s="8">
        <v>17773</v>
      </c>
      <c r="T447" s="9" t="s">
        <v>1148</v>
      </c>
      <c r="U447" s="8">
        <v>0</v>
      </c>
      <c r="V447" s="9" t="s">
        <v>1148</v>
      </c>
      <c r="W447" s="33">
        <v>273036</v>
      </c>
      <c r="X447" s="9" t="s">
        <v>1148</v>
      </c>
      <c r="Y447" s="30">
        <v>113.25</v>
      </c>
      <c r="Z447" s="9" t="s">
        <v>1148</v>
      </c>
      <c r="AA447" s="30">
        <v>12.94</v>
      </c>
      <c r="AB447" s="9" t="s">
        <v>1148</v>
      </c>
      <c r="AC447" s="30">
        <v>1.44</v>
      </c>
      <c r="AD447" s="9" t="s">
        <v>1148</v>
      </c>
      <c r="AE447" s="30">
        <v>8.89</v>
      </c>
      <c r="AF447" s="9" t="s">
        <v>1148</v>
      </c>
      <c r="AG447" s="30">
        <v>0</v>
      </c>
      <c r="AH447" s="9" t="s">
        <v>1148</v>
      </c>
      <c r="AI447" s="32">
        <v>136.52000000000001</v>
      </c>
      <c r="AJ447" s="12" t="s">
        <v>1148</v>
      </c>
      <c r="AK447" s="22">
        <v>6999053</v>
      </c>
      <c r="AL447" s="22" t="s">
        <v>1148</v>
      </c>
      <c r="AM447" s="22">
        <v>1452351</v>
      </c>
      <c r="AN447" s="22" t="s">
        <v>1148</v>
      </c>
      <c r="AO447" s="22">
        <v>161372</v>
      </c>
      <c r="AP447" s="22" t="s">
        <v>1148</v>
      </c>
      <c r="AQ447" s="22">
        <v>1162296</v>
      </c>
      <c r="AR447" s="22" t="s">
        <v>1148</v>
      </c>
      <c r="AS447" s="26">
        <v>9775072</v>
      </c>
      <c r="AT447" s="22" t="s">
        <v>1148</v>
      </c>
      <c r="AU447" s="23">
        <v>30.901305536055666</v>
      </c>
      <c r="AV447" s="23" t="s">
        <v>1148</v>
      </c>
      <c r="AW447" s="23">
        <v>56.099154080883771</v>
      </c>
      <c r="AX447" s="23" t="s">
        <v>1148</v>
      </c>
      <c r="AY447" s="23">
        <v>56.090371915189436</v>
      </c>
      <c r="AZ447" s="23" t="s">
        <v>1148</v>
      </c>
      <c r="BA447" s="23">
        <v>65.396725369943169</v>
      </c>
      <c r="BB447" s="23" t="s">
        <v>1148</v>
      </c>
      <c r="BC447" s="24">
        <v>35.801403477929654</v>
      </c>
      <c r="BD447" s="1" t="s">
        <v>1148</v>
      </c>
      <c r="BE447" s="1" t="str">
        <f>IF(OR(N447="Q",P447="Q",R447="Q",T447="Q",V447="Q",X447="Q",Z447="Q",AB447="Q",AD447="Q",AF447="Q",AH447="Q",AJ447="Q",AL447="Q",AN447="Q",AP447="Q",AR447="Q",AT447="Q",AV447="Q",AX447="Q",AZ447="Q",BB447="Q",BD447="Q"),"Yes","No")</f>
        <v>No</v>
      </c>
    </row>
    <row r="448" spans="1:57" ht="11.25" customHeight="1">
      <c r="A448" s="7" t="s">
        <v>1134</v>
      </c>
      <c r="B448" s="7" t="s">
        <v>762</v>
      </c>
      <c r="C448" s="37" t="s">
        <v>58</v>
      </c>
      <c r="D448" s="298">
        <v>4172</v>
      </c>
      <c r="E448" s="299">
        <v>40172</v>
      </c>
      <c r="F448" s="27" t="s">
        <v>167</v>
      </c>
      <c r="G448" s="73" t="s">
        <v>160</v>
      </c>
      <c r="H448" s="35">
        <v>212195</v>
      </c>
      <c r="I448" s="35">
        <v>49</v>
      </c>
      <c r="J448" s="37" t="s">
        <v>10</v>
      </c>
      <c r="K448" s="37" t="s">
        <v>161</v>
      </c>
      <c r="L448" s="8">
        <v>43</v>
      </c>
      <c r="M448" s="8">
        <v>72745</v>
      </c>
      <c r="N448" s="9" t="s">
        <v>1148</v>
      </c>
      <c r="O448" s="8">
        <v>4951</v>
      </c>
      <c r="P448" s="9" t="s">
        <v>1148</v>
      </c>
      <c r="Q448" s="8">
        <v>0</v>
      </c>
      <c r="R448" s="9" t="s">
        <v>1148</v>
      </c>
      <c r="S448" s="8">
        <v>10858</v>
      </c>
      <c r="T448" s="9" t="s">
        <v>1148</v>
      </c>
      <c r="U448" s="8">
        <v>0</v>
      </c>
      <c r="V448" s="9" t="s">
        <v>1148</v>
      </c>
      <c r="W448" s="33">
        <v>88554</v>
      </c>
      <c r="X448" s="9" t="s">
        <v>1148</v>
      </c>
      <c r="Y448" s="30">
        <v>52</v>
      </c>
      <c r="Z448" s="9" t="s">
        <v>1148</v>
      </c>
      <c r="AA448" s="30">
        <v>3</v>
      </c>
      <c r="AB448" s="9" t="s">
        <v>1148</v>
      </c>
      <c r="AC448" s="30">
        <v>0</v>
      </c>
      <c r="AD448" s="9" t="s">
        <v>1148</v>
      </c>
      <c r="AE448" s="30">
        <v>5</v>
      </c>
      <c r="AF448" s="9" t="s">
        <v>1148</v>
      </c>
      <c r="AG448" s="30">
        <v>0</v>
      </c>
      <c r="AH448" s="9" t="s">
        <v>1148</v>
      </c>
      <c r="AI448" s="32">
        <v>60</v>
      </c>
      <c r="AJ448" s="12" t="s">
        <v>1148</v>
      </c>
      <c r="AK448" s="22">
        <v>853565</v>
      </c>
      <c r="AL448" s="22" t="s">
        <v>1148</v>
      </c>
      <c r="AM448" s="22">
        <v>65241</v>
      </c>
      <c r="AN448" s="22" t="s">
        <v>1148</v>
      </c>
      <c r="AO448" s="22">
        <v>0</v>
      </c>
      <c r="AP448" s="22" t="s">
        <v>1148</v>
      </c>
      <c r="AQ448" s="22">
        <v>237888</v>
      </c>
      <c r="AR448" s="22" t="s">
        <v>1148</v>
      </c>
      <c r="AS448" s="26">
        <v>1156694</v>
      </c>
      <c r="AT448" s="22" t="s">
        <v>1148</v>
      </c>
      <c r="AU448" s="23">
        <v>11.733658670699016</v>
      </c>
      <c r="AV448" s="23" t="s">
        <v>1148</v>
      </c>
      <c r="AW448" s="23">
        <v>13.177337911533023</v>
      </c>
      <c r="AX448" s="23" t="s">
        <v>1148</v>
      </c>
      <c r="AY448" s="23" t="s">
        <v>1148</v>
      </c>
      <c r="AZ448" s="23" t="s">
        <v>1148</v>
      </c>
      <c r="BA448" s="23">
        <v>21.909007183643396</v>
      </c>
      <c r="BB448" s="23" t="s">
        <v>1148</v>
      </c>
      <c r="BC448" s="24">
        <v>13.062018655283781</v>
      </c>
      <c r="BD448" s="1" t="s">
        <v>1148</v>
      </c>
      <c r="BE448" s="1" t="str">
        <f>IF(OR(N448="Q",P448="Q",R448="Q",T448="Q",V448="Q",X448="Q",Z448="Q",AB448="Q",AD448="Q",AF448="Q",AH448="Q",AJ448="Q",AL448="Q",AN448="Q",AP448="Q",AR448="Q",AT448="Q",AV448="Q",AX448="Q",AZ448="Q",BB448="Q",BD448="Q"),"Yes","No")</f>
        <v>No</v>
      </c>
    </row>
    <row r="449" spans="1:57" ht="11.25" customHeight="1">
      <c r="A449" s="7" t="s">
        <v>675</v>
      </c>
      <c r="B449" s="7" t="s">
        <v>676</v>
      </c>
      <c r="C449" s="37" t="s">
        <v>26</v>
      </c>
      <c r="D449" s="298">
        <v>8011</v>
      </c>
      <c r="E449" s="299">
        <v>80011</v>
      </c>
      <c r="F449" s="27" t="s">
        <v>164</v>
      </c>
      <c r="G449" s="73" t="s">
        <v>160</v>
      </c>
      <c r="H449" s="35">
        <v>264465</v>
      </c>
      <c r="I449" s="35">
        <v>49</v>
      </c>
      <c r="J449" s="37" t="s">
        <v>7</v>
      </c>
      <c r="K449" s="37" t="s">
        <v>161</v>
      </c>
      <c r="L449" s="8">
        <v>31</v>
      </c>
      <c r="M449" s="8">
        <v>160562</v>
      </c>
      <c r="N449" s="9" t="s">
        <v>1148</v>
      </c>
      <c r="O449" s="8">
        <v>0</v>
      </c>
      <c r="P449" s="9" t="s">
        <v>1148</v>
      </c>
      <c r="Q449" s="8">
        <v>0</v>
      </c>
      <c r="R449" s="9" t="s">
        <v>1148</v>
      </c>
      <c r="S449" s="8">
        <v>17214</v>
      </c>
      <c r="T449" s="9" t="s">
        <v>1148</v>
      </c>
      <c r="U449" s="8">
        <v>0</v>
      </c>
      <c r="V449" s="9" t="s">
        <v>1148</v>
      </c>
      <c r="W449" s="33">
        <v>177776</v>
      </c>
      <c r="X449" s="9" t="s">
        <v>1148</v>
      </c>
      <c r="Y449" s="30">
        <v>109</v>
      </c>
      <c r="Z449" s="9" t="s">
        <v>1148</v>
      </c>
      <c r="AA449" s="30">
        <v>0</v>
      </c>
      <c r="AB449" s="9" t="s">
        <v>1148</v>
      </c>
      <c r="AC449" s="30">
        <v>0</v>
      </c>
      <c r="AD449" s="9" t="s">
        <v>1148</v>
      </c>
      <c r="AE449" s="30">
        <v>15</v>
      </c>
      <c r="AF449" s="9" t="s">
        <v>1148</v>
      </c>
      <c r="AG449" s="30">
        <v>0</v>
      </c>
      <c r="AH449" s="9" t="s">
        <v>1148</v>
      </c>
      <c r="AI449" s="32">
        <v>124</v>
      </c>
      <c r="AJ449" s="12" t="s">
        <v>1148</v>
      </c>
      <c r="AK449" s="22">
        <v>3920453</v>
      </c>
      <c r="AL449" s="22" t="s">
        <v>1148</v>
      </c>
      <c r="AM449" s="22">
        <v>0</v>
      </c>
      <c r="AN449" s="22" t="s">
        <v>1148</v>
      </c>
      <c r="AO449" s="22">
        <v>0</v>
      </c>
      <c r="AP449" s="22" t="s">
        <v>1148</v>
      </c>
      <c r="AQ449" s="22">
        <v>580566</v>
      </c>
      <c r="AR449" s="22" t="s">
        <v>1148</v>
      </c>
      <c r="AS449" s="26">
        <v>4501019</v>
      </c>
      <c r="AT449" s="22" t="s">
        <v>1148</v>
      </c>
      <c r="AU449" s="23">
        <v>24.417066304605076</v>
      </c>
      <c r="AV449" s="23" t="s">
        <v>1148</v>
      </c>
      <c r="AW449" s="23" t="s">
        <v>1148</v>
      </c>
      <c r="AX449" s="23" t="s">
        <v>1148</v>
      </c>
      <c r="AY449" s="23" t="s">
        <v>1148</v>
      </c>
      <c r="AZ449" s="23" t="s">
        <v>1148</v>
      </c>
      <c r="BA449" s="23">
        <v>33.726385500174274</v>
      </c>
      <c r="BB449" s="23" t="s">
        <v>1148</v>
      </c>
      <c r="BC449" s="24">
        <v>25.318485059850598</v>
      </c>
      <c r="BD449" s="1" t="s">
        <v>1148</v>
      </c>
      <c r="BE449" s="1" t="str">
        <f>IF(OR(N449="Q",P449="Q",R449="Q",T449="Q",V449="Q",X449="Q",Z449="Q",AB449="Q",AD449="Q",AF449="Q",AH449="Q",AJ449="Q",AL449="Q",AN449="Q",AP449="Q",AR449="Q",AT449="Q",AV449="Q",AX449="Q",AZ449="Q",BB449="Q",BD449="Q"),"Yes","No")</f>
        <v>No</v>
      </c>
    </row>
    <row r="450" spans="1:57" ht="11.25" customHeight="1">
      <c r="A450" s="7" t="s">
        <v>1134</v>
      </c>
      <c r="B450" s="7" t="s">
        <v>762</v>
      </c>
      <c r="C450" s="37" t="s">
        <v>58</v>
      </c>
      <c r="D450" s="298">
        <v>4172</v>
      </c>
      <c r="E450" s="299">
        <v>40172</v>
      </c>
      <c r="F450" s="27" t="s">
        <v>167</v>
      </c>
      <c r="G450" s="73" t="s">
        <v>160</v>
      </c>
      <c r="H450" s="35">
        <v>212195</v>
      </c>
      <c r="I450" s="35">
        <v>49</v>
      </c>
      <c r="J450" s="37" t="s">
        <v>7</v>
      </c>
      <c r="K450" s="37" t="s">
        <v>161</v>
      </c>
      <c r="L450" s="8">
        <v>6</v>
      </c>
      <c r="M450" s="8">
        <v>35251</v>
      </c>
      <c r="N450" s="9" t="s">
        <v>1148</v>
      </c>
      <c r="O450" s="8">
        <v>2189</v>
      </c>
      <c r="P450" s="9" t="s">
        <v>1148</v>
      </c>
      <c r="Q450" s="8">
        <v>0</v>
      </c>
      <c r="R450" s="9" t="s">
        <v>1148</v>
      </c>
      <c r="S450" s="8">
        <v>4303</v>
      </c>
      <c r="T450" s="9" t="s">
        <v>1148</v>
      </c>
      <c r="U450" s="8">
        <v>0</v>
      </c>
      <c r="V450" s="9" t="s">
        <v>1148</v>
      </c>
      <c r="W450" s="33">
        <v>41743</v>
      </c>
      <c r="X450" s="9" t="s">
        <v>1148</v>
      </c>
      <c r="Y450" s="30">
        <v>25</v>
      </c>
      <c r="Z450" s="9" t="s">
        <v>1148</v>
      </c>
      <c r="AA450" s="30">
        <v>1</v>
      </c>
      <c r="AB450" s="9" t="s">
        <v>1148</v>
      </c>
      <c r="AC450" s="30">
        <v>0</v>
      </c>
      <c r="AD450" s="9" t="s">
        <v>1148</v>
      </c>
      <c r="AE450" s="30">
        <v>3</v>
      </c>
      <c r="AF450" s="9" t="s">
        <v>1148</v>
      </c>
      <c r="AG450" s="30">
        <v>0</v>
      </c>
      <c r="AH450" s="9" t="s">
        <v>1148</v>
      </c>
      <c r="AI450" s="32">
        <v>29</v>
      </c>
      <c r="AJ450" s="12" t="s">
        <v>1148</v>
      </c>
      <c r="AK450" s="22">
        <v>496725</v>
      </c>
      <c r="AL450" s="22" t="s">
        <v>1148</v>
      </c>
      <c r="AM450" s="22">
        <v>32134</v>
      </c>
      <c r="AN450" s="22" t="s">
        <v>1148</v>
      </c>
      <c r="AO450" s="22">
        <v>0</v>
      </c>
      <c r="AP450" s="22" t="s">
        <v>1148</v>
      </c>
      <c r="AQ450" s="22">
        <v>117168</v>
      </c>
      <c r="AR450" s="22" t="s">
        <v>1148</v>
      </c>
      <c r="AS450" s="26">
        <v>646027</v>
      </c>
      <c r="AT450" s="22" t="s">
        <v>1148</v>
      </c>
      <c r="AU450" s="23">
        <v>14.091089614479023</v>
      </c>
      <c r="AV450" s="23" t="s">
        <v>1148</v>
      </c>
      <c r="AW450" s="23">
        <v>14.67976244860667</v>
      </c>
      <c r="AX450" s="23" t="s">
        <v>1148</v>
      </c>
      <c r="AY450" s="23" t="s">
        <v>1148</v>
      </c>
      <c r="AZ450" s="23" t="s">
        <v>1148</v>
      </c>
      <c r="BA450" s="23">
        <v>27.2293748547525</v>
      </c>
      <c r="BB450" s="23" t="s">
        <v>1148</v>
      </c>
      <c r="BC450" s="24">
        <v>15.476295426778142</v>
      </c>
      <c r="BD450" s="1" t="s">
        <v>1148</v>
      </c>
      <c r="BE450" s="1" t="str">
        <f>IF(OR(N450="Q",P450="Q",R450="Q",T450="Q",V450="Q",X450="Q",Z450="Q",AB450="Q",AD450="Q",AF450="Q",AH450="Q",AJ450="Q",AL450="Q",AN450="Q",AP450="Q",AR450="Q",AT450="Q",AV450="Q",AX450="Q",AZ450="Q",BB450="Q",BD450="Q"),"Yes","No")</f>
        <v>No</v>
      </c>
    </row>
    <row r="451" spans="1:57" ht="11.25" customHeight="1">
      <c r="A451" s="7" t="s">
        <v>675</v>
      </c>
      <c r="B451" s="7" t="s">
        <v>676</v>
      </c>
      <c r="C451" s="37" t="s">
        <v>26</v>
      </c>
      <c r="D451" s="298">
        <v>8011</v>
      </c>
      <c r="E451" s="299">
        <v>80011</v>
      </c>
      <c r="F451" s="27" t="s">
        <v>164</v>
      </c>
      <c r="G451" s="73" t="s">
        <v>160</v>
      </c>
      <c r="H451" s="35">
        <v>264465</v>
      </c>
      <c r="I451" s="35">
        <v>49</v>
      </c>
      <c r="J451" s="37" t="s">
        <v>22</v>
      </c>
      <c r="K451" s="37" t="s">
        <v>161</v>
      </c>
      <c r="L451" s="8">
        <v>6</v>
      </c>
      <c r="M451" s="8">
        <v>46615</v>
      </c>
      <c r="N451" s="9" t="s">
        <v>1148</v>
      </c>
      <c r="O451" s="8">
        <v>0</v>
      </c>
      <c r="P451" s="9" t="s">
        <v>1148</v>
      </c>
      <c r="Q451" s="8">
        <v>0</v>
      </c>
      <c r="R451" s="9" t="s">
        <v>1148</v>
      </c>
      <c r="S451" s="8">
        <v>4999</v>
      </c>
      <c r="T451" s="9" t="s">
        <v>1148</v>
      </c>
      <c r="U451" s="8">
        <v>0</v>
      </c>
      <c r="V451" s="9" t="s">
        <v>1148</v>
      </c>
      <c r="W451" s="33">
        <v>51614</v>
      </c>
      <c r="X451" s="9" t="s">
        <v>1148</v>
      </c>
      <c r="Y451" s="30">
        <v>30</v>
      </c>
      <c r="Z451" s="9" t="s">
        <v>1148</v>
      </c>
      <c r="AA451" s="30">
        <v>0</v>
      </c>
      <c r="AB451" s="9" t="s">
        <v>1148</v>
      </c>
      <c r="AC451" s="30">
        <v>0</v>
      </c>
      <c r="AD451" s="9" t="s">
        <v>1148</v>
      </c>
      <c r="AE451" s="30">
        <v>4.5</v>
      </c>
      <c r="AF451" s="9" t="s">
        <v>1148</v>
      </c>
      <c r="AG451" s="30">
        <v>0</v>
      </c>
      <c r="AH451" s="9" t="s">
        <v>1148</v>
      </c>
      <c r="AI451" s="32">
        <v>34.5</v>
      </c>
      <c r="AJ451" s="12" t="s">
        <v>1148</v>
      </c>
      <c r="AK451" s="22">
        <v>1138195</v>
      </c>
      <c r="AL451" s="22" t="s">
        <v>1148</v>
      </c>
      <c r="AM451" s="22">
        <v>0</v>
      </c>
      <c r="AN451" s="22" t="s">
        <v>1148</v>
      </c>
      <c r="AO451" s="22">
        <v>0</v>
      </c>
      <c r="AP451" s="22" t="s">
        <v>1148</v>
      </c>
      <c r="AQ451" s="22">
        <v>168552</v>
      </c>
      <c r="AR451" s="22" t="s">
        <v>1148</v>
      </c>
      <c r="AS451" s="26">
        <v>1306747</v>
      </c>
      <c r="AT451" s="22" t="s">
        <v>1148</v>
      </c>
      <c r="AU451" s="23">
        <v>24.416925882226749</v>
      </c>
      <c r="AV451" s="23" t="s">
        <v>1148</v>
      </c>
      <c r="AW451" s="23" t="s">
        <v>1148</v>
      </c>
      <c r="AX451" s="23" t="s">
        <v>1148</v>
      </c>
      <c r="AY451" s="23" t="s">
        <v>1148</v>
      </c>
      <c r="AZ451" s="23" t="s">
        <v>1148</v>
      </c>
      <c r="BA451" s="23">
        <v>33.717143428685738</v>
      </c>
      <c r="BB451" s="23" t="s">
        <v>1148</v>
      </c>
      <c r="BC451" s="24">
        <v>25.317685124191112</v>
      </c>
      <c r="BD451" s="1" t="s">
        <v>1148</v>
      </c>
      <c r="BE451" s="1" t="str">
        <f>IF(OR(N451="Q",P451="Q",R451="Q",T451="Q",V451="Q",X451="Q",Z451="Q",AB451="Q",AD451="Q",AF451="Q",AH451="Q",AJ451="Q",AL451="Q",AN451="Q",AP451="Q",AR451="Q",AT451="Q",AV451="Q",AX451="Q",AZ451="Q",BB451="Q",BD451="Q"),"Yes","No")</f>
        <v>No</v>
      </c>
    </row>
    <row r="452" spans="1:57" ht="11.25" customHeight="1">
      <c r="A452" s="7" t="s">
        <v>350</v>
      </c>
      <c r="B452" s="7" t="s">
        <v>351</v>
      </c>
      <c r="C452" s="37" t="s">
        <v>17</v>
      </c>
      <c r="D452" s="298">
        <v>9039</v>
      </c>
      <c r="E452" s="299">
        <v>90039</v>
      </c>
      <c r="F452" s="27" t="s">
        <v>164</v>
      </c>
      <c r="G452" s="73" t="s">
        <v>160</v>
      </c>
      <c r="H452" s="35">
        <v>12150996</v>
      </c>
      <c r="I452" s="35">
        <v>49</v>
      </c>
      <c r="J452" s="37" t="s">
        <v>10</v>
      </c>
      <c r="K452" s="37" t="s">
        <v>161</v>
      </c>
      <c r="L452" s="8">
        <v>2</v>
      </c>
      <c r="M452" s="8">
        <v>3874</v>
      </c>
      <c r="N452" s="9" t="s">
        <v>1148</v>
      </c>
      <c r="O452" s="8">
        <v>126</v>
      </c>
      <c r="P452" s="9" t="s">
        <v>1148</v>
      </c>
      <c r="Q452" s="8">
        <v>7</v>
      </c>
      <c r="R452" s="9" t="s">
        <v>1148</v>
      </c>
      <c r="S452" s="8">
        <v>279</v>
      </c>
      <c r="T452" s="9" t="s">
        <v>1148</v>
      </c>
      <c r="U452" s="8">
        <v>0</v>
      </c>
      <c r="V452" s="9" t="s">
        <v>1148</v>
      </c>
      <c r="W452" s="33">
        <v>4286</v>
      </c>
      <c r="X452" s="9" t="s">
        <v>1148</v>
      </c>
      <c r="Y452" s="30">
        <v>1.94</v>
      </c>
      <c r="Z452" s="9" t="s">
        <v>1148</v>
      </c>
      <c r="AA452" s="30">
        <v>0.06</v>
      </c>
      <c r="AB452" s="9" t="s">
        <v>1148</v>
      </c>
      <c r="AC452" s="30">
        <v>0.01</v>
      </c>
      <c r="AD452" s="9" t="s">
        <v>1148</v>
      </c>
      <c r="AE452" s="30">
        <v>0.14000000000000001</v>
      </c>
      <c r="AF452" s="9" t="s">
        <v>1148</v>
      </c>
      <c r="AG452" s="30">
        <v>0</v>
      </c>
      <c r="AH452" s="9" t="s">
        <v>1148</v>
      </c>
      <c r="AI452" s="32">
        <v>2.15</v>
      </c>
      <c r="AJ452" s="12" t="s">
        <v>1148</v>
      </c>
      <c r="AK452" s="22">
        <v>100124</v>
      </c>
      <c r="AL452" s="22" t="s">
        <v>1148</v>
      </c>
      <c r="AM452" s="22">
        <v>7702</v>
      </c>
      <c r="AN452" s="22" t="s">
        <v>1148</v>
      </c>
      <c r="AO452" s="22">
        <v>411</v>
      </c>
      <c r="AP452" s="22" t="s">
        <v>1148</v>
      </c>
      <c r="AQ452" s="22">
        <v>3325</v>
      </c>
      <c r="AR452" s="22" t="s">
        <v>1148</v>
      </c>
      <c r="AS452" s="26">
        <v>111562</v>
      </c>
      <c r="AT452" s="22" t="s">
        <v>1148</v>
      </c>
      <c r="AU452" s="23">
        <v>25.845121321631389</v>
      </c>
      <c r="AV452" s="23" t="s">
        <v>1148</v>
      </c>
      <c r="AW452" s="23">
        <v>61.126984126984127</v>
      </c>
      <c r="AX452" s="23" t="s">
        <v>1148</v>
      </c>
      <c r="AY452" s="23">
        <v>58.714285714285715</v>
      </c>
      <c r="AZ452" s="23" t="s">
        <v>1148</v>
      </c>
      <c r="BA452" s="23">
        <v>11.917562724014337</v>
      </c>
      <c r="BB452" s="23" t="s">
        <v>1148</v>
      </c>
      <c r="BC452" s="24">
        <v>26.029398040130658</v>
      </c>
      <c r="BD452" s="1" t="s">
        <v>1148</v>
      </c>
      <c r="BE452" s="1" t="str">
        <f>IF(OR(N452="Q",P452="Q",R452="Q",T452="Q",V452="Q",X452="Q",Z452="Q",AB452="Q",AD452="Q",AF452="Q",AH452="Q",AJ452="Q",AL452="Q",AN452="Q",AP452="Q",AR452="Q",AT452="Q",AV452="Q",AX452="Q",AZ452="Q",BB452="Q",BD452="Q"),"Yes","No")</f>
        <v>No</v>
      </c>
    </row>
    <row r="453" spans="1:57" ht="11.25" customHeight="1">
      <c r="A453" s="7" t="s">
        <v>630</v>
      </c>
      <c r="B453" s="7" t="s">
        <v>631</v>
      </c>
      <c r="C453" s="37" t="s">
        <v>42</v>
      </c>
      <c r="D453" s="298">
        <v>5052</v>
      </c>
      <c r="E453" s="299">
        <v>50052</v>
      </c>
      <c r="F453" s="27" t="s">
        <v>167</v>
      </c>
      <c r="G453" s="73" t="s">
        <v>160</v>
      </c>
      <c r="H453" s="35">
        <v>278165</v>
      </c>
      <c r="I453" s="35">
        <v>48</v>
      </c>
      <c r="J453" s="37" t="s">
        <v>7</v>
      </c>
      <c r="K453" s="37" t="s">
        <v>161</v>
      </c>
      <c r="L453" s="8">
        <v>36</v>
      </c>
      <c r="M453" s="8">
        <v>146405</v>
      </c>
      <c r="N453" s="9" t="s">
        <v>1148</v>
      </c>
      <c r="O453" s="8">
        <v>24620</v>
      </c>
      <c r="P453" s="9" t="s">
        <v>1148</v>
      </c>
      <c r="Q453" s="8">
        <v>4050</v>
      </c>
      <c r="R453" s="9" t="s">
        <v>1148</v>
      </c>
      <c r="S453" s="8">
        <v>14920</v>
      </c>
      <c r="T453" s="9" t="s">
        <v>1148</v>
      </c>
      <c r="U453" s="8">
        <v>0</v>
      </c>
      <c r="V453" s="9" t="s">
        <v>1148</v>
      </c>
      <c r="W453" s="33">
        <v>189995</v>
      </c>
      <c r="X453" s="9" t="s">
        <v>1148</v>
      </c>
      <c r="Y453" s="30">
        <v>62</v>
      </c>
      <c r="Z453" s="9" t="s">
        <v>1148</v>
      </c>
      <c r="AA453" s="30">
        <v>8.4</v>
      </c>
      <c r="AB453" s="9" t="s">
        <v>1148</v>
      </c>
      <c r="AC453" s="30">
        <v>3.8</v>
      </c>
      <c r="AD453" s="9" t="s">
        <v>1148</v>
      </c>
      <c r="AE453" s="30">
        <v>7</v>
      </c>
      <c r="AF453" s="9" t="s">
        <v>1148</v>
      </c>
      <c r="AG453" s="30">
        <v>0</v>
      </c>
      <c r="AH453" s="9" t="s">
        <v>1148</v>
      </c>
      <c r="AI453" s="32">
        <v>81.2</v>
      </c>
      <c r="AJ453" s="12" t="s">
        <v>1148</v>
      </c>
      <c r="AK453" s="22">
        <v>3546344</v>
      </c>
      <c r="AL453" s="22" t="s">
        <v>1148</v>
      </c>
      <c r="AM453" s="22">
        <v>619619</v>
      </c>
      <c r="AN453" s="22" t="s">
        <v>1148</v>
      </c>
      <c r="AO453" s="22">
        <v>122547</v>
      </c>
      <c r="AP453" s="22" t="s">
        <v>1148</v>
      </c>
      <c r="AQ453" s="22">
        <v>282154</v>
      </c>
      <c r="AR453" s="22" t="s">
        <v>1148</v>
      </c>
      <c r="AS453" s="26">
        <v>4570664</v>
      </c>
      <c r="AT453" s="22" t="s">
        <v>1148</v>
      </c>
      <c r="AU453" s="23">
        <v>24.222833919606572</v>
      </c>
      <c r="AV453" s="23" t="s">
        <v>1148</v>
      </c>
      <c r="AW453" s="23">
        <v>25.167303005686435</v>
      </c>
      <c r="AX453" s="23" t="s">
        <v>1148</v>
      </c>
      <c r="AY453" s="23">
        <v>30.258518518518517</v>
      </c>
      <c r="AZ453" s="23" t="s">
        <v>1148</v>
      </c>
      <c r="BA453" s="23">
        <v>18.911126005361929</v>
      </c>
      <c r="BB453" s="23" t="s">
        <v>1148</v>
      </c>
      <c r="BC453" s="24">
        <v>24.056759388404959</v>
      </c>
      <c r="BD453" s="1" t="s">
        <v>1148</v>
      </c>
      <c r="BE453" s="1" t="str">
        <f>IF(OR(N453="Q",P453="Q",R453="Q",T453="Q",V453="Q",X453="Q",Z453="Q",AB453="Q",AD453="Q",AF453="Q",AH453="Q",AJ453="Q",AL453="Q",AN453="Q",AP453="Q",AR453="Q",AT453="Q",AV453="Q",AX453="Q",AZ453="Q",BB453="Q",BD453="Q"),"Yes","No")</f>
        <v>No</v>
      </c>
    </row>
    <row r="454" spans="1:57" ht="11.25" customHeight="1">
      <c r="A454" s="7" t="s">
        <v>492</v>
      </c>
      <c r="B454" s="7" t="s">
        <v>493</v>
      </c>
      <c r="C454" s="37" t="s">
        <v>9</v>
      </c>
      <c r="D454" s="298">
        <v>4043</v>
      </c>
      <c r="E454" s="299">
        <v>40043</v>
      </c>
      <c r="F454" s="27" t="s">
        <v>164</v>
      </c>
      <c r="G454" s="73" t="s">
        <v>160</v>
      </c>
      <c r="H454" s="35">
        <v>326183</v>
      </c>
      <c r="I454" s="35">
        <v>48</v>
      </c>
      <c r="J454" s="37" t="s">
        <v>10</v>
      </c>
      <c r="K454" s="37" t="s">
        <v>161</v>
      </c>
      <c r="L454" s="8">
        <v>25</v>
      </c>
      <c r="M454" s="8">
        <v>60718</v>
      </c>
      <c r="N454" s="9" t="s">
        <v>1148</v>
      </c>
      <c r="O454" s="8">
        <v>11038</v>
      </c>
      <c r="P454" s="9" t="s">
        <v>1148</v>
      </c>
      <c r="Q454" s="8">
        <v>934</v>
      </c>
      <c r="R454" s="9" t="s">
        <v>1148</v>
      </c>
      <c r="S454" s="8">
        <v>11251</v>
      </c>
      <c r="T454" s="9" t="s">
        <v>1148</v>
      </c>
      <c r="U454" s="8">
        <v>0</v>
      </c>
      <c r="V454" s="9" t="s">
        <v>1148</v>
      </c>
      <c r="W454" s="33">
        <v>83941</v>
      </c>
      <c r="X454" s="9" t="s">
        <v>1148</v>
      </c>
      <c r="Y454" s="30">
        <v>33</v>
      </c>
      <c r="Z454" s="9" t="s">
        <v>1148</v>
      </c>
      <c r="AA454" s="30">
        <v>5</v>
      </c>
      <c r="AB454" s="9" t="s">
        <v>1148</v>
      </c>
      <c r="AC454" s="30">
        <v>0.5</v>
      </c>
      <c r="AD454" s="9" t="s">
        <v>1148</v>
      </c>
      <c r="AE454" s="30">
        <v>6</v>
      </c>
      <c r="AF454" s="9" t="s">
        <v>1148</v>
      </c>
      <c r="AG454" s="30">
        <v>0</v>
      </c>
      <c r="AH454" s="9" t="s">
        <v>1148</v>
      </c>
      <c r="AI454" s="32">
        <v>44.5</v>
      </c>
      <c r="AJ454" s="12" t="s">
        <v>1148</v>
      </c>
      <c r="AK454" s="22">
        <v>990482</v>
      </c>
      <c r="AL454" s="22" t="s">
        <v>1148</v>
      </c>
      <c r="AM454" s="22">
        <v>156850</v>
      </c>
      <c r="AN454" s="22" t="s">
        <v>1148</v>
      </c>
      <c r="AO454" s="22">
        <v>11887</v>
      </c>
      <c r="AP454" s="22" t="s">
        <v>1148</v>
      </c>
      <c r="AQ454" s="22">
        <v>96369</v>
      </c>
      <c r="AR454" s="22" t="s">
        <v>1148</v>
      </c>
      <c r="AS454" s="26">
        <v>1255588</v>
      </c>
      <c r="AT454" s="22" t="s">
        <v>1148</v>
      </c>
      <c r="AU454" s="23">
        <v>16.312823215520933</v>
      </c>
      <c r="AV454" s="23" t="s">
        <v>1148</v>
      </c>
      <c r="AW454" s="23">
        <v>14.210001811922449</v>
      </c>
      <c r="AX454" s="23" t="s">
        <v>1148</v>
      </c>
      <c r="AY454" s="23">
        <v>12.726980728051393</v>
      </c>
      <c r="AZ454" s="23" t="s">
        <v>1148</v>
      </c>
      <c r="BA454" s="23">
        <v>8.5653719669362722</v>
      </c>
      <c r="BB454" s="23" t="s">
        <v>1148</v>
      </c>
      <c r="BC454" s="24">
        <v>14.957982392394658</v>
      </c>
      <c r="BD454" s="1" t="s">
        <v>1148</v>
      </c>
      <c r="BE454" s="1" t="str">
        <f>IF(OR(N454="Q",P454="Q",R454="Q",T454="Q",V454="Q",X454="Q",Z454="Q",AB454="Q",AD454="Q",AF454="Q",AH454="Q",AJ454="Q",AL454="Q",AN454="Q",AP454="Q",AR454="Q",AT454="Q",AV454="Q",AX454="Q",AZ454="Q",BB454="Q",BD454="Q"),"Yes","No")</f>
        <v>No</v>
      </c>
    </row>
    <row r="455" spans="1:57" ht="11.25" customHeight="1">
      <c r="A455" s="7" t="s">
        <v>826</v>
      </c>
      <c r="B455" s="7" t="s">
        <v>822</v>
      </c>
      <c r="C455" s="37" t="s">
        <v>823</v>
      </c>
      <c r="D455" s="298">
        <v>9242</v>
      </c>
      <c r="E455" s="299">
        <v>90242</v>
      </c>
      <c r="F455" s="27" t="s">
        <v>189</v>
      </c>
      <c r="G455" s="73" t="s">
        <v>160</v>
      </c>
      <c r="H455" s="35">
        <v>1886011</v>
      </c>
      <c r="I455" s="35">
        <v>48</v>
      </c>
      <c r="J455" s="37" t="s">
        <v>34</v>
      </c>
      <c r="K455" s="37" t="s">
        <v>161</v>
      </c>
      <c r="L455" s="8">
        <v>24</v>
      </c>
      <c r="M455" s="8">
        <v>129104</v>
      </c>
      <c r="N455" s="9" t="s">
        <v>1148</v>
      </c>
      <c r="O455" s="8">
        <v>56760</v>
      </c>
      <c r="P455" s="9" t="s">
        <v>1148</v>
      </c>
      <c r="Q455" s="8">
        <v>6800</v>
      </c>
      <c r="R455" s="9" t="s">
        <v>1148</v>
      </c>
      <c r="S455" s="8">
        <v>34130</v>
      </c>
      <c r="T455" s="9" t="s">
        <v>1148</v>
      </c>
      <c r="U455" s="8">
        <v>0</v>
      </c>
      <c r="V455" s="9" t="s">
        <v>1148</v>
      </c>
      <c r="W455" s="33">
        <v>226794</v>
      </c>
      <c r="X455" s="9" t="s">
        <v>1148</v>
      </c>
      <c r="Y455" s="30">
        <v>72</v>
      </c>
      <c r="Z455" s="9" t="s">
        <v>1148</v>
      </c>
      <c r="AA455" s="30">
        <v>32</v>
      </c>
      <c r="AB455" s="9" t="s">
        <v>1148</v>
      </c>
      <c r="AC455" s="30">
        <v>3</v>
      </c>
      <c r="AD455" s="9" t="s">
        <v>1148</v>
      </c>
      <c r="AE455" s="30">
        <v>18</v>
      </c>
      <c r="AF455" s="9" t="s">
        <v>1148</v>
      </c>
      <c r="AG455" s="30">
        <v>0</v>
      </c>
      <c r="AH455" s="9" t="s">
        <v>1148</v>
      </c>
      <c r="AI455" s="32">
        <v>125</v>
      </c>
      <c r="AJ455" s="12" t="s">
        <v>1148</v>
      </c>
      <c r="AK455" s="22">
        <v>2903191</v>
      </c>
      <c r="AL455" s="22" t="s">
        <v>1148</v>
      </c>
      <c r="AM455" s="22">
        <v>1110568</v>
      </c>
      <c r="AN455" s="22" t="s">
        <v>1148</v>
      </c>
      <c r="AO455" s="22">
        <v>157317</v>
      </c>
      <c r="AP455" s="22" t="s">
        <v>1148</v>
      </c>
      <c r="AQ455" s="22">
        <v>1635122</v>
      </c>
      <c r="AR455" s="22" t="s">
        <v>1148</v>
      </c>
      <c r="AS455" s="26">
        <v>5806198</v>
      </c>
      <c r="AT455" s="22" t="s">
        <v>1148</v>
      </c>
      <c r="AU455" s="23">
        <v>22.487227351592516</v>
      </c>
      <c r="AV455" s="23" t="s">
        <v>1148</v>
      </c>
      <c r="AW455" s="23">
        <v>19.566032417195206</v>
      </c>
      <c r="AX455" s="23" t="s">
        <v>1148</v>
      </c>
      <c r="AY455" s="23">
        <v>23.134852941176472</v>
      </c>
      <c r="AZ455" s="23" t="s">
        <v>1148</v>
      </c>
      <c r="BA455" s="23">
        <v>47.908643422209202</v>
      </c>
      <c r="BB455" s="23" t="s">
        <v>1148</v>
      </c>
      <c r="BC455" s="24">
        <v>25.601197562545746</v>
      </c>
      <c r="BD455" s="1" t="s">
        <v>1148</v>
      </c>
      <c r="BE455" s="1" t="str">
        <f>IF(OR(N455="Q",P455="Q",R455="Q",T455="Q",V455="Q",X455="Q",Z455="Q",AB455="Q",AD455="Q",AF455="Q",AH455="Q",AJ455="Q",AL455="Q",AN455="Q",AP455="Q",AR455="Q",AT455="Q",AV455="Q",AX455="Q",AZ455="Q",BB455="Q",BD455="Q"),"Yes","No")</f>
        <v>No</v>
      </c>
    </row>
    <row r="456" spans="1:57" ht="11.25" customHeight="1">
      <c r="A456" s="7" t="s">
        <v>492</v>
      </c>
      <c r="B456" s="7" t="s">
        <v>493</v>
      </c>
      <c r="C456" s="37" t="s">
        <v>9</v>
      </c>
      <c r="D456" s="298">
        <v>4043</v>
      </c>
      <c r="E456" s="299">
        <v>40043</v>
      </c>
      <c r="F456" s="27" t="s">
        <v>164</v>
      </c>
      <c r="G456" s="73" t="s">
        <v>160</v>
      </c>
      <c r="H456" s="35">
        <v>326183</v>
      </c>
      <c r="I456" s="35">
        <v>48</v>
      </c>
      <c r="J456" s="37" t="s">
        <v>7</v>
      </c>
      <c r="K456" s="37" t="s">
        <v>161</v>
      </c>
      <c r="L456" s="8">
        <v>23</v>
      </c>
      <c r="M456" s="8">
        <v>125774</v>
      </c>
      <c r="N456" s="9" t="s">
        <v>1148</v>
      </c>
      <c r="O456" s="8">
        <v>36523</v>
      </c>
      <c r="P456" s="9" t="s">
        <v>1148</v>
      </c>
      <c r="Q456" s="8">
        <v>934</v>
      </c>
      <c r="R456" s="9" t="s">
        <v>1148</v>
      </c>
      <c r="S456" s="8">
        <v>13299</v>
      </c>
      <c r="T456" s="9" t="s">
        <v>1148</v>
      </c>
      <c r="U456" s="8">
        <v>0</v>
      </c>
      <c r="V456" s="9" t="s">
        <v>1148</v>
      </c>
      <c r="W456" s="33">
        <v>176530</v>
      </c>
      <c r="X456" s="9" t="s">
        <v>1148</v>
      </c>
      <c r="Y456" s="30">
        <v>63</v>
      </c>
      <c r="Z456" s="9" t="s">
        <v>1148</v>
      </c>
      <c r="AA456" s="30">
        <v>20</v>
      </c>
      <c r="AB456" s="9" t="s">
        <v>1148</v>
      </c>
      <c r="AC456" s="30">
        <v>0.5</v>
      </c>
      <c r="AD456" s="9" t="s">
        <v>1148</v>
      </c>
      <c r="AE456" s="30">
        <v>7</v>
      </c>
      <c r="AF456" s="9" t="s">
        <v>1148</v>
      </c>
      <c r="AG456" s="30">
        <v>0</v>
      </c>
      <c r="AH456" s="9" t="s">
        <v>1148</v>
      </c>
      <c r="AI456" s="32">
        <v>90.5</v>
      </c>
      <c r="AJ456" s="12" t="s">
        <v>1148</v>
      </c>
      <c r="AK456" s="22">
        <v>2018819</v>
      </c>
      <c r="AL456" s="22" t="s">
        <v>1148</v>
      </c>
      <c r="AM456" s="22">
        <v>495948</v>
      </c>
      <c r="AN456" s="22" t="s">
        <v>1148</v>
      </c>
      <c r="AO456" s="22">
        <v>11887</v>
      </c>
      <c r="AP456" s="22" t="s">
        <v>1148</v>
      </c>
      <c r="AQ456" s="22">
        <v>213412</v>
      </c>
      <c r="AR456" s="22" t="s">
        <v>1148</v>
      </c>
      <c r="AS456" s="26">
        <v>2740066</v>
      </c>
      <c r="AT456" s="22" t="s">
        <v>1148</v>
      </c>
      <c r="AU456" s="23">
        <v>16.051163197481195</v>
      </c>
      <c r="AV456" s="23" t="s">
        <v>1148</v>
      </c>
      <c r="AW456" s="23">
        <v>13.57905977055554</v>
      </c>
      <c r="AX456" s="23" t="s">
        <v>1148</v>
      </c>
      <c r="AY456" s="23">
        <v>12.726980728051393</v>
      </c>
      <c r="AZ456" s="23" t="s">
        <v>1148</v>
      </c>
      <c r="BA456" s="23">
        <v>16.047221595608693</v>
      </c>
      <c r="BB456" s="23" t="s">
        <v>1148</v>
      </c>
      <c r="BC456" s="24">
        <v>15.521814988953718</v>
      </c>
      <c r="BD456" s="1" t="s">
        <v>1148</v>
      </c>
      <c r="BE456" s="1" t="str">
        <f>IF(OR(N456="Q",P456="Q",R456="Q",T456="Q",V456="Q",X456="Q",Z456="Q",AB456="Q",AD456="Q",AF456="Q",AH456="Q",AJ456="Q",AL456="Q",AN456="Q",AP456="Q",AR456="Q",AT456="Q",AV456="Q",AX456="Q",AZ456="Q",BB456="Q",BD456="Q"),"Yes","No")</f>
        <v>No</v>
      </c>
    </row>
    <row r="457" spans="1:57" ht="11.25" customHeight="1">
      <c r="A457" s="7" t="s">
        <v>630</v>
      </c>
      <c r="B457" s="7" t="s">
        <v>631</v>
      </c>
      <c r="C457" s="37" t="s">
        <v>42</v>
      </c>
      <c r="D457" s="298">
        <v>5052</v>
      </c>
      <c r="E457" s="299">
        <v>50052</v>
      </c>
      <c r="F457" s="27" t="s">
        <v>167</v>
      </c>
      <c r="G457" s="73" t="s">
        <v>160</v>
      </c>
      <c r="H457" s="35">
        <v>278165</v>
      </c>
      <c r="I457" s="35">
        <v>48</v>
      </c>
      <c r="J457" s="37" t="s">
        <v>10</v>
      </c>
      <c r="K457" s="37" t="s">
        <v>161</v>
      </c>
      <c r="L457" s="8">
        <v>12</v>
      </c>
      <c r="M457" s="8">
        <v>28800</v>
      </c>
      <c r="N457" s="9" t="s">
        <v>1148</v>
      </c>
      <c r="O457" s="8">
        <v>7660</v>
      </c>
      <c r="P457" s="9" t="s">
        <v>1148</v>
      </c>
      <c r="Q457" s="8">
        <v>2204</v>
      </c>
      <c r="R457" s="9" t="s">
        <v>1148</v>
      </c>
      <c r="S457" s="8">
        <v>4136</v>
      </c>
      <c r="T457" s="9" t="s">
        <v>1148</v>
      </c>
      <c r="U457" s="8">
        <v>0</v>
      </c>
      <c r="V457" s="9" t="s">
        <v>1148</v>
      </c>
      <c r="W457" s="33">
        <v>42800</v>
      </c>
      <c r="X457" s="9" t="s">
        <v>1148</v>
      </c>
      <c r="Y457" s="30">
        <v>14</v>
      </c>
      <c r="Z457" s="9" t="s">
        <v>1148</v>
      </c>
      <c r="AA457" s="30">
        <v>3.6</v>
      </c>
      <c r="AB457" s="9" t="s">
        <v>1148</v>
      </c>
      <c r="AC457" s="30">
        <v>1.2</v>
      </c>
      <c r="AD457" s="9" t="s">
        <v>1148</v>
      </c>
      <c r="AE457" s="30">
        <v>2</v>
      </c>
      <c r="AF457" s="9" t="s">
        <v>1148</v>
      </c>
      <c r="AG457" s="30">
        <v>0</v>
      </c>
      <c r="AH457" s="9" t="s">
        <v>1148</v>
      </c>
      <c r="AI457" s="32">
        <v>20.8</v>
      </c>
      <c r="AJ457" s="12" t="s">
        <v>1148</v>
      </c>
      <c r="AK457" s="22">
        <v>466083</v>
      </c>
      <c r="AL457" s="22" t="s">
        <v>1148</v>
      </c>
      <c r="AM457" s="22">
        <v>90358</v>
      </c>
      <c r="AN457" s="22" t="s">
        <v>1148</v>
      </c>
      <c r="AO457" s="22">
        <v>29616</v>
      </c>
      <c r="AP457" s="22" t="s">
        <v>1148</v>
      </c>
      <c r="AQ457" s="22">
        <v>42053</v>
      </c>
      <c r="AR457" s="22" t="s">
        <v>1148</v>
      </c>
      <c r="AS457" s="26">
        <v>628110</v>
      </c>
      <c r="AT457" s="22" t="s">
        <v>1148</v>
      </c>
      <c r="AU457" s="23">
        <v>16.1834375</v>
      </c>
      <c r="AV457" s="23" t="s">
        <v>1148</v>
      </c>
      <c r="AW457" s="23">
        <v>11.796083550913838</v>
      </c>
      <c r="AX457" s="23" t="s">
        <v>1148</v>
      </c>
      <c r="AY457" s="23">
        <v>13.437386569872958</v>
      </c>
      <c r="AZ457" s="23" t="s">
        <v>1148</v>
      </c>
      <c r="BA457" s="23">
        <v>10.167553191489361</v>
      </c>
      <c r="BB457" s="23" t="s">
        <v>1148</v>
      </c>
      <c r="BC457" s="24">
        <v>14.675467289719625</v>
      </c>
      <c r="BD457" s="1" t="s">
        <v>1148</v>
      </c>
      <c r="BE457" s="1" t="str">
        <f>IF(OR(N457="Q",P457="Q",R457="Q",T457="Q",V457="Q",X457="Q",Z457="Q",AB457="Q",AD457="Q",AF457="Q",AH457="Q",AJ457="Q",AL457="Q",AN457="Q",AP457="Q",AR457="Q",AT457="Q",AV457="Q",AX457="Q",AZ457="Q",BB457="Q",BD457="Q"),"Yes","No")</f>
        <v>No</v>
      </c>
    </row>
    <row r="458" spans="1:57" ht="11.25" customHeight="1">
      <c r="A458" s="7" t="s">
        <v>790</v>
      </c>
      <c r="B458" s="7" t="s">
        <v>791</v>
      </c>
      <c r="C458" s="37" t="s">
        <v>63</v>
      </c>
      <c r="D458" s="298">
        <v>2204</v>
      </c>
      <c r="E458" s="299">
        <v>20204</v>
      </c>
      <c r="F458" s="27" t="s">
        <v>189</v>
      </c>
      <c r="G458" s="73" t="s">
        <v>160</v>
      </c>
      <c r="H458" s="35">
        <v>5441567</v>
      </c>
      <c r="I458" s="35">
        <v>47</v>
      </c>
      <c r="J458" s="37" t="s">
        <v>10</v>
      </c>
      <c r="K458" s="37" t="s">
        <v>161</v>
      </c>
      <c r="L458" s="8">
        <v>47</v>
      </c>
      <c r="M458" s="8">
        <v>104724</v>
      </c>
      <c r="N458" s="9" t="s">
        <v>1148</v>
      </c>
      <c r="O458" s="8">
        <v>4368</v>
      </c>
      <c r="P458" s="9" t="s">
        <v>1148</v>
      </c>
      <c r="Q458" s="8">
        <v>0</v>
      </c>
      <c r="R458" s="9" t="s">
        <v>1148</v>
      </c>
      <c r="S458" s="8">
        <v>3022</v>
      </c>
      <c r="T458" s="9" t="s">
        <v>1148</v>
      </c>
      <c r="U458" s="8">
        <v>0</v>
      </c>
      <c r="V458" s="9" t="s">
        <v>1148</v>
      </c>
      <c r="W458" s="33">
        <v>112114</v>
      </c>
      <c r="X458" s="9" t="s">
        <v>1148</v>
      </c>
      <c r="Y458" s="30">
        <v>87</v>
      </c>
      <c r="Z458" s="9" t="s">
        <v>1148</v>
      </c>
      <c r="AA458" s="30">
        <v>2</v>
      </c>
      <c r="AB458" s="9" t="s">
        <v>1148</v>
      </c>
      <c r="AC458" s="30">
        <v>0</v>
      </c>
      <c r="AD458" s="9" t="s">
        <v>1148</v>
      </c>
      <c r="AE458" s="30">
        <v>4</v>
      </c>
      <c r="AF458" s="9" t="s">
        <v>1148</v>
      </c>
      <c r="AG458" s="30">
        <v>0</v>
      </c>
      <c r="AH458" s="9" t="s">
        <v>1148</v>
      </c>
      <c r="AI458" s="32">
        <v>93</v>
      </c>
      <c r="AJ458" s="12" t="s">
        <v>1148</v>
      </c>
      <c r="AK458" s="22">
        <v>1615895</v>
      </c>
      <c r="AL458" s="22" t="s">
        <v>1148</v>
      </c>
      <c r="AM458" s="22">
        <v>102798</v>
      </c>
      <c r="AN458" s="22" t="s">
        <v>1148</v>
      </c>
      <c r="AO458" s="22">
        <v>0</v>
      </c>
      <c r="AP458" s="22" t="s">
        <v>1148</v>
      </c>
      <c r="AQ458" s="22">
        <v>187410</v>
      </c>
      <c r="AR458" s="22" t="s">
        <v>1148</v>
      </c>
      <c r="AS458" s="26">
        <v>1906103</v>
      </c>
      <c r="AT458" s="22" t="s">
        <v>1148</v>
      </c>
      <c r="AU458" s="23">
        <v>15.430035139987014</v>
      </c>
      <c r="AV458" s="23" t="s">
        <v>1148</v>
      </c>
      <c r="AW458" s="23">
        <v>23.534340659340661</v>
      </c>
      <c r="AX458" s="23" t="s">
        <v>1148</v>
      </c>
      <c r="AY458" s="23" t="s">
        <v>1148</v>
      </c>
      <c r="AZ458" s="23" t="s">
        <v>1148</v>
      </c>
      <c r="BA458" s="23">
        <v>62.015221707478489</v>
      </c>
      <c r="BB458" s="23" t="s">
        <v>1148</v>
      </c>
      <c r="BC458" s="24">
        <v>17.001471716288776</v>
      </c>
      <c r="BD458" s="1" t="s">
        <v>1148</v>
      </c>
      <c r="BE458" s="1" t="str">
        <f>IF(OR(N458="Q",P458="Q",R458="Q",T458="Q",V458="Q",X458="Q",Z458="Q",AB458="Q",AD458="Q",AF458="Q",AH458="Q",AJ458="Q",AL458="Q",AN458="Q",AP458="Q",AR458="Q",AT458="Q",AV458="Q",AX458="Q",AZ458="Q",BB458="Q",BD458="Q"),"Yes","No")</f>
        <v>No</v>
      </c>
    </row>
    <row r="459" spans="1:57" ht="11.25" customHeight="1">
      <c r="A459" s="7" t="s">
        <v>447</v>
      </c>
      <c r="B459" s="7" t="s">
        <v>448</v>
      </c>
      <c r="C459" s="37" t="s">
        <v>93</v>
      </c>
      <c r="D459" s="298">
        <v>5003</v>
      </c>
      <c r="E459" s="299">
        <v>50003</v>
      </c>
      <c r="F459" s="27" t="s">
        <v>164</v>
      </c>
      <c r="G459" s="73" t="s">
        <v>160</v>
      </c>
      <c r="H459" s="35">
        <v>124064</v>
      </c>
      <c r="I459" s="35">
        <v>47</v>
      </c>
      <c r="J459" s="37" t="s">
        <v>7</v>
      </c>
      <c r="K459" s="37" t="s">
        <v>161</v>
      </c>
      <c r="L459" s="8">
        <v>37</v>
      </c>
      <c r="M459" s="8">
        <v>74521</v>
      </c>
      <c r="N459" s="9" t="s">
        <v>1148</v>
      </c>
      <c r="O459" s="8">
        <v>8346</v>
      </c>
      <c r="P459" s="9" t="s">
        <v>1148</v>
      </c>
      <c r="Q459" s="8">
        <v>7108</v>
      </c>
      <c r="R459" s="9" t="s">
        <v>1148</v>
      </c>
      <c r="S459" s="8">
        <v>14158</v>
      </c>
      <c r="T459" s="9" t="s">
        <v>1148</v>
      </c>
      <c r="U459" s="8">
        <v>0</v>
      </c>
      <c r="V459" s="9" t="s">
        <v>1148</v>
      </c>
      <c r="W459" s="33">
        <v>104133</v>
      </c>
      <c r="X459" s="9" t="s">
        <v>1148</v>
      </c>
      <c r="Y459" s="30">
        <v>52.3</v>
      </c>
      <c r="Z459" s="9" t="s">
        <v>1148</v>
      </c>
      <c r="AA459" s="30">
        <v>4.3</v>
      </c>
      <c r="AB459" s="9" t="s">
        <v>1148</v>
      </c>
      <c r="AC459" s="30">
        <v>4.5</v>
      </c>
      <c r="AD459" s="9" t="s">
        <v>1148</v>
      </c>
      <c r="AE459" s="30">
        <v>3.8000000000000003</v>
      </c>
      <c r="AF459" s="9" t="s">
        <v>1148</v>
      </c>
      <c r="AG459" s="30">
        <v>0</v>
      </c>
      <c r="AH459" s="9" t="s">
        <v>1148</v>
      </c>
      <c r="AI459" s="32">
        <v>64.900000000000006</v>
      </c>
      <c r="AJ459" s="12" t="s">
        <v>1148</v>
      </c>
      <c r="AK459" s="22">
        <v>1644158</v>
      </c>
      <c r="AL459" s="22" t="s">
        <v>1148</v>
      </c>
      <c r="AM459" s="22">
        <v>343516</v>
      </c>
      <c r="AN459" s="22" t="s">
        <v>1148</v>
      </c>
      <c r="AO459" s="22">
        <v>51118</v>
      </c>
      <c r="AP459" s="22" t="s">
        <v>1148</v>
      </c>
      <c r="AQ459" s="22">
        <v>192236</v>
      </c>
      <c r="AR459" s="22" t="s">
        <v>1148</v>
      </c>
      <c r="AS459" s="26">
        <v>2231028</v>
      </c>
      <c r="AT459" s="22" t="s">
        <v>1148</v>
      </c>
      <c r="AU459" s="23">
        <v>22.063015794205661</v>
      </c>
      <c r="AV459" s="23" t="s">
        <v>1148</v>
      </c>
      <c r="AW459" s="23">
        <v>41.159357776180208</v>
      </c>
      <c r="AX459" s="23" t="s">
        <v>1148</v>
      </c>
      <c r="AY459" s="23">
        <v>7.191615081598199</v>
      </c>
      <c r="AZ459" s="23" t="s">
        <v>1148</v>
      </c>
      <c r="BA459" s="23">
        <v>13.577906483966663</v>
      </c>
      <c r="BB459" s="23" t="s">
        <v>1148</v>
      </c>
      <c r="BC459" s="24">
        <v>21.424793293192359</v>
      </c>
      <c r="BD459" s="1" t="s">
        <v>1148</v>
      </c>
      <c r="BE459" s="1" t="str">
        <f>IF(OR(N459="Q",P459="Q",R459="Q",T459="Q",V459="Q",X459="Q",Z459="Q",AB459="Q",AD459="Q",AF459="Q",AH459="Q",AJ459="Q",AL459="Q",AN459="Q",AP459="Q",AR459="Q",AT459="Q",AV459="Q",AX459="Q",AZ459="Q",BB459="Q",BD459="Q"),"Yes","No")</f>
        <v>No</v>
      </c>
    </row>
    <row r="460" spans="1:57" ht="11.25" customHeight="1">
      <c r="A460" s="7" t="s">
        <v>235</v>
      </c>
      <c r="B460" s="7" t="s">
        <v>236</v>
      </c>
      <c r="C460" s="37" t="s">
        <v>70</v>
      </c>
      <c r="D460" s="298">
        <v>2003</v>
      </c>
      <c r="E460" s="299">
        <v>20003</v>
      </c>
      <c r="F460" s="27" t="s">
        <v>164</v>
      </c>
      <c r="G460" s="73" t="s">
        <v>160</v>
      </c>
      <c r="H460" s="35">
        <v>158084</v>
      </c>
      <c r="I460" s="35">
        <v>47</v>
      </c>
      <c r="J460" s="37" t="s">
        <v>7</v>
      </c>
      <c r="K460" s="37" t="s">
        <v>161</v>
      </c>
      <c r="L460" s="8">
        <v>30</v>
      </c>
      <c r="M460" s="8">
        <v>122152</v>
      </c>
      <c r="N460" s="9" t="s">
        <v>1148</v>
      </c>
      <c r="O460" s="8">
        <v>25809</v>
      </c>
      <c r="P460" s="9" t="s">
        <v>1148</v>
      </c>
      <c r="Q460" s="8">
        <v>4053</v>
      </c>
      <c r="R460" s="9" t="s">
        <v>1148</v>
      </c>
      <c r="S460" s="8">
        <v>7048</v>
      </c>
      <c r="T460" s="9" t="s">
        <v>1148</v>
      </c>
      <c r="U460" s="8">
        <v>500</v>
      </c>
      <c r="V460" s="9" t="s">
        <v>1148</v>
      </c>
      <c r="W460" s="33">
        <v>159562</v>
      </c>
      <c r="X460" s="9" t="s">
        <v>1148</v>
      </c>
      <c r="Y460" s="30">
        <v>57</v>
      </c>
      <c r="Z460" s="9" t="s">
        <v>1148</v>
      </c>
      <c r="AA460" s="30">
        <v>12.41</v>
      </c>
      <c r="AB460" s="9" t="s">
        <v>1148</v>
      </c>
      <c r="AC460" s="30">
        <v>1.89</v>
      </c>
      <c r="AD460" s="9" t="s">
        <v>1148</v>
      </c>
      <c r="AE460" s="30">
        <v>3.39</v>
      </c>
      <c r="AF460" s="9" t="s">
        <v>1148</v>
      </c>
      <c r="AG460" s="30">
        <v>0.25</v>
      </c>
      <c r="AH460" s="9" t="s">
        <v>1148</v>
      </c>
      <c r="AI460" s="32">
        <v>74.94</v>
      </c>
      <c r="AJ460" s="12" t="s">
        <v>1148</v>
      </c>
      <c r="AK460" s="22">
        <v>2734048</v>
      </c>
      <c r="AL460" s="22" t="s">
        <v>1148</v>
      </c>
      <c r="AM460" s="22">
        <v>607874</v>
      </c>
      <c r="AN460" s="22" t="s">
        <v>1148</v>
      </c>
      <c r="AO460" s="22">
        <v>82380</v>
      </c>
      <c r="AP460" s="22" t="s">
        <v>1148</v>
      </c>
      <c r="AQ460" s="22">
        <v>270547</v>
      </c>
      <c r="AR460" s="22" t="s">
        <v>1148</v>
      </c>
      <c r="AS460" s="26">
        <v>3694849</v>
      </c>
      <c r="AT460" s="22" t="s">
        <v>1148</v>
      </c>
      <c r="AU460" s="23">
        <v>22.382343309974459</v>
      </c>
      <c r="AV460" s="23" t="s">
        <v>1148</v>
      </c>
      <c r="AW460" s="23">
        <v>23.552791661823395</v>
      </c>
      <c r="AX460" s="23" t="s">
        <v>1148</v>
      </c>
      <c r="AY460" s="23">
        <v>20.325684678016284</v>
      </c>
      <c r="AZ460" s="23" t="s">
        <v>1148</v>
      </c>
      <c r="BA460" s="23">
        <v>38.386350737797954</v>
      </c>
      <c r="BB460" s="23" t="s">
        <v>1148</v>
      </c>
      <c r="BC460" s="24">
        <v>23.156196337473833</v>
      </c>
      <c r="BD460" s="1" t="s">
        <v>1148</v>
      </c>
      <c r="BE460" s="1" t="str">
        <f>IF(OR(N460="Q",P460="Q",R460="Q",T460="Q",V460="Q",X460="Q",Z460="Q",AB460="Q",AD460="Q",AF460="Q",AH460="Q",AJ460="Q",AL460="Q",AN460="Q",AP460="Q",AR460="Q",AT460="Q",AV460="Q",AX460="Q",AZ460="Q",BB460="Q",BD460="Q"),"Yes","No")</f>
        <v>No</v>
      </c>
    </row>
    <row r="461" spans="1:57" ht="11.25" customHeight="1">
      <c r="A461" s="7" t="s">
        <v>591</v>
      </c>
      <c r="B461" s="7" t="s">
        <v>592</v>
      </c>
      <c r="C461" s="37" t="s">
        <v>40</v>
      </c>
      <c r="D461" s="298">
        <v>5058</v>
      </c>
      <c r="E461" s="299">
        <v>50058</v>
      </c>
      <c r="F461" s="27" t="s">
        <v>167</v>
      </c>
      <c r="G461" s="73" t="s">
        <v>160</v>
      </c>
      <c r="H461" s="35">
        <v>296863</v>
      </c>
      <c r="I461" s="35">
        <v>47</v>
      </c>
      <c r="J461" s="37" t="s">
        <v>7</v>
      </c>
      <c r="K461" s="37" t="s">
        <v>161</v>
      </c>
      <c r="L461" s="8">
        <v>25</v>
      </c>
      <c r="M461" s="8">
        <v>126648</v>
      </c>
      <c r="N461" s="9" t="s">
        <v>1148</v>
      </c>
      <c r="O461" s="8">
        <v>35075</v>
      </c>
      <c r="P461" s="9" t="s">
        <v>1148</v>
      </c>
      <c r="Q461" s="8">
        <v>6889</v>
      </c>
      <c r="R461" s="9" t="s">
        <v>1148</v>
      </c>
      <c r="S461" s="8">
        <v>21564</v>
      </c>
      <c r="T461" s="9" t="s">
        <v>1148</v>
      </c>
      <c r="U461" s="8">
        <v>0</v>
      </c>
      <c r="V461" s="9" t="s">
        <v>1148</v>
      </c>
      <c r="W461" s="33">
        <v>190176</v>
      </c>
      <c r="X461" s="9" t="s">
        <v>1148</v>
      </c>
      <c r="Y461" s="30">
        <v>66.599999999999994</v>
      </c>
      <c r="Z461" s="9" t="s">
        <v>1148</v>
      </c>
      <c r="AA461" s="30">
        <v>16.7</v>
      </c>
      <c r="AB461" s="9" t="s">
        <v>1148</v>
      </c>
      <c r="AC461" s="30">
        <v>3.9</v>
      </c>
      <c r="AD461" s="9" t="s">
        <v>1148</v>
      </c>
      <c r="AE461" s="30">
        <v>11.6</v>
      </c>
      <c r="AF461" s="9" t="s">
        <v>1148</v>
      </c>
      <c r="AG461" s="30">
        <v>0</v>
      </c>
      <c r="AH461" s="9" t="s">
        <v>1148</v>
      </c>
      <c r="AI461" s="32">
        <v>98.8</v>
      </c>
      <c r="AJ461" s="12" t="s">
        <v>1148</v>
      </c>
      <c r="AK461" s="22">
        <v>2795458</v>
      </c>
      <c r="AL461" s="22" t="s">
        <v>1148</v>
      </c>
      <c r="AM461" s="22">
        <v>657622</v>
      </c>
      <c r="AN461" s="22" t="s">
        <v>1148</v>
      </c>
      <c r="AO461" s="22">
        <v>148310</v>
      </c>
      <c r="AP461" s="22" t="s">
        <v>1148</v>
      </c>
      <c r="AQ461" s="22">
        <v>754601</v>
      </c>
      <c r="AR461" s="22" t="s">
        <v>1148</v>
      </c>
      <c r="AS461" s="26">
        <v>4355991</v>
      </c>
      <c r="AT461" s="22" t="s">
        <v>1148</v>
      </c>
      <c r="AU461" s="23">
        <v>22.072658075926977</v>
      </c>
      <c r="AV461" s="23" t="s">
        <v>1148</v>
      </c>
      <c r="AW461" s="23">
        <v>18.749023521026373</v>
      </c>
      <c r="AX461" s="23" t="s">
        <v>1148</v>
      </c>
      <c r="AY461" s="23">
        <v>21.528523733488168</v>
      </c>
      <c r="AZ461" s="23" t="s">
        <v>1148</v>
      </c>
      <c r="BA461" s="23">
        <v>34.993554071600819</v>
      </c>
      <c r="BB461" s="23" t="s">
        <v>1148</v>
      </c>
      <c r="BC461" s="24">
        <v>22.905051110550229</v>
      </c>
      <c r="BD461" s="1" t="s">
        <v>1148</v>
      </c>
      <c r="BE461" s="1" t="str">
        <f>IF(OR(N461="Q",P461="Q",R461="Q",T461="Q",V461="Q",X461="Q",Z461="Q",AB461="Q",AD461="Q",AF461="Q",AH461="Q",AJ461="Q",AL461="Q",AN461="Q",AP461="Q",AR461="Q",AT461="Q",AV461="Q",AX461="Q",AZ461="Q",BB461="Q",BD461="Q"),"Yes","No")</f>
        <v>No</v>
      </c>
    </row>
    <row r="462" spans="1:57" ht="11.25" customHeight="1">
      <c r="A462" s="7" t="s">
        <v>591</v>
      </c>
      <c r="B462" s="7" t="s">
        <v>592</v>
      </c>
      <c r="C462" s="37" t="s">
        <v>40</v>
      </c>
      <c r="D462" s="298">
        <v>5058</v>
      </c>
      <c r="E462" s="299">
        <v>50058</v>
      </c>
      <c r="F462" s="27" t="s">
        <v>167</v>
      </c>
      <c r="G462" s="73" t="s">
        <v>160</v>
      </c>
      <c r="H462" s="35">
        <v>296863</v>
      </c>
      <c r="I462" s="35">
        <v>47</v>
      </c>
      <c r="J462" s="37" t="s">
        <v>10</v>
      </c>
      <c r="K462" s="37" t="s">
        <v>161</v>
      </c>
      <c r="L462" s="8">
        <v>22</v>
      </c>
      <c r="M462" s="8">
        <v>67356</v>
      </c>
      <c r="N462" s="9" t="s">
        <v>1148</v>
      </c>
      <c r="O462" s="8">
        <v>8431</v>
      </c>
      <c r="P462" s="9" t="s">
        <v>1148</v>
      </c>
      <c r="Q462" s="8">
        <v>3502</v>
      </c>
      <c r="R462" s="9" t="s">
        <v>1148</v>
      </c>
      <c r="S462" s="8">
        <v>0</v>
      </c>
      <c r="T462" s="9" t="s">
        <v>1148</v>
      </c>
      <c r="U462" s="8">
        <v>0</v>
      </c>
      <c r="V462" s="9" t="s">
        <v>1148</v>
      </c>
      <c r="W462" s="33">
        <v>79289</v>
      </c>
      <c r="X462" s="9" t="s">
        <v>1148</v>
      </c>
      <c r="Y462" s="30">
        <v>35.4</v>
      </c>
      <c r="Z462" s="9" t="s">
        <v>1148</v>
      </c>
      <c r="AA462" s="30">
        <v>4.0999999999999996</v>
      </c>
      <c r="AB462" s="9" t="s">
        <v>1148</v>
      </c>
      <c r="AC462" s="30">
        <v>2</v>
      </c>
      <c r="AD462" s="9" t="s">
        <v>1148</v>
      </c>
      <c r="AE462" s="30">
        <v>0</v>
      </c>
      <c r="AF462" s="9" t="s">
        <v>1148</v>
      </c>
      <c r="AG462" s="30">
        <v>0</v>
      </c>
      <c r="AH462" s="9" t="s">
        <v>1148</v>
      </c>
      <c r="AI462" s="32">
        <v>41.5</v>
      </c>
      <c r="AJ462" s="12" t="s">
        <v>1148</v>
      </c>
      <c r="AK462" s="22">
        <v>1229199</v>
      </c>
      <c r="AL462" s="22" t="s">
        <v>1148</v>
      </c>
      <c r="AM462" s="22">
        <v>132284</v>
      </c>
      <c r="AN462" s="22" t="s">
        <v>1148</v>
      </c>
      <c r="AO462" s="22">
        <v>75386</v>
      </c>
      <c r="AP462" s="22" t="s">
        <v>1148</v>
      </c>
      <c r="AQ462" s="22">
        <v>0</v>
      </c>
      <c r="AR462" s="22" t="s">
        <v>1148</v>
      </c>
      <c r="AS462" s="26">
        <v>1436869</v>
      </c>
      <c r="AT462" s="22" t="s">
        <v>1148</v>
      </c>
      <c r="AU462" s="23">
        <v>18.249287368608588</v>
      </c>
      <c r="AV462" s="23" t="s">
        <v>1148</v>
      </c>
      <c r="AW462" s="23">
        <v>15.690190961926225</v>
      </c>
      <c r="AX462" s="23" t="s">
        <v>1148</v>
      </c>
      <c r="AY462" s="23">
        <v>21.526556253569389</v>
      </c>
      <c r="AZ462" s="23" t="s">
        <v>1148</v>
      </c>
      <c r="BA462" s="23" t="s">
        <v>1148</v>
      </c>
      <c r="BB462" s="23" t="s">
        <v>1148</v>
      </c>
      <c r="BC462" s="24">
        <v>18.121921073541095</v>
      </c>
      <c r="BD462" s="1" t="s">
        <v>1148</v>
      </c>
      <c r="BE462" s="1" t="str">
        <f>IF(OR(N462="Q",P462="Q",R462="Q",T462="Q",V462="Q",X462="Q",Z462="Q",AB462="Q",AD462="Q",AF462="Q",AH462="Q",AJ462="Q",AL462="Q",AN462="Q",AP462="Q",AR462="Q",AT462="Q",AV462="Q",AX462="Q",AZ462="Q",BB462="Q",BD462="Q"),"Yes","No")</f>
        <v>No</v>
      </c>
    </row>
    <row r="463" spans="1:57" ht="11.25" customHeight="1">
      <c r="A463" s="7" t="s">
        <v>235</v>
      </c>
      <c r="B463" s="7" t="s">
        <v>236</v>
      </c>
      <c r="C463" s="37" t="s">
        <v>70</v>
      </c>
      <c r="D463" s="298">
        <v>2003</v>
      </c>
      <c r="E463" s="299">
        <v>20003</v>
      </c>
      <c r="F463" s="27" t="s">
        <v>164</v>
      </c>
      <c r="G463" s="73" t="s">
        <v>160</v>
      </c>
      <c r="H463" s="35">
        <v>158084</v>
      </c>
      <c r="I463" s="35">
        <v>47</v>
      </c>
      <c r="J463" s="37" t="s">
        <v>10</v>
      </c>
      <c r="K463" s="37" t="s">
        <v>161</v>
      </c>
      <c r="L463" s="8">
        <v>7</v>
      </c>
      <c r="M463" s="8">
        <v>20741</v>
      </c>
      <c r="N463" s="9" t="s">
        <v>1148</v>
      </c>
      <c r="O463" s="8">
        <v>4916</v>
      </c>
      <c r="P463" s="9" t="s">
        <v>1148</v>
      </c>
      <c r="Q463" s="8">
        <v>831</v>
      </c>
      <c r="R463" s="9" t="s">
        <v>1148</v>
      </c>
      <c r="S463" s="8">
        <v>3596</v>
      </c>
      <c r="T463" s="9" t="s">
        <v>1148</v>
      </c>
      <c r="U463" s="8">
        <v>500</v>
      </c>
      <c r="V463" s="9" t="s">
        <v>1148</v>
      </c>
      <c r="W463" s="33">
        <v>30584</v>
      </c>
      <c r="X463" s="9" t="s">
        <v>1148</v>
      </c>
      <c r="Y463" s="30">
        <v>16</v>
      </c>
      <c r="Z463" s="9" t="s">
        <v>1148</v>
      </c>
      <c r="AA463" s="30">
        <v>3</v>
      </c>
      <c r="AB463" s="9" t="s">
        <v>1148</v>
      </c>
      <c r="AC463" s="30">
        <v>1.25</v>
      </c>
      <c r="AD463" s="9" t="s">
        <v>1148</v>
      </c>
      <c r="AE463" s="30">
        <v>4</v>
      </c>
      <c r="AF463" s="9" t="s">
        <v>1148</v>
      </c>
      <c r="AG463" s="30">
        <v>0.25</v>
      </c>
      <c r="AH463" s="9" t="s">
        <v>1148</v>
      </c>
      <c r="AI463" s="32">
        <v>24.5</v>
      </c>
      <c r="AJ463" s="12" t="s">
        <v>1148</v>
      </c>
      <c r="AK463" s="22">
        <v>312365</v>
      </c>
      <c r="AL463" s="22" t="s">
        <v>1148</v>
      </c>
      <c r="AM463" s="22">
        <v>115786</v>
      </c>
      <c r="AN463" s="22" t="s">
        <v>1148</v>
      </c>
      <c r="AO463" s="22">
        <v>16873</v>
      </c>
      <c r="AP463" s="22" t="s">
        <v>1148</v>
      </c>
      <c r="AQ463" s="22">
        <v>104663</v>
      </c>
      <c r="AR463" s="22" t="s">
        <v>1148</v>
      </c>
      <c r="AS463" s="26">
        <v>549687</v>
      </c>
      <c r="AT463" s="22" t="s">
        <v>1148</v>
      </c>
      <c r="AU463" s="23">
        <v>15.06026710380406</v>
      </c>
      <c r="AV463" s="23" t="s">
        <v>1148</v>
      </c>
      <c r="AW463" s="23">
        <v>23.552888527257934</v>
      </c>
      <c r="AX463" s="23" t="s">
        <v>1148</v>
      </c>
      <c r="AY463" s="23">
        <v>20.304452466907339</v>
      </c>
      <c r="AZ463" s="23" t="s">
        <v>1148</v>
      </c>
      <c r="BA463" s="23">
        <v>29.105394883203559</v>
      </c>
      <c r="BB463" s="23" t="s">
        <v>1148</v>
      </c>
      <c r="BC463" s="24">
        <v>17.973025111169239</v>
      </c>
      <c r="BD463" s="1" t="s">
        <v>1148</v>
      </c>
      <c r="BE463" s="1" t="str">
        <f>IF(OR(N463="Q",P463="Q",R463="Q",T463="Q",V463="Q",X463="Q",Z463="Q",AB463="Q",AD463="Q",AF463="Q",AH463="Q",AJ463="Q",AL463="Q",AN463="Q",AP463="Q",AR463="Q",AT463="Q",AV463="Q",AX463="Q",AZ463="Q",BB463="Q",BD463="Q"),"Yes","No")</f>
        <v>No</v>
      </c>
    </row>
    <row r="464" spans="1:57" ht="11.25" customHeight="1">
      <c r="A464" s="7" t="s">
        <v>447</v>
      </c>
      <c r="B464" s="7" t="s">
        <v>448</v>
      </c>
      <c r="C464" s="37" t="s">
        <v>93</v>
      </c>
      <c r="D464" s="298">
        <v>5003</v>
      </c>
      <c r="E464" s="299">
        <v>50003</v>
      </c>
      <c r="F464" s="27" t="s">
        <v>164</v>
      </c>
      <c r="G464" s="73" t="s">
        <v>160</v>
      </c>
      <c r="H464" s="35">
        <v>124064</v>
      </c>
      <c r="I464" s="35">
        <v>47</v>
      </c>
      <c r="J464" s="37" t="s">
        <v>12</v>
      </c>
      <c r="K464" s="37" t="s">
        <v>161</v>
      </c>
      <c r="L464" s="8">
        <v>1</v>
      </c>
      <c r="M464" s="8">
        <v>2600</v>
      </c>
      <c r="N464" s="9" t="s">
        <v>1148</v>
      </c>
      <c r="O464" s="8">
        <v>1910</v>
      </c>
      <c r="P464" s="9" t="s">
        <v>1148</v>
      </c>
      <c r="Q464" s="8">
        <v>1320</v>
      </c>
      <c r="R464" s="9" t="s">
        <v>1148</v>
      </c>
      <c r="S464" s="8">
        <v>540</v>
      </c>
      <c r="T464" s="9" t="s">
        <v>1148</v>
      </c>
      <c r="U464" s="8">
        <v>0</v>
      </c>
      <c r="V464" s="9" t="s">
        <v>1148</v>
      </c>
      <c r="W464" s="33">
        <v>6370</v>
      </c>
      <c r="X464" s="9" t="s">
        <v>1148</v>
      </c>
      <c r="Y464" s="30">
        <v>1.7</v>
      </c>
      <c r="Z464" s="9" t="s">
        <v>1148</v>
      </c>
      <c r="AA464" s="30">
        <v>0.7</v>
      </c>
      <c r="AB464" s="9" t="s">
        <v>1148</v>
      </c>
      <c r="AC464" s="30">
        <v>0.9</v>
      </c>
      <c r="AD464" s="9" t="s">
        <v>1148</v>
      </c>
      <c r="AE464" s="30">
        <v>0.3</v>
      </c>
      <c r="AF464" s="9" t="s">
        <v>1148</v>
      </c>
      <c r="AG464" s="30">
        <v>0</v>
      </c>
      <c r="AH464" s="9" t="s">
        <v>1148</v>
      </c>
      <c r="AI464" s="32">
        <v>3.5999999999999996</v>
      </c>
      <c r="AJ464" s="12" t="s">
        <v>1148</v>
      </c>
      <c r="AK464" s="22">
        <v>57624</v>
      </c>
      <c r="AL464" s="22" t="s">
        <v>1148</v>
      </c>
      <c r="AM464" s="22">
        <v>48836</v>
      </c>
      <c r="AN464" s="22" t="s">
        <v>1148</v>
      </c>
      <c r="AO464" s="22">
        <v>4340</v>
      </c>
      <c r="AP464" s="22" t="s">
        <v>1148</v>
      </c>
      <c r="AQ464" s="22">
        <v>13700</v>
      </c>
      <c r="AR464" s="22" t="s">
        <v>1148</v>
      </c>
      <c r="AS464" s="26">
        <v>124500</v>
      </c>
      <c r="AT464" s="22" t="s">
        <v>1148</v>
      </c>
      <c r="AU464" s="23">
        <v>22.163076923076922</v>
      </c>
      <c r="AV464" s="23" t="s">
        <v>1148</v>
      </c>
      <c r="AW464" s="23">
        <v>25.568586387434554</v>
      </c>
      <c r="AX464" s="23" t="s">
        <v>1148</v>
      </c>
      <c r="AY464" s="23">
        <v>3.2878787878787881</v>
      </c>
      <c r="AZ464" s="23" t="s">
        <v>1148</v>
      </c>
      <c r="BA464" s="23">
        <v>25.37037037037037</v>
      </c>
      <c r="BB464" s="23" t="s">
        <v>1148</v>
      </c>
      <c r="BC464" s="24">
        <v>19.5447409733124</v>
      </c>
      <c r="BD464" s="1" t="s">
        <v>1148</v>
      </c>
      <c r="BE464" s="1" t="str">
        <f>IF(OR(N464="Q",P464="Q",R464="Q",T464="Q",V464="Q",X464="Q",Z464="Q",AB464="Q",AD464="Q",AF464="Q",AH464="Q",AJ464="Q",AL464="Q",AN464="Q",AP464="Q",AR464="Q",AT464="Q",AV464="Q",AX464="Q",AZ464="Q",BB464="Q",BD464="Q"),"Yes","No")</f>
        <v>No</v>
      </c>
    </row>
    <row r="465" spans="1:57" ht="11.25" customHeight="1">
      <c r="A465" s="7" t="s">
        <v>91</v>
      </c>
      <c r="B465" s="7" t="s">
        <v>181</v>
      </c>
      <c r="C465" s="37" t="s">
        <v>89</v>
      </c>
      <c r="D465" s="298">
        <v>43</v>
      </c>
      <c r="E465" s="299">
        <v>43</v>
      </c>
      <c r="F465" s="27" t="s">
        <v>167</v>
      </c>
      <c r="G465" s="73" t="s">
        <v>160</v>
      </c>
      <c r="H465" s="35">
        <v>67227</v>
      </c>
      <c r="I465" s="35">
        <v>45</v>
      </c>
      <c r="J465" s="37" t="s">
        <v>7</v>
      </c>
      <c r="K465" s="37" t="s">
        <v>161</v>
      </c>
      <c r="L465" s="8">
        <v>30</v>
      </c>
      <c r="M465" s="8">
        <v>113795</v>
      </c>
      <c r="N465" s="9" t="s">
        <v>1148</v>
      </c>
      <c r="O465" s="8">
        <v>26177</v>
      </c>
      <c r="P465" s="9" t="s">
        <v>1148</v>
      </c>
      <c r="Q465" s="8">
        <v>7001</v>
      </c>
      <c r="R465" s="9" t="s">
        <v>1148</v>
      </c>
      <c r="S465" s="8">
        <v>29213</v>
      </c>
      <c r="T465" s="9" t="s">
        <v>1148</v>
      </c>
      <c r="U465" s="8">
        <v>932</v>
      </c>
      <c r="V465" s="9" t="s">
        <v>1148</v>
      </c>
      <c r="W465" s="33">
        <v>177118</v>
      </c>
      <c r="X465" s="9" t="s">
        <v>1148</v>
      </c>
      <c r="Y465" s="30">
        <v>68</v>
      </c>
      <c r="Z465" s="9" t="s">
        <v>1148</v>
      </c>
      <c r="AA465" s="30">
        <v>14.9</v>
      </c>
      <c r="AB465" s="9" t="s">
        <v>1148</v>
      </c>
      <c r="AC465" s="30">
        <v>4</v>
      </c>
      <c r="AD465" s="9" t="s">
        <v>1148</v>
      </c>
      <c r="AE465" s="30">
        <v>16.899999999999999</v>
      </c>
      <c r="AF465" s="9" t="s">
        <v>1148</v>
      </c>
      <c r="AG465" s="30">
        <v>0.5</v>
      </c>
      <c r="AH465" s="9" t="s">
        <v>1148</v>
      </c>
      <c r="AI465" s="32">
        <v>104.3</v>
      </c>
      <c r="AJ465" s="12" t="s">
        <v>1148</v>
      </c>
      <c r="AK465" s="22">
        <v>2450133</v>
      </c>
      <c r="AL465" s="22" t="s">
        <v>1148</v>
      </c>
      <c r="AM465" s="22">
        <v>673445</v>
      </c>
      <c r="AN465" s="22" t="s">
        <v>1148</v>
      </c>
      <c r="AO465" s="22">
        <v>201159</v>
      </c>
      <c r="AP465" s="22" t="s">
        <v>1148</v>
      </c>
      <c r="AQ465" s="22">
        <v>796026</v>
      </c>
      <c r="AR465" s="22" t="s">
        <v>1148</v>
      </c>
      <c r="AS465" s="26">
        <v>4120763</v>
      </c>
      <c r="AT465" s="22" t="s">
        <v>1148</v>
      </c>
      <c r="AU465" s="23">
        <v>21.531112966299048</v>
      </c>
      <c r="AV465" s="23" t="s">
        <v>1148</v>
      </c>
      <c r="AW465" s="23">
        <v>25.726592046452993</v>
      </c>
      <c r="AX465" s="23" t="s">
        <v>1148</v>
      </c>
      <c r="AY465" s="23">
        <v>28.732895300671334</v>
      </c>
      <c r="AZ465" s="23" t="s">
        <v>1148</v>
      </c>
      <c r="BA465" s="23">
        <v>27.249032964775957</v>
      </c>
      <c r="BB465" s="23" t="s">
        <v>1148</v>
      </c>
      <c r="BC465" s="24">
        <v>23.265636468343139</v>
      </c>
      <c r="BD465" s="1" t="s">
        <v>1148</v>
      </c>
      <c r="BE465" s="1" t="str">
        <f>IF(OR(N465="Q",P465="Q",R465="Q",T465="Q",V465="Q",X465="Q",Z465="Q",AB465="Q",AD465="Q",AF465="Q",AH465="Q",AJ465="Q",AL465="Q",AN465="Q",AP465="Q",AR465="Q",AT465="Q",AV465="Q",AX465="Q",AZ465="Q",BB465="Q",BD465="Q"),"Yes","No")</f>
        <v>No</v>
      </c>
    </row>
    <row r="466" spans="1:57" ht="11.25" customHeight="1">
      <c r="A466" s="7" t="s">
        <v>478</v>
      </c>
      <c r="B466" s="7" t="s">
        <v>479</v>
      </c>
      <c r="C466" s="37" t="s">
        <v>32</v>
      </c>
      <c r="D466" s="298">
        <v>4026</v>
      </c>
      <c r="E466" s="299">
        <v>40026</v>
      </c>
      <c r="F466" s="27" t="s">
        <v>164</v>
      </c>
      <c r="G466" s="73" t="s">
        <v>160</v>
      </c>
      <c r="H466" s="35">
        <v>643260</v>
      </c>
      <c r="I466" s="35">
        <v>45</v>
      </c>
      <c r="J466" s="37" t="s">
        <v>7</v>
      </c>
      <c r="K466" s="37" t="s">
        <v>161</v>
      </c>
      <c r="L466" s="8">
        <v>23</v>
      </c>
      <c r="M466" s="8">
        <v>134030</v>
      </c>
      <c r="N466" s="9" t="s">
        <v>1148</v>
      </c>
      <c r="O466" s="8">
        <v>5859</v>
      </c>
      <c r="P466" s="9" t="s">
        <v>1148</v>
      </c>
      <c r="Q466" s="8">
        <v>1801</v>
      </c>
      <c r="R466" s="9" t="s">
        <v>1148</v>
      </c>
      <c r="S466" s="8">
        <v>14625</v>
      </c>
      <c r="T466" s="9" t="s">
        <v>1148</v>
      </c>
      <c r="U466" s="8">
        <v>0</v>
      </c>
      <c r="V466" s="9" t="s">
        <v>1148</v>
      </c>
      <c r="W466" s="33">
        <v>156315</v>
      </c>
      <c r="X466" s="9" t="s">
        <v>1148</v>
      </c>
      <c r="Y466" s="30">
        <v>62</v>
      </c>
      <c r="Z466" s="9" t="s">
        <v>1148</v>
      </c>
      <c r="AA466" s="30">
        <v>4</v>
      </c>
      <c r="AB466" s="9" t="s">
        <v>1148</v>
      </c>
      <c r="AC466" s="30">
        <v>1</v>
      </c>
      <c r="AD466" s="9" t="s">
        <v>1148</v>
      </c>
      <c r="AE466" s="30">
        <v>7.8</v>
      </c>
      <c r="AF466" s="9" t="s">
        <v>1148</v>
      </c>
      <c r="AG466" s="30">
        <v>0</v>
      </c>
      <c r="AH466" s="9" t="s">
        <v>1148</v>
      </c>
      <c r="AI466" s="32">
        <v>74.8</v>
      </c>
      <c r="AJ466" s="12" t="s">
        <v>1148</v>
      </c>
      <c r="AK466" s="22">
        <v>1927194</v>
      </c>
      <c r="AL466" s="22" t="s">
        <v>1148</v>
      </c>
      <c r="AM466" s="22">
        <v>274005</v>
      </c>
      <c r="AN466" s="22" t="s">
        <v>1148</v>
      </c>
      <c r="AO466" s="22">
        <v>33103</v>
      </c>
      <c r="AP466" s="22" t="s">
        <v>1148</v>
      </c>
      <c r="AQ466" s="22">
        <v>334395</v>
      </c>
      <c r="AR466" s="22" t="s">
        <v>1148</v>
      </c>
      <c r="AS466" s="26">
        <v>2568697</v>
      </c>
      <c r="AT466" s="22" t="s">
        <v>1148</v>
      </c>
      <c r="AU466" s="23">
        <v>14.37882563605163</v>
      </c>
      <c r="AV466" s="23" t="s">
        <v>1148</v>
      </c>
      <c r="AW466" s="23">
        <v>46.766513056835635</v>
      </c>
      <c r="AX466" s="23" t="s">
        <v>1148</v>
      </c>
      <c r="AY466" s="23">
        <v>18.380344253192671</v>
      </c>
      <c r="AZ466" s="23" t="s">
        <v>1148</v>
      </c>
      <c r="BA466" s="23">
        <v>22.864615384615384</v>
      </c>
      <c r="BB466" s="23" t="s">
        <v>1148</v>
      </c>
      <c r="BC466" s="24">
        <v>16.432824744906117</v>
      </c>
      <c r="BD466" s="1" t="s">
        <v>1148</v>
      </c>
      <c r="BE466" s="1" t="str">
        <f>IF(OR(N466="Q",P466="Q",R466="Q",T466="Q",V466="Q",X466="Q",Z466="Q",AB466="Q",AD466="Q",AF466="Q",AH466="Q",AJ466="Q",AL466="Q",AN466="Q",AP466="Q",AR466="Q",AT466="Q",AV466="Q",AX466="Q",AZ466="Q",BB466="Q",BD466="Q"),"Yes","No")</f>
        <v>No</v>
      </c>
    </row>
    <row r="467" spans="1:57" ht="11.25" customHeight="1">
      <c r="A467" s="7" t="s">
        <v>478</v>
      </c>
      <c r="B467" s="7" t="s">
        <v>479</v>
      </c>
      <c r="C467" s="37" t="s">
        <v>32</v>
      </c>
      <c r="D467" s="298">
        <v>4026</v>
      </c>
      <c r="E467" s="299">
        <v>40026</v>
      </c>
      <c r="F467" s="27" t="s">
        <v>164</v>
      </c>
      <c r="G467" s="73" t="s">
        <v>160</v>
      </c>
      <c r="H467" s="35">
        <v>643260</v>
      </c>
      <c r="I467" s="35">
        <v>45</v>
      </c>
      <c r="J467" s="37" t="s">
        <v>10</v>
      </c>
      <c r="K467" s="37" t="s">
        <v>161</v>
      </c>
      <c r="L467" s="8">
        <v>22</v>
      </c>
      <c r="M467" s="8">
        <v>69194</v>
      </c>
      <c r="N467" s="9" t="s">
        <v>1148</v>
      </c>
      <c r="O467" s="8">
        <v>2095</v>
      </c>
      <c r="P467" s="9" t="s">
        <v>1148</v>
      </c>
      <c r="Q467" s="8">
        <v>0</v>
      </c>
      <c r="R467" s="9" t="s">
        <v>1148</v>
      </c>
      <c r="S467" s="8">
        <v>4125</v>
      </c>
      <c r="T467" s="9" t="s">
        <v>1148</v>
      </c>
      <c r="U467" s="8">
        <v>0</v>
      </c>
      <c r="V467" s="9" t="s">
        <v>1148</v>
      </c>
      <c r="W467" s="33">
        <v>75414</v>
      </c>
      <c r="X467" s="9" t="s">
        <v>1148</v>
      </c>
      <c r="Y467" s="30">
        <v>38.5</v>
      </c>
      <c r="Z467" s="9" t="s">
        <v>1148</v>
      </c>
      <c r="AA467" s="30">
        <v>1</v>
      </c>
      <c r="AB467" s="9" t="s">
        <v>1148</v>
      </c>
      <c r="AC467" s="30">
        <v>0</v>
      </c>
      <c r="AD467" s="9" t="s">
        <v>1148</v>
      </c>
      <c r="AE467" s="30">
        <v>2.2000000000000002</v>
      </c>
      <c r="AF467" s="9" t="s">
        <v>1148</v>
      </c>
      <c r="AG467" s="30">
        <v>0</v>
      </c>
      <c r="AH467" s="9" t="s">
        <v>1148</v>
      </c>
      <c r="AI467" s="32">
        <v>41.7</v>
      </c>
      <c r="AJ467" s="12" t="s">
        <v>1148</v>
      </c>
      <c r="AK467" s="22">
        <v>954815</v>
      </c>
      <c r="AL467" s="22" t="s">
        <v>1148</v>
      </c>
      <c r="AM467" s="22">
        <v>163309</v>
      </c>
      <c r="AN467" s="22" t="s">
        <v>1148</v>
      </c>
      <c r="AO467" s="22">
        <v>0</v>
      </c>
      <c r="AP467" s="22" t="s">
        <v>1148</v>
      </c>
      <c r="AQ467" s="22">
        <v>94316</v>
      </c>
      <c r="AR467" s="22" t="s">
        <v>1148</v>
      </c>
      <c r="AS467" s="26">
        <v>1212440</v>
      </c>
      <c r="AT467" s="22" t="s">
        <v>1148</v>
      </c>
      <c r="AU467" s="23">
        <v>13.799101078128162</v>
      </c>
      <c r="AV467" s="23" t="s">
        <v>1148</v>
      </c>
      <c r="AW467" s="23">
        <v>77.951789976133654</v>
      </c>
      <c r="AX467" s="23" t="s">
        <v>1148</v>
      </c>
      <c r="AY467" s="23" t="s">
        <v>1148</v>
      </c>
      <c r="AZ467" s="23" t="s">
        <v>1148</v>
      </c>
      <c r="BA467" s="23">
        <v>22.86448484848485</v>
      </c>
      <c r="BB467" s="23" t="s">
        <v>1148</v>
      </c>
      <c r="BC467" s="24">
        <v>16.077120958973136</v>
      </c>
      <c r="BD467" s="1" t="s">
        <v>1148</v>
      </c>
      <c r="BE467" s="1" t="str">
        <f>IF(OR(N467="Q",P467="Q",R467="Q",T467="Q",V467="Q",X467="Q",Z467="Q",AB467="Q",AD467="Q",AF467="Q",AH467="Q",AJ467="Q",AL467="Q",AN467="Q",AP467="Q",AR467="Q",AT467="Q",AV467="Q",AX467="Q",AZ467="Q",BB467="Q",BD467="Q"),"Yes","No")</f>
        <v>No</v>
      </c>
    </row>
    <row r="468" spans="1:57" ht="11.25" customHeight="1">
      <c r="A468" s="7" t="s">
        <v>1144</v>
      </c>
      <c r="B468" s="7" t="s">
        <v>1145</v>
      </c>
      <c r="C468" s="37" t="s">
        <v>84</v>
      </c>
      <c r="D468" s="298">
        <v>6090</v>
      </c>
      <c r="E468" s="299">
        <v>60090</v>
      </c>
      <c r="F468" s="27" t="s">
        <v>197</v>
      </c>
      <c r="G468" s="73" t="s">
        <v>160</v>
      </c>
      <c r="H468" s="35">
        <v>728825</v>
      </c>
      <c r="I468" s="35">
        <v>45</v>
      </c>
      <c r="J468" s="37" t="s">
        <v>18</v>
      </c>
      <c r="K468" s="37" t="s">
        <v>161</v>
      </c>
      <c r="L468" s="8">
        <v>19</v>
      </c>
      <c r="M468" s="8">
        <v>11278</v>
      </c>
      <c r="N468" s="9" t="s">
        <v>1148</v>
      </c>
      <c r="O468" s="8">
        <v>757</v>
      </c>
      <c r="P468" s="9" t="s">
        <v>1148</v>
      </c>
      <c r="Q468" s="8">
        <v>0</v>
      </c>
      <c r="R468" s="9" t="s">
        <v>1148</v>
      </c>
      <c r="S468" s="8">
        <v>901</v>
      </c>
      <c r="T468" s="9" t="s">
        <v>1148</v>
      </c>
      <c r="U468" s="8">
        <v>0</v>
      </c>
      <c r="V468" s="9" t="s">
        <v>1148</v>
      </c>
      <c r="W468" s="33">
        <v>12936</v>
      </c>
      <c r="X468" s="9" t="s">
        <v>1148</v>
      </c>
      <c r="Y468" s="30">
        <v>7.3</v>
      </c>
      <c r="Z468" s="9" t="s">
        <v>1148</v>
      </c>
      <c r="AA468" s="30">
        <v>0.4</v>
      </c>
      <c r="AB468" s="9" t="s">
        <v>1148</v>
      </c>
      <c r="AC468" s="30">
        <v>0</v>
      </c>
      <c r="AD468" s="9" t="s">
        <v>1148</v>
      </c>
      <c r="AE468" s="30">
        <v>0.6</v>
      </c>
      <c r="AF468" s="9" t="s">
        <v>1148</v>
      </c>
      <c r="AG468" s="30">
        <v>0</v>
      </c>
      <c r="AH468" s="9" t="s">
        <v>1148</v>
      </c>
      <c r="AI468" s="32">
        <v>8.3000000000000007</v>
      </c>
      <c r="AJ468" s="12" t="s">
        <v>1148</v>
      </c>
      <c r="AK468" s="22">
        <v>144196</v>
      </c>
      <c r="AL468" s="22" t="s">
        <v>1148</v>
      </c>
      <c r="AM468" s="22">
        <v>11050</v>
      </c>
      <c r="AN468" s="22" t="s">
        <v>1148</v>
      </c>
      <c r="AO468" s="22">
        <v>0</v>
      </c>
      <c r="AP468" s="22" t="s">
        <v>1148</v>
      </c>
      <c r="AQ468" s="22">
        <v>20033</v>
      </c>
      <c r="AR468" s="22" t="s">
        <v>1148</v>
      </c>
      <c r="AS468" s="26">
        <v>175279</v>
      </c>
      <c r="AT468" s="22" t="s">
        <v>1148</v>
      </c>
      <c r="AU468" s="23">
        <v>12.785600283738251</v>
      </c>
      <c r="AV468" s="23" t="s">
        <v>1148</v>
      </c>
      <c r="AW468" s="23">
        <v>14.597093791281374</v>
      </c>
      <c r="AX468" s="23" t="s">
        <v>1148</v>
      </c>
      <c r="AY468" s="23" t="s">
        <v>1148</v>
      </c>
      <c r="AZ468" s="23" t="s">
        <v>1148</v>
      </c>
      <c r="BA468" s="23">
        <v>22.234184239733629</v>
      </c>
      <c r="BB468" s="23" t="s">
        <v>1148</v>
      </c>
      <c r="BC468" s="24">
        <v>13.549706246134818</v>
      </c>
      <c r="BD468" s="1" t="s">
        <v>1148</v>
      </c>
      <c r="BE468" s="1" t="str">
        <f>IF(OR(N468="Q",P468="Q",R468="Q",T468="Q",V468="Q",X468="Q",Z468="Q",AB468="Q",AD468="Q",AF468="Q",AH468="Q",AJ468="Q",AL468="Q",AN468="Q",AP468="Q",AR468="Q",AT468="Q",AV468="Q",AX468="Q",AZ468="Q",BB468="Q",BD468="Q"),"Yes","No")</f>
        <v>No</v>
      </c>
    </row>
    <row r="469" spans="1:57" ht="11.25" customHeight="1">
      <c r="A469" s="7" t="s">
        <v>1144</v>
      </c>
      <c r="B469" s="7" t="s">
        <v>1145</v>
      </c>
      <c r="C469" s="37" t="s">
        <v>84</v>
      </c>
      <c r="D469" s="298">
        <v>6090</v>
      </c>
      <c r="E469" s="299">
        <v>60090</v>
      </c>
      <c r="F469" s="27" t="s">
        <v>197</v>
      </c>
      <c r="G469" s="73" t="s">
        <v>160</v>
      </c>
      <c r="H469" s="35">
        <v>728825</v>
      </c>
      <c r="I469" s="35">
        <v>45</v>
      </c>
      <c r="J469" s="37" t="s">
        <v>7</v>
      </c>
      <c r="K469" s="37" t="s">
        <v>161</v>
      </c>
      <c r="L469" s="8">
        <v>16</v>
      </c>
      <c r="M469" s="8">
        <v>70938</v>
      </c>
      <c r="N469" s="9" t="s">
        <v>1148</v>
      </c>
      <c r="O469" s="8">
        <v>6723</v>
      </c>
      <c r="P469" s="9" t="s">
        <v>1148</v>
      </c>
      <c r="Q469" s="8">
        <v>0</v>
      </c>
      <c r="R469" s="9" t="s">
        <v>1148</v>
      </c>
      <c r="S469" s="8">
        <v>9727</v>
      </c>
      <c r="T469" s="9" t="s">
        <v>1148</v>
      </c>
      <c r="U469" s="8">
        <v>0</v>
      </c>
      <c r="V469" s="9" t="s">
        <v>1148</v>
      </c>
      <c r="W469" s="33">
        <v>87388</v>
      </c>
      <c r="X469" s="9" t="s">
        <v>1148</v>
      </c>
      <c r="Y469" s="30">
        <v>38.909999999999997</v>
      </c>
      <c r="Z469" s="9" t="s">
        <v>1148</v>
      </c>
      <c r="AA469" s="30">
        <v>4.0999999999999996</v>
      </c>
      <c r="AB469" s="9" t="s">
        <v>1148</v>
      </c>
      <c r="AC469" s="30">
        <v>0</v>
      </c>
      <c r="AD469" s="9" t="s">
        <v>1148</v>
      </c>
      <c r="AE469" s="30">
        <v>6.2</v>
      </c>
      <c r="AF469" s="9" t="s">
        <v>1148</v>
      </c>
      <c r="AG469" s="30">
        <v>0</v>
      </c>
      <c r="AH469" s="9" t="s">
        <v>1148</v>
      </c>
      <c r="AI469" s="32">
        <v>49.21</v>
      </c>
      <c r="AJ469" s="12" t="s">
        <v>1148</v>
      </c>
      <c r="AK469" s="22">
        <v>954809</v>
      </c>
      <c r="AL469" s="22" t="s">
        <v>1148</v>
      </c>
      <c r="AM469" s="22">
        <v>100682</v>
      </c>
      <c r="AN469" s="22" t="s">
        <v>1148</v>
      </c>
      <c r="AO469" s="22">
        <v>0</v>
      </c>
      <c r="AP469" s="22" t="s">
        <v>1148</v>
      </c>
      <c r="AQ469" s="22">
        <v>215411</v>
      </c>
      <c r="AR469" s="22" t="s">
        <v>1148</v>
      </c>
      <c r="AS469" s="26">
        <v>1270902</v>
      </c>
      <c r="AT469" s="22" t="s">
        <v>1148</v>
      </c>
      <c r="AU469" s="23">
        <v>13.45976768445685</v>
      </c>
      <c r="AV469" s="23" t="s">
        <v>1148</v>
      </c>
      <c r="AW469" s="23">
        <v>14.9757548713372</v>
      </c>
      <c r="AX469" s="23" t="s">
        <v>1148</v>
      </c>
      <c r="AY469" s="23" t="s">
        <v>1148</v>
      </c>
      <c r="AZ469" s="23" t="s">
        <v>1148</v>
      </c>
      <c r="BA469" s="23">
        <v>22.145676981597614</v>
      </c>
      <c r="BB469" s="23" t="s">
        <v>1148</v>
      </c>
      <c r="BC469" s="24">
        <v>14.543209593994598</v>
      </c>
      <c r="BD469" s="1" t="s">
        <v>1148</v>
      </c>
      <c r="BE469" s="1" t="str">
        <f>IF(OR(N469="Q",P469="Q",R469="Q",T469="Q",V469="Q",X469="Q",Z469="Q",AB469="Q",AD469="Q",AF469="Q",AH469="Q",AJ469="Q",AL469="Q",AN469="Q",AP469="Q",AR469="Q",AT469="Q",AV469="Q",AX469="Q",AZ469="Q",BB469="Q",BD469="Q"),"Yes","No")</f>
        <v>No</v>
      </c>
    </row>
    <row r="470" spans="1:57" ht="11.25" customHeight="1">
      <c r="A470" s="7" t="s">
        <v>91</v>
      </c>
      <c r="B470" s="7" t="s">
        <v>181</v>
      </c>
      <c r="C470" s="37" t="s">
        <v>89</v>
      </c>
      <c r="D470" s="298">
        <v>43</v>
      </c>
      <c r="E470" s="299">
        <v>43</v>
      </c>
      <c r="F470" s="27" t="s">
        <v>167</v>
      </c>
      <c r="G470" s="73" t="s">
        <v>160</v>
      </c>
      <c r="H470" s="35">
        <v>67227</v>
      </c>
      <c r="I470" s="35">
        <v>45</v>
      </c>
      <c r="J470" s="37" t="s">
        <v>10</v>
      </c>
      <c r="K470" s="37" t="s">
        <v>161</v>
      </c>
      <c r="L470" s="8">
        <v>14</v>
      </c>
      <c r="M470" s="8">
        <v>26075</v>
      </c>
      <c r="N470" s="9" t="s">
        <v>1148</v>
      </c>
      <c r="O470" s="8">
        <v>3466</v>
      </c>
      <c r="P470" s="9" t="s">
        <v>1148</v>
      </c>
      <c r="Q470" s="8">
        <v>1595</v>
      </c>
      <c r="R470" s="9" t="s">
        <v>1148</v>
      </c>
      <c r="S470" s="8">
        <v>6654</v>
      </c>
      <c r="T470" s="9" t="s">
        <v>1148</v>
      </c>
      <c r="U470" s="8">
        <v>0</v>
      </c>
      <c r="V470" s="9" t="s">
        <v>1148</v>
      </c>
      <c r="W470" s="33">
        <v>37790</v>
      </c>
      <c r="X470" s="9" t="s">
        <v>1148</v>
      </c>
      <c r="Y470" s="30">
        <v>14</v>
      </c>
      <c r="Z470" s="9" t="s">
        <v>1148</v>
      </c>
      <c r="AA470" s="30">
        <v>2</v>
      </c>
      <c r="AB470" s="9" t="s">
        <v>1148</v>
      </c>
      <c r="AC470" s="30">
        <v>0.89999999999999991</v>
      </c>
      <c r="AD470" s="9" t="s">
        <v>1148</v>
      </c>
      <c r="AE470" s="30">
        <v>3.8</v>
      </c>
      <c r="AF470" s="9" t="s">
        <v>1148</v>
      </c>
      <c r="AG470" s="30">
        <v>0</v>
      </c>
      <c r="AH470" s="9" t="s">
        <v>1148</v>
      </c>
      <c r="AI470" s="32">
        <v>20.7</v>
      </c>
      <c r="AJ470" s="12" t="s">
        <v>1148</v>
      </c>
      <c r="AK470" s="22">
        <v>589196</v>
      </c>
      <c r="AL470" s="22" t="s">
        <v>1148</v>
      </c>
      <c r="AM470" s="22">
        <v>89175</v>
      </c>
      <c r="AN470" s="22" t="s">
        <v>1148</v>
      </c>
      <c r="AO470" s="22">
        <v>45822</v>
      </c>
      <c r="AP470" s="22" t="s">
        <v>1148</v>
      </c>
      <c r="AQ470" s="22">
        <v>181326</v>
      </c>
      <c r="AR470" s="22" t="s">
        <v>1148</v>
      </c>
      <c r="AS470" s="26">
        <v>905519</v>
      </c>
      <c r="AT470" s="22" t="s">
        <v>1148</v>
      </c>
      <c r="AU470" s="23">
        <v>22.596203259827419</v>
      </c>
      <c r="AV470" s="23" t="s">
        <v>1148</v>
      </c>
      <c r="AW470" s="23">
        <v>25.728505481823429</v>
      </c>
      <c r="AX470" s="23" t="s">
        <v>1148</v>
      </c>
      <c r="AY470" s="23">
        <v>28.728526645768024</v>
      </c>
      <c r="AZ470" s="23" t="s">
        <v>1148</v>
      </c>
      <c r="BA470" s="23">
        <v>27.250676284941388</v>
      </c>
      <c r="BB470" s="23" t="s">
        <v>1148</v>
      </c>
      <c r="BC470" s="24">
        <v>23.961868219105583</v>
      </c>
      <c r="BD470" s="1" t="s">
        <v>1148</v>
      </c>
      <c r="BE470" s="1" t="str">
        <f>IF(OR(N470="Q",P470="Q",R470="Q",T470="Q",V470="Q",X470="Q",Z470="Q",AB470="Q",AD470="Q",AF470="Q",AH470="Q",AJ470="Q",AL470="Q",AN470="Q",AP470="Q",AR470="Q",AT470="Q",AV470="Q",AX470="Q",AZ470="Q",BB470="Q",BD470="Q"),"Yes","No")</f>
        <v>No</v>
      </c>
    </row>
    <row r="471" spans="1:57" ht="11.25" customHeight="1">
      <c r="A471" s="7" t="s">
        <v>1144</v>
      </c>
      <c r="B471" s="7" t="s">
        <v>1145</v>
      </c>
      <c r="C471" s="37" t="s">
        <v>84</v>
      </c>
      <c r="D471" s="298">
        <v>6090</v>
      </c>
      <c r="E471" s="299">
        <v>60090</v>
      </c>
      <c r="F471" s="27" t="s">
        <v>197</v>
      </c>
      <c r="G471" s="73" t="s">
        <v>160</v>
      </c>
      <c r="H471" s="35">
        <v>728825</v>
      </c>
      <c r="I471" s="35">
        <v>45</v>
      </c>
      <c r="J471" s="37" t="s">
        <v>10</v>
      </c>
      <c r="K471" s="37" t="s">
        <v>161</v>
      </c>
      <c r="L471" s="8">
        <v>10</v>
      </c>
      <c r="M471" s="8">
        <v>12340</v>
      </c>
      <c r="N471" s="9" t="s">
        <v>1148</v>
      </c>
      <c r="O471" s="8">
        <v>921</v>
      </c>
      <c r="P471" s="9" t="s">
        <v>1148</v>
      </c>
      <c r="Q471" s="8">
        <v>0</v>
      </c>
      <c r="R471" s="9" t="s">
        <v>1148</v>
      </c>
      <c r="S471" s="8">
        <v>1827</v>
      </c>
      <c r="T471" s="9" t="s">
        <v>1148</v>
      </c>
      <c r="U471" s="8">
        <v>0</v>
      </c>
      <c r="V471" s="9" t="s">
        <v>1148</v>
      </c>
      <c r="W471" s="33">
        <v>15088</v>
      </c>
      <c r="X471" s="9" t="s">
        <v>1148</v>
      </c>
      <c r="Y471" s="30">
        <v>5.9</v>
      </c>
      <c r="Z471" s="9" t="s">
        <v>1148</v>
      </c>
      <c r="AA471" s="30">
        <v>0.5</v>
      </c>
      <c r="AB471" s="9" t="s">
        <v>1148</v>
      </c>
      <c r="AC471" s="30">
        <v>0</v>
      </c>
      <c r="AD471" s="9" t="s">
        <v>1148</v>
      </c>
      <c r="AE471" s="30">
        <v>1.2</v>
      </c>
      <c r="AF471" s="9" t="s">
        <v>1148</v>
      </c>
      <c r="AG471" s="30">
        <v>0</v>
      </c>
      <c r="AH471" s="9" t="s">
        <v>1148</v>
      </c>
      <c r="AI471" s="32">
        <v>7.6</v>
      </c>
      <c r="AJ471" s="12" t="s">
        <v>1148</v>
      </c>
      <c r="AK471" s="22">
        <v>147338</v>
      </c>
      <c r="AL471" s="22" t="s">
        <v>1148</v>
      </c>
      <c r="AM471" s="22">
        <v>12832</v>
      </c>
      <c r="AN471" s="22" t="s">
        <v>1148</v>
      </c>
      <c r="AO471" s="22">
        <v>0</v>
      </c>
      <c r="AP471" s="22" t="s">
        <v>1148</v>
      </c>
      <c r="AQ471" s="22">
        <v>39324</v>
      </c>
      <c r="AR471" s="22" t="s">
        <v>1148</v>
      </c>
      <c r="AS471" s="26">
        <v>199494</v>
      </c>
      <c r="AT471" s="22" t="s">
        <v>1148</v>
      </c>
      <c r="AU471" s="23">
        <v>11.939870340356563</v>
      </c>
      <c r="AV471" s="23" t="s">
        <v>1148</v>
      </c>
      <c r="AW471" s="23">
        <v>13.932681867535289</v>
      </c>
      <c r="AX471" s="23" t="s">
        <v>1148</v>
      </c>
      <c r="AY471" s="23" t="s">
        <v>1148</v>
      </c>
      <c r="AZ471" s="23" t="s">
        <v>1148</v>
      </c>
      <c r="BA471" s="23">
        <v>21.523809523809526</v>
      </c>
      <c r="BB471" s="23" t="s">
        <v>1148</v>
      </c>
      <c r="BC471" s="24">
        <v>13.222030752916226</v>
      </c>
      <c r="BD471" s="1" t="s">
        <v>1148</v>
      </c>
      <c r="BE471" s="1" t="str">
        <f>IF(OR(N471="Q",P471="Q",R471="Q",T471="Q",V471="Q",X471="Q",Z471="Q",AB471="Q",AD471="Q",AF471="Q",AH471="Q",AJ471="Q",AL471="Q",AN471="Q",AP471="Q",AR471="Q",AT471="Q",AV471="Q",AX471="Q",AZ471="Q",BB471="Q",BD471="Q"),"Yes","No")</f>
        <v>No</v>
      </c>
    </row>
    <row r="472" spans="1:57" ht="11.25" customHeight="1">
      <c r="A472" s="7" t="s">
        <v>648</v>
      </c>
      <c r="B472" s="7" t="s">
        <v>649</v>
      </c>
      <c r="C472" s="37" t="s">
        <v>70</v>
      </c>
      <c r="D472" s="298">
        <v>2099</v>
      </c>
      <c r="E472" s="299">
        <v>20099</v>
      </c>
      <c r="F472" s="27" t="s">
        <v>167</v>
      </c>
      <c r="G472" s="73" t="s">
        <v>160</v>
      </c>
      <c r="H472" s="35">
        <v>18351295</v>
      </c>
      <c r="I472" s="35">
        <v>44</v>
      </c>
      <c r="J472" s="37" t="s">
        <v>20</v>
      </c>
      <c r="K472" s="37" t="s">
        <v>161</v>
      </c>
      <c r="L472" s="8">
        <v>44</v>
      </c>
      <c r="M472" s="8">
        <v>197290</v>
      </c>
      <c r="N472" s="9" t="s">
        <v>1148</v>
      </c>
      <c r="O472" s="8">
        <v>76325</v>
      </c>
      <c r="P472" s="9" t="s">
        <v>1148</v>
      </c>
      <c r="Q472" s="8">
        <v>233736</v>
      </c>
      <c r="R472" s="9" t="s">
        <v>1148</v>
      </c>
      <c r="S472" s="8">
        <v>56640</v>
      </c>
      <c r="T472" s="9" t="s">
        <v>1148</v>
      </c>
      <c r="U472" s="8">
        <v>0</v>
      </c>
      <c r="V472" s="9" t="s">
        <v>1148</v>
      </c>
      <c r="W472" s="33">
        <v>563991</v>
      </c>
      <c r="X472" s="9" t="s">
        <v>1148</v>
      </c>
      <c r="Y472" s="30">
        <v>112</v>
      </c>
      <c r="Z472" s="9" t="s">
        <v>1148</v>
      </c>
      <c r="AA472" s="30">
        <v>41</v>
      </c>
      <c r="AB472" s="9" t="s">
        <v>1148</v>
      </c>
      <c r="AC472" s="30">
        <v>126</v>
      </c>
      <c r="AD472" s="9" t="s">
        <v>1148</v>
      </c>
      <c r="AE472" s="30">
        <v>29</v>
      </c>
      <c r="AF472" s="9" t="s">
        <v>1148</v>
      </c>
      <c r="AG472" s="30">
        <v>0</v>
      </c>
      <c r="AH472" s="9" t="s">
        <v>1148</v>
      </c>
      <c r="AI472" s="32">
        <v>308</v>
      </c>
      <c r="AJ472" s="12" t="s">
        <v>1148</v>
      </c>
      <c r="AK472" s="22">
        <v>7981127</v>
      </c>
      <c r="AL472" s="22" t="s">
        <v>1148</v>
      </c>
      <c r="AM472" s="22">
        <v>3580432</v>
      </c>
      <c r="AN472" s="22" t="s">
        <v>1148</v>
      </c>
      <c r="AO472" s="22">
        <v>10354792</v>
      </c>
      <c r="AP472" s="22" t="s">
        <v>1148</v>
      </c>
      <c r="AQ472" s="22">
        <v>3215494</v>
      </c>
      <c r="AR472" s="22" t="s">
        <v>1148</v>
      </c>
      <c r="AS472" s="26">
        <v>25131845</v>
      </c>
      <c r="AT472" s="22" t="s">
        <v>1148</v>
      </c>
      <c r="AU472" s="23">
        <v>40.453783770084648</v>
      </c>
      <c r="AV472" s="23" t="s">
        <v>1148</v>
      </c>
      <c r="AW472" s="23">
        <v>46.910343924009169</v>
      </c>
      <c r="AX472" s="23" t="s">
        <v>1148</v>
      </c>
      <c r="AY472" s="23">
        <v>44.301228736694391</v>
      </c>
      <c r="AZ472" s="23" t="s">
        <v>1148</v>
      </c>
      <c r="BA472" s="23">
        <v>56.770727401129946</v>
      </c>
      <c r="BB472" s="23" t="s">
        <v>1148</v>
      </c>
      <c r="BC472" s="24">
        <v>44.560719940566429</v>
      </c>
      <c r="BD472" s="1" t="s">
        <v>1148</v>
      </c>
      <c r="BE472" s="1" t="str">
        <f>IF(OR(N472="Q",P472="Q",R472="Q",T472="Q",V472="Q",X472="Q",Z472="Q",AB472="Q",AD472="Q",AF472="Q",AH472="Q",AJ472="Q",AL472="Q",AN472="Q",AP472="Q",AR472="Q",AT472="Q",AV472="Q",AX472="Q",AZ472="Q",BB472="Q",BD472="Q"),"Yes","No")</f>
        <v>No</v>
      </c>
    </row>
    <row r="473" spans="1:57" ht="11.25" customHeight="1">
      <c r="A473" s="7" t="s">
        <v>368</v>
      </c>
      <c r="B473" s="7" t="s">
        <v>369</v>
      </c>
      <c r="C473" s="37" t="s">
        <v>70</v>
      </c>
      <c r="D473" s="298">
        <v>2010</v>
      </c>
      <c r="E473" s="299">
        <v>20010</v>
      </c>
      <c r="F473" s="27" t="s">
        <v>164</v>
      </c>
      <c r="G473" s="73" t="s">
        <v>160</v>
      </c>
      <c r="H473" s="35">
        <v>423566</v>
      </c>
      <c r="I473" s="35">
        <v>44</v>
      </c>
      <c r="J473" s="37" t="s">
        <v>7</v>
      </c>
      <c r="K473" s="37" t="s">
        <v>161</v>
      </c>
      <c r="L473" s="8">
        <v>26</v>
      </c>
      <c r="M473" s="8">
        <v>58315</v>
      </c>
      <c r="N473" s="9" t="s">
        <v>1148</v>
      </c>
      <c r="O473" s="8">
        <v>10728</v>
      </c>
      <c r="P473" s="9" t="s">
        <v>1148</v>
      </c>
      <c r="Q473" s="8">
        <v>1185</v>
      </c>
      <c r="R473" s="9" t="s">
        <v>1148</v>
      </c>
      <c r="S473" s="8">
        <v>4415</v>
      </c>
      <c r="T473" s="9" t="s">
        <v>1148</v>
      </c>
      <c r="U473" s="8">
        <v>0</v>
      </c>
      <c r="V473" s="9" t="s">
        <v>1148</v>
      </c>
      <c r="W473" s="33">
        <v>74643</v>
      </c>
      <c r="X473" s="9" t="s">
        <v>1148</v>
      </c>
      <c r="Y473" s="30">
        <v>36</v>
      </c>
      <c r="Z473" s="9" t="s">
        <v>1148</v>
      </c>
      <c r="AA473" s="30">
        <v>7</v>
      </c>
      <c r="AB473" s="9" t="s">
        <v>1148</v>
      </c>
      <c r="AC473" s="30">
        <v>0.5</v>
      </c>
      <c r="AD473" s="9" t="s">
        <v>1148</v>
      </c>
      <c r="AE473" s="30">
        <v>2</v>
      </c>
      <c r="AF473" s="9" t="s">
        <v>1148</v>
      </c>
      <c r="AG473" s="30">
        <v>0</v>
      </c>
      <c r="AH473" s="9" t="s">
        <v>1148</v>
      </c>
      <c r="AI473" s="32">
        <v>45.5</v>
      </c>
      <c r="AJ473" s="12" t="s">
        <v>1148</v>
      </c>
      <c r="AK473" s="22">
        <v>1169315</v>
      </c>
      <c r="AL473" s="22" t="s">
        <v>1148</v>
      </c>
      <c r="AM473" s="22">
        <v>246740</v>
      </c>
      <c r="AN473" s="22" t="s">
        <v>1148</v>
      </c>
      <c r="AO473" s="22">
        <v>30933</v>
      </c>
      <c r="AP473" s="22" t="s">
        <v>1148</v>
      </c>
      <c r="AQ473" s="22">
        <v>135389</v>
      </c>
      <c r="AR473" s="22" t="s">
        <v>1148</v>
      </c>
      <c r="AS473" s="26">
        <v>1582377</v>
      </c>
      <c r="AT473" s="22" t="s">
        <v>1148</v>
      </c>
      <c r="AU473" s="23">
        <v>20.051701963474233</v>
      </c>
      <c r="AV473" s="23" t="s">
        <v>1148</v>
      </c>
      <c r="AW473" s="23">
        <v>22.999627143922446</v>
      </c>
      <c r="AX473" s="23" t="s">
        <v>1148</v>
      </c>
      <c r="AY473" s="23">
        <v>26.103797468354429</v>
      </c>
      <c r="AZ473" s="23" t="s">
        <v>1148</v>
      </c>
      <c r="BA473" s="23">
        <v>30.66568516421291</v>
      </c>
      <c r="BB473" s="23" t="s">
        <v>1148</v>
      </c>
      <c r="BC473" s="24">
        <v>21.199268518146376</v>
      </c>
      <c r="BD473" s="1" t="s">
        <v>1148</v>
      </c>
      <c r="BE473" s="1" t="str">
        <f>IF(OR(N473="Q",P473="Q",R473="Q",T473="Q",V473="Q",X473="Q",Z473="Q",AB473="Q",AD473="Q",AF473="Q",AH473="Q",AJ473="Q",AL473="Q",AN473="Q",AP473="Q",AR473="Q",AT473="Q",AV473="Q",AX473="Q",AZ473="Q",BB473="Q",BD473="Q"),"Yes","No")</f>
        <v>No</v>
      </c>
    </row>
    <row r="474" spans="1:57" ht="11.25" customHeight="1">
      <c r="A474" s="7" t="s">
        <v>746</v>
      </c>
      <c r="B474" s="7" t="s">
        <v>747</v>
      </c>
      <c r="C474" s="37" t="s">
        <v>17</v>
      </c>
      <c r="D474" s="298">
        <v>9206</v>
      </c>
      <c r="E474" s="299">
        <v>90206</v>
      </c>
      <c r="F474" s="27" t="s">
        <v>167</v>
      </c>
      <c r="G474" s="73" t="s">
        <v>160</v>
      </c>
      <c r="H474" s="35">
        <v>59219</v>
      </c>
      <c r="I474" s="35">
        <v>44</v>
      </c>
      <c r="J474" s="37" t="s">
        <v>7</v>
      </c>
      <c r="K474" s="37" t="s">
        <v>161</v>
      </c>
      <c r="L474" s="8">
        <v>22</v>
      </c>
      <c r="M474" s="8">
        <v>99178</v>
      </c>
      <c r="N474" s="9" t="s">
        <v>1148</v>
      </c>
      <c r="O474" s="8">
        <v>16316</v>
      </c>
      <c r="P474" s="9" t="s">
        <v>1148</v>
      </c>
      <c r="Q474" s="8">
        <v>0</v>
      </c>
      <c r="R474" s="9" t="s">
        <v>1148</v>
      </c>
      <c r="S474" s="8">
        <v>8923</v>
      </c>
      <c r="T474" s="9" t="s">
        <v>1148</v>
      </c>
      <c r="U474" s="8">
        <v>0</v>
      </c>
      <c r="V474" s="9" t="s">
        <v>1148</v>
      </c>
      <c r="W474" s="33">
        <v>124417</v>
      </c>
      <c r="X474" s="9" t="s">
        <v>1148</v>
      </c>
      <c r="Y474" s="30">
        <v>62.393000000000001</v>
      </c>
      <c r="Z474" s="9" t="s">
        <v>1148</v>
      </c>
      <c r="AA474" s="30">
        <v>8.49</v>
      </c>
      <c r="AB474" s="9" t="s">
        <v>1148</v>
      </c>
      <c r="AC474" s="30">
        <v>0</v>
      </c>
      <c r="AD474" s="9" t="s">
        <v>1148</v>
      </c>
      <c r="AE474" s="30">
        <v>4.8479999999999999</v>
      </c>
      <c r="AF474" s="9" t="s">
        <v>1148</v>
      </c>
      <c r="AG474" s="30">
        <v>0</v>
      </c>
      <c r="AH474" s="9" t="s">
        <v>1148</v>
      </c>
      <c r="AI474" s="32">
        <v>75.730999999999995</v>
      </c>
      <c r="AJ474" s="12" t="s">
        <v>1148</v>
      </c>
      <c r="AK474" s="22">
        <v>1664727</v>
      </c>
      <c r="AL474" s="22" t="s">
        <v>1148</v>
      </c>
      <c r="AM474" s="22">
        <v>376958</v>
      </c>
      <c r="AN474" s="22" t="s">
        <v>1148</v>
      </c>
      <c r="AO474" s="22">
        <v>0</v>
      </c>
      <c r="AP474" s="22" t="s">
        <v>1148</v>
      </c>
      <c r="AQ474" s="22">
        <v>250648</v>
      </c>
      <c r="AR474" s="22" t="s">
        <v>1148</v>
      </c>
      <c r="AS474" s="26">
        <v>2292333</v>
      </c>
      <c r="AT474" s="22" t="s">
        <v>1148</v>
      </c>
      <c r="AU474" s="23">
        <v>16.785244711528765</v>
      </c>
      <c r="AV474" s="23" t="s">
        <v>1148</v>
      </c>
      <c r="AW474" s="23">
        <v>23.103579308654083</v>
      </c>
      <c r="AX474" s="23" t="s">
        <v>1148</v>
      </c>
      <c r="AY474" s="23" t="s">
        <v>1148</v>
      </c>
      <c r="AZ474" s="23" t="s">
        <v>1148</v>
      </c>
      <c r="BA474" s="23">
        <v>28.090104225036423</v>
      </c>
      <c r="BB474" s="23" t="s">
        <v>1148</v>
      </c>
      <c r="BC474" s="24">
        <v>18.424596317223532</v>
      </c>
      <c r="BD474" s="1" t="s">
        <v>1148</v>
      </c>
      <c r="BE474" s="1" t="str">
        <f>IF(OR(N474="Q",P474="Q",R474="Q",T474="Q",V474="Q",X474="Q",Z474="Q",AB474="Q",AD474="Q",AF474="Q",AH474="Q",AJ474="Q",AL474="Q",AN474="Q",AP474="Q",AR474="Q",AT474="Q",AV474="Q",AX474="Q",AZ474="Q",BB474="Q",BD474="Q"),"Yes","No")</f>
        <v>No</v>
      </c>
    </row>
    <row r="475" spans="1:57" ht="11.25" customHeight="1">
      <c r="A475" s="7" t="s">
        <v>746</v>
      </c>
      <c r="B475" s="7" t="s">
        <v>747</v>
      </c>
      <c r="C475" s="37" t="s">
        <v>17</v>
      </c>
      <c r="D475" s="298">
        <v>9206</v>
      </c>
      <c r="E475" s="299">
        <v>90206</v>
      </c>
      <c r="F475" s="27" t="s">
        <v>167</v>
      </c>
      <c r="G475" s="73" t="s">
        <v>160</v>
      </c>
      <c r="H475" s="35">
        <v>59219</v>
      </c>
      <c r="I475" s="35">
        <v>44</v>
      </c>
      <c r="J475" s="37" t="s">
        <v>10</v>
      </c>
      <c r="K475" s="37" t="s">
        <v>161</v>
      </c>
      <c r="L475" s="8">
        <v>21</v>
      </c>
      <c r="M475" s="8">
        <v>70672</v>
      </c>
      <c r="N475" s="9" t="s">
        <v>1148</v>
      </c>
      <c r="O475" s="8">
        <v>13600</v>
      </c>
      <c r="P475" s="9" t="s">
        <v>1148</v>
      </c>
      <c r="Q475" s="8">
        <v>0</v>
      </c>
      <c r="R475" s="9" t="s">
        <v>1148</v>
      </c>
      <c r="S475" s="8">
        <v>8106</v>
      </c>
      <c r="T475" s="9" t="s">
        <v>1148</v>
      </c>
      <c r="U475" s="8">
        <v>0</v>
      </c>
      <c r="V475" s="9" t="s">
        <v>1148</v>
      </c>
      <c r="W475" s="33">
        <v>92378</v>
      </c>
      <c r="X475" s="9" t="s">
        <v>1148</v>
      </c>
      <c r="Y475" s="30">
        <v>38.482999999999997</v>
      </c>
      <c r="Z475" s="9" t="s">
        <v>1148</v>
      </c>
      <c r="AA475" s="30">
        <v>7.125</v>
      </c>
      <c r="AB475" s="9" t="s">
        <v>1148</v>
      </c>
      <c r="AC475" s="30">
        <v>0</v>
      </c>
      <c r="AD475" s="9" t="s">
        <v>1148</v>
      </c>
      <c r="AE475" s="30">
        <v>4.4039999999999999</v>
      </c>
      <c r="AF475" s="9" t="s">
        <v>1148</v>
      </c>
      <c r="AG475" s="30">
        <v>0</v>
      </c>
      <c r="AH475" s="9" t="s">
        <v>1148</v>
      </c>
      <c r="AI475" s="32">
        <v>50.012</v>
      </c>
      <c r="AJ475" s="12" t="s">
        <v>1148</v>
      </c>
      <c r="AK475" s="22">
        <v>1209404</v>
      </c>
      <c r="AL475" s="22" t="s">
        <v>1148</v>
      </c>
      <c r="AM475" s="22">
        <v>326857</v>
      </c>
      <c r="AN475" s="22" t="s">
        <v>1148</v>
      </c>
      <c r="AO475" s="22">
        <v>0</v>
      </c>
      <c r="AP475" s="22" t="s">
        <v>1148</v>
      </c>
      <c r="AQ475" s="22">
        <v>227666</v>
      </c>
      <c r="AR475" s="22" t="s">
        <v>1148</v>
      </c>
      <c r="AS475" s="26">
        <v>1763927</v>
      </c>
      <c r="AT475" s="22" t="s">
        <v>1148</v>
      </c>
      <c r="AU475" s="23">
        <v>17.112916006339145</v>
      </c>
      <c r="AV475" s="23" t="s">
        <v>1148</v>
      </c>
      <c r="AW475" s="23">
        <v>24.033602941176472</v>
      </c>
      <c r="AX475" s="23" t="s">
        <v>1148</v>
      </c>
      <c r="AY475" s="23" t="s">
        <v>1148</v>
      </c>
      <c r="AZ475" s="23" t="s">
        <v>1148</v>
      </c>
      <c r="BA475" s="23">
        <v>28.086109055020973</v>
      </c>
      <c r="BB475" s="23" t="s">
        <v>1148</v>
      </c>
      <c r="BC475" s="24">
        <v>19.094665396522981</v>
      </c>
      <c r="BD475" s="1" t="s">
        <v>1148</v>
      </c>
      <c r="BE475" s="1" t="str">
        <f>IF(OR(N475="Q",P475="Q",R475="Q",T475="Q",V475="Q",X475="Q",Z475="Q",AB475="Q",AD475="Q",AF475="Q",AH475="Q",AJ475="Q",AL475="Q",AN475="Q",AP475="Q",AR475="Q",AT475="Q",AV475="Q",AX475="Q",AZ475="Q",BB475="Q",BD475="Q"),"Yes","No")</f>
        <v>No</v>
      </c>
    </row>
    <row r="476" spans="1:57" ht="11.25" customHeight="1">
      <c r="A476" s="7" t="s">
        <v>368</v>
      </c>
      <c r="B476" s="7" t="s">
        <v>369</v>
      </c>
      <c r="C476" s="37" t="s">
        <v>70</v>
      </c>
      <c r="D476" s="298">
        <v>2010</v>
      </c>
      <c r="E476" s="299">
        <v>20010</v>
      </c>
      <c r="F476" s="27" t="s">
        <v>164</v>
      </c>
      <c r="G476" s="73" t="s">
        <v>160</v>
      </c>
      <c r="H476" s="35">
        <v>423566</v>
      </c>
      <c r="I476" s="35">
        <v>44</v>
      </c>
      <c r="J476" s="37" t="s">
        <v>10</v>
      </c>
      <c r="K476" s="37" t="s">
        <v>161</v>
      </c>
      <c r="L476" s="8">
        <v>18</v>
      </c>
      <c r="M476" s="8">
        <v>58784</v>
      </c>
      <c r="N476" s="9" t="s">
        <v>1148</v>
      </c>
      <c r="O476" s="8">
        <v>9361</v>
      </c>
      <c r="P476" s="9" t="s">
        <v>1148</v>
      </c>
      <c r="Q476" s="8">
        <v>1193</v>
      </c>
      <c r="R476" s="9" t="s">
        <v>1148</v>
      </c>
      <c r="S476" s="8">
        <v>5112</v>
      </c>
      <c r="T476" s="9" t="s">
        <v>1148</v>
      </c>
      <c r="U476" s="8">
        <v>0</v>
      </c>
      <c r="V476" s="9" t="s">
        <v>1148</v>
      </c>
      <c r="W476" s="33">
        <v>74450</v>
      </c>
      <c r="X476" s="9" t="s">
        <v>1148</v>
      </c>
      <c r="Y476" s="30">
        <v>37</v>
      </c>
      <c r="Z476" s="9" t="s">
        <v>1148</v>
      </c>
      <c r="AA476" s="30">
        <v>6</v>
      </c>
      <c r="AB476" s="9" t="s">
        <v>1148</v>
      </c>
      <c r="AC476" s="30">
        <v>0.5</v>
      </c>
      <c r="AD476" s="9" t="s">
        <v>1148</v>
      </c>
      <c r="AE476" s="30">
        <v>3</v>
      </c>
      <c r="AF476" s="9" t="s">
        <v>1148</v>
      </c>
      <c r="AG476" s="30">
        <v>0</v>
      </c>
      <c r="AH476" s="9" t="s">
        <v>1148</v>
      </c>
      <c r="AI476" s="32">
        <v>46.5</v>
      </c>
      <c r="AJ476" s="12" t="s">
        <v>1148</v>
      </c>
      <c r="AK476" s="22">
        <v>1106242</v>
      </c>
      <c r="AL476" s="22" t="s">
        <v>1148</v>
      </c>
      <c r="AM476" s="22">
        <v>212729</v>
      </c>
      <c r="AN476" s="22" t="s">
        <v>1148</v>
      </c>
      <c r="AO476" s="22">
        <v>26669</v>
      </c>
      <c r="AP476" s="22" t="s">
        <v>1148</v>
      </c>
      <c r="AQ476" s="22">
        <v>116726</v>
      </c>
      <c r="AR476" s="22" t="s">
        <v>1148</v>
      </c>
      <c r="AS476" s="26">
        <v>1462366</v>
      </c>
      <c r="AT476" s="22" t="s">
        <v>1148</v>
      </c>
      <c r="AU476" s="23">
        <v>18.818760206859011</v>
      </c>
      <c r="AV476" s="23" t="s">
        <v>1148</v>
      </c>
      <c r="AW476" s="23">
        <v>22.725029377203292</v>
      </c>
      <c r="AX476" s="23" t="s">
        <v>1148</v>
      </c>
      <c r="AY476" s="23">
        <v>22.354568315171836</v>
      </c>
      <c r="AZ476" s="23" t="s">
        <v>1148</v>
      </c>
      <c r="BA476" s="23">
        <v>22.833724569640061</v>
      </c>
      <c r="BB476" s="23" t="s">
        <v>1148</v>
      </c>
      <c r="BC476" s="24">
        <v>19.642256548018803</v>
      </c>
      <c r="BD476" s="1" t="s">
        <v>1148</v>
      </c>
      <c r="BE476" s="1" t="str">
        <f>IF(OR(N476="Q",P476="Q",R476="Q",T476="Q",V476="Q",X476="Q",Z476="Q",AB476="Q",AD476="Q",AF476="Q",AH476="Q",AJ476="Q",AL476="Q",AN476="Q",AP476="Q",AR476="Q",AT476="Q",AV476="Q",AX476="Q",AZ476="Q",BB476="Q",BD476="Q"),"Yes","No")</f>
        <v>No</v>
      </c>
    </row>
    <row r="477" spans="1:57" ht="11.25" customHeight="1">
      <c r="A477" s="7" t="s">
        <v>715</v>
      </c>
      <c r="B477" s="7" t="s">
        <v>716</v>
      </c>
      <c r="C477" s="37" t="s">
        <v>58</v>
      </c>
      <c r="D477" s="298">
        <v>4006</v>
      </c>
      <c r="E477" s="299">
        <v>40006</v>
      </c>
      <c r="F477" s="27" t="s">
        <v>167</v>
      </c>
      <c r="G477" s="73" t="s">
        <v>160</v>
      </c>
      <c r="H477" s="35">
        <v>219957</v>
      </c>
      <c r="I477" s="35">
        <v>44</v>
      </c>
      <c r="J477" s="37" t="s">
        <v>10</v>
      </c>
      <c r="K477" s="37" t="s">
        <v>161</v>
      </c>
      <c r="L477" s="8">
        <v>16</v>
      </c>
      <c r="M477" s="8">
        <v>34746</v>
      </c>
      <c r="N477" s="9" t="s">
        <v>1148</v>
      </c>
      <c r="O477" s="8">
        <v>0</v>
      </c>
      <c r="P477" s="9" t="s">
        <v>1148</v>
      </c>
      <c r="Q477" s="8">
        <v>1226</v>
      </c>
      <c r="R477" s="9" t="s">
        <v>1148</v>
      </c>
      <c r="S477" s="8">
        <v>5040</v>
      </c>
      <c r="T477" s="9" t="s">
        <v>1148</v>
      </c>
      <c r="U477" s="8">
        <v>0</v>
      </c>
      <c r="V477" s="9" t="s">
        <v>1148</v>
      </c>
      <c r="W477" s="33">
        <v>41012</v>
      </c>
      <c r="X477" s="9" t="s">
        <v>1148</v>
      </c>
      <c r="Y477" s="30">
        <v>26</v>
      </c>
      <c r="Z477" s="9" t="s">
        <v>1148</v>
      </c>
      <c r="AA477" s="30">
        <v>0</v>
      </c>
      <c r="AB477" s="9" t="s">
        <v>1148</v>
      </c>
      <c r="AC477" s="30">
        <v>1</v>
      </c>
      <c r="AD477" s="9" t="s">
        <v>1148</v>
      </c>
      <c r="AE477" s="30">
        <v>2.5</v>
      </c>
      <c r="AF477" s="9" t="s">
        <v>1148</v>
      </c>
      <c r="AG477" s="30">
        <v>0</v>
      </c>
      <c r="AH477" s="9" t="s">
        <v>1148</v>
      </c>
      <c r="AI477" s="32">
        <v>29.5</v>
      </c>
      <c r="AJ477" s="12" t="s">
        <v>1148</v>
      </c>
      <c r="AK477" s="22">
        <v>427970</v>
      </c>
      <c r="AL477" s="22" t="s">
        <v>1148</v>
      </c>
      <c r="AM477" s="22">
        <v>0</v>
      </c>
      <c r="AN477" s="22" t="s">
        <v>1148</v>
      </c>
      <c r="AO477" s="22">
        <v>12879</v>
      </c>
      <c r="AP477" s="22" t="s">
        <v>1148</v>
      </c>
      <c r="AQ477" s="22">
        <v>152540</v>
      </c>
      <c r="AR477" s="22" t="s">
        <v>1148</v>
      </c>
      <c r="AS477" s="26">
        <v>593389</v>
      </c>
      <c r="AT477" s="22" t="s">
        <v>1148</v>
      </c>
      <c r="AU477" s="23">
        <v>12.31710124906464</v>
      </c>
      <c r="AV477" s="23" t="s">
        <v>1148</v>
      </c>
      <c r="AW477" s="23" t="s">
        <v>1148</v>
      </c>
      <c r="AX477" s="23" t="s">
        <v>1148</v>
      </c>
      <c r="AY477" s="23">
        <v>10.504893964110931</v>
      </c>
      <c r="AZ477" s="23" t="s">
        <v>1148</v>
      </c>
      <c r="BA477" s="23">
        <v>30.265873015873016</v>
      </c>
      <c r="BB477" s="23" t="s">
        <v>1148</v>
      </c>
      <c r="BC477" s="24">
        <v>14.468667707012582</v>
      </c>
      <c r="BD477" s="1" t="s">
        <v>1148</v>
      </c>
      <c r="BE477" s="1" t="str">
        <f>IF(OR(N477="Q",P477="Q",R477="Q",T477="Q",V477="Q",X477="Q",Z477="Q",AB477="Q",AD477="Q",AF477="Q",AH477="Q",AJ477="Q",AL477="Q",AN477="Q",AP477="Q",AR477="Q",AT477="Q",AV477="Q",AX477="Q",AZ477="Q",BB477="Q",BD477="Q"),"Yes","No")</f>
        <v>No</v>
      </c>
    </row>
    <row r="478" spans="1:57" ht="11.25" customHeight="1">
      <c r="A478" s="7" t="s">
        <v>719</v>
      </c>
      <c r="B478" s="7" t="s">
        <v>720</v>
      </c>
      <c r="C478" s="37" t="s">
        <v>9</v>
      </c>
      <c r="D478" s="298">
        <v>4103</v>
      </c>
      <c r="E478" s="299">
        <v>40103</v>
      </c>
      <c r="F478" s="27" t="s">
        <v>197</v>
      </c>
      <c r="G478" s="73" t="s">
        <v>160</v>
      </c>
      <c r="H478" s="35">
        <v>68781</v>
      </c>
      <c r="I478" s="35">
        <v>44</v>
      </c>
      <c r="J478" s="37" t="s">
        <v>10</v>
      </c>
      <c r="K478" s="37" t="s">
        <v>161</v>
      </c>
      <c r="L478" s="8">
        <v>13</v>
      </c>
      <c r="M478" s="8">
        <v>38817</v>
      </c>
      <c r="N478" s="9" t="s">
        <v>1148</v>
      </c>
      <c r="O478" s="8">
        <v>0</v>
      </c>
      <c r="P478" s="9" t="s">
        <v>1148</v>
      </c>
      <c r="Q478" s="8">
        <v>828</v>
      </c>
      <c r="R478" s="9" t="s">
        <v>1148</v>
      </c>
      <c r="S478" s="8">
        <v>1629</v>
      </c>
      <c r="T478" s="9" t="s">
        <v>1148</v>
      </c>
      <c r="U478" s="8">
        <v>0</v>
      </c>
      <c r="V478" s="9" t="s">
        <v>1148</v>
      </c>
      <c r="W478" s="33">
        <v>41274</v>
      </c>
      <c r="X478" s="9" t="s">
        <v>1148</v>
      </c>
      <c r="Y478" s="30">
        <v>32</v>
      </c>
      <c r="Z478" s="9" t="s">
        <v>1148</v>
      </c>
      <c r="AA478" s="30">
        <v>0</v>
      </c>
      <c r="AB478" s="9" t="s">
        <v>1148</v>
      </c>
      <c r="AC478" s="30">
        <v>1</v>
      </c>
      <c r="AD478" s="9" t="s">
        <v>1148</v>
      </c>
      <c r="AE478" s="30">
        <v>1.2</v>
      </c>
      <c r="AF478" s="9" t="s">
        <v>1148</v>
      </c>
      <c r="AG478" s="30">
        <v>0</v>
      </c>
      <c r="AH478" s="9" t="s">
        <v>1148</v>
      </c>
      <c r="AI478" s="32">
        <v>34.200000000000003</v>
      </c>
      <c r="AJ478" s="12" t="s">
        <v>1148</v>
      </c>
      <c r="AK478" s="22">
        <v>536058</v>
      </c>
      <c r="AL478" s="22" t="s">
        <v>1148</v>
      </c>
      <c r="AM478" s="22">
        <v>0</v>
      </c>
      <c r="AN478" s="22" t="s">
        <v>1148</v>
      </c>
      <c r="AO478" s="22">
        <v>6276</v>
      </c>
      <c r="AP478" s="22" t="s">
        <v>1148</v>
      </c>
      <c r="AQ478" s="22">
        <v>39622</v>
      </c>
      <c r="AR478" s="22" t="s">
        <v>1148</v>
      </c>
      <c r="AS478" s="26">
        <v>581956</v>
      </c>
      <c r="AT478" s="22" t="s">
        <v>1148</v>
      </c>
      <c r="AU478" s="23">
        <v>13.809877115696731</v>
      </c>
      <c r="AV478" s="23" t="s">
        <v>1148</v>
      </c>
      <c r="AW478" s="23" t="s">
        <v>1148</v>
      </c>
      <c r="AX478" s="23" t="s">
        <v>1148</v>
      </c>
      <c r="AY478" s="23">
        <v>7.5797101449275361</v>
      </c>
      <c r="AZ478" s="23" t="s">
        <v>1148</v>
      </c>
      <c r="BA478" s="23">
        <v>24.322897483118478</v>
      </c>
      <c r="BB478" s="23" t="s">
        <v>1148</v>
      </c>
      <c r="BC478" s="24">
        <v>14.099820710374569</v>
      </c>
      <c r="BD478" s="1" t="s">
        <v>1148</v>
      </c>
      <c r="BE478" s="1" t="str">
        <f>IF(OR(N478="Q",P478="Q",R478="Q",T478="Q",V478="Q",X478="Q",Z478="Q",AB478="Q",AD478="Q",AF478="Q",AH478="Q",AJ478="Q",AL478="Q",AN478="Q",AP478="Q",AR478="Q",AT478="Q",AV478="Q",AX478="Q",AZ478="Q",BB478="Q",BD478="Q"),"Yes","No")</f>
        <v>No</v>
      </c>
    </row>
    <row r="479" spans="1:57" ht="11.25" customHeight="1">
      <c r="A479" s="7" t="s">
        <v>715</v>
      </c>
      <c r="B479" s="7" t="s">
        <v>716</v>
      </c>
      <c r="C479" s="37" t="s">
        <v>58</v>
      </c>
      <c r="D479" s="298">
        <v>4006</v>
      </c>
      <c r="E479" s="299">
        <v>40006</v>
      </c>
      <c r="F479" s="27" t="s">
        <v>167</v>
      </c>
      <c r="G479" s="73" t="s">
        <v>160</v>
      </c>
      <c r="H479" s="35">
        <v>219957</v>
      </c>
      <c r="I479" s="35">
        <v>44</v>
      </c>
      <c r="J479" s="37" t="s">
        <v>8</v>
      </c>
      <c r="K479" s="37" t="s">
        <v>161</v>
      </c>
      <c r="L479" s="8">
        <v>3</v>
      </c>
      <c r="M479" s="8">
        <v>0</v>
      </c>
      <c r="N479" s="9" t="s">
        <v>1148</v>
      </c>
      <c r="O479" s="8">
        <v>0</v>
      </c>
      <c r="P479" s="9" t="s">
        <v>1148</v>
      </c>
      <c r="Q479" s="8">
        <v>80</v>
      </c>
      <c r="R479" s="9" t="s">
        <v>1148</v>
      </c>
      <c r="S479" s="8">
        <v>75</v>
      </c>
      <c r="T479" s="9" t="s">
        <v>1148</v>
      </c>
      <c r="U479" s="8">
        <v>0</v>
      </c>
      <c r="V479" s="9" t="s">
        <v>1148</v>
      </c>
      <c r="W479" s="33">
        <v>155</v>
      </c>
      <c r="X479" s="9" t="s">
        <v>1148</v>
      </c>
      <c r="Y479" s="30">
        <v>0</v>
      </c>
      <c r="Z479" s="9" t="s">
        <v>1148</v>
      </c>
      <c r="AA479" s="30">
        <v>0</v>
      </c>
      <c r="AB479" s="9" t="s">
        <v>1148</v>
      </c>
      <c r="AC479" s="30">
        <v>0.04</v>
      </c>
      <c r="AD479" s="9" t="s">
        <v>1148</v>
      </c>
      <c r="AE479" s="30">
        <v>0.04</v>
      </c>
      <c r="AF479" s="9" t="s">
        <v>1148</v>
      </c>
      <c r="AG479" s="30">
        <v>0</v>
      </c>
      <c r="AH479" s="9" t="s">
        <v>1148</v>
      </c>
      <c r="AI479" s="32">
        <v>0.08</v>
      </c>
      <c r="AJ479" s="12" t="s">
        <v>1148</v>
      </c>
      <c r="AK479" s="22">
        <v>0</v>
      </c>
      <c r="AL479" s="22" t="s">
        <v>1148</v>
      </c>
      <c r="AM479" s="22">
        <v>0</v>
      </c>
      <c r="AN479" s="22" t="s">
        <v>1148</v>
      </c>
      <c r="AO479" s="22">
        <v>1932</v>
      </c>
      <c r="AP479" s="22" t="s">
        <v>1148</v>
      </c>
      <c r="AQ479" s="22">
        <v>1740</v>
      </c>
      <c r="AR479" s="22" t="s">
        <v>1148</v>
      </c>
      <c r="AS479" s="26">
        <v>3672</v>
      </c>
      <c r="AT479" s="22" t="s">
        <v>1148</v>
      </c>
      <c r="AU479" s="23" t="s">
        <v>1148</v>
      </c>
      <c r="AV479" s="23" t="s">
        <v>1148</v>
      </c>
      <c r="AW479" s="23" t="s">
        <v>1148</v>
      </c>
      <c r="AX479" s="23" t="s">
        <v>1148</v>
      </c>
      <c r="AY479" s="23">
        <v>24.15</v>
      </c>
      <c r="AZ479" s="23" t="s">
        <v>1148</v>
      </c>
      <c r="BA479" s="23">
        <v>23.2</v>
      </c>
      <c r="BB479" s="23" t="s">
        <v>1148</v>
      </c>
      <c r="BC479" s="24">
        <v>23.690322580645162</v>
      </c>
      <c r="BD479" s="1" t="s">
        <v>1148</v>
      </c>
      <c r="BE479" s="1" t="str">
        <f>IF(OR(N479="Q",P479="Q",R479="Q",T479="Q",V479="Q",X479="Q",Z479="Q",AB479="Q",AD479="Q",AF479="Q",AH479="Q",AJ479="Q",AL479="Q",AN479="Q",AP479="Q",AR479="Q",AT479="Q",AV479="Q",AX479="Q",AZ479="Q",BB479="Q",BD479="Q"),"Yes","No")</f>
        <v>No</v>
      </c>
    </row>
    <row r="480" spans="1:57" ht="11.25" customHeight="1">
      <c r="A480" s="7" t="s">
        <v>746</v>
      </c>
      <c r="B480" s="7" t="s">
        <v>747</v>
      </c>
      <c r="C480" s="37" t="s">
        <v>17</v>
      </c>
      <c r="D480" s="298">
        <v>9206</v>
      </c>
      <c r="E480" s="299">
        <v>90206</v>
      </c>
      <c r="F480" s="27" t="s">
        <v>167</v>
      </c>
      <c r="G480" s="73" t="s">
        <v>160</v>
      </c>
      <c r="H480" s="35">
        <v>59219</v>
      </c>
      <c r="I480" s="35">
        <v>44</v>
      </c>
      <c r="J480" s="37" t="s">
        <v>18</v>
      </c>
      <c r="K480" s="37" t="s">
        <v>161</v>
      </c>
      <c r="L480" s="8">
        <v>1</v>
      </c>
      <c r="M480" s="8">
        <v>1390</v>
      </c>
      <c r="N480" s="9" t="s">
        <v>1148</v>
      </c>
      <c r="O480" s="8">
        <v>268</v>
      </c>
      <c r="P480" s="9" t="s">
        <v>1148</v>
      </c>
      <c r="Q480" s="8">
        <v>0</v>
      </c>
      <c r="R480" s="9" t="s">
        <v>1148</v>
      </c>
      <c r="S480" s="8">
        <v>159</v>
      </c>
      <c r="T480" s="9" t="s">
        <v>1148</v>
      </c>
      <c r="U480" s="8">
        <v>0</v>
      </c>
      <c r="V480" s="9" t="s">
        <v>1148</v>
      </c>
      <c r="W480" s="33">
        <v>1817</v>
      </c>
      <c r="X480" s="9" t="s">
        <v>1148</v>
      </c>
      <c r="Y480" s="30">
        <v>0.88200000000000012</v>
      </c>
      <c r="Z480" s="9" t="s">
        <v>1148</v>
      </c>
      <c r="AA480" s="30">
        <v>0.14000000000000001</v>
      </c>
      <c r="AB480" s="9" t="s">
        <v>1148</v>
      </c>
      <c r="AC480" s="30">
        <v>0</v>
      </c>
      <c r="AD480" s="9" t="s">
        <v>1148</v>
      </c>
      <c r="AE480" s="30">
        <v>0.09</v>
      </c>
      <c r="AF480" s="9" t="s">
        <v>1148</v>
      </c>
      <c r="AG480" s="30">
        <v>0</v>
      </c>
      <c r="AH480" s="9" t="s">
        <v>1148</v>
      </c>
      <c r="AI480" s="32">
        <v>1.1120000000000001</v>
      </c>
      <c r="AJ480" s="12" t="s">
        <v>1148</v>
      </c>
      <c r="AK480" s="22">
        <v>23797</v>
      </c>
      <c r="AL480" s="22" t="s">
        <v>1148</v>
      </c>
      <c r="AM480" s="22">
        <v>6431</v>
      </c>
      <c r="AN480" s="22" t="s">
        <v>1148</v>
      </c>
      <c r="AO480" s="22">
        <v>0</v>
      </c>
      <c r="AP480" s="22" t="s">
        <v>1148</v>
      </c>
      <c r="AQ480" s="22">
        <v>4480</v>
      </c>
      <c r="AR480" s="22" t="s">
        <v>1148</v>
      </c>
      <c r="AS480" s="26">
        <v>34708</v>
      </c>
      <c r="AT480" s="22" t="s">
        <v>1148</v>
      </c>
      <c r="AU480" s="23">
        <v>17.120143884892087</v>
      </c>
      <c r="AV480" s="23" t="s">
        <v>1148</v>
      </c>
      <c r="AW480" s="23">
        <v>23.996268656716417</v>
      </c>
      <c r="AX480" s="23" t="s">
        <v>1148</v>
      </c>
      <c r="AY480" s="23" t="s">
        <v>1148</v>
      </c>
      <c r="AZ480" s="23" t="s">
        <v>1148</v>
      </c>
      <c r="BA480" s="23">
        <v>28.176100628930818</v>
      </c>
      <c r="BB480" s="23" t="s">
        <v>1148</v>
      </c>
      <c r="BC480" s="24">
        <v>19.101816180517336</v>
      </c>
      <c r="BD480" s="1" t="s">
        <v>1148</v>
      </c>
      <c r="BE480" s="1" t="str">
        <f>IF(OR(N480="Q",P480="Q",R480="Q",T480="Q",V480="Q",X480="Q",Z480="Q",AB480="Q",AD480="Q",AF480="Q",AH480="Q",AJ480="Q",AL480="Q",AN480="Q",AP480="Q",AR480="Q",AT480="Q",AV480="Q",AX480="Q",AZ480="Q",BB480="Q",BD480="Q"),"Yes","No")</f>
        <v>No</v>
      </c>
    </row>
    <row r="481" spans="1:57" ht="11.25" customHeight="1">
      <c r="A481" s="7" t="s">
        <v>195</v>
      </c>
      <c r="B481" s="7" t="s">
        <v>196</v>
      </c>
      <c r="C481" s="37" t="s">
        <v>86</v>
      </c>
      <c r="D481" s="298">
        <v>3091</v>
      </c>
      <c r="E481" s="299">
        <v>30091</v>
      </c>
      <c r="F481" s="27" t="s">
        <v>164</v>
      </c>
      <c r="G481" s="73" t="s">
        <v>160</v>
      </c>
      <c r="H481" s="35">
        <v>88542</v>
      </c>
      <c r="I481" s="35">
        <v>43</v>
      </c>
      <c r="J481" s="37" t="s">
        <v>7</v>
      </c>
      <c r="K481" s="37" t="s">
        <v>161</v>
      </c>
      <c r="L481" s="8">
        <v>35</v>
      </c>
      <c r="M481" s="8">
        <v>118913</v>
      </c>
      <c r="N481" s="9" t="s">
        <v>1148</v>
      </c>
      <c r="O481" s="8">
        <v>15668</v>
      </c>
      <c r="P481" s="9" t="s">
        <v>1148</v>
      </c>
      <c r="Q481" s="8">
        <v>410</v>
      </c>
      <c r="R481" s="9" t="s">
        <v>1148</v>
      </c>
      <c r="S481" s="8">
        <v>32755</v>
      </c>
      <c r="T481" s="9" t="s">
        <v>1148</v>
      </c>
      <c r="U481" s="8">
        <v>0</v>
      </c>
      <c r="V481" s="9" t="s">
        <v>1148</v>
      </c>
      <c r="W481" s="33">
        <v>167746</v>
      </c>
      <c r="X481" s="9" t="s">
        <v>1148</v>
      </c>
      <c r="Y481" s="30">
        <v>190.5</v>
      </c>
      <c r="Z481" s="9" t="s">
        <v>1148</v>
      </c>
      <c r="AA481" s="30">
        <v>9.5</v>
      </c>
      <c r="AB481" s="9" t="s">
        <v>1148</v>
      </c>
      <c r="AC481" s="30">
        <v>0.22</v>
      </c>
      <c r="AD481" s="9" t="s">
        <v>1148</v>
      </c>
      <c r="AE481" s="30">
        <v>16.91</v>
      </c>
      <c r="AF481" s="9" t="s">
        <v>1148</v>
      </c>
      <c r="AG481" s="30">
        <v>0</v>
      </c>
      <c r="AH481" s="9" t="s">
        <v>1148</v>
      </c>
      <c r="AI481" s="32">
        <v>217.13</v>
      </c>
      <c r="AJ481" s="12" t="s">
        <v>1148</v>
      </c>
      <c r="AK481" s="22">
        <v>1535505</v>
      </c>
      <c r="AL481" s="22" t="s">
        <v>1148</v>
      </c>
      <c r="AM481" s="22">
        <v>357972</v>
      </c>
      <c r="AN481" s="22" t="s">
        <v>1148</v>
      </c>
      <c r="AO481" s="22">
        <v>13005</v>
      </c>
      <c r="AP481" s="22" t="s">
        <v>1148</v>
      </c>
      <c r="AQ481" s="22">
        <v>769978</v>
      </c>
      <c r="AR481" s="22" t="s">
        <v>1148</v>
      </c>
      <c r="AS481" s="26">
        <v>2676460</v>
      </c>
      <c r="AT481" s="22" t="s">
        <v>1148</v>
      </c>
      <c r="AU481" s="23">
        <v>12.912843843818591</v>
      </c>
      <c r="AV481" s="23" t="s">
        <v>1148</v>
      </c>
      <c r="AW481" s="23">
        <v>22.847332141945365</v>
      </c>
      <c r="AX481" s="23" t="s">
        <v>1148</v>
      </c>
      <c r="AY481" s="23">
        <v>31.719512195121951</v>
      </c>
      <c r="AZ481" s="23" t="s">
        <v>1148</v>
      </c>
      <c r="BA481" s="23">
        <v>23.507189742024117</v>
      </c>
      <c r="BB481" s="23" t="s">
        <v>1148</v>
      </c>
      <c r="BC481" s="24">
        <v>15.955432618363478</v>
      </c>
      <c r="BD481" s="1" t="s">
        <v>1148</v>
      </c>
      <c r="BE481" s="1" t="str">
        <f>IF(OR(N481="Q",P481="Q",R481="Q",T481="Q",V481="Q",X481="Q",Z481="Q",AB481="Q",AD481="Q",AF481="Q",AH481="Q",AJ481="Q",AL481="Q",AN481="Q",AP481="Q",AR481="Q",AT481="Q",AV481="Q",AX481="Q",AZ481="Q",BB481="Q",BD481="Q"),"Yes","No")</f>
        <v>No</v>
      </c>
    </row>
    <row r="482" spans="1:57" ht="11.25" customHeight="1">
      <c r="A482" s="7" t="s">
        <v>615</v>
      </c>
      <c r="B482" s="7" t="s">
        <v>616</v>
      </c>
      <c r="C482" s="37" t="s">
        <v>81</v>
      </c>
      <c r="D482" s="298">
        <v>4100</v>
      </c>
      <c r="E482" s="299">
        <v>40100</v>
      </c>
      <c r="F482" s="27" t="s">
        <v>167</v>
      </c>
      <c r="G482" s="73" t="s">
        <v>160</v>
      </c>
      <c r="H482" s="35">
        <v>73107</v>
      </c>
      <c r="I482" s="35">
        <v>43</v>
      </c>
      <c r="J482" s="37" t="s">
        <v>10</v>
      </c>
      <c r="K482" s="37" t="s">
        <v>161</v>
      </c>
      <c r="L482" s="8">
        <v>25</v>
      </c>
      <c r="M482" s="8">
        <v>24256</v>
      </c>
      <c r="N482" s="9" t="s">
        <v>1148</v>
      </c>
      <c r="O482" s="8">
        <v>5700</v>
      </c>
      <c r="P482" s="9" t="s">
        <v>1148</v>
      </c>
      <c r="Q482" s="8">
        <v>580</v>
      </c>
      <c r="R482" s="9" t="s">
        <v>1148</v>
      </c>
      <c r="S482" s="8">
        <v>7219</v>
      </c>
      <c r="T482" s="9" t="s">
        <v>1148</v>
      </c>
      <c r="U482" s="8">
        <v>0</v>
      </c>
      <c r="V482" s="9" t="s">
        <v>1148</v>
      </c>
      <c r="W482" s="33">
        <v>37755</v>
      </c>
      <c r="X482" s="9" t="s">
        <v>1148</v>
      </c>
      <c r="Y482" s="30">
        <v>16.73</v>
      </c>
      <c r="Z482" s="9" t="s">
        <v>1148</v>
      </c>
      <c r="AA482" s="30">
        <v>3.0100000000000002</v>
      </c>
      <c r="AB482" s="9" t="s">
        <v>1148</v>
      </c>
      <c r="AC482" s="30">
        <v>0.43</v>
      </c>
      <c r="AD482" s="9" t="s">
        <v>1148</v>
      </c>
      <c r="AE482" s="30">
        <v>4.3</v>
      </c>
      <c r="AF482" s="9" t="s">
        <v>1148</v>
      </c>
      <c r="AG482" s="30">
        <v>0</v>
      </c>
      <c r="AH482" s="9" t="s">
        <v>1148</v>
      </c>
      <c r="AI482" s="32">
        <v>24.47</v>
      </c>
      <c r="AJ482" s="12" t="s">
        <v>1148</v>
      </c>
      <c r="AK482" s="22">
        <v>247950</v>
      </c>
      <c r="AL482" s="22" t="s">
        <v>1148</v>
      </c>
      <c r="AM482" s="22">
        <v>79720</v>
      </c>
      <c r="AN482" s="22" t="s">
        <v>1148</v>
      </c>
      <c r="AO482" s="22">
        <v>6284</v>
      </c>
      <c r="AP482" s="22" t="s">
        <v>1148</v>
      </c>
      <c r="AQ482" s="22">
        <v>120312</v>
      </c>
      <c r="AR482" s="22" t="s">
        <v>1148</v>
      </c>
      <c r="AS482" s="26">
        <v>454266</v>
      </c>
      <c r="AT482" s="22" t="s">
        <v>1148</v>
      </c>
      <c r="AU482" s="23">
        <v>10.222213060686016</v>
      </c>
      <c r="AV482" s="23" t="s">
        <v>1148</v>
      </c>
      <c r="AW482" s="23">
        <v>13.985964912280702</v>
      </c>
      <c r="AX482" s="23" t="s">
        <v>1148</v>
      </c>
      <c r="AY482" s="23">
        <v>10.834482758620689</v>
      </c>
      <c r="AZ482" s="23" t="s">
        <v>1148</v>
      </c>
      <c r="BA482" s="23">
        <v>16.666020224407813</v>
      </c>
      <c r="BB482" s="23" t="s">
        <v>1148</v>
      </c>
      <c r="BC482" s="24">
        <v>12.031942789034565</v>
      </c>
      <c r="BD482" s="1" t="s">
        <v>1148</v>
      </c>
      <c r="BE482" s="1" t="str">
        <f>IF(OR(N482="Q",P482="Q",R482="Q",T482="Q",V482="Q",X482="Q",Z482="Q",AB482="Q",AD482="Q",AF482="Q",AH482="Q",AJ482="Q",AL482="Q",AN482="Q",AP482="Q",AR482="Q",AT482="Q",AV482="Q",AX482="Q",AZ482="Q",BB482="Q",BD482="Q"),"Yes","No")</f>
        <v>No</v>
      </c>
    </row>
    <row r="483" spans="1:57" ht="11.25" customHeight="1">
      <c r="A483" s="7" t="s">
        <v>179</v>
      </c>
      <c r="B483" s="7" t="s">
        <v>180</v>
      </c>
      <c r="C483" s="37" t="s">
        <v>73</v>
      </c>
      <c r="D483" s="298">
        <v>5166</v>
      </c>
      <c r="E483" s="299">
        <v>50166</v>
      </c>
      <c r="F483" s="27" t="s">
        <v>164</v>
      </c>
      <c r="G483" s="73" t="s">
        <v>160</v>
      </c>
      <c r="H483" s="35">
        <v>1624827</v>
      </c>
      <c r="I483" s="35">
        <v>43</v>
      </c>
      <c r="J483" s="37" t="s">
        <v>10</v>
      </c>
      <c r="K483" s="37" t="s">
        <v>161</v>
      </c>
      <c r="L483" s="8">
        <v>16</v>
      </c>
      <c r="M483" s="8">
        <v>36894</v>
      </c>
      <c r="N483" s="9" t="s">
        <v>1148</v>
      </c>
      <c r="O483" s="8">
        <v>0</v>
      </c>
      <c r="P483" s="9" t="s">
        <v>1148</v>
      </c>
      <c r="Q483" s="8">
        <v>0</v>
      </c>
      <c r="R483" s="9" t="s">
        <v>1148</v>
      </c>
      <c r="S483" s="8">
        <v>1657</v>
      </c>
      <c r="T483" s="9" t="s">
        <v>1148</v>
      </c>
      <c r="U483" s="8">
        <v>0</v>
      </c>
      <c r="V483" s="9" t="s">
        <v>1148</v>
      </c>
      <c r="W483" s="33">
        <v>38551</v>
      </c>
      <c r="X483" s="9" t="s">
        <v>1148</v>
      </c>
      <c r="Y483" s="30">
        <v>21</v>
      </c>
      <c r="Z483" s="9" t="s">
        <v>1148</v>
      </c>
      <c r="AA483" s="30">
        <v>0</v>
      </c>
      <c r="AB483" s="9" t="s">
        <v>1148</v>
      </c>
      <c r="AC483" s="30">
        <v>0</v>
      </c>
      <c r="AD483" s="9" t="s">
        <v>1148</v>
      </c>
      <c r="AE483" s="30">
        <v>1</v>
      </c>
      <c r="AF483" s="9" t="s">
        <v>1148</v>
      </c>
      <c r="AG483" s="30">
        <v>0</v>
      </c>
      <c r="AH483" s="9" t="s">
        <v>1148</v>
      </c>
      <c r="AI483" s="32">
        <v>22</v>
      </c>
      <c r="AJ483" s="12" t="s">
        <v>1148</v>
      </c>
      <c r="AK483" s="22">
        <v>401603</v>
      </c>
      <c r="AL483" s="22" t="s">
        <v>1148</v>
      </c>
      <c r="AM483" s="22">
        <v>0</v>
      </c>
      <c r="AN483" s="22" t="s">
        <v>1148</v>
      </c>
      <c r="AO483" s="22">
        <v>0</v>
      </c>
      <c r="AP483" s="22" t="s">
        <v>1148</v>
      </c>
      <c r="AQ483" s="22">
        <v>47147</v>
      </c>
      <c r="AR483" s="22" t="s">
        <v>1148</v>
      </c>
      <c r="AS483" s="26">
        <v>448750</v>
      </c>
      <c r="AT483" s="22" t="s">
        <v>1148</v>
      </c>
      <c r="AU483" s="23">
        <v>10.885320106250338</v>
      </c>
      <c r="AV483" s="23" t="s">
        <v>1148</v>
      </c>
      <c r="AW483" s="23" t="s">
        <v>1148</v>
      </c>
      <c r="AX483" s="23" t="s">
        <v>1148</v>
      </c>
      <c r="AY483" s="23" t="s">
        <v>1148</v>
      </c>
      <c r="AZ483" s="23" t="s">
        <v>1148</v>
      </c>
      <c r="BA483" s="23">
        <v>28.453228726614363</v>
      </c>
      <c r="BB483" s="23" t="s">
        <v>1148</v>
      </c>
      <c r="BC483" s="24">
        <v>11.640424372908615</v>
      </c>
      <c r="BD483" s="1" t="s">
        <v>1148</v>
      </c>
      <c r="BE483" s="1" t="str">
        <f>IF(OR(N483="Q",P483="Q",R483="Q",T483="Q",V483="Q",X483="Q",Z483="Q",AB483="Q",AD483="Q",AF483="Q",AH483="Q",AJ483="Q",AL483="Q",AN483="Q",AP483="Q",AR483="Q",AT483="Q",AV483="Q",AX483="Q",AZ483="Q",BB483="Q",BD483="Q"),"Yes","No")</f>
        <v>No</v>
      </c>
    </row>
    <row r="484" spans="1:57" ht="11.25" customHeight="1">
      <c r="A484" s="7" t="s">
        <v>615</v>
      </c>
      <c r="B484" s="7" t="s">
        <v>616</v>
      </c>
      <c r="C484" s="37" t="s">
        <v>81</v>
      </c>
      <c r="D484" s="298">
        <v>4100</v>
      </c>
      <c r="E484" s="299">
        <v>40100</v>
      </c>
      <c r="F484" s="27" t="s">
        <v>167</v>
      </c>
      <c r="G484" s="73" t="s">
        <v>160</v>
      </c>
      <c r="H484" s="35">
        <v>73107</v>
      </c>
      <c r="I484" s="35">
        <v>43</v>
      </c>
      <c r="J484" s="37" t="s">
        <v>7</v>
      </c>
      <c r="K484" s="37" t="s">
        <v>161</v>
      </c>
      <c r="L484" s="8">
        <v>11</v>
      </c>
      <c r="M484" s="8">
        <v>23548</v>
      </c>
      <c r="N484" s="9" t="s">
        <v>1148</v>
      </c>
      <c r="O484" s="8">
        <v>4905</v>
      </c>
      <c r="P484" s="9" t="s">
        <v>1148</v>
      </c>
      <c r="Q484" s="8">
        <v>499</v>
      </c>
      <c r="R484" s="9" t="s">
        <v>1148</v>
      </c>
      <c r="S484" s="8">
        <v>6212</v>
      </c>
      <c r="T484" s="9" t="s">
        <v>1148</v>
      </c>
      <c r="U484" s="8">
        <v>0</v>
      </c>
      <c r="V484" s="9" t="s">
        <v>1148</v>
      </c>
      <c r="W484" s="33">
        <v>35164</v>
      </c>
      <c r="X484" s="9" t="s">
        <v>1148</v>
      </c>
      <c r="Y484" s="30">
        <v>13.07</v>
      </c>
      <c r="Z484" s="9" t="s">
        <v>1148</v>
      </c>
      <c r="AA484" s="30">
        <v>2.5900000000000003</v>
      </c>
      <c r="AB484" s="9" t="s">
        <v>1148</v>
      </c>
      <c r="AC484" s="30">
        <v>0.37</v>
      </c>
      <c r="AD484" s="9" t="s">
        <v>1148</v>
      </c>
      <c r="AE484" s="30">
        <v>3.7</v>
      </c>
      <c r="AF484" s="9" t="s">
        <v>1148</v>
      </c>
      <c r="AG484" s="30">
        <v>0</v>
      </c>
      <c r="AH484" s="9" t="s">
        <v>1148</v>
      </c>
      <c r="AI484" s="32">
        <v>19.73</v>
      </c>
      <c r="AJ484" s="12" t="s">
        <v>1148</v>
      </c>
      <c r="AK484" s="22">
        <v>247100</v>
      </c>
      <c r="AL484" s="22" t="s">
        <v>1148</v>
      </c>
      <c r="AM484" s="22">
        <v>68596</v>
      </c>
      <c r="AN484" s="22" t="s">
        <v>1148</v>
      </c>
      <c r="AO484" s="22">
        <v>5407</v>
      </c>
      <c r="AP484" s="22" t="s">
        <v>1148</v>
      </c>
      <c r="AQ484" s="22">
        <v>103524</v>
      </c>
      <c r="AR484" s="22" t="s">
        <v>1148</v>
      </c>
      <c r="AS484" s="26">
        <v>424627</v>
      </c>
      <c r="AT484" s="22" t="s">
        <v>1148</v>
      </c>
      <c r="AU484" s="23">
        <v>10.493460166468489</v>
      </c>
      <c r="AV484" s="23" t="s">
        <v>1148</v>
      </c>
      <c r="AW484" s="23">
        <v>13.984913353720692</v>
      </c>
      <c r="AX484" s="23" t="s">
        <v>1148</v>
      </c>
      <c r="AY484" s="23">
        <v>10.835671342685371</v>
      </c>
      <c r="AZ484" s="23" t="s">
        <v>1148</v>
      </c>
      <c r="BA484" s="23">
        <v>16.665164198325822</v>
      </c>
      <c r="BB484" s="23" t="s">
        <v>1148</v>
      </c>
      <c r="BC484" s="24">
        <v>12.075617108406325</v>
      </c>
      <c r="BD484" s="1" t="s">
        <v>1148</v>
      </c>
      <c r="BE484" s="1" t="str">
        <f>IF(OR(N484="Q",P484="Q",R484="Q",T484="Q",V484="Q",X484="Q",Z484="Q",AB484="Q",AD484="Q",AF484="Q",AH484="Q",AJ484="Q",AL484="Q",AN484="Q",AP484="Q",AR484="Q",AT484="Q",AV484="Q",AX484="Q",AZ484="Q",BB484="Q",BD484="Q"),"Yes","No")</f>
        <v>No</v>
      </c>
    </row>
    <row r="485" spans="1:57" ht="11.25" customHeight="1">
      <c r="A485" s="7" t="s">
        <v>179</v>
      </c>
      <c r="B485" s="7" t="s">
        <v>180</v>
      </c>
      <c r="C485" s="37" t="s">
        <v>73</v>
      </c>
      <c r="D485" s="298">
        <v>5166</v>
      </c>
      <c r="E485" s="299">
        <v>50166</v>
      </c>
      <c r="F485" s="27" t="s">
        <v>164</v>
      </c>
      <c r="G485" s="73" t="s">
        <v>160</v>
      </c>
      <c r="H485" s="35">
        <v>1624827</v>
      </c>
      <c r="I485" s="35">
        <v>43</v>
      </c>
      <c r="J485" s="37" t="s">
        <v>7</v>
      </c>
      <c r="K485" s="37" t="s">
        <v>161</v>
      </c>
      <c r="L485" s="8">
        <v>9</v>
      </c>
      <c r="M485" s="8">
        <v>17589</v>
      </c>
      <c r="N485" s="9" t="s">
        <v>1148</v>
      </c>
      <c r="O485" s="8">
        <v>0</v>
      </c>
      <c r="P485" s="9" t="s">
        <v>1148</v>
      </c>
      <c r="Q485" s="8">
        <v>0</v>
      </c>
      <c r="R485" s="9" t="s">
        <v>1148</v>
      </c>
      <c r="S485" s="8">
        <v>1920</v>
      </c>
      <c r="T485" s="9" t="s">
        <v>1148</v>
      </c>
      <c r="U485" s="8">
        <v>0</v>
      </c>
      <c r="V485" s="9" t="s">
        <v>1148</v>
      </c>
      <c r="W485" s="33">
        <v>19509</v>
      </c>
      <c r="X485" s="9" t="s">
        <v>1148</v>
      </c>
      <c r="Y485" s="30">
        <v>13</v>
      </c>
      <c r="Z485" s="9" t="s">
        <v>1148</v>
      </c>
      <c r="AA485" s="30">
        <v>0</v>
      </c>
      <c r="AB485" s="9" t="s">
        <v>1148</v>
      </c>
      <c r="AC485" s="30">
        <v>0</v>
      </c>
      <c r="AD485" s="9" t="s">
        <v>1148</v>
      </c>
      <c r="AE485" s="30">
        <v>1</v>
      </c>
      <c r="AF485" s="9" t="s">
        <v>1148</v>
      </c>
      <c r="AG485" s="30">
        <v>0</v>
      </c>
      <c r="AH485" s="9" t="s">
        <v>1148</v>
      </c>
      <c r="AI485" s="32">
        <v>14</v>
      </c>
      <c r="AJ485" s="12" t="s">
        <v>1148</v>
      </c>
      <c r="AK485" s="22">
        <v>203213</v>
      </c>
      <c r="AL485" s="22" t="s">
        <v>1148</v>
      </c>
      <c r="AM485" s="22">
        <v>0</v>
      </c>
      <c r="AN485" s="22" t="s">
        <v>1148</v>
      </c>
      <c r="AO485" s="22">
        <v>0</v>
      </c>
      <c r="AP485" s="22" t="s">
        <v>1148</v>
      </c>
      <c r="AQ485" s="22">
        <v>23851</v>
      </c>
      <c r="AR485" s="22" t="s">
        <v>1148</v>
      </c>
      <c r="AS485" s="26">
        <v>227064</v>
      </c>
      <c r="AT485" s="22" t="s">
        <v>1148</v>
      </c>
      <c r="AU485" s="23">
        <v>11.553414065609187</v>
      </c>
      <c r="AV485" s="23" t="s">
        <v>1148</v>
      </c>
      <c r="AW485" s="23" t="s">
        <v>1148</v>
      </c>
      <c r="AX485" s="23" t="s">
        <v>1148</v>
      </c>
      <c r="AY485" s="23" t="s">
        <v>1148</v>
      </c>
      <c r="AZ485" s="23" t="s">
        <v>1148</v>
      </c>
      <c r="BA485" s="23">
        <v>12.422395833333333</v>
      </c>
      <c r="BB485" s="23" t="s">
        <v>1148</v>
      </c>
      <c r="BC485" s="24">
        <v>11.638935875749654</v>
      </c>
      <c r="BD485" s="1" t="s">
        <v>1148</v>
      </c>
      <c r="BE485" s="1" t="str">
        <f>IF(OR(N485="Q",P485="Q",R485="Q",T485="Q",V485="Q",X485="Q",Z485="Q",AB485="Q",AD485="Q",AF485="Q",AH485="Q",AJ485="Q",AL485="Q",AN485="Q",AP485="Q",AR485="Q",AT485="Q",AV485="Q",AX485="Q",AZ485="Q",BB485="Q",BD485="Q"),"Yes","No")</f>
        <v>No</v>
      </c>
    </row>
    <row r="486" spans="1:57" ht="11.25" customHeight="1">
      <c r="A486" s="7" t="s">
        <v>195</v>
      </c>
      <c r="B486" s="7" t="s">
        <v>196</v>
      </c>
      <c r="C486" s="37" t="s">
        <v>86</v>
      </c>
      <c r="D486" s="298">
        <v>3091</v>
      </c>
      <c r="E486" s="299">
        <v>30091</v>
      </c>
      <c r="F486" s="27" t="s">
        <v>164</v>
      </c>
      <c r="G486" s="73" t="s">
        <v>160</v>
      </c>
      <c r="H486" s="35">
        <v>88542</v>
      </c>
      <c r="I486" s="35">
        <v>43</v>
      </c>
      <c r="J486" s="37" t="s">
        <v>10</v>
      </c>
      <c r="K486" s="37" t="s">
        <v>161</v>
      </c>
      <c r="L486" s="8">
        <v>8</v>
      </c>
      <c r="M486" s="8">
        <v>20841</v>
      </c>
      <c r="N486" s="9" t="s">
        <v>1148</v>
      </c>
      <c r="O486" s="8">
        <v>1937</v>
      </c>
      <c r="P486" s="9" t="s">
        <v>1148</v>
      </c>
      <c r="Q486" s="8">
        <v>51</v>
      </c>
      <c r="R486" s="9" t="s">
        <v>1148</v>
      </c>
      <c r="S486" s="8">
        <v>4049</v>
      </c>
      <c r="T486" s="9" t="s">
        <v>1148</v>
      </c>
      <c r="U486" s="8">
        <v>0</v>
      </c>
      <c r="V486" s="9" t="s">
        <v>1148</v>
      </c>
      <c r="W486" s="33">
        <v>26878</v>
      </c>
      <c r="X486" s="9" t="s">
        <v>1148</v>
      </c>
      <c r="Y486" s="30">
        <v>13.5</v>
      </c>
      <c r="Z486" s="9" t="s">
        <v>1148</v>
      </c>
      <c r="AA486" s="30">
        <v>1.21</v>
      </c>
      <c r="AB486" s="9" t="s">
        <v>1148</v>
      </c>
      <c r="AC486" s="30">
        <v>0.03</v>
      </c>
      <c r="AD486" s="9" t="s">
        <v>1148</v>
      </c>
      <c r="AE486" s="30">
        <v>2.0499999999999998</v>
      </c>
      <c r="AF486" s="9" t="s">
        <v>1148</v>
      </c>
      <c r="AG486" s="30">
        <v>0</v>
      </c>
      <c r="AH486" s="9" t="s">
        <v>1148</v>
      </c>
      <c r="AI486" s="32">
        <v>16.79</v>
      </c>
      <c r="AJ486" s="12" t="s">
        <v>1148</v>
      </c>
      <c r="AK486" s="22">
        <v>313177</v>
      </c>
      <c r="AL486" s="22" t="s">
        <v>1148</v>
      </c>
      <c r="AM486" s="22">
        <v>39863</v>
      </c>
      <c r="AN486" s="22" t="s">
        <v>1148</v>
      </c>
      <c r="AO486" s="22">
        <v>1430</v>
      </c>
      <c r="AP486" s="22" t="s">
        <v>1148</v>
      </c>
      <c r="AQ486" s="22">
        <v>110798</v>
      </c>
      <c r="AR486" s="22" t="s">
        <v>1148</v>
      </c>
      <c r="AS486" s="26">
        <v>465268</v>
      </c>
      <c r="AT486" s="22" t="s">
        <v>1148</v>
      </c>
      <c r="AU486" s="23">
        <v>15.026966076483854</v>
      </c>
      <c r="AV486" s="23" t="s">
        <v>1148</v>
      </c>
      <c r="AW486" s="23">
        <v>20.579762519359836</v>
      </c>
      <c r="AX486" s="23" t="s">
        <v>1148</v>
      </c>
      <c r="AY486" s="23">
        <v>28.03921568627451</v>
      </c>
      <c r="AZ486" s="23" t="s">
        <v>1148</v>
      </c>
      <c r="BA486" s="23">
        <v>27.364287478389727</v>
      </c>
      <c r="BB486" s="23" t="s">
        <v>1148</v>
      </c>
      <c r="BC486" s="24">
        <v>17.310365354565072</v>
      </c>
      <c r="BD486" s="1" t="s">
        <v>1148</v>
      </c>
      <c r="BE486" s="1" t="str">
        <f>IF(OR(N486="Q",P486="Q",R486="Q",T486="Q",V486="Q",X486="Q",Z486="Q",AB486="Q",AD486="Q",AF486="Q",AH486="Q",AJ486="Q",AL486="Q",AN486="Q",AP486="Q",AR486="Q",AT486="Q",AV486="Q",AX486="Q",AZ486="Q",BB486="Q",BD486="Q"),"Yes","No")</f>
        <v>No</v>
      </c>
    </row>
    <row r="487" spans="1:57" ht="11.25" customHeight="1">
      <c r="A487" s="7" t="s">
        <v>615</v>
      </c>
      <c r="B487" s="7" t="s">
        <v>616</v>
      </c>
      <c r="C487" s="37" t="s">
        <v>81</v>
      </c>
      <c r="D487" s="298">
        <v>4100</v>
      </c>
      <c r="E487" s="299">
        <v>40100</v>
      </c>
      <c r="F487" s="27" t="s">
        <v>167</v>
      </c>
      <c r="G487" s="73" t="s">
        <v>160</v>
      </c>
      <c r="H487" s="35">
        <v>73107</v>
      </c>
      <c r="I487" s="35">
        <v>43</v>
      </c>
      <c r="J487" s="37" t="s">
        <v>18</v>
      </c>
      <c r="K487" s="37" t="s">
        <v>161</v>
      </c>
      <c r="L487" s="8">
        <v>7</v>
      </c>
      <c r="M487" s="8">
        <v>17732</v>
      </c>
      <c r="N487" s="9" t="s">
        <v>1148</v>
      </c>
      <c r="O487" s="8">
        <v>2651</v>
      </c>
      <c r="P487" s="9" t="s">
        <v>1148</v>
      </c>
      <c r="Q487" s="8">
        <v>269</v>
      </c>
      <c r="R487" s="9" t="s">
        <v>1148</v>
      </c>
      <c r="S487" s="8">
        <v>3357</v>
      </c>
      <c r="T487" s="9" t="s">
        <v>1148</v>
      </c>
      <c r="U487" s="8">
        <v>0</v>
      </c>
      <c r="V487" s="9" t="s">
        <v>1148</v>
      </c>
      <c r="W487" s="33">
        <v>24009</v>
      </c>
      <c r="X487" s="9" t="s">
        <v>1148</v>
      </c>
      <c r="Y487" s="30">
        <v>9.1999999999999993</v>
      </c>
      <c r="Z487" s="9" t="s">
        <v>1148</v>
      </c>
      <c r="AA487" s="30">
        <v>1.4</v>
      </c>
      <c r="AB487" s="9" t="s">
        <v>1148</v>
      </c>
      <c r="AC487" s="30">
        <v>0.2</v>
      </c>
      <c r="AD487" s="9" t="s">
        <v>1148</v>
      </c>
      <c r="AE487" s="30">
        <v>2</v>
      </c>
      <c r="AF487" s="9" t="s">
        <v>1148</v>
      </c>
      <c r="AG487" s="30">
        <v>0</v>
      </c>
      <c r="AH487" s="9" t="s">
        <v>1148</v>
      </c>
      <c r="AI487" s="32">
        <v>12.8</v>
      </c>
      <c r="AJ487" s="12" t="s">
        <v>1148</v>
      </c>
      <c r="AK487" s="22">
        <v>182676</v>
      </c>
      <c r="AL487" s="22" t="s">
        <v>1148</v>
      </c>
      <c r="AM487" s="22">
        <v>37079</v>
      </c>
      <c r="AN487" s="22" t="s">
        <v>1148</v>
      </c>
      <c r="AO487" s="22">
        <v>2923</v>
      </c>
      <c r="AP487" s="22" t="s">
        <v>1148</v>
      </c>
      <c r="AQ487" s="22">
        <v>55959</v>
      </c>
      <c r="AR487" s="22" t="s">
        <v>1148</v>
      </c>
      <c r="AS487" s="26">
        <v>278637</v>
      </c>
      <c r="AT487" s="22" t="s">
        <v>1148</v>
      </c>
      <c r="AU487" s="23">
        <v>10.302052785923754</v>
      </c>
      <c r="AV487" s="23" t="s">
        <v>1148</v>
      </c>
      <c r="AW487" s="23">
        <v>13.986797434930216</v>
      </c>
      <c r="AX487" s="23" t="s">
        <v>1148</v>
      </c>
      <c r="AY487" s="23">
        <v>10.866171003717472</v>
      </c>
      <c r="AZ487" s="23" t="s">
        <v>1148</v>
      </c>
      <c r="BA487" s="23">
        <v>16.669347631814119</v>
      </c>
      <c r="BB487" s="23" t="s">
        <v>1148</v>
      </c>
      <c r="BC487" s="24">
        <v>11.605522928901662</v>
      </c>
      <c r="BD487" s="1" t="s">
        <v>1148</v>
      </c>
      <c r="BE487" s="1" t="str">
        <f>IF(OR(N487="Q",P487="Q",R487="Q",T487="Q",V487="Q",X487="Q",Z487="Q",AB487="Q",AD487="Q",AF487="Q",AH487="Q",AJ487="Q",AL487="Q",AN487="Q",AP487="Q",AR487="Q",AT487="Q",AV487="Q",AX487="Q",AZ487="Q",BB487="Q",BD487="Q"),"Yes","No")</f>
        <v>No</v>
      </c>
    </row>
    <row r="488" spans="1:57" ht="11.25" customHeight="1">
      <c r="A488" s="7" t="s">
        <v>341</v>
      </c>
      <c r="B488" s="7" t="s">
        <v>339</v>
      </c>
      <c r="C488" s="37" t="s">
        <v>28</v>
      </c>
      <c r="D488" s="298">
        <v>1056</v>
      </c>
      <c r="E488" s="299">
        <v>10056</v>
      </c>
      <c r="F488" s="27" t="s">
        <v>159</v>
      </c>
      <c r="G488" s="73" t="s">
        <v>160</v>
      </c>
      <c r="H488" s="35">
        <v>923311</v>
      </c>
      <c r="I488" s="35">
        <v>42</v>
      </c>
      <c r="J488" s="37" t="s">
        <v>7</v>
      </c>
      <c r="K488" s="37" t="s">
        <v>161</v>
      </c>
      <c r="L488" s="8">
        <v>42</v>
      </c>
      <c r="M488" s="8">
        <v>200745</v>
      </c>
      <c r="N488" s="9" t="s">
        <v>1148</v>
      </c>
      <c r="O488" s="8">
        <v>45601</v>
      </c>
      <c r="P488" s="9" t="s">
        <v>1148</v>
      </c>
      <c r="Q488" s="8">
        <v>3142</v>
      </c>
      <c r="R488" s="9" t="s">
        <v>1148</v>
      </c>
      <c r="S488" s="8">
        <v>17364</v>
      </c>
      <c r="T488" s="9" t="s">
        <v>1148</v>
      </c>
      <c r="U488" s="8">
        <v>0</v>
      </c>
      <c r="V488" s="9" t="s">
        <v>1148</v>
      </c>
      <c r="W488" s="33">
        <v>266852</v>
      </c>
      <c r="X488" s="9" t="s">
        <v>1148</v>
      </c>
      <c r="Y488" s="30">
        <v>96</v>
      </c>
      <c r="Z488" s="9" t="s">
        <v>1148</v>
      </c>
      <c r="AA488" s="30">
        <v>21</v>
      </c>
      <c r="AB488" s="9" t="s">
        <v>1148</v>
      </c>
      <c r="AC488" s="30">
        <v>2</v>
      </c>
      <c r="AD488" s="9" t="s">
        <v>1148</v>
      </c>
      <c r="AE488" s="30">
        <v>12</v>
      </c>
      <c r="AF488" s="9" t="s">
        <v>1148</v>
      </c>
      <c r="AG488" s="30">
        <v>0</v>
      </c>
      <c r="AH488" s="9" t="s">
        <v>1148</v>
      </c>
      <c r="AI488" s="32">
        <v>131</v>
      </c>
      <c r="AJ488" s="12" t="s">
        <v>1148</v>
      </c>
      <c r="AK488" s="22">
        <v>5488416</v>
      </c>
      <c r="AL488" s="22" t="s">
        <v>1148</v>
      </c>
      <c r="AM488" s="22">
        <v>1402194</v>
      </c>
      <c r="AN488" s="22" t="s">
        <v>1148</v>
      </c>
      <c r="AO488" s="22">
        <v>95425</v>
      </c>
      <c r="AP488" s="22" t="s">
        <v>1148</v>
      </c>
      <c r="AQ488" s="22">
        <v>462262</v>
      </c>
      <c r="AR488" s="22" t="s">
        <v>1148</v>
      </c>
      <c r="AS488" s="26">
        <v>7448297</v>
      </c>
      <c r="AT488" s="22" t="s">
        <v>1148</v>
      </c>
      <c r="AU488" s="23">
        <v>27.340237614884554</v>
      </c>
      <c r="AV488" s="23" t="s">
        <v>1148</v>
      </c>
      <c r="AW488" s="23">
        <v>30.749194096620688</v>
      </c>
      <c r="AX488" s="23" t="s">
        <v>1148</v>
      </c>
      <c r="AY488" s="23">
        <v>30.370782940802037</v>
      </c>
      <c r="AZ488" s="23" t="s">
        <v>1148</v>
      </c>
      <c r="BA488" s="23">
        <v>26.621861322275972</v>
      </c>
      <c r="BB488" s="23" t="s">
        <v>1148</v>
      </c>
      <c r="BC488" s="24">
        <v>27.911715107999939</v>
      </c>
      <c r="BD488" s="1" t="s">
        <v>1148</v>
      </c>
      <c r="BE488" s="1" t="str">
        <f>IF(OR(N488="Q",P488="Q",R488="Q",T488="Q",V488="Q",X488="Q",Z488="Q",AB488="Q",AD488="Q",AF488="Q",AH488="Q",AJ488="Q",AL488="Q",AN488="Q",AP488="Q",AR488="Q",AT488="Q",AV488="Q",AX488="Q",AZ488="Q",BB488="Q",BD488="Q"),"Yes","No")</f>
        <v>No</v>
      </c>
    </row>
    <row r="489" spans="1:57" ht="11.25" customHeight="1">
      <c r="A489" s="7" t="s">
        <v>544</v>
      </c>
      <c r="B489" s="7" t="s">
        <v>545</v>
      </c>
      <c r="C489" s="37" t="s">
        <v>9</v>
      </c>
      <c r="D489" s="298">
        <v>4068</v>
      </c>
      <c r="E489" s="299">
        <v>40068</v>
      </c>
      <c r="F489" s="27" t="s">
        <v>197</v>
      </c>
      <c r="G489" s="73" t="s">
        <v>160</v>
      </c>
      <c r="H489" s="35">
        <v>77074</v>
      </c>
      <c r="I489" s="35">
        <v>42</v>
      </c>
      <c r="J489" s="37" t="s">
        <v>10</v>
      </c>
      <c r="K489" s="37" t="s">
        <v>161</v>
      </c>
      <c r="L489" s="8">
        <v>42</v>
      </c>
      <c r="M489" s="8">
        <v>37505</v>
      </c>
      <c r="N489" s="9" t="s">
        <v>1148</v>
      </c>
      <c r="O489" s="8">
        <v>0</v>
      </c>
      <c r="P489" s="9" t="s">
        <v>1148</v>
      </c>
      <c r="Q489" s="8">
        <v>0</v>
      </c>
      <c r="R489" s="9" t="s">
        <v>1148</v>
      </c>
      <c r="S489" s="8">
        <v>4029</v>
      </c>
      <c r="T489" s="9" t="s">
        <v>1148</v>
      </c>
      <c r="U489" s="8">
        <v>0</v>
      </c>
      <c r="V489" s="9" t="s">
        <v>1148</v>
      </c>
      <c r="W489" s="33">
        <v>41534</v>
      </c>
      <c r="X489" s="9" t="s">
        <v>1148</v>
      </c>
      <c r="Y489" s="30">
        <v>35</v>
      </c>
      <c r="Z489" s="9" t="s">
        <v>1148</v>
      </c>
      <c r="AA489" s="30">
        <v>0</v>
      </c>
      <c r="AB489" s="9" t="s">
        <v>1148</v>
      </c>
      <c r="AC489" s="30">
        <v>0</v>
      </c>
      <c r="AD489" s="9" t="s">
        <v>1148</v>
      </c>
      <c r="AE489" s="30">
        <v>3</v>
      </c>
      <c r="AF489" s="9" t="s">
        <v>1148</v>
      </c>
      <c r="AG489" s="30">
        <v>0</v>
      </c>
      <c r="AH489" s="9" t="s">
        <v>1148</v>
      </c>
      <c r="AI489" s="32">
        <v>38</v>
      </c>
      <c r="AJ489" s="12" t="s">
        <v>1148</v>
      </c>
      <c r="AK489" s="22">
        <v>406301</v>
      </c>
      <c r="AL489" s="22" t="s">
        <v>1148</v>
      </c>
      <c r="AM489" s="22">
        <v>0</v>
      </c>
      <c r="AN489" s="22" t="s">
        <v>1148</v>
      </c>
      <c r="AO489" s="22">
        <v>0</v>
      </c>
      <c r="AP489" s="22" t="s">
        <v>1148</v>
      </c>
      <c r="AQ489" s="22">
        <v>93205</v>
      </c>
      <c r="AR489" s="22" t="s">
        <v>1148</v>
      </c>
      <c r="AS489" s="26">
        <v>499506</v>
      </c>
      <c r="AT489" s="22" t="s">
        <v>1148</v>
      </c>
      <c r="AU489" s="23">
        <v>10.833248900146646</v>
      </c>
      <c r="AV489" s="23" t="s">
        <v>1148</v>
      </c>
      <c r="AW489" s="23" t="s">
        <v>1148</v>
      </c>
      <c r="AX489" s="23" t="s">
        <v>1148</v>
      </c>
      <c r="AY489" s="23" t="s">
        <v>1148</v>
      </c>
      <c r="AZ489" s="23" t="s">
        <v>1148</v>
      </c>
      <c r="BA489" s="23">
        <v>23.133531893770165</v>
      </c>
      <c r="BB489" s="23" t="s">
        <v>1148</v>
      </c>
      <c r="BC489" s="24">
        <v>12.026436172774114</v>
      </c>
      <c r="BD489" s="1" t="s">
        <v>1148</v>
      </c>
      <c r="BE489" s="1" t="str">
        <f>IF(OR(N489="Q",P489="Q",R489="Q",T489="Q",V489="Q",X489="Q",Z489="Q",AB489="Q",AD489="Q",AF489="Q",AH489="Q",AJ489="Q",AL489="Q",AN489="Q",AP489="Q",AR489="Q",AT489="Q",AV489="Q",AX489="Q",AZ489="Q",BB489="Q",BD489="Q"),"Yes","No")</f>
        <v>No</v>
      </c>
    </row>
    <row r="490" spans="1:57" ht="11.25" customHeight="1">
      <c r="A490" s="7" t="s">
        <v>1136</v>
      </c>
      <c r="B490" s="7" t="s">
        <v>825</v>
      </c>
      <c r="C490" s="37" t="s">
        <v>81</v>
      </c>
      <c r="D490" s="298"/>
      <c r="E490" s="299">
        <v>40244</v>
      </c>
      <c r="F490" s="27" t="s">
        <v>413</v>
      </c>
      <c r="G490" s="73" t="s">
        <v>160</v>
      </c>
      <c r="H490" s="35">
        <v>180786</v>
      </c>
      <c r="I490" s="35">
        <v>42</v>
      </c>
      <c r="J490" s="37" t="s">
        <v>10</v>
      </c>
      <c r="K490" s="37" t="s">
        <v>161</v>
      </c>
      <c r="L490" s="8">
        <v>42</v>
      </c>
      <c r="M490" s="8">
        <v>106402</v>
      </c>
      <c r="N490" s="9" t="s">
        <v>1148</v>
      </c>
      <c r="O490" s="8">
        <v>0</v>
      </c>
      <c r="P490" s="9" t="s">
        <v>1148</v>
      </c>
      <c r="Q490" s="8">
        <v>1075</v>
      </c>
      <c r="R490" s="9" t="s">
        <v>1148</v>
      </c>
      <c r="S490" s="8">
        <v>28116</v>
      </c>
      <c r="T490" s="9" t="s">
        <v>1148</v>
      </c>
      <c r="U490" s="8">
        <v>0</v>
      </c>
      <c r="V490" s="9" t="s">
        <v>1148</v>
      </c>
      <c r="W490" s="33">
        <v>135593</v>
      </c>
      <c r="X490" s="9" t="s">
        <v>1148</v>
      </c>
      <c r="Y490" s="30">
        <v>56</v>
      </c>
      <c r="Z490" s="9" t="s">
        <v>1148</v>
      </c>
      <c r="AA490" s="30">
        <v>0</v>
      </c>
      <c r="AB490" s="9" t="s">
        <v>1148</v>
      </c>
      <c r="AC490" s="30">
        <v>3</v>
      </c>
      <c r="AD490" s="9" t="s">
        <v>1148</v>
      </c>
      <c r="AE490" s="30">
        <v>15</v>
      </c>
      <c r="AF490" s="9" t="s">
        <v>1148</v>
      </c>
      <c r="AG490" s="30">
        <v>0</v>
      </c>
      <c r="AH490" s="9" t="s">
        <v>1148</v>
      </c>
      <c r="AI490" s="32">
        <v>74</v>
      </c>
      <c r="AJ490" s="12" t="s">
        <v>1148</v>
      </c>
      <c r="AK490" s="22">
        <v>1576474</v>
      </c>
      <c r="AL490" s="22" t="s">
        <v>1148</v>
      </c>
      <c r="AM490" s="22">
        <v>0</v>
      </c>
      <c r="AN490" s="22" t="s">
        <v>1148</v>
      </c>
      <c r="AO490" s="22">
        <v>10400</v>
      </c>
      <c r="AP490" s="22" t="s">
        <v>1148</v>
      </c>
      <c r="AQ490" s="22">
        <v>390427</v>
      </c>
      <c r="AR490" s="22" t="s">
        <v>1148</v>
      </c>
      <c r="AS490" s="26">
        <v>1977301</v>
      </c>
      <c r="AT490" s="22" t="s">
        <v>1148</v>
      </c>
      <c r="AU490" s="23">
        <v>14.816206462284544</v>
      </c>
      <c r="AV490" s="23" t="s">
        <v>1148</v>
      </c>
      <c r="AW490" s="23" t="s">
        <v>1148</v>
      </c>
      <c r="AX490" s="23" t="s">
        <v>1148</v>
      </c>
      <c r="AY490" s="23">
        <v>9.6744186046511622</v>
      </c>
      <c r="AZ490" s="23" t="s">
        <v>1148</v>
      </c>
      <c r="BA490" s="23">
        <v>13.886292502489686</v>
      </c>
      <c r="BB490" s="23" t="s">
        <v>1148</v>
      </c>
      <c r="BC490" s="24">
        <v>14.582618571755178</v>
      </c>
      <c r="BD490" s="1" t="s">
        <v>1148</v>
      </c>
      <c r="BE490" s="1" t="str">
        <f>IF(OR(N490="Q",P490="Q",R490="Q",T490="Q",V490="Q",X490="Q",Z490="Q",AB490="Q",AD490="Q",AF490="Q",AH490="Q",AJ490="Q",AL490="Q",AN490="Q",AP490="Q",AR490="Q",AT490="Q",AV490="Q",AX490="Q",AZ490="Q",BB490="Q",BD490="Q"),"Yes","No")</f>
        <v>No</v>
      </c>
    </row>
    <row r="491" spans="1:57" ht="11.25" customHeight="1">
      <c r="A491" s="7" t="s">
        <v>382</v>
      </c>
      <c r="B491" s="7" t="s">
        <v>383</v>
      </c>
      <c r="C491" s="37" t="s">
        <v>42</v>
      </c>
      <c r="D491" s="298">
        <v>5044</v>
      </c>
      <c r="E491" s="299">
        <v>50044</v>
      </c>
      <c r="F491" s="27" t="s">
        <v>167</v>
      </c>
      <c r="G491" s="73" t="s">
        <v>160</v>
      </c>
      <c r="H491" s="35">
        <v>313492</v>
      </c>
      <c r="I491" s="35">
        <v>42</v>
      </c>
      <c r="J491" s="37" t="s">
        <v>7</v>
      </c>
      <c r="K491" s="37" t="s">
        <v>161</v>
      </c>
      <c r="L491" s="8">
        <v>30</v>
      </c>
      <c r="M491" s="8">
        <v>146477</v>
      </c>
      <c r="N491" s="9" t="s">
        <v>1148</v>
      </c>
      <c r="O491" s="8">
        <v>21352</v>
      </c>
      <c r="P491" s="9" t="s">
        <v>1148</v>
      </c>
      <c r="Q491" s="8">
        <v>2365</v>
      </c>
      <c r="R491" s="9" t="s">
        <v>1148</v>
      </c>
      <c r="S491" s="8">
        <v>7445</v>
      </c>
      <c r="T491" s="9" t="s">
        <v>1148</v>
      </c>
      <c r="U491" s="8">
        <v>0</v>
      </c>
      <c r="V491" s="9" t="s">
        <v>1148</v>
      </c>
      <c r="W491" s="33">
        <v>177639</v>
      </c>
      <c r="X491" s="9" t="s">
        <v>1148</v>
      </c>
      <c r="Y491" s="30">
        <v>78.099999999999994</v>
      </c>
      <c r="Z491" s="9" t="s">
        <v>1148</v>
      </c>
      <c r="AA491" s="30">
        <v>13.6</v>
      </c>
      <c r="AB491" s="9" t="s">
        <v>1148</v>
      </c>
      <c r="AC491" s="30">
        <v>1.1000000000000001</v>
      </c>
      <c r="AD491" s="9" t="s">
        <v>1148</v>
      </c>
      <c r="AE491" s="30">
        <v>4</v>
      </c>
      <c r="AF491" s="9" t="s">
        <v>1148</v>
      </c>
      <c r="AG491" s="30">
        <v>0</v>
      </c>
      <c r="AH491" s="9" t="s">
        <v>1148</v>
      </c>
      <c r="AI491" s="32">
        <v>96.8</v>
      </c>
      <c r="AJ491" s="12" t="s">
        <v>1148</v>
      </c>
      <c r="AK491" s="22">
        <v>3319139</v>
      </c>
      <c r="AL491" s="22" t="s">
        <v>1148</v>
      </c>
      <c r="AM491" s="22">
        <v>494678</v>
      </c>
      <c r="AN491" s="22" t="s">
        <v>1148</v>
      </c>
      <c r="AO491" s="22">
        <v>38434</v>
      </c>
      <c r="AP491" s="22" t="s">
        <v>1148</v>
      </c>
      <c r="AQ491" s="22">
        <v>179138</v>
      </c>
      <c r="AR491" s="22" t="s">
        <v>1148</v>
      </c>
      <c r="AS491" s="26">
        <v>4031389</v>
      </c>
      <c r="AT491" s="22" t="s">
        <v>1148</v>
      </c>
      <c r="AU491" s="23">
        <v>22.659796418550354</v>
      </c>
      <c r="AV491" s="23" t="s">
        <v>1148</v>
      </c>
      <c r="AW491" s="23">
        <v>23.167759460472087</v>
      </c>
      <c r="AX491" s="23" t="s">
        <v>1148</v>
      </c>
      <c r="AY491" s="23">
        <v>16.251162790697673</v>
      </c>
      <c r="AZ491" s="23" t="s">
        <v>1148</v>
      </c>
      <c r="BA491" s="23">
        <v>24.061517797179317</v>
      </c>
      <c r="BB491" s="23" t="s">
        <v>1148</v>
      </c>
      <c r="BC491" s="24">
        <v>22.694278846424488</v>
      </c>
      <c r="BD491" s="1" t="s">
        <v>1148</v>
      </c>
      <c r="BE491" s="1" t="str">
        <f>IF(OR(N491="Q",P491="Q",R491="Q",T491="Q",V491="Q",X491="Q",Z491="Q",AB491="Q",AD491="Q",AF491="Q",AH491="Q",AJ491="Q",AL491="Q",AN491="Q",AP491="Q",AR491="Q",AT491="Q",AV491="Q",AX491="Q",AZ491="Q",BB491="Q",BD491="Q"),"Yes","No")</f>
        <v>No</v>
      </c>
    </row>
    <row r="492" spans="1:57" ht="11.25" customHeight="1">
      <c r="A492" s="7" t="s">
        <v>626</v>
      </c>
      <c r="B492" s="7" t="s">
        <v>627</v>
      </c>
      <c r="C492" s="37" t="s">
        <v>82</v>
      </c>
      <c r="D492" s="298">
        <v>8002</v>
      </c>
      <c r="E492" s="299">
        <v>80002</v>
      </c>
      <c r="F492" s="27" t="s">
        <v>246</v>
      </c>
      <c r="G492" s="73" t="s">
        <v>160</v>
      </c>
      <c r="H492" s="35">
        <v>156777</v>
      </c>
      <c r="I492" s="35">
        <v>42</v>
      </c>
      <c r="J492" s="37" t="s">
        <v>7</v>
      </c>
      <c r="K492" s="37" t="s">
        <v>161</v>
      </c>
      <c r="L492" s="8">
        <v>22</v>
      </c>
      <c r="M492" s="8">
        <v>83748</v>
      </c>
      <c r="N492" s="9" t="s">
        <v>1148</v>
      </c>
      <c r="O492" s="8">
        <v>7162</v>
      </c>
      <c r="P492" s="9" t="s">
        <v>1148</v>
      </c>
      <c r="Q492" s="8">
        <v>5454</v>
      </c>
      <c r="R492" s="9" t="s">
        <v>1148</v>
      </c>
      <c r="S492" s="8">
        <v>4072</v>
      </c>
      <c r="T492" s="9" t="s">
        <v>1148</v>
      </c>
      <c r="U492" s="8">
        <v>0</v>
      </c>
      <c r="V492" s="9" t="s">
        <v>1148</v>
      </c>
      <c r="W492" s="33">
        <v>100436</v>
      </c>
      <c r="X492" s="9" t="s">
        <v>1148</v>
      </c>
      <c r="Y492" s="30">
        <v>44</v>
      </c>
      <c r="Z492" s="9" t="s">
        <v>1148</v>
      </c>
      <c r="AA492" s="30">
        <v>3.9</v>
      </c>
      <c r="AB492" s="9" t="s">
        <v>1148</v>
      </c>
      <c r="AC492" s="30">
        <v>2.8</v>
      </c>
      <c r="AD492" s="9" t="s">
        <v>1148</v>
      </c>
      <c r="AE492" s="30">
        <v>2.2999999999999998</v>
      </c>
      <c r="AF492" s="9" t="s">
        <v>1148</v>
      </c>
      <c r="AG492" s="30">
        <v>0</v>
      </c>
      <c r="AH492" s="9" t="s">
        <v>1148</v>
      </c>
      <c r="AI492" s="32">
        <v>53</v>
      </c>
      <c r="AJ492" s="12" t="s">
        <v>1148</v>
      </c>
      <c r="AK492" s="22">
        <v>1581326</v>
      </c>
      <c r="AL492" s="22" t="s">
        <v>1148</v>
      </c>
      <c r="AM492" s="22">
        <v>199931</v>
      </c>
      <c r="AN492" s="22" t="s">
        <v>1148</v>
      </c>
      <c r="AO492" s="22">
        <v>81875</v>
      </c>
      <c r="AP492" s="22" t="s">
        <v>1148</v>
      </c>
      <c r="AQ492" s="22">
        <v>77913</v>
      </c>
      <c r="AR492" s="22" t="s">
        <v>1148</v>
      </c>
      <c r="AS492" s="26">
        <v>1941045</v>
      </c>
      <c r="AT492" s="22" t="s">
        <v>1148</v>
      </c>
      <c r="AU492" s="23">
        <v>18.881955389979463</v>
      </c>
      <c r="AV492" s="23" t="s">
        <v>1148</v>
      </c>
      <c r="AW492" s="23">
        <v>27.915526389276739</v>
      </c>
      <c r="AX492" s="23" t="s">
        <v>1148</v>
      </c>
      <c r="AY492" s="23">
        <v>15.011917858452511</v>
      </c>
      <c r="AZ492" s="23" t="s">
        <v>1148</v>
      </c>
      <c r="BA492" s="23">
        <v>19.133840864440078</v>
      </c>
      <c r="BB492" s="23" t="s">
        <v>1148</v>
      </c>
      <c r="BC492" s="24">
        <v>19.326187821100003</v>
      </c>
      <c r="BD492" s="1" t="s">
        <v>1148</v>
      </c>
      <c r="BE492" s="1" t="str">
        <f>IF(OR(N492="Q",P492="Q",R492="Q",T492="Q",V492="Q",X492="Q",Z492="Q",AB492="Q",AD492="Q",AF492="Q",AH492="Q",AJ492="Q",AL492="Q",AN492="Q",AP492="Q",AR492="Q",AT492="Q",AV492="Q",AX492="Q",AZ492="Q",BB492="Q",BD492="Q"),"Yes","No")</f>
        <v>No</v>
      </c>
    </row>
    <row r="493" spans="1:57" ht="11.25" customHeight="1">
      <c r="A493" s="7" t="s">
        <v>626</v>
      </c>
      <c r="B493" s="7" t="s">
        <v>627</v>
      </c>
      <c r="C493" s="37" t="s">
        <v>82</v>
      </c>
      <c r="D493" s="298">
        <v>8002</v>
      </c>
      <c r="E493" s="299">
        <v>80002</v>
      </c>
      <c r="F493" s="27" t="s">
        <v>246</v>
      </c>
      <c r="G493" s="73" t="s">
        <v>160</v>
      </c>
      <c r="H493" s="35">
        <v>156777</v>
      </c>
      <c r="I493" s="35">
        <v>42</v>
      </c>
      <c r="J493" s="37" t="s">
        <v>10</v>
      </c>
      <c r="K493" s="37" t="s">
        <v>161</v>
      </c>
      <c r="L493" s="8">
        <v>20</v>
      </c>
      <c r="M493" s="8">
        <v>71456</v>
      </c>
      <c r="N493" s="9" t="s">
        <v>1148</v>
      </c>
      <c r="O493" s="8">
        <v>5550</v>
      </c>
      <c r="P493" s="9" t="s">
        <v>1148</v>
      </c>
      <c r="Q493" s="8">
        <v>4242</v>
      </c>
      <c r="R493" s="9" t="s">
        <v>1148</v>
      </c>
      <c r="S493" s="8">
        <v>3155</v>
      </c>
      <c r="T493" s="9" t="s">
        <v>1148</v>
      </c>
      <c r="U493" s="8">
        <v>0</v>
      </c>
      <c r="V493" s="9" t="s">
        <v>1148</v>
      </c>
      <c r="W493" s="33">
        <v>84403</v>
      </c>
      <c r="X493" s="9" t="s">
        <v>1148</v>
      </c>
      <c r="Y493" s="30">
        <v>41</v>
      </c>
      <c r="Z493" s="9" t="s">
        <v>1148</v>
      </c>
      <c r="AA493" s="30">
        <v>3.1</v>
      </c>
      <c r="AB493" s="9" t="s">
        <v>1148</v>
      </c>
      <c r="AC493" s="30">
        <v>2.2000000000000002</v>
      </c>
      <c r="AD493" s="9" t="s">
        <v>1148</v>
      </c>
      <c r="AE493" s="30">
        <v>1.7</v>
      </c>
      <c r="AF493" s="9" t="s">
        <v>1148</v>
      </c>
      <c r="AG493" s="30">
        <v>0</v>
      </c>
      <c r="AH493" s="9" t="s">
        <v>1148</v>
      </c>
      <c r="AI493" s="32">
        <v>48</v>
      </c>
      <c r="AJ493" s="12" t="s">
        <v>1148</v>
      </c>
      <c r="AK493" s="22">
        <v>1375391</v>
      </c>
      <c r="AL493" s="22" t="s">
        <v>1148</v>
      </c>
      <c r="AM493" s="22">
        <v>155448</v>
      </c>
      <c r="AN493" s="22" t="s">
        <v>1148</v>
      </c>
      <c r="AO493" s="22">
        <v>63658</v>
      </c>
      <c r="AP493" s="22" t="s">
        <v>1148</v>
      </c>
      <c r="AQ493" s="22">
        <v>60578</v>
      </c>
      <c r="AR493" s="22" t="s">
        <v>1148</v>
      </c>
      <c r="AS493" s="26">
        <v>1655075</v>
      </c>
      <c r="AT493" s="22" t="s">
        <v>1148</v>
      </c>
      <c r="AU493" s="23">
        <v>19.248082736229289</v>
      </c>
      <c r="AV493" s="23" t="s">
        <v>1148</v>
      </c>
      <c r="AW493" s="23">
        <v>28.008648648648649</v>
      </c>
      <c r="AX493" s="23" t="s">
        <v>1148</v>
      </c>
      <c r="AY493" s="23">
        <v>15.006600660066006</v>
      </c>
      <c r="AZ493" s="23" t="s">
        <v>1148</v>
      </c>
      <c r="BA493" s="23">
        <v>19.200633914421552</v>
      </c>
      <c r="BB493" s="23" t="s">
        <v>1148</v>
      </c>
      <c r="BC493" s="24">
        <v>19.60919635557978</v>
      </c>
      <c r="BD493" s="1" t="s">
        <v>1148</v>
      </c>
      <c r="BE493" s="1" t="str">
        <f>IF(OR(N493="Q",P493="Q",R493="Q",T493="Q",V493="Q",X493="Q",Z493="Q",AB493="Q",AD493="Q",AF493="Q",AH493="Q",AJ493="Q",AL493="Q",AN493="Q",AP493="Q",AR493="Q",AT493="Q",AV493="Q",AX493="Q",AZ493="Q",BB493="Q",BD493="Q"),"Yes","No")</f>
        <v>No</v>
      </c>
    </row>
    <row r="494" spans="1:57" ht="11.25" customHeight="1">
      <c r="A494" s="7" t="s">
        <v>382</v>
      </c>
      <c r="B494" s="7" t="s">
        <v>383</v>
      </c>
      <c r="C494" s="37" t="s">
        <v>42</v>
      </c>
      <c r="D494" s="298">
        <v>5044</v>
      </c>
      <c r="E494" s="299">
        <v>50044</v>
      </c>
      <c r="F494" s="27" t="s">
        <v>167</v>
      </c>
      <c r="G494" s="73" t="s">
        <v>160</v>
      </c>
      <c r="H494" s="35">
        <v>313492</v>
      </c>
      <c r="I494" s="35">
        <v>42</v>
      </c>
      <c r="J494" s="37" t="s">
        <v>10</v>
      </c>
      <c r="K494" s="37" t="s">
        <v>161</v>
      </c>
      <c r="L494" s="8">
        <v>12</v>
      </c>
      <c r="M494" s="8">
        <v>37768</v>
      </c>
      <c r="N494" s="9" t="s">
        <v>1148</v>
      </c>
      <c r="O494" s="8">
        <v>3313</v>
      </c>
      <c r="P494" s="9" t="s">
        <v>1148</v>
      </c>
      <c r="Q494" s="8">
        <v>599</v>
      </c>
      <c r="R494" s="9" t="s">
        <v>1148</v>
      </c>
      <c r="S494" s="8">
        <v>1887</v>
      </c>
      <c r="T494" s="9" t="s">
        <v>1148</v>
      </c>
      <c r="U494" s="8">
        <v>0</v>
      </c>
      <c r="V494" s="9" t="s">
        <v>1148</v>
      </c>
      <c r="W494" s="33">
        <v>43567</v>
      </c>
      <c r="X494" s="9" t="s">
        <v>1148</v>
      </c>
      <c r="Y494" s="30">
        <v>17.899999999999999</v>
      </c>
      <c r="Z494" s="9" t="s">
        <v>1148</v>
      </c>
      <c r="AA494" s="30">
        <v>2</v>
      </c>
      <c r="AB494" s="9" t="s">
        <v>1148</v>
      </c>
      <c r="AC494" s="30">
        <v>0.30000000000000004</v>
      </c>
      <c r="AD494" s="9" t="s">
        <v>1148</v>
      </c>
      <c r="AE494" s="30">
        <v>1</v>
      </c>
      <c r="AF494" s="9" t="s">
        <v>1148</v>
      </c>
      <c r="AG494" s="30">
        <v>0</v>
      </c>
      <c r="AH494" s="9" t="s">
        <v>1148</v>
      </c>
      <c r="AI494" s="32">
        <v>21.2</v>
      </c>
      <c r="AJ494" s="12" t="s">
        <v>1148</v>
      </c>
      <c r="AK494" s="22">
        <v>653916</v>
      </c>
      <c r="AL494" s="22" t="s">
        <v>1148</v>
      </c>
      <c r="AM494" s="22">
        <v>59767</v>
      </c>
      <c r="AN494" s="22" t="s">
        <v>1148</v>
      </c>
      <c r="AO494" s="22">
        <v>9739</v>
      </c>
      <c r="AP494" s="22" t="s">
        <v>1148</v>
      </c>
      <c r="AQ494" s="22">
        <v>45394</v>
      </c>
      <c r="AR494" s="22" t="s">
        <v>1148</v>
      </c>
      <c r="AS494" s="26">
        <v>768816</v>
      </c>
      <c r="AT494" s="22" t="s">
        <v>1148</v>
      </c>
      <c r="AU494" s="23">
        <v>17.314022452870155</v>
      </c>
      <c r="AV494" s="23" t="s">
        <v>1148</v>
      </c>
      <c r="AW494" s="23">
        <v>18.040144883791125</v>
      </c>
      <c r="AX494" s="23" t="s">
        <v>1148</v>
      </c>
      <c r="AY494" s="23">
        <v>16.258764607679467</v>
      </c>
      <c r="AZ494" s="23" t="s">
        <v>1148</v>
      </c>
      <c r="BA494" s="23">
        <v>24.056173820879703</v>
      </c>
      <c r="BB494" s="23" t="s">
        <v>1148</v>
      </c>
      <c r="BC494" s="24">
        <v>17.646750981247273</v>
      </c>
      <c r="BD494" s="1" t="s">
        <v>1148</v>
      </c>
      <c r="BE494" s="1" t="str">
        <f>IF(OR(N494="Q",P494="Q",R494="Q",T494="Q",V494="Q",X494="Q",Z494="Q",AB494="Q",AD494="Q",AF494="Q",AH494="Q",AJ494="Q",AL494="Q",AN494="Q",AP494="Q",AR494="Q",AT494="Q",AV494="Q",AX494="Q",AZ494="Q",BB494="Q",BD494="Q"),"Yes","No")</f>
        <v>No</v>
      </c>
    </row>
    <row r="495" spans="1:57" ht="11.25" customHeight="1">
      <c r="A495" s="7" t="s">
        <v>671</v>
      </c>
      <c r="B495" s="7" t="s">
        <v>672</v>
      </c>
      <c r="C495" s="37" t="s">
        <v>44</v>
      </c>
      <c r="D495" s="298">
        <v>7014</v>
      </c>
      <c r="E495" s="299">
        <v>70014</v>
      </c>
      <c r="F495" s="27" t="s">
        <v>167</v>
      </c>
      <c r="G495" s="73" t="s">
        <v>160</v>
      </c>
      <c r="H495" s="35">
        <v>150003</v>
      </c>
      <c r="I495" s="35">
        <v>41</v>
      </c>
      <c r="J495" s="37" t="s">
        <v>7</v>
      </c>
      <c r="K495" s="37" t="s">
        <v>161</v>
      </c>
      <c r="L495" s="8">
        <v>22</v>
      </c>
      <c r="M495" s="8">
        <v>77449</v>
      </c>
      <c r="N495" s="9" t="s">
        <v>1148</v>
      </c>
      <c r="O495" s="8">
        <v>16176</v>
      </c>
      <c r="P495" s="9" t="s">
        <v>1148</v>
      </c>
      <c r="Q495" s="8">
        <v>5392</v>
      </c>
      <c r="R495" s="9" t="s">
        <v>1148</v>
      </c>
      <c r="S495" s="8">
        <v>16012</v>
      </c>
      <c r="T495" s="9" t="s">
        <v>1148</v>
      </c>
      <c r="U495" s="8">
        <v>0</v>
      </c>
      <c r="V495" s="9" t="s">
        <v>1148</v>
      </c>
      <c r="W495" s="33">
        <v>115029</v>
      </c>
      <c r="X495" s="9" t="s">
        <v>1148</v>
      </c>
      <c r="Y495" s="30">
        <v>47.9</v>
      </c>
      <c r="Z495" s="9" t="s">
        <v>1148</v>
      </c>
      <c r="AA495" s="30">
        <v>9</v>
      </c>
      <c r="AB495" s="9" t="s">
        <v>1148</v>
      </c>
      <c r="AC495" s="30">
        <v>3</v>
      </c>
      <c r="AD495" s="9" t="s">
        <v>1148</v>
      </c>
      <c r="AE495" s="30">
        <v>12.3</v>
      </c>
      <c r="AF495" s="9" t="s">
        <v>1148</v>
      </c>
      <c r="AG495" s="30">
        <v>0</v>
      </c>
      <c r="AH495" s="9" t="s">
        <v>1148</v>
      </c>
      <c r="AI495" s="32">
        <v>72.2</v>
      </c>
      <c r="AJ495" s="12" t="s">
        <v>1148</v>
      </c>
      <c r="AK495" s="22">
        <v>1579868</v>
      </c>
      <c r="AL495" s="22" t="s">
        <v>1148</v>
      </c>
      <c r="AM495" s="22">
        <v>293707</v>
      </c>
      <c r="AN495" s="22" t="s">
        <v>1148</v>
      </c>
      <c r="AO495" s="22">
        <v>111242</v>
      </c>
      <c r="AP495" s="22" t="s">
        <v>1148</v>
      </c>
      <c r="AQ495" s="22">
        <v>341101</v>
      </c>
      <c r="AR495" s="22" t="s">
        <v>1148</v>
      </c>
      <c r="AS495" s="26">
        <v>2325918</v>
      </c>
      <c r="AT495" s="22" t="s">
        <v>1148</v>
      </c>
      <c r="AU495" s="23">
        <v>20.398817286214154</v>
      </c>
      <c r="AV495" s="23" t="s">
        <v>1148</v>
      </c>
      <c r="AW495" s="23">
        <v>18.156960929772502</v>
      </c>
      <c r="AX495" s="23" t="s">
        <v>1148</v>
      </c>
      <c r="AY495" s="23">
        <v>20.630934718100889</v>
      </c>
      <c r="AZ495" s="23" t="s">
        <v>1148</v>
      </c>
      <c r="BA495" s="23">
        <v>21.302835373469897</v>
      </c>
      <c r="BB495" s="23" t="s">
        <v>1148</v>
      </c>
      <c r="BC495" s="24">
        <v>20.220274887202358</v>
      </c>
      <c r="BD495" s="1" t="s">
        <v>1148</v>
      </c>
      <c r="BE495" s="1" t="str">
        <f>IF(OR(N495="Q",P495="Q",R495="Q",T495="Q",V495="Q",X495="Q",Z495="Q",AB495="Q",AD495="Q",AF495="Q",AH495="Q",AJ495="Q",AL495="Q",AN495="Q",AP495="Q",AR495="Q",AT495="Q",AV495="Q",AX495="Q",AZ495="Q",BB495="Q",BD495="Q"),"Yes","No")</f>
        <v>No</v>
      </c>
    </row>
    <row r="496" spans="1:57" ht="11.25" customHeight="1">
      <c r="A496" s="7" t="s">
        <v>705</v>
      </c>
      <c r="B496" s="7" t="s">
        <v>706</v>
      </c>
      <c r="C496" s="37" t="s">
        <v>93</v>
      </c>
      <c r="D496" s="298">
        <v>5096</v>
      </c>
      <c r="E496" s="299">
        <v>50096</v>
      </c>
      <c r="F496" s="27" t="s">
        <v>164</v>
      </c>
      <c r="G496" s="73" t="s">
        <v>160</v>
      </c>
      <c r="H496" s="35">
        <v>1376476</v>
      </c>
      <c r="I496" s="35">
        <v>41</v>
      </c>
      <c r="J496" s="37" t="s">
        <v>7</v>
      </c>
      <c r="K496" s="37" t="s">
        <v>161</v>
      </c>
      <c r="L496" s="8">
        <v>20</v>
      </c>
      <c r="M496" s="8">
        <v>78502</v>
      </c>
      <c r="N496" s="9" t="s">
        <v>1148</v>
      </c>
      <c r="O496" s="8">
        <v>13877</v>
      </c>
      <c r="P496" s="9" t="s">
        <v>1148</v>
      </c>
      <c r="Q496" s="8">
        <v>1960</v>
      </c>
      <c r="R496" s="9" t="s">
        <v>1148</v>
      </c>
      <c r="S496" s="8">
        <v>8897</v>
      </c>
      <c r="T496" s="9" t="s">
        <v>1148</v>
      </c>
      <c r="U496" s="8">
        <v>445</v>
      </c>
      <c r="V496" s="9" t="s">
        <v>1148</v>
      </c>
      <c r="W496" s="33">
        <v>103681</v>
      </c>
      <c r="X496" s="9" t="s">
        <v>1148</v>
      </c>
      <c r="Y496" s="30">
        <v>43.400000000000006</v>
      </c>
      <c r="Z496" s="9" t="s">
        <v>1148</v>
      </c>
      <c r="AA496" s="30">
        <v>8.4</v>
      </c>
      <c r="AB496" s="9" t="s">
        <v>1148</v>
      </c>
      <c r="AC496" s="30">
        <v>1</v>
      </c>
      <c r="AD496" s="9" t="s">
        <v>1148</v>
      </c>
      <c r="AE496" s="30">
        <v>4.8</v>
      </c>
      <c r="AF496" s="9" t="s">
        <v>1148</v>
      </c>
      <c r="AG496" s="30">
        <v>0.2</v>
      </c>
      <c r="AH496" s="9" t="s">
        <v>1148</v>
      </c>
      <c r="AI496" s="32">
        <v>57.8</v>
      </c>
      <c r="AJ496" s="12" t="s">
        <v>1148</v>
      </c>
      <c r="AK496" s="22">
        <v>1704953</v>
      </c>
      <c r="AL496" s="22" t="s">
        <v>1148</v>
      </c>
      <c r="AM496" s="22">
        <v>373110</v>
      </c>
      <c r="AN496" s="22" t="s">
        <v>1148</v>
      </c>
      <c r="AO496" s="22">
        <v>45209</v>
      </c>
      <c r="AP496" s="22" t="s">
        <v>1148</v>
      </c>
      <c r="AQ496" s="22">
        <v>300806</v>
      </c>
      <c r="AR496" s="22" t="s">
        <v>1148</v>
      </c>
      <c r="AS496" s="26">
        <v>2424078</v>
      </c>
      <c r="AT496" s="22" t="s">
        <v>1148</v>
      </c>
      <c r="AU496" s="23">
        <v>21.718593156862244</v>
      </c>
      <c r="AV496" s="23" t="s">
        <v>1148</v>
      </c>
      <c r="AW496" s="23">
        <v>26.886935216545364</v>
      </c>
      <c r="AX496" s="23" t="s">
        <v>1148</v>
      </c>
      <c r="AY496" s="23">
        <v>23.065816326530612</v>
      </c>
      <c r="AZ496" s="23" t="s">
        <v>1148</v>
      </c>
      <c r="BA496" s="23">
        <v>33.80982353602338</v>
      </c>
      <c r="BB496" s="23" t="s">
        <v>1148</v>
      </c>
      <c r="BC496" s="24">
        <v>23.380156441392348</v>
      </c>
      <c r="BD496" s="1" t="s">
        <v>1148</v>
      </c>
      <c r="BE496" s="1" t="str">
        <f>IF(OR(N496="Q",P496="Q",R496="Q",T496="Q",V496="Q",X496="Q",Z496="Q",AB496="Q",AD496="Q",AF496="Q",AH496="Q",AJ496="Q",AL496="Q",AN496="Q",AP496="Q",AR496="Q",AT496="Q",AV496="Q",AX496="Q",AZ496="Q",BB496="Q",BD496="Q"),"Yes","No")</f>
        <v>No</v>
      </c>
    </row>
    <row r="497" spans="1:57" ht="11.25" customHeight="1">
      <c r="A497" s="7" t="s">
        <v>593</v>
      </c>
      <c r="B497" s="7" t="s">
        <v>594</v>
      </c>
      <c r="C497" s="37" t="s">
        <v>76</v>
      </c>
      <c r="D497" s="298">
        <v>34</v>
      </c>
      <c r="E497" s="299">
        <v>34</v>
      </c>
      <c r="F497" s="27" t="s">
        <v>167</v>
      </c>
      <c r="G497" s="73" t="s">
        <v>160</v>
      </c>
      <c r="H497" s="35">
        <v>154081</v>
      </c>
      <c r="I497" s="35">
        <v>41</v>
      </c>
      <c r="J497" s="37" t="s">
        <v>7</v>
      </c>
      <c r="K497" s="37" t="s">
        <v>161</v>
      </c>
      <c r="L497" s="8">
        <v>19</v>
      </c>
      <c r="M497" s="8">
        <v>85178</v>
      </c>
      <c r="N497" s="9" t="s">
        <v>1148</v>
      </c>
      <c r="O497" s="8">
        <v>18766</v>
      </c>
      <c r="P497" s="9" t="s">
        <v>1148</v>
      </c>
      <c r="Q497" s="8">
        <v>2000</v>
      </c>
      <c r="R497" s="9" t="s">
        <v>1148</v>
      </c>
      <c r="S497" s="8">
        <v>21174</v>
      </c>
      <c r="T497" s="9" t="s">
        <v>1148</v>
      </c>
      <c r="U497" s="8">
        <v>0</v>
      </c>
      <c r="V497" s="9" t="s">
        <v>1148</v>
      </c>
      <c r="W497" s="33">
        <v>127118</v>
      </c>
      <c r="X497" s="9" t="s">
        <v>1148</v>
      </c>
      <c r="Y497" s="30">
        <v>41</v>
      </c>
      <c r="Z497" s="9" t="s">
        <v>1148</v>
      </c>
      <c r="AA497" s="30">
        <v>10</v>
      </c>
      <c r="AB497" s="9" t="s">
        <v>1148</v>
      </c>
      <c r="AC497" s="30">
        <v>1</v>
      </c>
      <c r="AD497" s="9" t="s">
        <v>1148</v>
      </c>
      <c r="AE497" s="30">
        <v>12</v>
      </c>
      <c r="AF497" s="9" t="s">
        <v>1148</v>
      </c>
      <c r="AG497" s="30">
        <v>0</v>
      </c>
      <c r="AH497" s="9" t="s">
        <v>1148</v>
      </c>
      <c r="AI497" s="32">
        <v>64</v>
      </c>
      <c r="AJ497" s="12" t="s">
        <v>1148</v>
      </c>
      <c r="AK497" s="22">
        <v>2013386</v>
      </c>
      <c r="AL497" s="22" t="s">
        <v>1148</v>
      </c>
      <c r="AM497" s="22">
        <v>331636</v>
      </c>
      <c r="AN497" s="22" t="s">
        <v>1148</v>
      </c>
      <c r="AO497" s="22">
        <v>45320</v>
      </c>
      <c r="AP497" s="22" t="s">
        <v>1148</v>
      </c>
      <c r="AQ497" s="22">
        <v>567969</v>
      </c>
      <c r="AR497" s="22" t="s">
        <v>1148</v>
      </c>
      <c r="AS497" s="26">
        <v>2958311</v>
      </c>
      <c r="AT497" s="22" t="s">
        <v>1148</v>
      </c>
      <c r="AU497" s="23">
        <v>23.637394632416822</v>
      </c>
      <c r="AV497" s="23" t="s">
        <v>1148</v>
      </c>
      <c r="AW497" s="23">
        <v>17.672173078972609</v>
      </c>
      <c r="AX497" s="23" t="s">
        <v>1148</v>
      </c>
      <c r="AY497" s="23">
        <v>22.66</v>
      </c>
      <c r="AZ497" s="23" t="s">
        <v>1148</v>
      </c>
      <c r="BA497" s="23">
        <v>26.823887786908472</v>
      </c>
      <c r="BB497" s="23" t="s">
        <v>1148</v>
      </c>
      <c r="BC497" s="24">
        <v>23.272164445633191</v>
      </c>
      <c r="BD497" s="1" t="s">
        <v>1148</v>
      </c>
      <c r="BE497" s="1" t="str">
        <f>IF(OR(N497="Q",P497="Q",R497="Q",T497="Q",V497="Q",X497="Q",Z497="Q",AB497="Q",AD497="Q",AF497="Q",AH497="Q",AJ497="Q",AL497="Q",AN497="Q",AP497="Q",AR497="Q",AT497="Q",AV497="Q",AX497="Q",AZ497="Q",BB497="Q",BD497="Q"),"Yes","No")</f>
        <v>No</v>
      </c>
    </row>
    <row r="498" spans="1:57" ht="11.25" customHeight="1">
      <c r="A498" s="7" t="s">
        <v>800</v>
      </c>
      <c r="B498" s="7" t="s">
        <v>801</v>
      </c>
      <c r="C498" s="37" t="s">
        <v>76</v>
      </c>
      <c r="D498" s="298">
        <v>57</v>
      </c>
      <c r="E498" s="299">
        <v>57</v>
      </c>
      <c r="F498" s="27" t="s">
        <v>197</v>
      </c>
      <c r="G498" s="73" t="s">
        <v>160</v>
      </c>
      <c r="H498" s="35">
        <v>83794</v>
      </c>
      <c r="I498" s="35">
        <v>41</v>
      </c>
      <c r="J498" s="37" t="s">
        <v>10</v>
      </c>
      <c r="K498" s="37" t="s">
        <v>161</v>
      </c>
      <c r="L498" s="8">
        <v>12</v>
      </c>
      <c r="M498" s="8">
        <v>20815</v>
      </c>
      <c r="N498" s="9" t="s">
        <v>1148</v>
      </c>
      <c r="O498" s="8">
        <v>0</v>
      </c>
      <c r="P498" s="9" t="s">
        <v>1148</v>
      </c>
      <c r="Q498" s="8">
        <v>0</v>
      </c>
      <c r="R498" s="9" t="s">
        <v>1148</v>
      </c>
      <c r="S498" s="8">
        <v>4904</v>
      </c>
      <c r="T498" s="9" t="s">
        <v>1148</v>
      </c>
      <c r="U498" s="8">
        <v>0</v>
      </c>
      <c r="V498" s="9" t="s">
        <v>1148</v>
      </c>
      <c r="W498" s="33">
        <v>25719</v>
      </c>
      <c r="X498" s="9" t="s">
        <v>1148</v>
      </c>
      <c r="Y498" s="30">
        <v>21.8</v>
      </c>
      <c r="Z498" s="9" t="s">
        <v>1148</v>
      </c>
      <c r="AA498" s="30">
        <v>0</v>
      </c>
      <c r="AB498" s="9" t="s">
        <v>1148</v>
      </c>
      <c r="AC498" s="30">
        <v>0</v>
      </c>
      <c r="AD498" s="9" t="s">
        <v>1148</v>
      </c>
      <c r="AE498" s="30">
        <v>3.3</v>
      </c>
      <c r="AF498" s="9" t="s">
        <v>1148</v>
      </c>
      <c r="AG498" s="30">
        <v>0</v>
      </c>
      <c r="AH498" s="9" t="s">
        <v>1148</v>
      </c>
      <c r="AI498" s="32">
        <v>25.1</v>
      </c>
      <c r="AJ498" s="12" t="s">
        <v>1148</v>
      </c>
      <c r="AK498" s="22">
        <v>253796</v>
      </c>
      <c r="AL498" s="22" t="s">
        <v>1148</v>
      </c>
      <c r="AM498" s="22">
        <v>0</v>
      </c>
      <c r="AN498" s="22" t="s">
        <v>1148</v>
      </c>
      <c r="AO498" s="22">
        <v>0</v>
      </c>
      <c r="AP498" s="22" t="s">
        <v>1148</v>
      </c>
      <c r="AQ498" s="22">
        <v>122476</v>
      </c>
      <c r="AR498" s="22" t="s">
        <v>1148</v>
      </c>
      <c r="AS498" s="26">
        <v>376272</v>
      </c>
      <c r="AT498" s="22" t="s">
        <v>1148</v>
      </c>
      <c r="AU498" s="23">
        <v>12.19293778525102</v>
      </c>
      <c r="AV498" s="23" t="s">
        <v>1148</v>
      </c>
      <c r="AW498" s="23" t="s">
        <v>1148</v>
      </c>
      <c r="AX498" s="23" t="s">
        <v>1148</v>
      </c>
      <c r="AY498" s="23" t="s">
        <v>1148</v>
      </c>
      <c r="AZ498" s="23" t="s">
        <v>1148</v>
      </c>
      <c r="BA498" s="23">
        <v>24.974714518760194</v>
      </c>
      <c r="BB498" s="23" t="s">
        <v>1148</v>
      </c>
      <c r="BC498" s="24">
        <v>14.630117811734515</v>
      </c>
      <c r="BD498" s="1" t="s">
        <v>1148</v>
      </c>
      <c r="BE498" s="1" t="str">
        <f>IF(OR(N498="Q",P498="Q",R498="Q",T498="Q",V498="Q",X498="Q",Z498="Q",AB498="Q",AD498="Q",AF498="Q",AH498="Q",AJ498="Q",AL498="Q",AN498="Q",AP498="Q",AR498="Q",AT498="Q",AV498="Q",AX498="Q",AZ498="Q",BB498="Q",BD498="Q"),"Yes","No")</f>
        <v>No</v>
      </c>
    </row>
    <row r="499" spans="1:57" ht="11.25" customHeight="1">
      <c r="A499" s="7" t="s">
        <v>671</v>
      </c>
      <c r="B499" s="7" t="s">
        <v>672</v>
      </c>
      <c r="C499" s="37" t="s">
        <v>44</v>
      </c>
      <c r="D499" s="298">
        <v>7014</v>
      </c>
      <c r="E499" s="299">
        <v>70014</v>
      </c>
      <c r="F499" s="27" t="s">
        <v>167</v>
      </c>
      <c r="G499" s="73" t="s">
        <v>160</v>
      </c>
      <c r="H499" s="35">
        <v>150003</v>
      </c>
      <c r="I499" s="35">
        <v>41</v>
      </c>
      <c r="J499" s="37" t="s">
        <v>10</v>
      </c>
      <c r="K499" s="37" t="s">
        <v>161</v>
      </c>
      <c r="L499" s="8">
        <v>11</v>
      </c>
      <c r="M499" s="8">
        <v>27011</v>
      </c>
      <c r="N499" s="9" t="s">
        <v>1148</v>
      </c>
      <c r="O499" s="8">
        <v>5186</v>
      </c>
      <c r="P499" s="9" t="s">
        <v>1148</v>
      </c>
      <c r="Q499" s="8">
        <v>1729</v>
      </c>
      <c r="R499" s="9" t="s">
        <v>1148</v>
      </c>
      <c r="S499" s="8">
        <v>5134</v>
      </c>
      <c r="T499" s="9" t="s">
        <v>1148</v>
      </c>
      <c r="U499" s="8">
        <v>0</v>
      </c>
      <c r="V499" s="9" t="s">
        <v>1148</v>
      </c>
      <c r="W499" s="33">
        <v>39060</v>
      </c>
      <c r="X499" s="9" t="s">
        <v>1148</v>
      </c>
      <c r="Y499" s="30">
        <v>15.7</v>
      </c>
      <c r="Z499" s="9" t="s">
        <v>1148</v>
      </c>
      <c r="AA499" s="30">
        <v>2.9</v>
      </c>
      <c r="AB499" s="9" t="s">
        <v>1148</v>
      </c>
      <c r="AC499" s="30">
        <v>1</v>
      </c>
      <c r="AD499" s="9" t="s">
        <v>1148</v>
      </c>
      <c r="AE499" s="30">
        <v>3.7</v>
      </c>
      <c r="AF499" s="9" t="s">
        <v>1148</v>
      </c>
      <c r="AG499" s="30">
        <v>0</v>
      </c>
      <c r="AH499" s="9" t="s">
        <v>1148</v>
      </c>
      <c r="AI499" s="32">
        <v>23.3</v>
      </c>
      <c r="AJ499" s="12" t="s">
        <v>1148</v>
      </c>
      <c r="AK499" s="22">
        <v>552337</v>
      </c>
      <c r="AL499" s="22" t="s">
        <v>1148</v>
      </c>
      <c r="AM499" s="22">
        <v>101514</v>
      </c>
      <c r="AN499" s="22" t="s">
        <v>1148</v>
      </c>
      <c r="AO499" s="22">
        <v>28320</v>
      </c>
      <c r="AP499" s="22" t="s">
        <v>1148</v>
      </c>
      <c r="AQ499" s="22">
        <v>109335</v>
      </c>
      <c r="AR499" s="22" t="s">
        <v>1148</v>
      </c>
      <c r="AS499" s="26">
        <v>791506</v>
      </c>
      <c r="AT499" s="22" t="s">
        <v>1148</v>
      </c>
      <c r="AU499" s="23">
        <v>20.44859501684499</v>
      </c>
      <c r="AV499" s="23" t="s">
        <v>1148</v>
      </c>
      <c r="AW499" s="23">
        <v>19.574623987659081</v>
      </c>
      <c r="AX499" s="23" t="s">
        <v>1148</v>
      </c>
      <c r="AY499" s="23">
        <v>16.37941006362059</v>
      </c>
      <c r="AZ499" s="23" t="s">
        <v>1148</v>
      </c>
      <c r="BA499" s="23">
        <v>21.296260225944682</v>
      </c>
      <c r="BB499" s="23" t="s">
        <v>1148</v>
      </c>
      <c r="BC499" s="24">
        <v>20.263850486431132</v>
      </c>
      <c r="BD499" s="1" t="s">
        <v>1148</v>
      </c>
      <c r="BE499" s="1" t="str">
        <f>IF(OR(N499="Q",P499="Q",R499="Q",T499="Q",V499="Q",X499="Q",Z499="Q",AB499="Q",AD499="Q",AF499="Q",AH499="Q",AJ499="Q",AL499="Q",AN499="Q",AP499="Q",AR499="Q",AT499="Q",AV499="Q",AX499="Q",AZ499="Q",BB499="Q",BD499="Q"),"Yes","No")</f>
        <v>No</v>
      </c>
    </row>
    <row r="500" spans="1:57" ht="11.25" customHeight="1">
      <c r="A500" s="7" t="s">
        <v>800</v>
      </c>
      <c r="B500" s="7" t="s">
        <v>801</v>
      </c>
      <c r="C500" s="37" t="s">
        <v>76</v>
      </c>
      <c r="D500" s="298">
        <v>57</v>
      </c>
      <c r="E500" s="299">
        <v>57</v>
      </c>
      <c r="F500" s="27" t="s">
        <v>197</v>
      </c>
      <c r="G500" s="73" t="s">
        <v>160</v>
      </c>
      <c r="H500" s="35">
        <v>83794</v>
      </c>
      <c r="I500" s="35">
        <v>41</v>
      </c>
      <c r="J500" s="37" t="s">
        <v>18</v>
      </c>
      <c r="K500" s="37" t="s">
        <v>161</v>
      </c>
      <c r="L500" s="8">
        <v>10</v>
      </c>
      <c r="M500" s="8">
        <v>18193</v>
      </c>
      <c r="N500" s="9" t="s">
        <v>1148</v>
      </c>
      <c r="O500" s="8">
        <v>0</v>
      </c>
      <c r="P500" s="9" t="s">
        <v>1148</v>
      </c>
      <c r="Q500" s="8">
        <v>0</v>
      </c>
      <c r="R500" s="9" t="s">
        <v>1148</v>
      </c>
      <c r="S500" s="8">
        <v>8372</v>
      </c>
      <c r="T500" s="9" t="s">
        <v>1148</v>
      </c>
      <c r="U500" s="8">
        <v>0</v>
      </c>
      <c r="V500" s="9" t="s">
        <v>1148</v>
      </c>
      <c r="W500" s="33">
        <v>26565</v>
      </c>
      <c r="X500" s="9" t="s">
        <v>1148</v>
      </c>
      <c r="Y500" s="30">
        <v>14.399999999999999</v>
      </c>
      <c r="Z500" s="9" t="s">
        <v>1148</v>
      </c>
      <c r="AA500" s="30">
        <v>0</v>
      </c>
      <c r="AB500" s="9" t="s">
        <v>1148</v>
      </c>
      <c r="AC500" s="30">
        <v>0</v>
      </c>
      <c r="AD500" s="9" t="s">
        <v>1148</v>
      </c>
      <c r="AE500" s="30">
        <v>4</v>
      </c>
      <c r="AF500" s="9" t="s">
        <v>1148</v>
      </c>
      <c r="AG500" s="30">
        <v>0</v>
      </c>
      <c r="AH500" s="9" t="s">
        <v>1148</v>
      </c>
      <c r="AI500" s="32">
        <v>18.399999999999999</v>
      </c>
      <c r="AJ500" s="12" t="s">
        <v>1148</v>
      </c>
      <c r="AK500" s="22">
        <v>331543</v>
      </c>
      <c r="AL500" s="22" t="s">
        <v>1148</v>
      </c>
      <c r="AM500" s="22">
        <v>0</v>
      </c>
      <c r="AN500" s="22" t="s">
        <v>1148</v>
      </c>
      <c r="AO500" s="22">
        <v>0</v>
      </c>
      <c r="AP500" s="22" t="s">
        <v>1148</v>
      </c>
      <c r="AQ500" s="22">
        <v>159995</v>
      </c>
      <c r="AR500" s="22" t="s">
        <v>1148</v>
      </c>
      <c r="AS500" s="26">
        <v>491538</v>
      </c>
      <c r="AT500" s="22" t="s">
        <v>1148</v>
      </c>
      <c r="AU500" s="23">
        <v>18.22365745066784</v>
      </c>
      <c r="AV500" s="23" t="s">
        <v>1148</v>
      </c>
      <c r="AW500" s="23" t="s">
        <v>1148</v>
      </c>
      <c r="AX500" s="23" t="s">
        <v>1148</v>
      </c>
      <c r="AY500" s="23" t="s">
        <v>1148</v>
      </c>
      <c r="AZ500" s="23" t="s">
        <v>1148</v>
      </c>
      <c r="BA500" s="23">
        <v>19.110726230291448</v>
      </c>
      <c r="BB500" s="23" t="s">
        <v>1148</v>
      </c>
      <c r="BC500" s="24">
        <v>18.503218520609824</v>
      </c>
      <c r="BD500" s="1" t="s">
        <v>1148</v>
      </c>
      <c r="BE500" s="1" t="str">
        <f>IF(OR(N500="Q",P500="Q",R500="Q",T500="Q",V500="Q",X500="Q",Z500="Q",AB500="Q",AD500="Q",AF500="Q",AH500="Q",AJ500="Q",AL500="Q",AN500="Q",AP500="Q",AR500="Q",AT500="Q",AV500="Q",AX500="Q",AZ500="Q",BB500="Q",BD500="Q"),"Yes","No")</f>
        <v>No</v>
      </c>
    </row>
    <row r="501" spans="1:57" ht="11.25" customHeight="1">
      <c r="A501" s="7" t="s">
        <v>705</v>
      </c>
      <c r="B501" s="7" t="s">
        <v>706</v>
      </c>
      <c r="C501" s="37" t="s">
        <v>93</v>
      </c>
      <c r="D501" s="298">
        <v>5096</v>
      </c>
      <c r="E501" s="299">
        <v>50096</v>
      </c>
      <c r="F501" s="27" t="s">
        <v>164</v>
      </c>
      <c r="G501" s="73" t="s">
        <v>160</v>
      </c>
      <c r="H501" s="35">
        <v>1376476</v>
      </c>
      <c r="I501" s="35">
        <v>41</v>
      </c>
      <c r="J501" s="37" t="s">
        <v>10</v>
      </c>
      <c r="K501" s="37" t="s">
        <v>161</v>
      </c>
      <c r="L501" s="8">
        <v>5</v>
      </c>
      <c r="M501" s="8">
        <v>9738</v>
      </c>
      <c r="N501" s="9" t="s">
        <v>1148</v>
      </c>
      <c r="O501" s="8">
        <v>1349</v>
      </c>
      <c r="P501" s="9" t="s">
        <v>1148</v>
      </c>
      <c r="Q501" s="8">
        <v>184</v>
      </c>
      <c r="R501" s="9" t="s">
        <v>1148</v>
      </c>
      <c r="S501" s="8">
        <v>883</v>
      </c>
      <c r="T501" s="9" t="s">
        <v>1148</v>
      </c>
      <c r="U501" s="8">
        <v>0</v>
      </c>
      <c r="V501" s="9" t="s">
        <v>1148</v>
      </c>
      <c r="W501" s="33">
        <v>12154</v>
      </c>
      <c r="X501" s="9" t="s">
        <v>1148</v>
      </c>
      <c r="Y501" s="30">
        <v>5.7</v>
      </c>
      <c r="Z501" s="9" t="s">
        <v>1148</v>
      </c>
      <c r="AA501" s="30">
        <v>0.8</v>
      </c>
      <c r="AB501" s="9" t="s">
        <v>1148</v>
      </c>
      <c r="AC501" s="30">
        <v>0.1</v>
      </c>
      <c r="AD501" s="9" t="s">
        <v>1148</v>
      </c>
      <c r="AE501" s="30">
        <v>0.5</v>
      </c>
      <c r="AF501" s="9" t="s">
        <v>1148</v>
      </c>
      <c r="AG501" s="30">
        <v>0</v>
      </c>
      <c r="AH501" s="9" t="s">
        <v>1148</v>
      </c>
      <c r="AI501" s="32">
        <v>7.1</v>
      </c>
      <c r="AJ501" s="12" t="s">
        <v>1148</v>
      </c>
      <c r="AK501" s="22">
        <v>152513</v>
      </c>
      <c r="AL501" s="22" t="s">
        <v>1148</v>
      </c>
      <c r="AM501" s="22">
        <v>34156</v>
      </c>
      <c r="AN501" s="22" t="s">
        <v>1148</v>
      </c>
      <c r="AO501" s="22">
        <v>4019</v>
      </c>
      <c r="AP501" s="22" t="s">
        <v>1148</v>
      </c>
      <c r="AQ501" s="22">
        <v>29292</v>
      </c>
      <c r="AR501" s="22" t="s">
        <v>1148</v>
      </c>
      <c r="AS501" s="26">
        <v>219980</v>
      </c>
      <c r="AT501" s="22" t="s">
        <v>1148</v>
      </c>
      <c r="AU501" s="23">
        <v>15.661634832614499</v>
      </c>
      <c r="AV501" s="23" t="s">
        <v>1148</v>
      </c>
      <c r="AW501" s="23">
        <v>25.319495922905855</v>
      </c>
      <c r="AX501" s="23" t="s">
        <v>1148</v>
      </c>
      <c r="AY501" s="23">
        <v>21.842391304347824</v>
      </c>
      <c r="AZ501" s="23" t="s">
        <v>1148</v>
      </c>
      <c r="BA501" s="23">
        <v>33.173272933182332</v>
      </c>
      <c r="BB501" s="23" t="s">
        <v>1148</v>
      </c>
      <c r="BC501" s="24">
        <v>18.099391146947507</v>
      </c>
      <c r="BD501" s="1" t="s">
        <v>1148</v>
      </c>
      <c r="BE501" s="1" t="str">
        <f>IF(OR(N501="Q",P501="Q",R501="Q",T501="Q",V501="Q",X501="Q",Z501="Q",AB501="Q",AD501="Q",AF501="Q",AH501="Q",AJ501="Q",AL501="Q",AN501="Q",AP501="Q",AR501="Q",AT501="Q",AV501="Q",AX501="Q",AZ501="Q",BB501="Q",BD501="Q"),"Yes","No")</f>
        <v>No</v>
      </c>
    </row>
    <row r="502" spans="1:57" ht="11.25" customHeight="1">
      <c r="A502" s="7" t="s">
        <v>759</v>
      </c>
      <c r="B502" s="7" t="s">
        <v>452</v>
      </c>
      <c r="C502" s="37" t="s">
        <v>83</v>
      </c>
      <c r="D502" s="298">
        <v>4171</v>
      </c>
      <c r="E502" s="299">
        <v>40171</v>
      </c>
      <c r="F502" s="27" t="s">
        <v>164</v>
      </c>
      <c r="G502" s="73" t="s">
        <v>160</v>
      </c>
      <c r="H502" s="35">
        <v>558696</v>
      </c>
      <c r="I502" s="35">
        <v>40</v>
      </c>
      <c r="J502" s="37" t="s">
        <v>10</v>
      </c>
      <c r="K502" s="37" t="s">
        <v>161</v>
      </c>
      <c r="L502" s="8">
        <v>40</v>
      </c>
      <c r="M502" s="8">
        <v>96891</v>
      </c>
      <c r="N502" s="9" t="s">
        <v>1148</v>
      </c>
      <c r="O502" s="8">
        <v>0</v>
      </c>
      <c r="P502" s="9" t="s">
        <v>1148</v>
      </c>
      <c r="Q502" s="8">
        <v>0</v>
      </c>
      <c r="R502" s="9" t="s">
        <v>1148</v>
      </c>
      <c r="S502" s="8">
        <v>0</v>
      </c>
      <c r="T502" s="9" t="s">
        <v>1148</v>
      </c>
      <c r="U502" s="8">
        <v>0</v>
      </c>
      <c r="V502" s="9" t="s">
        <v>1148</v>
      </c>
      <c r="W502" s="33">
        <v>96891</v>
      </c>
      <c r="X502" s="9" t="s">
        <v>1148</v>
      </c>
      <c r="Y502" s="30">
        <v>51</v>
      </c>
      <c r="Z502" s="9" t="s">
        <v>1148</v>
      </c>
      <c r="AA502" s="30">
        <v>0</v>
      </c>
      <c r="AB502" s="9" t="s">
        <v>1148</v>
      </c>
      <c r="AC502" s="30">
        <v>0</v>
      </c>
      <c r="AD502" s="9" t="s">
        <v>1148</v>
      </c>
      <c r="AE502" s="30">
        <v>0</v>
      </c>
      <c r="AF502" s="9" t="s">
        <v>1148</v>
      </c>
      <c r="AG502" s="30">
        <v>0</v>
      </c>
      <c r="AH502" s="9" t="s">
        <v>1148</v>
      </c>
      <c r="AI502" s="32">
        <v>51</v>
      </c>
      <c r="AJ502" s="12" t="s">
        <v>1148</v>
      </c>
      <c r="AK502" s="22">
        <v>1425820</v>
      </c>
      <c r="AL502" s="22" t="s">
        <v>1148</v>
      </c>
      <c r="AM502" s="22">
        <v>0</v>
      </c>
      <c r="AN502" s="22" t="s">
        <v>1148</v>
      </c>
      <c r="AO502" s="22">
        <v>0</v>
      </c>
      <c r="AP502" s="22" t="s">
        <v>1148</v>
      </c>
      <c r="AQ502" s="22">
        <v>0</v>
      </c>
      <c r="AR502" s="22" t="s">
        <v>1148</v>
      </c>
      <c r="AS502" s="26">
        <v>1425820</v>
      </c>
      <c r="AT502" s="22" t="s">
        <v>1148</v>
      </c>
      <c r="AU502" s="23">
        <v>14.715711469589539</v>
      </c>
      <c r="AV502" s="23" t="s">
        <v>1148</v>
      </c>
      <c r="AW502" s="23" t="s">
        <v>1148</v>
      </c>
      <c r="AX502" s="23" t="s">
        <v>1148</v>
      </c>
      <c r="AY502" s="23" t="s">
        <v>1148</v>
      </c>
      <c r="AZ502" s="23" t="s">
        <v>1148</v>
      </c>
      <c r="BA502" s="23" t="s">
        <v>1148</v>
      </c>
      <c r="BB502" s="23" t="s">
        <v>1148</v>
      </c>
      <c r="BC502" s="24">
        <v>14.715711469589539</v>
      </c>
      <c r="BD502" s="1" t="s">
        <v>1148</v>
      </c>
      <c r="BE502" s="1" t="str">
        <f>IF(OR(N502="Q",P502="Q",R502="Q",T502="Q",V502="Q",X502="Q",Z502="Q",AB502="Q",AD502="Q",AF502="Q",AH502="Q",AJ502="Q",AL502="Q",AN502="Q",AP502="Q",AR502="Q",AT502="Q",AV502="Q",AX502="Q",AZ502="Q",BB502="Q",BD502="Q"),"Yes","No")</f>
        <v>No</v>
      </c>
    </row>
    <row r="503" spans="1:57" ht="11.25" customHeight="1">
      <c r="A503" s="7" t="s">
        <v>732</v>
      </c>
      <c r="B503" s="7" t="s">
        <v>204</v>
      </c>
      <c r="C503" s="37" t="s">
        <v>52</v>
      </c>
      <c r="D503" s="298">
        <v>5158</v>
      </c>
      <c r="E503" s="299">
        <v>50158</v>
      </c>
      <c r="F503" s="27" t="s">
        <v>114</v>
      </c>
      <c r="G503" s="73" t="s">
        <v>160</v>
      </c>
      <c r="H503" s="35">
        <v>306022</v>
      </c>
      <c r="I503" s="35">
        <v>40</v>
      </c>
      <c r="J503" s="37" t="s">
        <v>7</v>
      </c>
      <c r="K503" s="37" t="s">
        <v>161</v>
      </c>
      <c r="L503" s="8">
        <v>40</v>
      </c>
      <c r="M503" s="8">
        <v>182867</v>
      </c>
      <c r="N503" s="9" t="s">
        <v>1148</v>
      </c>
      <c r="O503" s="8">
        <v>17987</v>
      </c>
      <c r="P503" s="9" t="s">
        <v>1148</v>
      </c>
      <c r="Q503" s="8">
        <v>0</v>
      </c>
      <c r="R503" s="9" t="s">
        <v>1148</v>
      </c>
      <c r="S503" s="8">
        <v>5888</v>
      </c>
      <c r="T503" s="9" t="s">
        <v>1148</v>
      </c>
      <c r="U503" s="8">
        <v>0</v>
      </c>
      <c r="V503" s="9" t="s">
        <v>1148</v>
      </c>
      <c r="W503" s="33">
        <v>206742</v>
      </c>
      <c r="X503" s="9" t="s">
        <v>1148</v>
      </c>
      <c r="Y503" s="30">
        <v>135.4</v>
      </c>
      <c r="Z503" s="9" t="s">
        <v>1148</v>
      </c>
      <c r="AA503" s="30">
        <v>10.35</v>
      </c>
      <c r="AB503" s="9" t="s">
        <v>1148</v>
      </c>
      <c r="AC503" s="30">
        <v>0</v>
      </c>
      <c r="AD503" s="9" t="s">
        <v>1148</v>
      </c>
      <c r="AE503" s="30">
        <v>3.55</v>
      </c>
      <c r="AF503" s="9" t="s">
        <v>1148</v>
      </c>
      <c r="AG503" s="30">
        <v>0</v>
      </c>
      <c r="AH503" s="9" t="s">
        <v>1148</v>
      </c>
      <c r="AI503" s="32">
        <v>149.30000000000001</v>
      </c>
      <c r="AJ503" s="12" t="s">
        <v>1148</v>
      </c>
      <c r="AK503" s="22">
        <v>3639917</v>
      </c>
      <c r="AL503" s="22" t="s">
        <v>1148</v>
      </c>
      <c r="AM503" s="22">
        <v>569197</v>
      </c>
      <c r="AN503" s="22" t="s">
        <v>1148</v>
      </c>
      <c r="AO503" s="22">
        <v>0</v>
      </c>
      <c r="AP503" s="22" t="s">
        <v>1148</v>
      </c>
      <c r="AQ503" s="22">
        <v>247560</v>
      </c>
      <c r="AR503" s="22" t="s">
        <v>1148</v>
      </c>
      <c r="AS503" s="26">
        <v>4456674</v>
      </c>
      <c r="AT503" s="22" t="s">
        <v>1148</v>
      </c>
      <c r="AU503" s="23">
        <v>19.904723104770135</v>
      </c>
      <c r="AV503" s="23" t="s">
        <v>1148</v>
      </c>
      <c r="AW503" s="23">
        <v>31.644910212931563</v>
      </c>
      <c r="AX503" s="23" t="s">
        <v>1148</v>
      </c>
      <c r="AY503" s="23" t="s">
        <v>1148</v>
      </c>
      <c r="AZ503" s="23" t="s">
        <v>1148</v>
      </c>
      <c r="BA503" s="23">
        <v>42.044836956521742</v>
      </c>
      <c r="BB503" s="23" t="s">
        <v>1148</v>
      </c>
      <c r="BC503" s="24">
        <v>21.556693850306178</v>
      </c>
      <c r="BD503" s="1" t="s">
        <v>1148</v>
      </c>
      <c r="BE503" s="1" t="str">
        <f>IF(OR(N503="Q",P503="Q",R503="Q",T503="Q",V503="Q",X503="Q",Z503="Q",AB503="Q",AD503="Q",AF503="Q",AH503="Q",AJ503="Q",AL503="Q",AN503="Q",AP503="Q",AR503="Q",AT503="Q",AV503="Q",AX503="Q",AZ503="Q",BB503="Q",BD503="Q"),"Yes","No")</f>
        <v>No</v>
      </c>
    </row>
    <row r="504" spans="1:57" ht="11.25" customHeight="1">
      <c r="A504" s="7" t="s">
        <v>815</v>
      </c>
      <c r="B504" s="7" t="s">
        <v>816</v>
      </c>
      <c r="C504" s="37" t="s">
        <v>84</v>
      </c>
      <c r="D504" s="298">
        <v>6130</v>
      </c>
      <c r="E504" s="299">
        <v>60130</v>
      </c>
      <c r="F504" s="27" t="s">
        <v>164</v>
      </c>
      <c r="G504" s="73" t="s">
        <v>160</v>
      </c>
      <c r="H504" s="35">
        <v>1758210</v>
      </c>
      <c r="I504" s="35">
        <v>40</v>
      </c>
      <c r="J504" s="37" t="s">
        <v>10</v>
      </c>
      <c r="K504" s="37" t="s">
        <v>161</v>
      </c>
      <c r="L504" s="8">
        <v>40</v>
      </c>
      <c r="M504" s="8">
        <v>63741</v>
      </c>
      <c r="N504" s="9" t="s">
        <v>1148</v>
      </c>
      <c r="O504" s="8">
        <v>3771</v>
      </c>
      <c r="P504" s="9" t="s">
        <v>1148</v>
      </c>
      <c r="Q504" s="8">
        <v>0</v>
      </c>
      <c r="R504" s="9" t="s">
        <v>1148</v>
      </c>
      <c r="S504" s="8">
        <v>10760</v>
      </c>
      <c r="T504" s="9" t="s">
        <v>1148</v>
      </c>
      <c r="U504" s="8">
        <v>0</v>
      </c>
      <c r="V504" s="9" t="s">
        <v>1148</v>
      </c>
      <c r="W504" s="33">
        <v>78272</v>
      </c>
      <c r="X504" s="9" t="s">
        <v>1148</v>
      </c>
      <c r="Y504" s="30">
        <v>36</v>
      </c>
      <c r="Z504" s="9" t="s">
        <v>1148</v>
      </c>
      <c r="AA504" s="30">
        <v>2</v>
      </c>
      <c r="AB504" s="9" t="s">
        <v>1148</v>
      </c>
      <c r="AC504" s="30">
        <v>0</v>
      </c>
      <c r="AD504" s="9" t="s">
        <v>1148</v>
      </c>
      <c r="AE504" s="30">
        <v>5.17</v>
      </c>
      <c r="AF504" s="9" t="s">
        <v>1148</v>
      </c>
      <c r="AG504" s="30">
        <v>0</v>
      </c>
      <c r="AH504" s="9" t="s">
        <v>1148</v>
      </c>
      <c r="AI504" s="32">
        <v>43.17</v>
      </c>
      <c r="AJ504" s="12" t="s">
        <v>1148</v>
      </c>
      <c r="AK504" s="22">
        <v>1394545</v>
      </c>
      <c r="AL504" s="22" t="s">
        <v>1148</v>
      </c>
      <c r="AM504" s="22">
        <v>65429</v>
      </c>
      <c r="AN504" s="22" t="s">
        <v>1148</v>
      </c>
      <c r="AO504" s="22">
        <v>0</v>
      </c>
      <c r="AP504" s="22" t="s">
        <v>1148</v>
      </c>
      <c r="AQ504" s="22">
        <v>105090</v>
      </c>
      <c r="AR504" s="22" t="s">
        <v>1148</v>
      </c>
      <c r="AS504" s="26">
        <v>1565064</v>
      </c>
      <c r="AT504" s="22" t="s">
        <v>1148</v>
      </c>
      <c r="AU504" s="23">
        <v>21.878304388070472</v>
      </c>
      <c r="AV504" s="23" t="s">
        <v>1148</v>
      </c>
      <c r="AW504" s="23">
        <v>17.350570140546274</v>
      </c>
      <c r="AX504" s="23" t="s">
        <v>1148</v>
      </c>
      <c r="AY504" s="23" t="s">
        <v>1148</v>
      </c>
      <c r="AZ504" s="23" t="s">
        <v>1148</v>
      </c>
      <c r="BA504" s="23">
        <v>9.7667286245353164</v>
      </c>
      <c r="BB504" s="23" t="s">
        <v>1148</v>
      </c>
      <c r="BC504" s="24">
        <v>19.995196238757156</v>
      </c>
      <c r="BD504" s="1" t="s">
        <v>1148</v>
      </c>
      <c r="BE504" s="1" t="str">
        <f>IF(OR(N504="Q",P504="Q",R504="Q",T504="Q",V504="Q",X504="Q",Z504="Q",AB504="Q",AD504="Q",AF504="Q",AH504="Q",AJ504="Q",AL504="Q",AN504="Q",AP504="Q",AR504="Q",AT504="Q",AV504="Q",AX504="Q",AZ504="Q",BB504="Q",BD504="Q"),"Yes","No")</f>
        <v>No</v>
      </c>
    </row>
    <row r="505" spans="1:57" ht="11.25" customHeight="1">
      <c r="A505" s="7" t="s">
        <v>812</v>
      </c>
      <c r="B505" s="7" t="s">
        <v>813</v>
      </c>
      <c r="C505" s="37" t="s">
        <v>77</v>
      </c>
      <c r="D505" s="298" t="s">
        <v>814</v>
      </c>
      <c r="E505" s="299">
        <v>30137</v>
      </c>
      <c r="F505" s="27" t="s">
        <v>167</v>
      </c>
      <c r="G505" s="73" t="s">
        <v>160</v>
      </c>
      <c r="H505" s="35">
        <v>54316</v>
      </c>
      <c r="I505" s="35">
        <v>40</v>
      </c>
      <c r="J505" s="37" t="s">
        <v>10</v>
      </c>
      <c r="K505" s="37" t="s">
        <v>161</v>
      </c>
      <c r="L505" s="8">
        <v>24</v>
      </c>
      <c r="M505" s="8">
        <v>48686</v>
      </c>
      <c r="N505" s="9" t="s">
        <v>1148</v>
      </c>
      <c r="O505" s="8">
        <v>6393</v>
      </c>
      <c r="P505" s="9" t="s">
        <v>1148</v>
      </c>
      <c r="Q505" s="8">
        <v>2131</v>
      </c>
      <c r="R505" s="9" t="s">
        <v>1148</v>
      </c>
      <c r="S505" s="8">
        <v>22943</v>
      </c>
      <c r="T505" s="9" t="s">
        <v>1148</v>
      </c>
      <c r="U505" s="8">
        <v>0</v>
      </c>
      <c r="V505" s="9" t="s">
        <v>1148</v>
      </c>
      <c r="W505" s="33">
        <v>80153</v>
      </c>
      <c r="X505" s="9" t="s">
        <v>1148</v>
      </c>
      <c r="Y505" s="30">
        <v>32</v>
      </c>
      <c r="Z505" s="9" t="s">
        <v>1148</v>
      </c>
      <c r="AA505" s="30">
        <v>3</v>
      </c>
      <c r="AB505" s="9" t="s">
        <v>1148</v>
      </c>
      <c r="AC505" s="30">
        <v>1</v>
      </c>
      <c r="AD505" s="9" t="s">
        <v>1148</v>
      </c>
      <c r="AE505" s="30">
        <v>16</v>
      </c>
      <c r="AF505" s="9" t="s">
        <v>1148</v>
      </c>
      <c r="AG505" s="30">
        <v>0</v>
      </c>
      <c r="AH505" s="9" t="s">
        <v>1148</v>
      </c>
      <c r="AI505" s="32">
        <v>52</v>
      </c>
      <c r="AJ505" s="12" t="s">
        <v>1148</v>
      </c>
      <c r="AK505" s="22">
        <v>627749</v>
      </c>
      <c r="AL505" s="22" t="s">
        <v>1148</v>
      </c>
      <c r="AM505" s="22">
        <v>121360</v>
      </c>
      <c r="AN505" s="22" t="s">
        <v>1148</v>
      </c>
      <c r="AO505" s="22">
        <v>13484</v>
      </c>
      <c r="AP505" s="22" t="s">
        <v>1148</v>
      </c>
      <c r="AQ505" s="22">
        <v>447807</v>
      </c>
      <c r="AR505" s="22" t="s">
        <v>1148</v>
      </c>
      <c r="AS505" s="26">
        <v>1210400</v>
      </c>
      <c r="AT505" s="22" t="s">
        <v>1148</v>
      </c>
      <c r="AU505" s="23">
        <v>12.893829848416383</v>
      </c>
      <c r="AV505" s="23" t="s">
        <v>1148</v>
      </c>
      <c r="AW505" s="23">
        <v>18.983262943844831</v>
      </c>
      <c r="AX505" s="23" t="s">
        <v>1148</v>
      </c>
      <c r="AY505" s="23">
        <v>6.3275457531675272</v>
      </c>
      <c r="AZ505" s="23" t="s">
        <v>1148</v>
      </c>
      <c r="BA505" s="23">
        <v>19.518240857777972</v>
      </c>
      <c r="BB505" s="23" t="s">
        <v>1148</v>
      </c>
      <c r="BC505" s="24">
        <v>15.101119109702694</v>
      </c>
      <c r="BD505" s="1" t="s">
        <v>1148</v>
      </c>
      <c r="BE505" s="1" t="str">
        <f>IF(OR(N505="Q",P505="Q",R505="Q",T505="Q",V505="Q",X505="Q",Z505="Q",AB505="Q",AD505="Q",AF505="Q",AH505="Q",AJ505="Q",AL505="Q",AN505="Q",AP505="Q",AR505="Q",AT505="Q",AV505="Q",AX505="Q",AZ505="Q",BB505="Q",BD505="Q"),"Yes","No")</f>
        <v>No</v>
      </c>
    </row>
    <row r="506" spans="1:57" ht="11.25" customHeight="1">
      <c r="A506" s="7" t="s">
        <v>812</v>
      </c>
      <c r="B506" s="7" t="s">
        <v>813</v>
      </c>
      <c r="C506" s="37" t="s">
        <v>77</v>
      </c>
      <c r="D506" s="298" t="s">
        <v>814</v>
      </c>
      <c r="E506" s="299">
        <v>30137</v>
      </c>
      <c r="F506" s="27" t="s">
        <v>167</v>
      </c>
      <c r="G506" s="73" t="s">
        <v>160</v>
      </c>
      <c r="H506" s="35">
        <v>54316</v>
      </c>
      <c r="I506" s="35">
        <v>40</v>
      </c>
      <c r="J506" s="37" t="s">
        <v>7</v>
      </c>
      <c r="K506" s="37" t="s">
        <v>161</v>
      </c>
      <c r="L506" s="8">
        <v>11</v>
      </c>
      <c r="M506" s="8">
        <v>36646</v>
      </c>
      <c r="N506" s="9" t="s">
        <v>1148</v>
      </c>
      <c r="O506" s="8">
        <v>8524</v>
      </c>
      <c r="P506" s="9" t="s">
        <v>1148</v>
      </c>
      <c r="Q506" s="8">
        <v>4262</v>
      </c>
      <c r="R506" s="9" t="s">
        <v>1148</v>
      </c>
      <c r="S506" s="8">
        <v>22943</v>
      </c>
      <c r="T506" s="9" t="s">
        <v>1148</v>
      </c>
      <c r="U506" s="8">
        <v>0</v>
      </c>
      <c r="V506" s="9" t="s">
        <v>1148</v>
      </c>
      <c r="W506" s="33">
        <v>72375</v>
      </c>
      <c r="X506" s="9" t="s">
        <v>1148</v>
      </c>
      <c r="Y506" s="30">
        <v>40</v>
      </c>
      <c r="Z506" s="9" t="s">
        <v>1148</v>
      </c>
      <c r="AA506" s="30">
        <v>4</v>
      </c>
      <c r="AB506" s="9" t="s">
        <v>1148</v>
      </c>
      <c r="AC506" s="30">
        <v>2</v>
      </c>
      <c r="AD506" s="9" t="s">
        <v>1148</v>
      </c>
      <c r="AE506" s="30">
        <v>16</v>
      </c>
      <c r="AF506" s="9" t="s">
        <v>1148</v>
      </c>
      <c r="AG506" s="30">
        <v>0</v>
      </c>
      <c r="AH506" s="9" t="s">
        <v>1148</v>
      </c>
      <c r="AI506" s="32">
        <v>62</v>
      </c>
      <c r="AJ506" s="12" t="s">
        <v>1148</v>
      </c>
      <c r="AK506" s="22">
        <v>686055</v>
      </c>
      <c r="AL506" s="22" t="s">
        <v>1148</v>
      </c>
      <c r="AM506" s="22">
        <v>225382</v>
      </c>
      <c r="AN506" s="22" t="s">
        <v>1148</v>
      </c>
      <c r="AO506" s="22">
        <v>25043</v>
      </c>
      <c r="AP506" s="22" t="s">
        <v>1148</v>
      </c>
      <c r="AQ506" s="22">
        <v>447843</v>
      </c>
      <c r="AR506" s="22" t="s">
        <v>1148</v>
      </c>
      <c r="AS506" s="26">
        <v>1384323</v>
      </c>
      <c r="AT506" s="22" t="s">
        <v>1148</v>
      </c>
      <c r="AU506" s="23">
        <v>18.721142825956449</v>
      </c>
      <c r="AV506" s="23" t="s">
        <v>1148</v>
      </c>
      <c r="AW506" s="23">
        <v>26.440872829657437</v>
      </c>
      <c r="AX506" s="23" t="s">
        <v>1148</v>
      </c>
      <c r="AY506" s="23">
        <v>5.8758798686062885</v>
      </c>
      <c r="AZ506" s="23" t="s">
        <v>1148</v>
      </c>
      <c r="BA506" s="23">
        <v>19.519809963823388</v>
      </c>
      <c r="BB506" s="23" t="s">
        <v>1148</v>
      </c>
      <c r="BC506" s="24">
        <v>19.127088082901555</v>
      </c>
      <c r="BD506" s="1" t="s">
        <v>1148</v>
      </c>
      <c r="BE506" s="1" t="str">
        <f>IF(OR(N506="Q",P506="Q",R506="Q",T506="Q",V506="Q",X506="Q",Z506="Q",AB506="Q",AD506="Q",AF506="Q",AH506="Q",AJ506="Q",AL506="Q",AN506="Q",AP506="Q",AR506="Q",AT506="Q",AV506="Q",AX506="Q",AZ506="Q",BB506="Q",BD506="Q"),"Yes","No")</f>
        <v>No</v>
      </c>
    </row>
    <row r="507" spans="1:57" ht="11.25" customHeight="1">
      <c r="A507" s="7" t="s">
        <v>157</v>
      </c>
      <c r="B507" s="7" t="s">
        <v>158</v>
      </c>
      <c r="C507" s="37" t="s">
        <v>5</v>
      </c>
      <c r="D507" s="298">
        <v>41</v>
      </c>
      <c r="E507" s="299">
        <v>41</v>
      </c>
      <c r="F507" s="27" t="s">
        <v>159</v>
      </c>
      <c r="G507" s="73" t="s">
        <v>160</v>
      </c>
      <c r="H507" s="35">
        <v>251243</v>
      </c>
      <c r="I507" s="35">
        <v>39</v>
      </c>
      <c r="J507" s="37" t="s">
        <v>6</v>
      </c>
      <c r="K507" s="37" t="s">
        <v>161</v>
      </c>
      <c r="L507" s="8">
        <v>39</v>
      </c>
      <c r="M507" s="8">
        <v>164620</v>
      </c>
      <c r="N507" s="9" t="s">
        <v>1148</v>
      </c>
      <c r="O507" s="8">
        <v>71049</v>
      </c>
      <c r="P507" s="9" t="s">
        <v>1148</v>
      </c>
      <c r="Q507" s="8">
        <v>99159</v>
      </c>
      <c r="R507" s="9" t="s">
        <v>1148</v>
      </c>
      <c r="S507" s="8">
        <v>77341</v>
      </c>
      <c r="T507" s="9" t="s">
        <v>1148</v>
      </c>
      <c r="U507" s="8">
        <v>107230</v>
      </c>
      <c r="V507" s="9" t="s">
        <v>1148</v>
      </c>
      <c r="W507" s="33">
        <v>519399</v>
      </c>
      <c r="X507" s="9" t="s">
        <v>1148</v>
      </c>
      <c r="Y507" s="30">
        <v>61.2</v>
      </c>
      <c r="Z507" s="9" t="s">
        <v>1148</v>
      </c>
      <c r="AA507" s="30">
        <v>37.799999999999997</v>
      </c>
      <c r="AB507" s="9" t="s">
        <v>1148</v>
      </c>
      <c r="AC507" s="30">
        <v>72.3</v>
      </c>
      <c r="AD507" s="9" t="s">
        <v>1148</v>
      </c>
      <c r="AE507" s="30">
        <v>51</v>
      </c>
      <c r="AF507" s="9" t="s">
        <v>1148</v>
      </c>
      <c r="AG507" s="30">
        <v>46.5</v>
      </c>
      <c r="AH507" s="9" t="s">
        <v>1148</v>
      </c>
      <c r="AI507" s="32">
        <v>268.8</v>
      </c>
      <c r="AJ507" s="12" t="s">
        <v>1148</v>
      </c>
      <c r="AK507" s="22">
        <v>7300561</v>
      </c>
      <c r="AL507" s="22" t="s">
        <v>1148</v>
      </c>
      <c r="AM507" s="22">
        <v>3243602</v>
      </c>
      <c r="AN507" s="22" t="s">
        <v>1148</v>
      </c>
      <c r="AO507" s="22">
        <v>3673177</v>
      </c>
      <c r="AP507" s="22" t="s">
        <v>1148</v>
      </c>
      <c r="AQ507" s="22">
        <v>3663135</v>
      </c>
      <c r="AR507" s="22" t="s">
        <v>1148</v>
      </c>
      <c r="AS507" s="26">
        <v>17880475</v>
      </c>
      <c r="AT507" s="22" t="s">
        <v>1148</v>
      </c>
      <c r="AU507" s="23">
        <v>44.347958935730773</v>
      </c>
      <c r="AV507" s="23" t="s">
        <v>1148</v>
      </c>
      <c r="AW507" s="23">
        <v>45.653028191811288</v>
      </c>
      <c r="AX507" s="23" t="s">
        <v>1148</v>
      </c>
      <c r="AY507" s="23">
        <v>37.043304188222955</v>
      </c>
      <c r="AZ507" s="23" t="s">
        <v>1148</v>
      </c>
      <c r="BA507" s="23">
        <v>47.363429487593905</v>
      </c>
      <c r="BB507" s="23" t="s">
        <v>1148</v>
      </c>
      <c r="BC507" s="24">
        <v>34.425316567802405</v>
      </c>
      <c r="BD507" s="1" t="s">
        <v>1148</v>
      </c>
      <c r="BE507" s="1" t="str">
        <f>IF(OR(N507="Q",P507="Q",R507="Q",T507="Q",V507="Q",X507="Q",Z507="Q",AB507="Q",AD507="Q",AF507="Q",AH507="Q",AJ507="Q",AL507="Q",AN507="Q",AP507="Q",AR507="Q",AT507="Q",AV507="Q",AX507="Q",AZ507="Q",BB507="Q",BD507="Q"),"Yes","No")</f>
        <v>No</v>
      </c>
    </row>
    <row r="508" spans="1:57" ht="11.25" customHeight="1">
      <c r="A508" s="7" t="s">
        <v>213</v>
      </c>
      <c r="B508" s="7" t="s">
        <v>214</v>
      </c>
      <c r="C508" s="37" t="s">
        <v>93</v>
      </c>
      <c r="D508" s="298">
        <v>5006</v>
      </c>
      <c r="E508" s="299">
        <v>50006</v>
      </c>
      <c r="F508" s="27" t="s">
        <v>164</v>
      </c>
      <c r="G508" s="73" t="s">
        <v>160</v>
      </c>
      <c r="H508" s="35">
        <v>133700</v>
      </c>
      <c r="I508" s="35">
        <v>39</v>
      </c>
      <c r="J508" s="37" t="s">
        <v>7</v>
      </c>
      <c r="K508" s="37" t="s">
        <v>161</v>
      </c>
      <c r="L508" s="8">
        <v>29</v>
      </c>
      <c r="M508" s="8">
        <v>94114</v>
      </c>
      <c r="N508" s="9" t="s">
        <v>1148</v>
      </c>
      <c r="O508" s="8">
        <v>14804</v>
      </c>
      <c r="P508" s="9" t="s">
        <v>1148</v>
      </c>
      <c r="Q508" s="8">
        <v>1275</v>
      </c>
      <c r="R508" s="9" t="s">
        <v>1148</v>
      </c>
      <c r="S508" s="8">
        <v>13383</v>
      </c>
      <c r="T508" s="9" t="s">
        <v>1148</v>
      </c>
      <c r="U508" s="8">
        <v>0</v>
      </c>
      <c r="V508" s="9" t="s">
        <v>1148</v>
      </c>
      <c r="W508" s="33">
        <v>123576</v>
      </c>
      <c r="X508" s="9" t="s">
        <v>1148</v>
      </c>
      <c r="Y508" s="30">
        <v>59.5</v>
      </c>
      <c r="Z508" s="9" t="s">
        <v>1148</v>
      </c>
      <c r="AA508" s="30">
        <v>7.8</v>
      </c>
      <c r="AB508" s="9" t="s">
        <v>1148</v>
      </c>
      <c r="AC508" s="30">
        <v>0.7</v>
      </c>
      <c r="AD508" s="9" t="s">
        <v>1148</v>
      </c>
      <c r="AE508" s="30">
        <v>7</v>
      </c>
      <c r="AF508" s="9" t="s">
        <v>1148</v>
      </c>
      <c r="AG508" s="30">
        <v>0</v>
      </c>
      <c r="AH508" s="9" t="s">
        <v>1148</v>
      </c>
      <c r="AI508" s="32">
        <v>75</v>
      </c>
      <c r="AJ508" s="12" t="s">
        <v>1148</v>
      </c>
      <c r="AK508" s="22">
        <v>1815656</v>
      </c>
      <c r="AL508" s="22" t="s">
        <v>1148</v>
      </c>
      <c r="AM508" s="22">
        <v>263939</v>
      </c>
      <c r="AN508" s="22" t="s">
        <v>1148</v>
      </c>
      <c r="AO508" s="22">
        <v>22415</v>
      </c>
      <c r="AP508" s="22" t="s">
        <v>1148</v>
      </c>
      <c r="AQ508" s="22">
        <v>238592</v>
      </c>
      <c r="AR508" s="22" t="s">
        <v>1148</v>
      </c>
      <c r="AS508" s="26">
        <v>2340602</v>
      </c>
      <c r="AT508" s="22" t="s">
        <v>1148</v>
      </c>
      <c r="AU508" s="23">
        <v>19.292092568587034</v>
      </c>
      <c r="AV508" s="23" t="s">
        <v>1148</v>
      </c>
      <c r="AW508" s="23">
        <v>17.828897595244527</v>
      </c>
      <c r="AX508" s="23" t="s">
        <v>1148</v>
      </c>
      <c r="AY508" s="23">
        <v>17.580392156862747</v>
      </c>
      <c r="AZ508" s="23" t="s">
        <v>1148</v>
      </c>
      <c r="BA508" s="23">
        <v>17.827990734513936</v>
      </c>
      <c r="BB508" s="23" t="s">
        <v>1148</v>
      </c>
      <c r="BC508" s="24">
        <v>18.940587169029584</v>
      </c>
      <c r="BD508" s="1" t="s">
        <v>1148</v>
      </c>
      <c r="BE508" s="1" t="str">
        <f>IF(OR(N508="Q",P508="Q",R508="Q",T508="Q",V508="Q",X508="Q",Z508="Q",AB508="Q",AD508="Q",AF508="Q",AH508="Q",AJ508="Q",AL508="Q",AN508="Q",AP508="Q",AR508="Q",AT508="Q",AV508="Q",AX508="Q",AZ508="Q",BB508="Q",BD508="Q"),"Yes","No")</f>
        <v>No</v>
      </c>
    </row>
    <row r="509" spans="1:57" ht="11.25" customHeight="1">
      <c r="A509" s="7" t="s">
        <v>685</v>
      </c>
      <c r="B509" s="7" t="s">
        <v>686</v>
      </c>
      <c r="C509" s="37" t="s">
        <v>69</v>
      </c>
      <c r="D509" s="298">
        <v>6077</v>
      </c>
      <c r="E509" s="299">
        <v>60077</v>
      </c>
      <c r="F509" s="27" t="s">
        <v>164</v>
      </c>
      <c r="G509" s="73" t="s">
        <v>160</v>
      </c>
      <c r="H509" s="35">
        <v>89284</v>
      </c>
      <c r="I509" s="35">
        <v>39</v>
      </c>
      <c r="J509" s="37" t="s">
        <v>7</v>
      </c>
      <c r="K509" s="37" t="s">
        <v>161</v>
      </c>
      <c r="L509" s="8">
        <v>25</v>
      </c>
      <c r="M509" s="8">
        <v>127439</v>
      </c>
      <c r="N509" s="9" t="s">
        <v>1148</v>
      </c>
      <c r="O509" s="8">
        <v>19295</v>
      </c>
      <c r="P509" s="9" t="s">
        <v>1148</v>
      </c>
      <c r="Q509" s="8">
        <v>3625</v>
      </c>
      <c r="R509" s="9" t="s">
        <v>1148</v>
      </c>
      <c r="S509" s="8">
        <v>14018</v>
      </c>
      <c r="T509" s="9" t="s">
        <v>1148</v>
      </c>
      <c r="U509" s="8">
        <v>0</v>
      </c>
      <c r="V509" s="9" t="s">
        <v>1148</v>
      </c>
      <c r="W509" s="33">
        <v>164377</v>
      </c>
      <c r="X509" s="9" t="s">
        <v>1148</v>
      </c>
      <c r="Y509" s="30">
        <v>71</v>
      </c>
      <c r="Z509" s="9" t="s">
        <v>1148</v>
      </c>
      <c r="AA509" s="30">
        <v>10.4</v>
      </c>
      <c r="AB509" s="9" t="s">
        <v>1148</v>
      </c>
      <c r="AC509" s="30">
        <v>2</v>
      </c>
      <c r="AD509" s="9" t="s">
        <v>1148</v>
      </c>
      <c r="AE509" s="30">
        <v>8.6999999999999993</v>
      </c>
      <c r="AF509" s="9" t="s">
        <v>1148</v>
      </c>
      <c r="AG509" s="30">
        <v>0</v>
      </c>
      <c r="AH509" s="9" t="s">
        <v>1148</v>
      </c>
      <c r="AI509" s="32">
        <v>92.1</v>
      </c>
      <c r="AJ509" s="12" t="s">
        <v>1148</v>
      </c>
      <c r="AK509" s="22">
        <v>2450556</v>
      </c>
      <c r="AL509" s="22" t="s">
        <v>1148</v>
      </c>
      <c r="AM509" s="22">
        <v>429657</v>
      </c>
      <c r="AN509" s="22" t="s">
        <v>1148</v>
      </c>
      <c r="AO509" s="22">
        <v>29934</v>
      </c>
      <c r="AP509" s="22" t="s">
        <v>1148</v>
      </c>
      <c r="AQ509" s="22">
        <v>343848</v>
      </c>
      <c r="AR509" s="22" t="s">
        <v>1148</v>
      </c>
      <c r="AS509" s="26">
        <v>3253995</v>
      </c>
      <c r="AT509" s="22" t="s">
        <v>1148</v>
      </c>
      <c r="AU509" s="23">
        <v>19.229246933827163</v>
      </c>
      <c r="AV509" s="23" t="s">
        <v>1148</v>
      </c>
      <c r="AW509" s="23">
        <v>22.267789582793469</v>
      </c>
      <c r="AX509" s="23" t="s">
        <v>1148</v>
      </c>
      <c r="AY509" s="23">
        <v>8.2576551724137932</v>
      </c>
      <c r="AZ509" s="23" t="s">
        <v>1148</v>
      </c>
      <c r="BA509" s="23">
        <v>24.529034099015551</v>
      </c>
      <c r="BB509" s="23" t="s">
        <v>1148</v>
      </c>
      <c r="BC509" s="24">
        <v>19.795926437396961</v>
      </c>
      <c r="BD509" s="1" t="s">
        <v>1148</v>
      </c>
      <c r="BE509" s="1" t="str">
        <f>IF(OR(N509="Q",P509="Q",R509="Q",T509="Q",V509="Q",X509="Q",Z509="Q",AB509="Q",AD509="Q",AF509="Q",AH509="Q",AJ509="Q",AL509="Q",AN509="Q",AP509="Q",AR509="Q",AT509="Q",AV509="Q",AX509="Q",AZ509="Q",BB509="Q",BD509="Q"),"Yes","No")</f>
        <v>No</v>
      </c>
    </row>
    <row r="510" spans="1:57" ht="11.25" customHeight="1">
      <c r="A510" s="7" t="s">
        <v>424</v>
      </c>
      <c r="B510" s="7" t="s">
        <v>425</v>
      </c>
      <c r="C510" s="37" t="s">
        <v>28</v>
      </c>
      <c r="D510" s="298">
        <v>1051</v>
      </c>
      <c r="E510" s="299">
        <v>10051</v>
      </c>
      <c r="F510" s="27" t="s">
        <v>167</v>
      </c>
      <c r="G510" s="73" t="s">
        <v>160</v>
      </c>
      <c r="H510" s="35">
        <v>168136</v>
      </c>
      <c r="I510" s="35">
        <v>39</v>
      </c>
      <c r="J510" s="37" t="s">
        <v>7</v>
      </c>
      <c r="K510" s="37" t="s">
        <v>161</v>
      </c>
      <c r="L510" s="8">
        <v>24</v>
      </c>
      <c r="M510" s="8">
        <v>90539</v>
      </c>
      <c r="N510" s="9" t="s">
        <v>1148</v>
      </c>
      <c r="O510" s="8">
        <v>16371</v>
      </c>
      <c r="P510" s="9" t="s">
        <v>1148</v>
      </c>
      <c r="Q510" s="8">
        <v>0</v>
      </c>
      <c r="R510" s="9" t="s">
        <v>1148</v>
      </c>
      <c r="S510" s="8">
        <v>11979</v>
      </c>
      <c r="T510" s="9" t="s">
        <v>1148</v>
      </c>
      <c r="U510" s="8">
        <v>0</v>
      </c>
      <c r="V510" s="9" t="s">
        <v>1148</v>
      </c>
      <c r="W510" s="33">
        <v>118889</v>
      </c>
      <c r="X510" s="9" t="s">
        <v>1148</v>
      </c>
      <c r="Y510" s="30">
        <v>49.1</v>
      </c>
      <c r="Z510" s="9" t="s">
        <v>1148</v>
      </c>
      <c r="AA510" s="30">
        <v>9.1999999999999993</v>
      </c>
      <c r="AB510" s="9" t="s">
        <v>1148</v>
      </c>
      <c r="AC510" s="30">
        <v>0</v>
      </c>
      <c r="AD510" s="9" t="s">
        <v>1148</v>
      </c>
      <c r="AE510" s="30">
        <v>8</v>
      </c>
      <c r="AF510" s="9" t="s">
        <v>1148</v>
      </c>
      <c r="AG510" s="30">
        <v>0</v>
      </c>
      <c r="AH510" s="9" t="s">
        <v>1148</v>
      </c>
      <c r="AI510" s="32">
        <v>66.3</v>
      </c>
      <c r="AJ510" s="12" t="s">
        <v>1148</v>
      </c>
      <c r="AK510" s="22">
        <v>2159080</v>
      </c>
      <c r="AL510" s="22" t="s">
        <v>1148</v>
      </c>
      <c r="AM510" s="22">
        <v>376935</v>
      </c>
      <c r="AN510" s="22" t="s">
        <v>1148</v>
      </c>
      <c r="AO510" s="22">
        <v>0</v>
      </c>
      <c r="AP510" s="22" t="s">
        <v>1148</v>
      </c>
      <c r="AQ510" s="22">
        <v>423652</v>
      </c>
      <c r="AR510" s="22" t="s">
        <v>1148</v>
      </c>
      <c r="AS510" s="26">
        <v>2959667</v>
      </c>
      <c r="AT510" s="22" t="s">
        <v>1148</v>
      </c>
      <c r="AU510" s="23">
        <v>23.846960978142015</v>
      </c>
      <c r="AV510" s="23" t="s">
        <v>1148</v>
      </c>
      <c r="AW510" s="23">
        <v>23.02455561663918</v>
      </c>
      <c r="AX510" s="23" t="s">
        <v>1148</v>
      </c>
      <c r="AY510" s="23" t="s">
        <v>1148</v>
      </c>
      <c r="AZ510" s="23" t="s">
        <v>1148</v>
      </c>
      <c r="BA510" s="23">
        <v>35.366224225728359</v>
      </c>
      <c r="BB510" s="23" t="s">
        <v>1148</v>
      </c>
      <c r="BC510" s="24">
        <v>24.894372061334522</v>
      </c>
      <c r="BD510" s="1" t="s">
        <v>1148</v>
      </c>
      <c r="BE510" s="1" t="str">
        <f>IF(OR(N510="Q",P510="Q",R510="Q",T510="Q",V510="Q",X510="Q",Z510="Q",AB510="Q",AD510="Q",AF510="Q",AH510="Q",AJ510="Q",AL510="Q",AN510="Q",AP510="Q",AR510="Q",AT510="Q",AV510="Q",AX510="Q",AZ510="Q",BB510="Q",BD510="Q"),"Yes","No")</f>
        <v>No</v>
      </c>
    </row>
    <row r="511" spans="1:57" ht="11.25" customHeight="1">
      <c r="A511" s="7" t="s">
        <v>1147</v>
      </c>
      <c r="B511" s="7" t="s">
        <v>741</v>
      </c>
      <c r="C511" s="37" t="s">
        <v>17</v>
      </c>
      <c r="D511" s="298">
        <v>9196</v>
      </c>
      <c r="E511" s="299">
        <v>90196</v>
      </c>
      <c r="F511" s="27" t="s">
        <v>164</v>
      </c>
      <c r="G511" s="73" t="s">
        <v>160</v>
      </c>
      <c r="H511" s="35">
        <v>1723634</v>
      </c>
      <c r="I511" s="35">
        <v>39</v>
      </c>
      <c r="J511" s="37" t="s">
        <v>7</v>
      </c>
      <c r="K511" s="37" t="s">
        <v>161</v>
      </c>
      <c r="L511" s="8">
        <v>16</v>
      </c>
      <c r="M511" s="8">
        <v>75440</v>
      </c>
      <c r="N511" s="9" t="s">
        <v>1148</v>
      </c>
      <c r="O511" s="8">
        <v>9137</v>
      </c>
      <c r="P511" s="9" t="s">
        <v>1148</v>
      </c>
      <c r="Q511" s="8">
        <v>96</v>
      </c>
      <c r="R511" s="9" t="s">
        <v>1148</v>
      </c>
      <c r="S511" s="8">
        <v>20824</v>
      </c>
      <c r="T511" s="9" t="s">
        <v>1148</v>
      </c>
      <c r="U511" s="8">
        <v>0</v>
      </c>
      <c r="V511" s="9" t="s">
        <v>1148</v>
      </c>
      <c r="W511" s="33">
        <v>105497</v>
      </c>
      <c r="X511" s="9" t="s">
        <v>1148</v>
      </c>
      <c r="Y511" s="30">
        <v>37.700000000000003</v>
      </c>
      <c r="Z511" s="9" t="s">
        <v>1148</v>
      </c>
      <c r="AA511" s="30">
        <v>4.5</v>
      </c>
      <c r="AB511" s="9" t="s">
        <v>1148</v>
      </c>
      <c r="AC511" s="30">
        <v>0.1</v>
      </c>
      <c r="AD511" s="9" t="s">
        <v>1148</v>
      </c>
      <c r="AE511" s="30">
        <v>11.1</v>
      </c>
      <c r="AF511" s="9" t="s">
        <v>1148</v>
      </c>
      <c r="AG511" s="30">
        <v>0</v>
      </c>
      <c r="AH511" s="9" t="s">
        <v>1148</v>
      </c>
      <c r="AI511" s="32">
        <v>53.400000000000006</v>
      </c>
      <c r="AJ511" s="12" t="s">
        <v>1148</v>
      </c>
      <c r="AK511" s="22">
        <v>1910408</v>
      </c>
      <c r="AL511" s="22" t="s">
        <v>1148</v>
      </c>
      <c r="AM511" s="22">
        <v>284940</v>
      </c>
      <c r="AN511" s="22" t="s">
        <v>1148</v>
      </c>
      <c r="AO511" s="22">
        <v>2117</v>
      </c>
      <c r="AP511" s="22" t="s">
        <v>1148</v>
      </c>
      <c r="AQ511" s="22">
        <v>639497</v>
      </c>
      <c r="AR511" s="22" t="s">
        <v>1148</v>
      </c>
      <c r="AS511" s="26">
        <v>2836962</v>
      </c>
      <c r="AT511" s="22" t="s">
        <v>1148</v>
      </c>
      <c r="AU511" s="23">
        <v>25.323541887592789</v>
      </c>
      <c r="AV511" s="23" t="s">
        <v>1148</v>
      </c>
      <c r="AW511" s="23">
        <v>31.185290576775746</v>
      </c>
      <c r="AX511" s="23" t="s">
        <v>1148</v>
      </c>
      <c r="AY511" s="23">
        <v>22.052083333333332</v>
      </c>
      <c r="AZ511" s="23" t="s">
        <v>1148</v>
      </c>
      <c r="BA511" s="23">
        <v>30.709613907030349</v>
      </c>
      <c r="BB511" s="23" t="s">
        <v>1148</v>
      </c>
      <c r="BC511" s="24">
        <v>26.891399755443281</v>
      </c>
      <c r="BD511" s="1" t="s">
        <v>1148</v>
      </c>
      <c r="BE511" s="1" t="str">
        <f>IF(OR(N511="Q",P511="Q",R511="Q",T511="Q",V511="Q",X511="Q",Z511="Q",AB511="Q",AD511="Q",AF511="Q",AH511="Q",AJ511="Q",AL511="Q",AN511="Q",AP511="Q",AR511="Q",AT511="Q",AV511="Q",AX511="Q",AZ511="Q",BB511="Q",BD511="Q"),"Yes","No")</f>
        <v>No</v>
      </c>
    </row>
    <row r="512" spans="1:57" ht="11.25" customHeight="1">
      <c r="A512" s="7" t="s">
        <v>424</v>
      </c>
      <c r="B512" s="7" t="s">
        <v>425</v>
      </c>
      <c r="C512" s="37" t="s">
        <v>28</v>
      </c>
      <c r="D512" s="298">
        <v>1051</v>
      </c>
      <c r="E512" s="299">
        <v>10051</v>
      </c>
      <c r="F512" s="27" t="s">
        <v>167</v>
      </c>
      <c r="G512" s="73" t="s">
        <v>160</v>
      </c>
      <c r="H512" s="35">
        <v>168136</v>
      </c>
      <c r="I512" s="35">
        <v>39</v>
      </c>
      <c r="J512" s="37" t="s">
        <v>10</v>
      </c>
      <c r="K512" s="37" t="s">
        <v>161</v>
      </c>
      <c r="L512" s="8">
        <v>15</v>
      </c>
      <c r="M512" s="8">
        <v>41756</v>
      </c>
      <c r="N512" s="9" t="s">
        <v>1148</v>
      </c>
      <c r="O512" s="8">
        <v>4926</v>
      </c>
      <c r="P512" s="9" t="s">
        <v>1148</v>
      </c>
      <c r="Q512" s="8">
        <v>0</v>
      </c>
      <c r="R512" s="9" t="s">
        <v>1148</v>
      </c>
      <c r="S512" s="8">
        <v>6482</v>
      </c>
      <c r="T512" s="9" t="s">
        <v>1148</v>
      </c>
      <c r="U512" s="8">
        <v>0</v>
      </c>
      <c r="V512" s="9" t="s">
        <v>1148</v>
      </c>
      <c r="W512" s="33">
        <v>53164</v>
      </c>
      <c r="X512" s="9" t="s">
        <v>1148</v>
      </c>
      <c r="Y512" s="30">
        <v>22</v>
      </c>
      <c r="Z512" s="9" t="s">
        <v>1148</v>
      </c>
      <c r="AA512" s="30">
        <v>3.6</v>
      </c>
      <c r="AB512" s="9" t="s">
        <v>1148</v>
      </c>
      <c r="AC512" s="30">
        <v>0</v>
      </c>
      <c r="AD512" s="9" t="s">
        <v>1148</v>
      </c>
      <c r="AE512" s="30">
        <v>3.5</v>
      </c>
      <c r="AF512" s="9" t="s">
        <v>1148</v>
      </c>
      <c r="AG512" s="30">
        <v>0</v>
      </c>
      <c r="AH512" s="9" t="s">
        <v>1148</v>
      </c>
      <c r="AI512" s="32">
        <v>29.1</v>
      </c>
      <c r="AJ512" s="12" t="s">
        <v>1148</v>
      </c>
      <c r="AK512" s="22">
        <v>937371</v>
      </c>
      <c r="AL512" s="22" t="s">
        <v>1148</v>
      </c>
      <c r="AM512" s="22">
        <v>109357</v>
      </c>
      <c r="AN512" s="22" t="s">
        <v>1148</v>
      </c>
      <c r="AO512" s="22">
        <v>0</v>
      </c>
      <c r="AP512" s="22" t="s">
        <v>1148</v>
      </c>
      <c r="AQ512" s="22">
        <v>154091</v>
      </c>
      <c r="AR512" s="22" t="s">
        <v>1148</v>
      </c>
      <c r="AS512" s="26">
        <v>1200819</v>
      </c>
      <c r="AT512" s="22" t="s">
        <v>1148</v>
      </c>
      <c r="AU512" s="23">
        <v>22.448773828910817</v>
      </c>
      <c r="AV512" s="23" t="s">
        <v>1148</v>
      </c>
      <c r="AW512" s="23">
        <v>22.199959399106781</v>
      </c>
      <c r="AX512" s="23" t="s">
        <v>1148</v>
      </c>
      <c r="AY512" s="23" t="s">
        <v>1148</v>
      </c>
      <c r="AZ512" s="23" t="s">
        <v>1148</v>
      </c>
      <c r="BA512" s="23">
        <v>23.772138228941685</v>
      </c>
      <c r="BB512" s="23" t="s">
        <v>1148</v>
      </c>
      <c r="BC512" s="24">
        <v>22.587070197878262</v>
      </c>
      <c r="BD512" s="1" t="s">
        <v>1148</v>
      </c>
      <c r="BE512" s="1" t="str">
        <f>IF(OR(N512="Q",P512="Q",R512="Q",T512="Q",V512="Q",X512="Q",Z512="Q",AB512="Q",AD512="Q",AF512="Q",AH512="Q",AJ512="Q",AL512="Q",AN512="Q",AP512="Q",AR512="Q",AT512="Q",AV512="Q",AX512="Q",AZ512="Q",BB512="Q",BD512="Q"),"Yes","No")</f>
        <v>No</v>
      </c>
    </row>
    <row r="513" spans="1:57" ht="11.25" customHeight="1">
      <c r="A513" s="7" t="s">
        <v>685</v>
      </c>
      <c r="B513" s="7" t="s">
        <v>686</v>
      </c>
      <c r="C513" s="37" t="s">
        <v>69</v>
      </c>
      <c r="D513" s="298">
        <v>6077</v>
      </c>
      <c r="E513" s="299">
        <v>60077</v>
      </c>
      <c r="F513" s="27" t="s">
        <v>164</v>
      </c>
      <c r="G513" s="73" t="s">
        <v>160</v>
      </c>
      <c r="H513" s="35">
        <v>89284</v>
      </c>
      <c r="I513" s="35">
        <v>39</v>
      </c>
      <c r="J513" s="37" t="s">
        <v>10</v>
      </c>
      <c r="K513" s="37" t="s">
        <v>161</v>
      </c>
      <c r="L513" s="8">
        <v>14</v>
      </c>
      <c r="M513" s="8">
        <v>35517</v>
      </c>
      <c r="N513" s="9" t="s">
        <v>1148</v>
      </c>
      <c r="O513" s="8">
        <v>4824</v>
      </c>
      <c r="P513" s="9" t="s">
        <v>1148</v>
      </c>
      <c r="Q513" s="8">
        <v>483</v>
      </c>
      <c r="R513" s="9" t="s">
        <v>1148</v>
      </c>
      <c r="S513" s="8">
        <v>3324</v>
      </c>
      <c r="T513" s="9" t="s">
        <v>1148</v>
      </c>
      <c r="U513" s="8">
        <v>0</v>
      </c>
      <c r="V513" s="9" t="s">
        <v>1148</v>
      </c>
      <c r="W513" s="33">
        <v>44148</v>
      </c>
      <c r="X513" s="9" t="s">
        <v>1148</v>
      </c>
      <c r="Y513" s="30">
        <v>22</v>
      </c>
      <c r="Z513" s="9" t="s">
        <v>1148</v>
      </c>
      <c r="AA513" s="30">
        <v>2.6</v>
      </c>
      <c r="AB513" s="9" t="s">
        <v>1148</v>
      </c>
      <c r="AC513" s="30">
        <v>0.5</v>
      </c>
      <c r="AD513" s="9" t="s">
        <v>1148</v>
      </c>
      <c r="AE513" s="30">
        <v>2.2999999999999998</v>
      </c>
      <c r="AF513" s="9" t="s">
        <v>1148</v>
      </c>
      <c r="AG513" s="30">
        <v>0</v>
      </c>
      <c r="AH513" s="9" t="s">
        <v>1148</v>
      </c>
      <c r="AI513" s="32">
        <v>27.4</v>
      </c>
      <c r="AJ513" s="12" t="s">
        <v>1148</v>
      </c>
      <c r="AK513" s="22">
        <v>715581</v>
      </c>
      <c r="AL513" s="22" t="s">
        <v>1148</v>
      </c>
      <c r="AM513" s="22">
        <v>143219</v>
      </c>
      <c r="AN513" s="22" t="s">
        <v>1148</v>
      </c>
      <c r="AO513" s="22">
        <v>9978</v>
      </c>
      <c r="AP513" s="22" t="s">
        <v>1148</v>
      </c>
      <c r="AQ513" s="22">
        <v>114616</v>
      </c>
      <c r="AR513" s="22" t="s">
        <v>1148</v>
      </c>
      <c r="AS513" s="26">
        <v>983394</v>
      </c>
      <c r="AT513" s="22" t="s">
        <v>1148</v>
      </c>
      <c r="AU513" s="23">
        <v>20.147563138778612</v>
      </c>
      <c r="AV513" s="23" t="s">
        <v>1148</v>
      </c>
      <c r="AW513" s="23">
        <v>29.688847429519072</v>
      </c>
      <c r="AX513" s="23" t="s">
        <v>1148</v>
      </c>
      <c r="AY513" s="23">
        <v>20.658385093167702</v>
      </c>
      <c r="AZ513" s="23" t="s">
        <v>1148</v>
      </c>
      <c r="BA513" s="23">
        <v>34.481347773766544</v>
      </c>
      <c r="BB513" s="23" t="s">
        <v>1148</v>
      </c>
      <c r="BC513" s="24">
        <v>22.274938842076651</v>
      </c>
      <c r="BD513" s="1" t="s">
        <v>1148</v>
      </c>
      <c r="BE513" s="1" t="str">
        <f>IF(OR(N513="Q",P513="Q",R513="Q",T513="Q",V513="Q",X513="Q",Z513="Q",AB513="Q",AD513="Q",AF513="Q",AH513="Q",AJ513="Q",AL513="Q",AN513="Q",AP513="Q",AR513="Q",AT513="Q",AV513="Q",AX513="Q",AZ513="Q",BB513="Q",BD513="Q"),"Yes","No")</f>
        <v>No</v>
      </c>
    </row>
    <row r="514" spans="1:57" ht="11.25" customHeight="1">
      <c r="A514" s="7" t="s">
        <v>213</v>
      </c>
      <c r="B514" s="7" t="s">
        <v>214</v>
      </c>
      <c r="C514" s="37" t="s">
        <v>93</v>
      </c>
      <c r="D514" s="298">
        <v>5006</v>
      </c>
      <c r="E514" s="299">
        <v>50006</v>
      </c>
      <c r="F514" s="27" t="s">
        <v>164</v>
      </c>
      <c r="G514" s="73" t="s">
        <v>160</v>
      </c>
      <c r="H514" s="35">
        <v>133700</v>
      </c>
      <c r="I514" s="35">
        <v>39</v>
      </c>
      <c r="J514" s="37" t="s">
        <v>10</v>
      </c>
      <c r="K514" s="37" t="s">
        <v>161</v>
      </c>
      <c r="L514" s="8">
        <v>7</v>
      </c>
      <c r="M514" s="8">
        <v>14801</v>
      </c>
      <c r="N514" s="9" t="s">
        <v>1148</v>
      </c>
      <c r="O514" s="8">
        <v>1983</v>
      </c>
      <c r="P514" s="9" t="s">
        <v>1148</v>
      </c>
      <c r="Q514" s="8">
        <v>169</v>
      </c>
      <c r="R514" s="9" t="s">
        <v>1148</v>
      </c>
      <c r="S514" s="8">
        <v>1791</v>
      </c>
      <c r="T514" s="9" t="s">
        <v>1148</v>
      </c>
      <c r="U514" s="8">
        <v>0</v>
      </c>
      <c r="V514" s="9" t="s">
        <v>1148</v>
      </c>
      <c r="W514" s="33">
        <v>18744</v>
      </c>
      <c r="X514" s="9" t="s">
        <v>1148</v>
      </c>
      <c r="Y514" s="30">
        <v>10</v>
      </c>
      <c r="Z514" s="9" t="s">
        <v>1148</v>
      </c>
      <c r="AA514" s="30">
        <v>1</v>
      </c>
      <c r="AB514" s="9" t="s">
        <v>1148</v>
      </c>
      <c r="AC514" s="30">
        <v>0.1</v>
      </c>
      <c r="AD514" s="9" t="s">
        <v>1148</v>
      </c>
      <c r="AE514" s="30">
        <v>0.9</v>
      </c>
      <c r="AF514" s="9" t="s">
        <v>1148</v>
      </c>
      <c r="AG514" s="30">
        <v>0</v>
      </c>
      <c r="AH514" s="9" t="s">
        <v>1148</v>
      </c>
      <c r="AI514" s="32">
        <v>12</v>
      </c>
      <c r="AJ514" s="12" t="s">
        <v>1148</v>
      </c>
      <c r="AK514" s="22">
        <v>243070</v>
      </c>
      <c r="AL514" s="22" t="s">
        <v>1148</v>
      </c>
      <c r="AM514" s="22">
        <v>35346</v>
      </c>
      <c r="AN514" s="22" t="s">
        <v>1148</v>
      </c>
      <c r="AO514" s="22">
        <v>3008</v>
      </c>
      <c r="AP514" s="22" t="s">
        <v>1148</v>
      </c>
      <c r="AQ514" s="22">
        <v>31930</v>
      </c>
      <c r="AR514" s="22" t="s">
        <v>1148</v>
      </c>
      <c r="AS514" s="26">
        <v>313354</v>
      </c>
      <c r="AT514" s="22" t="s">
        <v>1148</v>
      </c>
      <c r="AU514" s="23">
        <v>16.422539017633945</v>
      </c>
      <c r="AV514" s="23" t="s">
        <v>1148</v>
      </c>
      <c r="AW514" s="23">
        <v>17.824508320726171</v>
      </c>
      <c r="AX514" s="23" t="s">
        <v>1148</v>
      </c>
      <c r="AY514" s="23">
        <v>17.798816568047336</v>
      </c>
      <c r="AZ514" s="23" t="s">
        <v>1148</v>
      </c>
      <c r="BA514" s="23">
        <v>17.828029034059185</v>
      </c>
      <c r="BB514" s="23" t="s">
        <v>1148</v>
      </c>
      <c r="BC514" s="24">
        <v>16.717562953478446</v>
      </c>
      <c r="BD514" s="1" t="s">
        <v>1148</v>
      </c>
      <c r="BE514" s="1" t="str">
        <f>IF(OR(N514="Q",P514="Q",R514="Q",T514="Q",V514="Q",X514="Q",Z514="Q",AB514="Q",AD514="Q",AF514="Q",AH514="Q",AJ514="Q",AL514="Q",AN514="Q",AP514="Q",AR514="Q",AT514="Q",AV514="Q",AX514="Q",AZ514="Q",BB514="Q",BD514="Q"),"Yes","No")</f>
        <v>No</v>
      </c>
    </row>
    <row r="515" spans="1:57" ht="11.25" customHeight="1">
      <c r="A515" s="7" t="s">
        <v>792</v>
      </c>
      <c r="B515" s="7" t="s">
        <v>793</v>
      </c>
      <c r="C515" s="37" t="s">
        <v>63</v>
      </c>
      <c r="D515" s="298">
        <v>2199</v>
      </c>
      <c r="E515" s="299">
        <v>20199</v>
      </c>
      <c r="F515" s="27" t="s">
        <v>164</v>
      </c>
      <c r="G515" s="73" t="s">
        <v>160</v>
      </c>
      <c r="H515" s="35">
        <v>248402</v>
      </c>
      <c r="I515" s="35">
        <v>38</v>
      </c>
      <c r="J515" s="37" t="s">
        <v>10</v>
      </c>
      <c r="K515" s="37" t="s">
        <v>161</v>
      </c>
      <c r="L515" s="8">
        <v>38</v>
      </c>
      <c r="M515" s="8">
        <v>57087</v>
      </c>
      <c r="N515" s="9" t="s">
        <v>1148</v>
      </c>
      <c r="O515" s="8">
        <v>1349</v>
      </c>
      <c r="P515" s="9" t="s">
        <v>1148</v>
      </c>
      <c r="Q515" s="8">
        <v>0</v>
      </c>
      <c r="R515" s="9" t="s">
        <v>1148</v>
      </c>
      <c r="S515" s="8">
        <v>3476</v>
      </c>
      <c r="T515" s="9" t="s">
        <v>1148</v>
      </c>
      <c r="U515" s="8">
        <v>0</v>
      </c>
      <c r="V515" s="9" t="s">
        <v>1148</v>
      </c>
      <c r="W515" s="33">
        <v>61912</v>
      </c>
      <c r="X515" s="9" t="s">
        <v>1148</v>
      </c>
      <c r="Y515" s="30">
        <v>41</v>
      </c>
      <c r="Z515" s="9" t="s">
        <v>1148</v>
      </c>
      <c r="AA515" s="30">
        <v>1</v>
      </c>
      <c r="AB515" s="9" t="s">
        <v>1148</v>
      </c>
      <c r="AC515" s="30">
        <v>0</v>
      </c>
      <c r="AD515" s="9" t="s">
        <v>1148</v>
      </c>
      <c r="AE515" s="30">
        <v>2</v>
      </c>
      <c r="AF515" s="9" t="s">
        <v>1148</v>
      </c>
      <c r="AG515" s="30">
        <v>0</v>
      </c>
      <c r="AH515" s="9" t="s">
        <v>1148</v>
      </c>
      <c r="AI515" s="32">
        <v>44</v>
      </c>
      <c r="AJ515" s="12" t="s">
        <v>1148</v>
      </c>
      <c r="AK515" s="22">
        <v>1120280</v>
      </c>
      <c r="AL515" s="22" t="s">
        <v>1148</v>
      </c>
      <c r="AM515" s="22">
        <v>36207</v>
      </c>
      <c r="AN515" s="22" t="s">
        <v>1148</v>
      </c>
      <c r="AO515" s="22">
        <v>0</v>
      </c>
      <c r="AP515" s="22" t="s">
        <v>1148</v>
      </c>
      <c r="AQ515" s="22">
        <v>124704</v>
      </c>
      <c r="AR515" s="22" t="s">
        <v>1148</v>
      </c>
      <c r="AS515" s="26">
        <v>1281191</v>
      </c>
      <c r="AT515" s="22" t="s">
        <v>1148</v>
      </c>
      <c r="AU515" s="23">
        <v>19.624082540683517</v>
      </c>
      <c r="AV515" s="23" t="s">
        <v>1148</v>
      </c>
      <c r="AW515" s="23">
        <v>26.839881393624907</v>
      </c>
      <c r="AX515" s="23" t="s">
        <v>1148</v>
      </c>
      <c r="AY515" s="23" t="s">
        <v>1148</v>
      </c>
      <c r="AZ515" s="23" t="s">
        <v>1148</v>
      </c>
      <c r="BA515" s="23">
        <v>35.875719217491373</v>
      </c>
      <c r="BB515" s="23" t="s">
        <v>1148</v>
      </c>
      <c r="BC515" s="24">
        <v>20.693742731619071</v>
      </c>
      <c r="BD515" s="1" t="s">
        <v>1148</v>
      </c>
      <c r="BE515" s="1" t="str">
        <f>IF(OR(N515="Q",P515="Q",R515="Q",T515="Q",V515="Q",X515="Q",Z515="Q",AB515="Q",AD515="Q",AF515="Q",AH515="Q",AJ515="Q",AL515="Q",AN515="Q",AP515="Q",AR515="Q",AT515="Q",AV515="Q",AX515="Q",AZ515="Q",BB515="Q",BD515="Q"),"Yes","No")</f>
        <v>No</v>
      </c>
    </row>
    <row r="516" spans="1:57" ht="11.25" customHeight="1">
      <c r="A516" s="7" t="s">
        <v>737</v>
      </c>
      <c r="B516" s="7" t="s">
        <v>738</v>
      </c>
      <c r="C516" s="37" t="s">
        <v>86</v>
      </c>
      <c r="D516" s="298">
        <v>3094</v>
      </c>
      <c r="E516" s="299">
        <v>30094</v>
      </c>
      <c r="F516" s="27" t="s">
        <v>164</v>
      </c>
      <c r="G516" s="73" t="s">
        <v>160</v>
      </c>
      <c r="H516" s="35">
        <v>66784</v>
      </c>
      <c r="I516" s="35">
        <v>38</v>
      </c>
      <c r="J516" s="37" t="s">
        <v>7</v>
      </c>
      <c r="K516" s="37" t="s">
        <v>161</v>
      </c>
      <c r="L516" s="8">
        <v>31</v>
      </c>
      <c r="M516" s="8">
        <v>77273</v>
      </c>
      <c r="N516" s="9" t="s">
        <v>1148</v>
      </c>
      <c r="O516" s="8">
        <v>11911</v>
      </c>
      <c r="P516" s="9" t="s">
        <v>1148</v>
      </c>
      <c r="Q516" s="8">
        <v>1797</v>
      </c>
      <c r="R516" s="9" t="s">
        <v>1148</v>
      </c>
      <c r="S516" s="8">
        <v>5974</v>
      </c>
      <c r="T516" s="9" t="s">
        <v>1148</v>
      </c>
      <c r="U516" s="8">
        <v>1500</v>
      </c>
      <c r="V516" s="9" t="s">
        <v>1148</v>
      </c>
      <c r="W516" s="33">
        <v>98455</v>
      </c>
      <c r="X516" s="9" t="s">
        <v>1148</v>
      </c>
      <c r="Y516" s="30">
        <v>88.4</v>
      </c>
      <c r="Z516" s="9" t="s">
        <v>1148</v>
      </c>
      <c r="AA516" s="30">
        <v>9</v>
      </c>
      <c r="AB516" s="9" t="s">
        <v>1148</v>
      </c>
      <c r="AC516" s="30">
        <v>1.5</v>
      </c>
      <c r="AD516" s="9" t="s">
        <v>1148</v>
      </c>
      <c r="AE516" s="30">
        <v>3.5999999999999996</v>
      </c>
      <c r="AF516" s="9" t="s">
        <v>1148</v>
      </c>
      <c r="AG516" s="30">
        <v>1</v>
      </c>
      <c r="AH516" s="9" t="s">
        <v>1148</v>
      </c>
      <c r="AI516" s="32">
        <v>103.5</v>
      </c>
      <c r="AJ516" s="12" t="s">
        <v>1148</v>
      </c>
      <c r="AK516" s="22">
        <v>1459239</v>
      </c>
      <c r="AL516" s="22" t="s">
        <v>1148</v>
      </c>
      <c r="AM516" s="22">
        <v>255000</v>
      </c>
      <c r="AN516" s="22" t="s">
        <v>1148</v>
      </c>
      <c r="AO516" s="22">
        <v>30866</v>
      </c>
      <c r="AP516" s="22" t="s">
        <v>1148</v>
      </c>
      <c r="AQ516" s="22">
        <v>156092</v>
      </c>
      <c r="AR516" s="22" t="s">
        <v>1148</v>
      </c>
      <c r="AS516" s="26">
        <v>1901197</v>
      </c>
      <c r="AT516" s="22" t="s">
        <v>1148</v>
      </c>
      <c r="AU516" s="23">
        <v>18.884202761637312</v>
      </c>
      <c r="AV516" s="23" t="s">
        <v>1148</v>
      </c>
      <c r="AW516" s="23">
        <v>21.408781798337671</v>
      </c>
      <c r="AX516" s="23" t="s">
        <v>1148</v>
      </c>
      <c r="AY516" s="23">
        <v>17.176405119643849</v>
      </c>
      <c r="AZ516" s="23" t="s">
        <v>1148</v>
      </c>
      <c r="BA516" s="23">
        <v>26.12855708068296</v>
      </c>
      <c r="BB516" s="23" t="s">
        <v>1148</v>
      </c>
      <c r="BC516" s="24">
        <v>19.310314356812757</v>
      </c>
      <c r="BD516" s="1" t="s">
        <v>1148</v>
      </c>
      <c r="BE516" s="1" t="str">
        <f>IF(OR(N516="Q",P516="Q",R516="Q",T516="Q",V516="Q",X516="Q",Z516="Q",AB516="Q",AD516="Q",AF516="Q",AH516="Q",AJ516="Q",AL516="Q",AN516="Q",AP516="Q",AR516="Q",AT516="Q",AV516="Q",AX516="Q",AZ516="Q",BB516="Q",BD516="Q"),"Yes","No")</f>
        <v>No</v>
      </c>
    </row>
    <row r="517" spans="1:57" ht="11.25" customHeight="1">
      <c r="A517" s="7" t="s">
        <v>225</v>
      </c>
      <c r="B517" s="7" t="s">
        <v>226</v>
      </c>
      <c r="C517" s="37" t="s">
        <v>42</v>
      </c>
      <c r="D517" s="298">
        <v>5110</v>
      </c>
      <c r="E517" s="299">
        <v>50110</v>
      </c>
      <c r="F517" s="27" t="s">
        <v>167</v>
      </c>
      <c r="G517" s="73" t="s">
        <v>160</v>
      </c>
      <c r="H517" s="35">
        <v>108657</v>
      </c>
      <c r="I517" s="35">
        <v>38</v>
      </c>
      <c r="J517" s="37" t="s">
        <v>7</v>
      </c>
      <c r="K517" s="37" t="s">
        <v>161</v>
      </c>
      <c r="L517" s="8">
        <v>30</v>
      </c>
      <c r="M517" s="8">
        <v>124098</v>
      </c>
      <c r="N517" s="9" t="s">
        <v>1148</v>
      </c>
      <c r="O517" s="8">
        <v>25318</v>
      </c>
      <c r="P517" s="9" t="s">
        <v>1148</v>
      </c>
      <c r="Q517" s="8">
        <v>1763</v>
      </c>
      <c r="R517" s="9" t="s">
        <v>1148</v>
      </c>
      <c r="S517" s="8">
        <v>7288</v>
      </c>
      <c r="T517" s="9" t="s">
        <v>1148</v>
      </c>
      <c r="U517" s="8">
        <v>0</v>
      </c>
      <c r="V517" s="9" t="s">
        <v>1148</v>
      </c>
      <c r="W517" s="33">
        <v>158467</v>
      </c>
      <c r="X517" s="9" t="s">
        <v>1148</v>
      </c>
      <c r="Y517" s="30">
        <v>70</v>
      </c>
      <c r="Z517" s="9" t="s">
        <v>1148</v>
      </c>
      <c r="AA517" s="30">
        <v>13</v>
      </c>
      <c r="AB517" s="9" t="s">
        <v>1148</v>
      </c>
      <c r="AC517" s="30">
        <v>1</v>
      </c>
      <c r="AD517" s="9" t="s">
        <v>1148</v>
      </c>
      <c r="AE517" s="30">
        <v>4</v>
      </c>
      <c r="AF517" s="9" t="s">
        <v>1148</v>
      </c>
      <c r="AG517" s="30">
        <v>0</v>
      </c>
      <c r="AH517" s="9" t="s">
        <v>1148</v>
      </c>
      <c r="AI517" s="32">
        <v>88</v>
      </c>
      <c r="AJ517" s="12" t="s">
        <v>1148</v>
      </c>
      <c r="AK517" s="22">
        <v>2098134</v>
      </c>
      <c r="AL517" s="22" t="s">
        <v>1148</v>
      </c>
      <c r="AM517" s="22">
        <v>460008</v>
      </c>
      <c r="AN517" s="22" t="s">
        <v>1148</v>
      </c>
      <c r="AO517" s="22">
        <v>34221</v>
      </c>
      <c r="AP517" s="22" t="s">
        <v>1148</v>
      </c>
      <c r="AQ517" s="22">
        <v>165274</v>
      </c>
      <c r="AR517" s="22" t="s">
        <v>1148</v>
      </c>
      <c r="AS517" s="26">
        <v>2757637</v>
      </c>
      <c r="AT517" s="22" t="s">
        <v>1148</v>
      </c>
      <c r="AU517" s="23">
        <v>16.907073441957163</v>
      </c>
      <c r="AV517" s="23" t="s">
        <v>1148</v>
      </c>
      <c r="AW517" s="23">
        <v>18.16920767833162</v>
      </c>
      <c r="AX517" s="23" t="s">
        <v>1148</v>
      </c>
      <c r="AY517" s="23">
        <v>19.410663641520138</v>
      </c>
      <c r="AZ517" s="23" t="s">
        <v>1148</v>
      </c>
      <c r="BA517" s="23">
        <v>22.67755214050494</v>
      </c>
      <c r="BB517" s="23" t="s">
        <v>1148</v>
      </c>
      <c r="BC517" s="24">
        <v>17.40196381581023</v>
      </c>
      <c r="BD517" s="1" t="s">
        <v>1148</v>
      </c>
      <c r="BE517" s="1" t="str">
        <f>IF(OR(N517="Q",P517="Q",R517="Q",T517="Q",V517="Q",X517="Q",Z517="Q",AB517="Q",AD517="Q",AF517="Q",AH517="Q",AJ517="Q",AL517="Q",AN517="Q",AP517="Q",AR517="Q",AT517="Q",AV517="Q",AX517="Q",AZ517="Q",BB517="Q",BD517="Q"),"Yes","No")</f>
        <v>No</v>
      </c>
    </row>
    <row r="518" spans="1:57" ht="11.25" customHeight="1">
      <c r="A518" s="7" t="s">
        <v>794</v>
      </c>
      <c r="B518" s="7" t="s">
        <v>795</v>
      </c>
      <c r="C518" s="37" t="s">
        <v>38</v>
      </c>
      <c r="D518" s="298">
        <v>7049</v>
      </c>
      <c r="E518" s="299">
        <v>70049</v>
      </c>
      <c r="F518" s="27" t="s">
        <v>189</v>
      </c>
      <c r="G518" s="73" t="s">
        <v>160</v>
      </c>
      <c r="H518" s="35">
        <v>280051</v>
      </c>
      <c r="I518" s="35">
        <v>38</v>
      </c>
      <c r="J518" s="37" t="s">
        <v>10</v>
      </c>
      <c r="K518" s="37" t="s">
        <v>161</v>
      </c>
      <c r="L518" s="8">
        <v>27</v>
      </c>
      <c r="M518" s="8">
        <v>53597</v>
      </c>
      <c r="N518" s="9" t="s">
        <v>1148</v>
      </c>
      <c r="O518" s="8">
        <v>2738</v>
      </c>
      <c r="P518" s="9" t="s">
        <v>1148</v>
      </c>
      <c r="Q518" s="8">
        <v>28</v>
      </c>
      <c r="R518" s="9" t="s">
        <v>1148</v>
      </c>
      <c r="S518" s="8">
        <v>4013</v>
      </c>
      <c r="T518" s="9" t="s">
        <v>1148</v>
      </c>
      <c r="U518" s="8">
        <v>0</v>
      </c>
      <c r="V518" s="9" t="s">
        <v>1148</v>
      </c>
      <c r="W518" s="33">
        <v>60376</v>
      </c>
      <c r="X518" s="9" t="s">
        <v>1148</v>
      </c>
      <c r="Y518" s="30">
        <v>48.07</v>
      </c>
      <c r="Z518" s="9" t="s">
        <v>1148</v>
      </c>
      <c r="AA518" s="30">
        <v>1.31</v>
      </c>
      <c r="AB518" s="9" t="s">
        <v>1148</v>
      </c>
      <c r="AC518" s="30">
        <v>0.02</v>
      </c>
      <c r="AD518" s="9" t="s">
        <v>1148</v>
      </c>
      <c r="AE518" s="30">
        <v>2.0699999999999998</v>
      </c>
      <c r="AF518" s="9" t="s">
        <v>1148</v>
      </c>
      <c r="AG518" s="30">
        <v>0</v>
      </c>
      <c r="AH518" s="9" t="s">
        <v>1148</v>
      </c>
      <c r="AI518" s="32">
        <v>51.47</v>
      </c>
      <c r="AJ518" s="12" t="s">
        <v>1148</v>
      </c>
      <c r="AK518" s="22">
        <v>554214</v>
      </c>
      <c r="AL518" s="22" t="s">
        <v>1148</v>
      </c>
      <c r="AM518" s="22">
        <v>60868</v>
      </c>
      <c r="AN518" s="22" t="s">
        <v>1148</v>
      </c>
      <c r="AO518" s="22">
        <v>719</v>
      </c>
      <c r="AP518" s="22" t="s">
        <v>1148</v>
      </c>
      <c r="AQ518" s="22">
        <v>119175</v>
      </c>
      <c r="AR518" s="22" t="s">
        <v>1148</v>
      </c>
      <c r="AS518" s="26">
        <v>734976</v>
      </c>
      <c r="AT518" s="22" t="s">
        <v>1148</v>
      </c>
      <c r="AU518" s="23">
        <v>10.34039218612982</v>
      </c>
      <c r="AV518" s="23" t="s">
        <v>1148</v>
      </c>
      <c r="AW518" s="23">
        <v>22.230825420014611</v>
      </c>
      <c r="AX518" s="23" t="s">
        <v>1148</v>
      </c>
      <c r="AY518" s="23">
        <v>25.678571428571427</v>
      </c>
      <c r="AZ518" s="23" t="s">
        <v>1148</v>
      </c>
      <c r="BA518" s="23">
        <v>29.697233989534013</v>
      </c>
      <c r="BB518" s="23" t="s">
        <v>1148</v>
      </c>
      <c r="BC518" s="24">
        <v>12.173313899562741</v>
      </c>
      <c r="BD518" s="1" t="s">
        <v>1148</v>
      </c>
      <c r="BE518" s="1" t="str">
        <f>IF(OR(N518="Q",P518="Q",R518="Q",T518="Q",V518="Q",X518="Q",Z518="Q",AB518="Q",AD518="Q",AF518="Q",AH518="Q",AJ518="Q",AL518="Q",AN518="Q",AP518="Q",AR518="Q",AT518="Q",AV518="Q",AX518="Q",AZ518="Q",BB518="Q",BD518="Q"),"Yes","No")</f>
        <v>No</v>
      </c>
    </row>
    <row r="519" spans="1:57" ht="11.25" customHeight="1">
      <c r="A519" s="7" t="s">
        <v>456</v>
      </c>
      <c r="B519" s="7" t="s">
        <v>457</v>
      </c>
      <c r="C519" s="37" t="s">
        <v>32</v>
      </c>
      <c r="D519" s="298">
        <v>4031</v>
      </c>
      <c r="E519" s="299">
        <v>40031</v>
      </c>
      <c r="F519" s="27" t="s">
        <v>167</v>
      </c>
      <c r="G519" s="73" t="s">
        <v>160</v>
      </c>
      <c r="H519" s="35">
        <v>262596</v>
      </c>
      <c r="I519" s="35">
        <v>38</v>
      </c>
      <c r="J519" s="37" t="s">
        <v>7</v>
      </c>
      <c r="K519" s="37" t="s">
        <v>161</v>
      </c>
      <c r="L519" s="8">
        <v>27</v>
      </c>
      <c r="M519" s="8">
        <v>96797</v>
      </c>
      <c r="N519" s="9" t="s">
        <v>1148</v>
      </c>
      <c r="O519" s="8">
        <v>21818</v>
      </c>
      <c r="P519" s="9" t="s">
        <v>1148</v>
      </c>
      <c r="Q519" s="8">
        <v>5372</v>
      </c>
      <c r="R519" s="9" t="s">
        <v>1148</v>
      </c>
      <c r="S519" s="8">
        <v>40038</v>
      </c>
      <c r="T519" s="9" t="s">
        <v>1148</v>
      </c>
      <c r="U519" s="8">
        <v>0</v>
      </c>
      <c r="V519" s="9" t="s">
        <v>1148</v>
      </c>
      <c r="W519" s="33">
        <v>164025</v>
      </c>
      <c r="X519" s="9" t="s">
        <v>1148</v>
      </c>
      <c r="Y519" s="30">
        <v>68</v>
      </c>
      <c r="Z519" s="9" t="s">
        <v>1148</v>
      </c>
      <c r="AA519" s="30">
        <v>16.200000000000003</v>
      </c>
      <c r="AB519" s="9" t="s">
        <v>1148</v>
      </c>
      <c r="AC519" s="30">
        <v>3.5999999999999996</v>
      </c>
      <c r="AD519" s="9" t="s">
        <v>1148</v>
      </c>
      <c r="AE519" s="30">
        <v>22.8</v>
      </c>
      <c r="AF519" s="9" t="s">
        <v>1148</v>
      </c>
      <c r="AG519" s="30">
        <v>0</v>
      </c>
      <c r="AH519" s="9" t="s">
        <v>1148</v>
      </c>
      <c r="AI519" s="32">
        <v>110.6</v>
      </c>
      <c r="AJ519" s="12" t="s">
        <v>1148</v>
      </c>
      <c r="AK519" s="22">
        <v>1581723</v>
      </c>
      <c r="AL519" s="22" t="s">
        <v>1148</v>
      </c>
      <c r="AM519" s="22">
        <v>421450</v>
      </c>
      <c r="AN519" s="22" t="s">
        <v>1148</v>
      </c>
      <c r="AO519" s="22">
        <v>106063</v>
      </c>
      <c r="AP519" s="22" t="s">
        <v>1148</v>
      </c>
      <c r="AQ519" s="22">
        <v>919469</v>
      </c>
      <c r="AR519" s="22" t="s">
        <v>1148</v>
      </c>
      <c r="AS519" s="26">
        <v>3028705</v>
      </c>
      <c r="AT519" s="22" t="s">
        <v>1148</v>
      </c>
      <c r="AU519" s="23">
        <v>16.340620060539067</v>
      </c>
      <c r="AV519" s="23" t="s">
        <v>1148</v>
      </c>
      <c r="AW519" s="23">
        <v>19.316619305160877</v>
      </c>
      <c r="AX519" s="23" t="s">
        <v>1148</v>
      </c>
      <c r="AY519" s="23">
        <v>19.74367088607595</v>
      </c>
      <c r="AZ519" s="23" t="s">
        <v>1148</v>
      </c>
      <c r="BA519" s="23">
        <v>22.964908337079773</v>
      </c>
      <c r="BB519" s="23" t="s">
        <v>1148</v>
      </c>
      <c r="BC519" s="24">
        <v>18.464898643499467</v>
      </c>
      <c r="BD519" s="1" t="s">
        <v>1148</v>
      </c>
      <c r="BE519" s="1" t="str">
        <f>IF(OR(N519="Q",P519="Q",R519="Q",T519="Q",V519="Q",X519="Q",Z519="Q",AB519="Q",AD519="Q",AF519="Q",AH519="Q",AJ519="Q",AL519="Q",AN519="Q",AP519="Q",AR519="Q",AT519="Q",AV519="Q",AX519="Q",AZ519="Q",BB519="Q",BD519="Q"),"Yes","No")</f>
        <v>No</v>
      </c>
    </row>
    <row r="520" spans="1:57" ht="11.25" customHeight="1">
      <c r="A520" s="7" t="s">
        <v>416</v>
      </c>
      <c r="B520" s="7" t="s">
        <v>417</v>
      </c>
      <c r="C520" s="37" t="s">
        <v>93</v>
      </c>
      <c r="D520" s="298">
        <v>5002</v>
      </c>
      <c r="E520" s="299">
        <v>50002</v>
      </c>
      <c r="F520" s="27" t="s">
        <v>164</v>
      </c>
      <c r="G520" s="73" t="s">
        <v>160</v>
      </c>
      <c r="H520" s="35">
        <v>206520</v>
      </c>
      <c r="I520" s="35">
        <v>38</v>
      </c>
      <c r="J520" s="37" t="s">
        <v>7</v>
      </c>
      <c r="K520" s="37" t="s">
        <v>161</v>
      </c>
      <c r="L520" s="8">
        <v>25</v>
      </c>
      <c r="M520" s="8">
        <v>95915</v>
      </c>
      <c r="N520" s="9" t="s">
        <v>1148</v>
      </c>
      <c r="O520" s="8">
        <v>18066</v>
      </c>
      <c r="P520" s="9" t="s">
        <v>1148</v>
      </c>
      <c r="Q520" s="8">
        <v>1616</v>
      </c>
      <c r="R520" s="9" t="s">
        <v>1148</v>
      </c>
      <c r="S520" s="8">
        <v>6966</v>
      </c>
      <c r="T520" s="9" t="s">
        <v>1148</v>
      </c>
      <c r="U520" s="8">
        <v>0</v>
      </c>
      <c r="V520" s="9" t="s">
        <v>1148</v>
      </c>
      <c r="W520" s="33">
        <v>122563</v>
      </c>
      <c r="X520" s="9" t="s">
        <v>1148</v>
      </c>
      <c r="Y520" s="30">
        <v>47</v>
      </c>
      <c r="Z520" s="9" t="s">
        <v>1148</v>
      </c>
      <c r="AA520" s="30">
        <v>10</v>
      </c>
      <c r="AB520" s="9" t="s">
        <v>1148</v>
      </c>
      <c r="AC520" s="30">
        <v>1</v>
      </c>
      <c r="AD520" s="9" t="s">
        <v>1148</v>
      </c>
      <c r="AE520" s="30">
        <v>6</v>
      </c>
      <c r="AF520" s="9" t="s">
        <v>1148</v>
      </c>
      <c r="AG520" s="30">
        <v>0</v>
      </c>
      <c r="AH520" s="9" t="s">
        <v>1148</v>
      </c>
      <c r="AI520" s="32">
        <v>64</v>
      </c>
      <c r="AJ520" s="12" t="s">
        <v>1148</v>
      </c>
      <c r="AK520" s="22">
        <v>2187241</v>
      </c>
      <c r="AL520" s="22" t="s">
        <v>1148</v>
      </c>
      <c r="AM520" s="22">
        <v>429551</v>
      </c>
      <c r="AN520" s="22" t="s">
        <v>1148</v>
      </c>
      <c r="AO520" s="22">
        <v>29606</v>
      </c>
      <c r="AP520" s="22" t="s">
        <v>1148</v>
      </c>
      <c r="AQ520" s="22">
        <v>138544</v>
      </c>
      <c r="AR520" s="22" t="s">
        <v>1148</v>
      </c>
      <c r="AS520" s="26">
        <v>2784942</v>
      </c>
      <c r="AT520" s="22" t="s">
        <v>1148</v>
      </c>
      <c r="AU520" s="23">
        <v>22.803951415315645</v>
      </c>
      <c r="AV520" s="23" t="s">
        <v>1148</v>
      </c>
      <c r="AW520" s="23">
        <v>23.776762980183772</v>
      </c>
      <c r="AX520" s="23" t="s">
        <v>1148</v>
      </c>
      <c r="AY520" s="23">
        <v>18.320544554455445</v>
      </c>
      <c r="AZ520" s="23" t="s">
        <v>1148</v>
      </c>
      <c r="BA520" s="23">
        <v>19.888601780074648</v>
      </c>
      <c r="BB520" s="23" t="s">
        <v>1148</v>
      </c>
      <c r="BC520" s="24">
        <v>22.722534533260447</v>
      </c>
      <c r="BD520" s="1" t="s">
        <v>1148</v>
      </c>
      <c r="BE520" s="1" t="str">
        <f>IF(OR(N520="Q",P520="Q",R520="Q",T520="Q",V520="Q",X520="Q",Z520="Q",AB520="Q",AD520="Q",AF520="Q",AH520="Q",AJ520="Q",AL520="Q",AN520="Q",AP520="Q",AR520="Q",AT520="Q",AV520="Q",AX520="Q",AZ520="Q",BB520="Q",BD520="Q"),"Yes","No")</f>
        <v>No</v>
      </c>
    </row>
    <row r="521" spans="1:57" ht="11.25" customHeight="1">
      <c r="A521" s="7" t="s">
        <v>502</v>
      </c>
      <c r="B521" s="7" t="s">
        <v>503</v>
      </c>
      <c r="C521" s="37" t="s">
        <v>42</v>
      </c>
      <c r="D521" s="298">
        <v>5043</v>
      </c>
      <c r="E521" s="299">
        <v>50043</v>
      </c>
      <c r="F521" s="27" t="s">
        <v>164</v>
      </c>
      <c r="G521" s="73" t="s">
        <v>160</v>
      </c>
      <c r="H521" s="35">
        <v>229351</v>
      </c>
      <c r="I521" s="35">
        <v>38</v>
      </c>
      <c r="J521" s="37" t="s">
        <v>7</v>
      </c>
      <c r="K521" s="37" t="s">
        <v>161</v>
      </c>
      <c r="L521" s="8">
        <v>24</v>
      </c>
      <c r="M521" s="8">
        <v>96905</v>
      </c>
      <c r="N521" s="9" t="s">
        <v>1148</v>
      </c>
      <c r="O521" s="8">
        <v>19253</v>
      </c>
      <c r="P521" s="9" t="s">
        <v>1148</v>
      </c>
      <c r="Q521" s="8">
        <v>3141</v>
      </c>
      <c r="R521" s="9" t="s">
        <v>1148</v>
      </c>
      <c r="S521" s="8">
        <v>4708</v>
      </c>
      <c r="T521" s="9" t="s">
        <v>1148</v>
      </c>
      <c r="U521" s="8">
        <v>0</v>
      </c>
      <c r="V521" s="9" t="s">
        <v>1148</v>
      </c>
      <c r="W521" s="33">
        <v>124007</v>
      </c>
      <c r="X521" s="9" t="s">
        <v>1148</v>
      </c>
      <c r="Y521" s="30">
        <v>53.1</v>
      </c>
      <c r="Z521" s="9" t="s">
        <v>1148</v>
      </c>
      <c r="AA521" s="30">
        <v>13.7</v>
      </c>
      <c r="AB521" s="9" t="s">
        <v>1148</v>
      </c>
      <c r="AC521" s="30">
        <v>5.8</v>
      </c>
      <c r="AD521" s="9" t="s">
        <v>1148</v>
      </c>
      <c r="AE521" s="30">
        <v>3.2</v>
      </c>
      <c r="AF521" s="9" t="s">
        <v>1148</v>
      </c>
      <c r="AG521" s="30">
        <v>0</v>
      </c>
      <c r="AH521" s="9" t="s">
        <v>1148</v>
      </c>
      <c r="AI521" s="32">
        <v>75.800000000000011</v>
      </c>
      <c r="AJ521" s="12" t="s">
        <v>1148</v>
      </c>
      <c r="AK521" s="22">
        <v>2089087</v>
      </c>
      <c r="AL521" s="22" t="s">
        <v>1148</v>
      </c>
      <c r="AM521" s="22">
        <v>336859</v>
      </c>
      <c r="AN521" s="22" t="s">
        <v>1148</v>
      </c>
      <c r="AO521" s="22">
        <v>30004</v>
      </c>
      <c r="AP521" s="22" t="s">
        <v>1148</v>
      </c>
      <c r="AQ521" s="22">
        <v>128632</v>
      </c>
      <c r="AR521" s="22" t="s">
        <v>1148</v>
      </c>
      <c r="AS521" s="26">
        <v>2584582</v>
      </c>
      <c r="AT521" s="22" t="s">
        <v>1148</v>
      </c>
      <c r="AU521" s="23">
        <v>21.558092977658532</v>
      </c>
      <c r="AV521" s="23" t="s">
        <v>1148</v>
      </c>
      <c r="AW521" s="23">
        <v>17.496442112917467</v>
      </c>
      <c r="AX521" s="23" t="s">
        <v>1148</v>
      </c>
      <c r="AY521" s="23">
        <v>9.5523718560967836</v>
      </c>
      <c r="AZ521" s="23" t="s">
        <v>1148</v>
      </c>
      <c r="BA521" s="23">
        <v>27.322005097706032</v>
      </c>
      <c r="BB521" s="23" t="s">
        <v>1148</v>
      </c>
      <c r="BC521" s="24">
        <v>20.84222664849565</v>
      </c>
      <c r="BD521" s="1" t="s">
        <v>1148</v>
      </c>
      <c r="BE521" s="1" t="str">
        <f>IF(OR(N521="Q",P521="Q",R521="Q",T521="Q",V521="Q",X521="Q",Z521="Q",AB521="Q",AD521="Q",AF521="Q",AH521="Q",AJ521="Q",AL521="Q",AN521="Q",AP521="Q",AR521="Q",AT521="Q",AV521="Q",AX521="Q",AZ521="Q",BB521="Q",BD521="Q"),"Yes","No")</f>
        <v>No</v>
      </c>
    </row>
    <row r="522" spans="1:57" ht="11.25" customHeight="1">
      <c r="A522" s="7" t="s">
        <v>378</v>
      </c>
      <c r="B522" s="7" t="s">
        <v>379</v>
      </c>
      <c r="C522" s="37" t="s">
        <v>58</v>
      </c>
      <c r="D522" s="298">
        <v>4009</v>
      </c>
      <c r="E522" s="299">
        <v>40009</v>
      </c>
      <c r="F522" s="27" t="s">
        <v>164</v>
      </c>
      <c r="G522" s="73" t="s">
        <v>160</v>
      </c>
      <c r="H522" s="35">
        <v>310282</v>
      </c>
      <c r="I522" s="35">
        <v>38</v>
      </c>
      <c r="J522" s="37" t="s">
        <v>7</v>
      </c>
      <c r="K522" s="37" t="s">
        <v>161</v>
      </c>
      <c r="L522" s="8">
        <v>22</v>
      </c>
      <c r="M522" s="8">
        <v>119299</v>
      </c>
      <c r="N522" s="9" t="s">
        <v>1148</v>
      </c>
      <c r="O522" s="8">
        <v>16928</v>
      </c>
      <c r="P522" s="9" t="s">
        <v>1148</v>
      </c>
      <c r="Q522" s="8">
        <v>1886</v>
      </c>
      <c r="R522" s="9" t="s">
        <v>1148</v>
      </c>
      <c r="S522" s="8">
        <v>10793</v>
      </c>
      <c r="T522" s="9" t="s">
        <v>1148</v>
      </c>
      <c r="U522" s="8">
        <v>0</v>
      </c>
      <c r="V522" s="9" t="s">
        <v>1148</v>
      </c>
      <c r="W522" s="33">
        <v>148906</v>
      </c>
      <c r="X522" s="9" t="s">
        <v>1148</v>
      </c>
      <c r="Y522" s="30">
        <v>58.699999999999996</v>
      </c>
      <c r="Z522" s="9" t="s">
        <v>1148</v>
      </c>
      <c r="AA522" s="30">
        <v>8.4</v>
      </c>
      <c r="AB522" s="9" t="s">
        <v>1148</v>
      </c>
      <c r="AC522" s="30">
        <v>1.1000000000000001</v>
      </c>
      <c r="AD522" s="9" t="s">
        <v>1148</v>
      </c>
      <c r="AE522" s="30">
        <v>6.4</v>
      </c>
      <c r="AF522" s="9" t="s">
        <v>1148</v>
      </c>
      <c r="AG522" s="30">
        <v>0</v>
      </c>
      <c r="AH522" s="9" t="s">
        <v>1148</v>
      </c>
      <c r="AI522" s="32">
        <v>74.600000000000009</v>
      </c>
      <c r="AJ522" s="12" t="s">
        <v>1148</v>
      </c>
      <c r="AK522" s="22">
        <v>1858241</v>
      </c>
      <c r="AL522" s="22" t="s">
        <v>1148</v>
      </c>
      <c r="AM522" s="22">
        <v>283632</v>
      </c>
      <c r="AN522" s="22" t="s">
        <v>1148</v>
      </c>
      <c r="AO522" s="22">
        <v>26495</v>
      </c>
      <c r="AP522" s="22" t="s">
        <v>1148</v>
      </c>
      <c r="AQ522" s="22">
        <v>282340</v>
      </c>
      <c r="AR522" s="22" t="s">
        <v>1148</v>
      </c>
      <c r="AS522" s="26">
        <v>2450708</v>
      </c>
      <c r="AT522" s="22" t="s">
        <v>1148</v>
      </c>
      <c r="AU522" s="23">
        <v>15.576333414362233</v>
      </c>
      <c r="AV522" s="23" t="s">
        <v>1148</v>
      </c>
      <c r="AW522" s="23">
        <v>16.755198487712665</v>
      </c>
      <c r="AX522" s="23" t="s">
        <v>1148</v>
      </c>
      <c r="AY522" s="23">
        <v>14.048250265111347</v>
      </c>
      <c r="AZ522" s="23" t="s">
        <v>1148</v>
      </c>
      <c r="BA522" s="23">
        <v>26.159547855091262</v>
      </c>
      <c r="BB522" s="23" t="s">
        <v>1148</v>
      </c>
      <c r="BC522" s="24">
        <v>16.45808765261306</v>
      </c>
      <c r="BD522" s="1" t="s">
        <v>1148</v>
      </c>
      <c r="BE522" s="1" t="str">
        <f>IF(OR(N522="Q",P522="Q",R522="Q",T522="Q",V522="Q",X522="Q",Z522="Q",AB522="Q",AD522="Q",AF522="Q",AH522="Q",AJ522="Q",AL522="Q",AN522="Q",AP522="Q",AR522="Q",AT522="Q",AV522="Q",AX522="Q",AZ522="Q",BB522="Q",BD522="Q"),"Yes","No")</f>
        <v>No</v>
      </c>
    </row>
    <row r="523" spans="1:57" ht="11.25" customHeight="1">
      <c r="A523" s="7" t="s">
        <v>172</v>
      </c>
      <c r="B523" s="7" t="s">
        <v>173</v>
      </c>
      <c r="C523" s="37" t="s">
        <v>73</v>
      </c>
      <c r="D523" s="298">
        <v>5157</v>
      </c>
      <c r="E523" s="299">
        <v>50157</v>
      </c>
      <c r="F523" s="27" t="s">
        <v>167</v>
      </c>
      <c r="G523" s="73" t="s">
        <v>160</v>
      </c>
      <c r="H523" s="35">
        <v>1624827</v>
      </c>
      <c r="I523" s="35">
        <v>38</v>
      </c>
      <c r="J523" s="37" t="s">
        <v>10</v>
      </c>
      <c r="K523" s="37" t="s">
        <v>161</v>
      </c>
      <c r="L523" s="8">
        <v>22</v>
      </c>
      <c r="M523" s="8">
        <v>57848</v>
      </c>
      <c r="N523" s="9" t="s">
        <v>1148</v>
      </c>
      <c r="O523" s="8">
        <v>4155</v>
      </c>
      <c r="P523" s="9" t="s">
        <v>1148</v>
      </c>
      <c r="Q523" s="8">
        <v>698</v>
      </c>
      <c r="R523" s="9" t="s">
        <v>1148</v>
      </c>
      <c r="S523" s="8">
        <v>5592</v>
      </c>
      <c r="T523" s="9" t="s">
        <v>1148</v>
      </c>
      <c r="U523" s="8">
        <v>0</v>
      </c>
      <c r="V523" s="9" t="s">
        <v>1148</v>
      </c>
      <c r="W523" s="33">
        <v>68293</v>
      </c>
      <c r="X523" s="9" t="s">
        <v>1148</v>
      </c>
      <c r="Y523" s="30">
        <v>39.32</v>
      </c>
      <c r="Z523" s="9" t="s">
        <v>1148</v>
      </c>
      <c r="AA523" s="30">
        <v>2.1800000000000002</v>
      </c>
      <c r="AB523" s="9" t="s">
        <v>1148</v>
      </c>
      <c r="AC523" s="30">
        <v>0.43999999999999995</v>
      </c>
      <c r="AD523" s="9" t="s">
        <v>1148</v>
      </c>
      <c r="AE523" s="30">
        <v>3.6599999999999997</v>
      </c>
      <c r="AF523" s="9" t="s">
        <v>1148</v>
      </c>
      <c r="AG523" s="30">
        <v>0</v>
      </c>
      <c r="AH523" s="9" t="s">
        <v>1148</v>
      </c>
      <c r="AI523" s="32">
        <v>45.6</v>
      </c>
      <c r="AJ523" s="12" t="s">
        <v>1148</v>
      </c>
      <c r="AK523" s="22">
        <v>912980</v>
      </c>
      <c r="AL523" s="22" t="s">
        <v>1148</v>
      </c>
      <c r="AM523" s="22">
        <v>77304</v>
      </c>
      <c r="AN523" s="22" t="s">
        <v>1148</v>
      </c>
      <c r="AO523" s="22">
        <v>11327</v>
      </c>
      <c r="AP523" s="22" t="s">
        <v>1148</v>
      </c>
      <c r="AQ523" s="22">
        <v>142038</v>
      </c>
      <c r="AR523" s="22" t="s">
        <v>1148</v>
      </c>
      <c r="AS523" s="26">
        <v>1143649</v>
      </c>
      <c r="AT523" s="22" t="s">
        <v>1148</v>
      </c>
      <c r="AU523" s="23">
        <v>15.78239524270502</v>
      </c>
      <c r="AV523" s="23" t="s">
        <v>1148</v>
      </c>
      <c r="AW523" s="23">
        <v>18.60505415162455</v>
      </c>
      <c r="AX523" s="23" t="s">
        <v>1148</v>
      </c>
      <c r="AY523" s="23">
        <v>16.227793696275072</v>
      </c>
      <c r="AZ523" s="23" t="s">
        <v>1148</v>
      </c>
      <c r="BA523" s="23">
        <v>25.400214592274679</v>
      </c>
      <c r="BB523" s="23" t="s">
        <v>1148</v>
      </c>
      <c r="BC523" s="24">
        <v>16.746211178305245</v>
      </c>
      <c r="BD523" s="1" t="s">
        <v>1148</v>
      </c>
      <c r="BE523" s="1" t="str">
        <f>IF(OR(N523="Q",P523="Q",R523="Q",T523="Q",V523="Q",X523="Q",Z523="Q",AB523="Q",AD523="Q",AF523="Q",AH523="Q",AJ523="Q",AL523="Q",AN523="Q",AP523="Q",AR523="Q",AT523="Q",AV523="Q",AX523="Q",AZ523="Q",BB523="Q",BD523="Q"),"Yes","No")</f>
        <v>No</v>
      </c>
    </row>
    <row r="524" spans="1:57" ht="11.25" customHeight="1">
      <c r="A524" s="7" t="s">
        <v>211</v>
      </c>
      <c r="B524" s="7" t="s">
        <v>212</v>
      </c>
      <c r="C524" s="37" t="s">
        <v>77</v>
      </c>
      <c r="D524" s="298">
        <v>3023</v>
      </c>
      <c r="E524" s="299">
        <v>30023</v>
      </c>
      <c r="F524" s="27" t="s">
        <v>167</v>
      </c>
      <c r="G524" s="73" t="s">
        <v>160</v>
      </c>
      <c r="H524" s="35">
        <v>1733853</v>
      </c>
      <c r="I524" s="35">
        <v>38</v>
      </c>
      <c r="J524" s="37" t="s">
        <v>7</v>
      </c>
      <c r="K524" s="37" t="s">
        <v>161</v>
      </c>
      <c r="L524" s="8">
        <v>20</v>
      </c>
      <c r="M524" s="8">
        <v>88798</v>
      </c>
      <c r="N524" s="9" t="s">
        <v>1148</v>
      </c>
      <c r="O524" s="8">
        <v>18787</v>
      </c>
      <c r="P524" s="9" t="s">
        <v>1148</v>
      </c>
      <c r="Q524" s="8">
        <v>3684</v>
      </c>
      <c r="R524" s="9" t="s">
        <v>1148</v>
      </c>
      <c r="S524" s="8">
        <v>8713</v>
      </c>
      <c r="T524" s="9" t="s">
        <v>1148</v>
      </c>
      <c r="U524" s="8">
        <v>0</v>
      </c>
      <c r="V524" s="9" t="s">
        <v>1148</v>
      </c>
      <c r="W524" s="33">
        <v>119982</v>
      </c>
      <c r="X524" s="9" t="s">
        <v>1148</v>
      </c>
      <c r="Y524" s="30">
        <v>45.38</v>
      </c>
      <c r="Z524" s="9" t="s">
        <v>1148</v>
      </c>
      <c r="AA524" s="30">
        <v>9.3000000000000007</v>
      </c>
      <c r="AB524" s="9" t="s">
        <v>1148</v>
      </c>
      <c r="AC524" s="30">
        <v>1.86</v>
      </c>
      <c r="AD524" s="9" t="s">
        <v>1148</v>
      </c>
      <c r="AE524" s="30">
        <v>5.28</v>
      </c>
      <c r="AF524" s="9" t="s">
        <v>1148</v>
      </c>
      <c r="AG524" s="30">
        <v>0</v>
      </c>
      <c r="AH524" s="9" t="s">
        <v>1148</v>
      </c>
      <c r="AI524" s="32">
        <v>61.82</v>
      </c>
      <c r="AJ524" s="12" t="s">
        <v>1148</v>
      </c>
      <c r="AK524" s="22">
        <v>1389552</v>
      </c>
      <c r="AL524" s="22" t="s">
        <v>1148</v>
      </c>
      <c r="AM524" s="22">
        <v>413765</v>
      </c>
      <c r="AN524" s="22" t="s">
        <v>1148</v>
      </c>
      <c r="AO524" s="22">
        <v>52099</v>
      </c>
      <c r="AP524" s="22" t="s">
        <v>1148</v>
      </c>
      <c r="AQ524" s="22">
        <v>232040</v>
      </c>
      <c r="AR524" s="22" t="s">
        <v>1148</v>
      </c>
      <c r="AS524" s="26">
        <v>2087456</v>
      </c>
      <c r="AT524" s="22" t="s">
        <v>1148</v>
      </c>
      <c r="AU524" s="23">
        <v>15.64846055091331</v>
      </c>
      <c r="AV524" s="23" t="s">
        <v>1148</v>
      </c>
      <c r="AW524" s="23">
        <v>22.02400596156917</v>
      </c>
      <c r="AX524" s="23" t="s">
        <v>1148</v>
      </c>
      <c r="AY524" s="23">
        <v>14.141965255157437</v>
      </c>
      <c r="AZ524" s="23" t="s">
        <v>1148</v>
      </c>
      <c r="BA524" s="23">
        <v>26.631470216917251</v>
      </c>
      <c r="BB524" s="23" t="s">
        <v>1148</v>
      </c>
      <c r="BC524" s="24">
        <v>17.398076378123385</v>
      </c>
      <c r="BD524" s="1" t="s">
        <v>1148</v>
      </c>
      <c r="BE524" s="1" t="str">
        <f>IF(OR(N524="Q",P524="Q",R524="Q",T524="Q",V524="Q",X524="Q",Z524="Q",AB524="Q",AD524="Q",AF524="Q",AH524="Q",AJ524="Q",AL524="Q",AN524="Q",AP524="Q",AR524="Q",AT524="Q",AV524="Q",AX524="Q",AZ524="Q",BB524="Q",BD524="Q"),"Yes","No")</f>
        <v>No</v>
      </c>
    </row>
    <row r="525" spans="1:57" ht="11.25" customHeight="1">
      <c r="A525" s="7" t="s">
        <v>211</v>
      </c>
      <c r="B525" s="7" t="s">
        <v>212</v>
      </c>
      <c r="C525" s="37" t="s">
        <v>77</v>
      </c>
      <c r="D525" s="298">
        <v>3023</v>
      </c>
      <c r="E525" s="299">
        <v>30023</v>
      </c>
      <c r="F525" s="27" t="s">
        <v>167</v>
      </c>
      <c r="G525" s="73" t="s">
        <v>160</v>
      </c>
      <c r="H525" s="35">
        <v>1733853</v>
      </c>
      <c r="I525" s="35">
        <v>38</v>
      </c>
      <c r="J525" s="37" t="s">
        <v>10</v>
      </c>
      <c r="K525" s="37" t="s">
        <v>161</v>
      </c>
      <c r="L525" s="8">
        <v>18</v>
      </c>
      <c r="M525" s="8">
        <v>41760</v>
      </c>
      <c r="N525" s="9" t="s">
        <v>1148</v>
      </c>
      <c r="O525" s="8">
        <v>11518</v>
      </c>
      <c r="P525" s="9" t="s">
        <v>1148</v>
      </c>
      <c r="Q525" s="8">
        <v>2261</v>
      </c>
      <c r="R525" s="9" t="s">
        <v>1148</v>
      </c>
      <c r="S525" s="8">
        <v>5648</v>
      </c>
      <c r="T525" s="9" t="s">
        <v>1148</v>
      </c>
      <c r="U525" s="8">
        <v>0</v>
      </c>
      <c r="V525" s="9" t="s">
        <v>1148</v>
      </c>
      <c r="W525" s="33">
        <v>61187</v>
      </c>
      <c r="X525" s="9" t="s">
        <v>1148</v>
      </c>
      <c r="Y525" s="30">
        <v>24.62</v>
      </c>
      <c r="Z525" s="9" t="s">
        <v>1148</v>
      </c>
      <c r="AA525" s="30">
        <v>5.7</v>
      </c>
      <c r="AB525" s="9" t="s">
        <v>1148</v>
      </c>
      <c r="AC525" s="30">
        <v>1.1399999999999999</v>
      </c>
      <c r="AD525" s="9" t="s">
        <v>1148</v>
      </c>
      <c r="AE525" s="30">
        <v>3.85</v>
      </c>
      <c r="AF525" s="9" t="s">
        <v>1148</v>
      </c>
      <c r="AG525" s="30">
        <v>0</v>
      </c>
      <c r="AH525" s="9" t="s">
        <v>1148</v>
      </c>
      <c r="AI525" s="32">
        <v>35.31</v>
      </c>
      <c r="AJ525" s="12" t="s">
        <v>1148</v>
      </c>
      <c r="AK525" s="22">
        <v>563531</v>
      </c>
      <c r="AL525" s="22" t="s">
        <v>1148</v>
      </c>
      <c r="AM525" s="22">
        <v>138676</v>
      </c>
      <c r="AN525" s="22" t="s">
        <v>1148</v>
      </c>
      <c r="AO525" s="22">
        <v>29914</v>
      </c>
      <c r="AP525" s="22" t="s">
        <v>1148</v>
      </c>
      <c r="AQ525" s="22">
        <v>149837</v>
      </c>
      <c r="AR525" s="22" t="s">
        <v>1148</v>
      </c>
      <c r="AS525" s="26">
        <v>881958</v>
      </c>
      <c r="AT525" s="22" t="s">
        <v>1148</v>
      </c>
      <c r="AU525" s="23">
        <v>13.494516283524904</v>
      </c>
      <c r="AV525" s="23" t="s">
        <v>1148</v>
      </c>
      <c r="AW525" s="23">
        <v>12.039937489147421</v>
      </c>
      <c r="AX525" s="23" t="s">
        <v>1148</v>
      </c>
      <c r="AY525" s="23">
        <v>13.230429013710747</v>
      </c>
      <c r="AZ525" s="23" t="s">
        <v>1148</v>
      </c>
      <c r="BA525" s="23">
        <v>26.529213881019832</v>
      </c>
      <c r="BB525" s="23" t="s">
        <v>1148</v>
      </c>
      <c r="BC525" s="24">
        <v>14.414140258551653</v>
      </c>
      <c r="BD525" s="1" t="s">
        <v>1148</v>
      </c>
      <c r="BE525" s="1" t="str">
        <f>IF(OR(N525="Q",P525="Q",R525="Q",T525="Q",V525="Q",X525="Q",Z525="Q",AB525="Q",AD525="Q",AF525="Q",AH525="Q",AJ525="Q",AL525="Q",AN525="Q",AP525="Q",AR525="Q",AT525="Q",AV525="Q",AX525="Q",AZ525="Q",BB525="Q",BD525="Q"),"Yes","No")</f>
        <v>No</v>
      </c>
    </row>
    <row r="526" spans="1:57" ht="11.25" customHeight="1">
      <c r="A526" s="7" t="s">
        <v>378</v>
      </c>
      <c r="B526" s="7" t="s">
        <v>379</v>
      </c>
      <c r="C526" s="37" t="s">
        <v>58</v>
      </c>
      <c r="D526" s="298">
        <v>4009</v>
      </c>
      <c r="E526" s="299">
        <v>40009</v>
      </c>
      <c r="F526" s="27" t="s">
        <v>164</v>
      </c>
      <c r="G526" s="73" t="s">
        <v>160</v>
      </c>
      <c r="H526" s="35">
        <v>310282</v>
      </c>
      <c r="I526" s="35">
        <v>38</v>
      </c>
      <c r="J526" s="37" t="s">
        <v>10</v>
      </c>
      <c r="K526" s="37" t="s">
        <v>161</v>
      </c>
      <c r="L526" s="8">
        <v>16</v>
      </c>
      <c r="M526" s="8">
        <v>49537</v>
      </c>
      <c r="N526" s="9" t="s">
        <v>1148</v>
      </c>
      <c r="O526" s="8">
        <v>7029</v>
      </c>
      <c r="P526" s="9" t="s">
        <v>1148</v>
      </c>
      <c r="Q526" s="8">
        <v>783</v>
      </c>
      <c r="R526" s="9" t="s">
        <v>1148</v>
      </c>
      <c r="S526" s="8">
        <v>4482</v>
      </c>
      <c r="T526" s="9" t="s">
        <v>1148</v>
      </c>
      <c r="U526" s="8">
        <v>0</v>
      </c>
      <c r="V526" s="9" t="s">
        <v>1148</v>
      </c>
      <c r="W526" s="33">
        <v>61831</v>
      </c>
      <c r="X526" s="9" t="s">
        <v>1148</v>
      </c>
      <c r="Y526" s="30">
        <v>24.3</v>
      </c>
      <c r="Z526" s="9" t="s">
        <v>1148</v>
      </c>
      <c r="AA526" s="30">
        <v>3.5</v>
      </c>
      <c r="AB526" s="9" t="s">
        <v>1148</v>
      </c>
      <c r="AC526" s="30">
        <v>0.4</v>
      </c>
      <c r="AD526" s="9" t="s">
        <v>1148</v>
      </c>
      <c r="AE526" s="30">
        <v>2.7</v>
      </c>
      <c r="AF526" s="9" t="s">
        <v>1148</v>
      </c>
      <c r="AG526" s="30">
        <v>0</v>
      </c>
      <c r="AH526" s="9" t="s">
        <v>1148</v>
      </c>
      <c r="AI526" s="32">
        <v>30.900000000000002</v>
      </c>
      <c r="AJ526" s="12" t="s">
        <v>1148</v>
      </c>
      <c r="AK526" s="22">
        <v>771591</v>
      </c>
      <c r="AL526" s="22" t="s">
        <v>1148</v>
      </c>
      <c r="AM526" s="22">
        <v>117772</v>
      </c>
      <c r="AN526" s="22" t="s">
        <v>1148</v>
      </c>
      <c r="AO526" s="22">
        <v>11002</v>
      </c>
      <c r="AP526" s="22" t="s">
        <v>1148</v>
      </c>
      <c r="AQ526" s="22">
        <v>117235</v>
      </c>
      <c r="AR526" s="22" t="s">
        <v>1148</v>
      </c>
      <c r="AS526" s="26">
        <v>1017600</v>
      </c>
      <c r="AT526" s="22" t="s">
        <v>1148</v>
      </c>
      <c r="AU526" s="23">
        <v>15.576054262470477</v>
      </c>
      <c r="AV526" s="23" t="s">
        <v>1148</v>
      </c>
      <c r="AW526" s="23">
        <v>16.75515720586143</v>
      </c>
      <c r="AX526" s="23" t="s">
        <v>1148</v>
      </c>
      <c r="AY526" s="23">
        <v>14.051085568326947</v>
      </c>
      <c r="AZ526" s="23" t="s">
        <v>1148</v>
      </c>
      <c r="BA526" s="23">
        <v>26.156849620705042</v>
      </c>
      <c r="BB526" s="23" t="s">
        <v>1148</v>
      </c>
      <c r="BC526" s="24">
        <v>16.457763904837378</v>
      </c>
      <c r="BD526" s="1" t="s">
        <v>1148</v>
      </c>
      <c r="BE526" s="1" t="str">
        <f>IF(OR(N526="Q",P526="Q",R526="Q",T526="Q",V526="Q",X526="Q",Z526="Q",AB526="Q",AD526="Q",AF526="Q",AH526="Q",AJ526="Q",AL526="Q",AN526="Q",AP526="Q",AR526="Q",AT526="Q",AV526="Q",AX526="Q",AZ526="Q",BB526="Q",BD526="Q"),"Yes","No")</f>
        <v>No</v>
      </c>
    </row>
    <row r="527" spans="1:57" ht="11.25" customHeight="1">
      <c r="A527" s="7" t="s">
        <v>502</v>
      </c>
      <c r="B527" s="7" t="s">
        <v>503</v>
      </c>
      <c r="C527" s="37" t="s">
        <v>42</v>
      </c>
      <c r="D527" s="298">
        <v>5043</v>
      </c>
      <c r="E527" s="299">
        <v>50043</v>
      </c>
      <c r="F527" s="27" t="s">
        <v>164</v>
      </c>
      <c r="G527" s="73" t="s">
        <v>160</v>
      </c>
      <c r="H527" s="35">
        <v>229351</v>
      </c>
      <c r="I527" s="35">
        <v>38</v>
      </c>
      <c r="J527" s="37" t="s">
        <v>10</v>
      </c>
      <c r="K527" s="37" t="s">
        <v>161</v>
      </c>
      <c r="L527" s="8">
        <v>14</v>
      </c>
      <c r="M527" s="8">
        <v>40967</v>
      </c>
      <c r="N527" s="9" t="s">
        <v>1148</v>
      </c>
      <c r="O527" s="8">
        <v>8251</v>
      </c>
      <c r="P527" s="9" t="s">
        <v>1148</v>
      </c>
      <c r="Q527" s="8">
        <v>1346</v>
      </c>
      <c r="R527" s="9" t="s">
        <v>1148</v>
      </c>
      <c r="S527" s="8">
        <v>2916</v>
      </c>
      <c r="T527" s="9" t="s">
        <v>1148</v>
      </c>
      <c r="U527" s="8">
        <v>0</v>
      </c>
      <c r="V527" s="9" t="s">
        <v>1148</v>
      </c>
      <c r="W527" s="33">
        <v>53480</v>
      </c>
      <c r="X527" s="9" t="s">
        <v>1148</v>
      </c>
      <c r="Y527" s="30">
        <v>26</v>
      </c>
      <c r="Z527" s="9" t="s">
        <v>1148</v>
      </c>
      <c r="AA527" s="30">
        <v>5.9</v>
      </c>
      <c r="AB527" s="9" t="s">
        <v>1148</v>
      </c>
      <c r="AC527" s="30">
        <v>2.5</v>
      </c>
      <c r="AD527" s="9" t="s">
        <v>1148</v>
      </c>
      <c r="AE527" s="30">
        <v>1.9</v>
      </c>
      <c r="AF527" s="9" t="s">
        <v>1148</v>
      </c>
      <c r="AG527" s="30">
        <v>0</v>
      </c>
      <c r="AH527" s="9" t="s">
        <v>1148</v>
      </c>
      <c r="AI527" s="32">
        <v>36.299999999999997</v>
      </c>
      <c r="AJ527" s="12" t="s">
        <v>1148</v>
      </c>
      <c r="AK527" s="22">
        <v>620985</v>
      </c>
      <c r="AL527" s="22" t="s">
        <v>1148</v>
      </c>
      <c r="AM527" s="22">
        <v>144368</v>
      </c>
      <c r="AN527" s="22" t="s">
        <v>1148</v>
      </c>
      <c r="AO527" s="22">
        <v>12859</v>
      </c>
      <c r="AP527" s="22" t="s">
        <v>1148</v>
      </c>
      <c r="AQ527" s="22">
        <v>73246</v>
      </c>
      <c r="AR527" s="22" t="s">
        <v>1148</v>
      </c>
      <c r="AS527" s="26">
        <v>851458</v>
      </c>
      <c r="AT527" s="22" t="s">
        <v>1148</v>
      </c>
      <c r="AU527" s="23">
        <v>15.158176092952864</v>
      </c>
      <c r="AV527" s="23" t="s">
        <v>1148</v>
      </c>
      <c r="AW527" s="23">
        <v>17.497030662949946</v>
      </c>
      <c r="AX527" s="23" t="s">
        <v>1148</v>
      </c>
      <c r="AY527" s="23">
        <v>9.5534918276374441</v>
      </c>
      <c r="AZ527" s="23" t="s">
        <v>1148</v>
      </c>
      <c r="BA527" s="23">
        <v>25.118655692729767</v>
      </c>
      <c r="BB527" s="23" t="s">
        <v>1148</v>
      </c>
      <c r="BC527" s="24">
        <v>15.921054599850411</v>
      </c>
      <c r="BD527" s="1" t="s">
        <v>1148</v>
      </c>
      <c r="BE527" s="1" t="str">
        <f>IF(OR(N527="Q",P527="Q",R527="Q",T527="Q",V527="Q",X527="Q",Z527="Q",AB527="Q",AD527="Q",AF527="Q",AH527="Q",AJ527="Q",AL527="Q",AN527="Q",AP527="Q",AR527="Q",AT527="Q",AV527="Q",AX527="Q",AZ527="Q",BB527="Q",BD527="Q"),"Yes","No")</f>
        <v>No</v>
      </c>
    </row>
    <row r="528" spans="1:57" ht="11.25" customHeight="1">
      <c r="A528" s="7" t="s">
        <v>172</v>
      </c>
      <c r="B528" s="7" t="s">
        <v>173</v>
      </c>
      <c r="C528" s="37" t="s">
        <v>73</v>
      </c>
      <c r="D528" s="298">
        <v>5157</v>
      </c>
      <c r="E528" s="299">
        <v>50157</v>
      </c>
      <c r="F528" s="27" t="s">
        <v>167</v>
      </c>
      <c r="G528" s="73" t="s">
        <v>160</v>
      </c>
      <c r="H528" s="35">
        <v>1624827</v>
      </c>
      <c r="I528" s="35">
        <v>38</v>
      </c>
      <c r="J528" s="37" t="s">
        <v>7</v>
      </c>
      <c r="K528" s="37" t="s">
        <v>161</v>
      </c>
      <c r="L528" s="8">
        <v>11</v>
      </c>
      <c r="M528" s="8">
        <v>41922</v>
      </c>
      <c r="N528" s="9" t="s">
        <v>1148</v>
      </c>
      <c r="O528" s="8">
        <v>2213</v>
      </c>
      <c r="P528" s="9" t="s">
        <v>1148</v>
      </c>
      <c r="Q528" s="8">
        <v>371</v>
      </c>
      <c r="R528" s="9" t="s">
        <v>1148</v>
      </c>
      <c r="S528" s="8">
        <v>2367</v>
      </c>
      <c r="T528" s="9" t="s">
        <v>1148</v>
      </c>
      <c r="U528" s="8">
        <v>0</v>
      </c>
      <c r="V528" s="9" t="s">
        <v>1148</v>
      </c>
      <c r="W528" s="33">
        <v>46873</v>
      </c>
      <c r="X528" s="9" t="s">
        <v>1148</v>
      </c>
      <c r="Y528" s="30">
        <v>28.52</v>
      </c>
      <c r="Z528" s="9" t="s">
        <v>1148</v>
      </c>
      <c r="AA528" s="30">
        <v>1.1599999999999999</v>
      </c>
      <c r="AB528" s="9" t="s">
        <v>1148</v>
      </c>
      <c r="AC528" s="30">
        <v>0.24</v>
      </c>
      <c r="AD528" s="9" t="s">
        <v>1148</v>
      </c>
      <c r="AE528" s="30">
        <v>1.55</v>
      </c>
      <c r="AF528" s="9" t="s">
        <v>1148</v>
      </c>
      <c r="AG528" s="30">
        <v>0</v>
      </c>
      <c r="AH528" s="9" t="s">
        <v>1148</v>
      </c>
      <c r="AI528" s="32">
        <v>31.47</v>
      </c>
      <c r="AJ528" s="12" t="s">
        <v>1148</v>
      </c>
      <c r="AK528" s="22">
        <v>554383</v>
      </c>
      <c r="AL528" s="22" t="s">
        <v>1148</v>
      </c>
      <c r="AM528" s="22">
        <v>41129</v>
      </c>
      <c r="AN528" s="22" t="s">
        <v>1148</v>
      </c>
      <c r="AO528" s="22">
        <v>6027</v>
      </c>
      <c r="AP528" s="22" t="s">
        <v>1148</v>
      </c>
      <c r="AQ528" s="22">
        <v>60118</v>
      </c>
      <c r="AR528" s="22" t="s">
        <v>1148</v>
      </c>
      <c r="AS528" s="26">
        <v>661657</v>
      </c>
      <c r="AT528" s="22" t="s">
        <v>1148</v>
      </c>
      <c r="AU528" s="23">
        <v>13.224154381947427</v>
      </c>
      <c r="AV528" s="23" t="s">
        <v>1148</v>
      </c>
      <c r="AW528" s="23">
        <v>18.585178490736556</v>
      </c>
      <c r="AX528" s="23" t="s">
        <v>1148</v>
      </c>
      <c r="AY528" s="23">
        <v>16.245283018867923</v>
      </c>
      <c r="AZ528" s="23" t="s">
        <v>1148</v>
      </c>
      <c r="BA528" s="23">
        <v>25.398394592310943</v>
      </c>
      <c r="BB528" s="23" t="s">
        <v>1148</v>
      </c>
      <c r="BC528" s="24">
        <v>14.115951613935527</v>
      </c>
      <c r="BD528" s="1" t="s">
        <v>1148</v>
      </c>
      <c r="BE528" s="1" t="str">
        <f>IF(OR(N528="Q",P528="Q",R528="Q",T528="Q",V528="Q",X528="Q",Z528="Q",AB528="Q",AD528="Q",AF528="Q",AH528="Q",AJ528="Q",AL528="Q",AN528="Q",AP528="Q",AR528="Q",AT528="Q",AV528="Q",AX528="Q",AZ528="Q",BB528="Q",BD528="Q"),"Yes","No")</f>
        <v>No</v>
      </c>
    </row>
    <row r="529" spans="1:57" ht="11.25" customHeight="1">
      <c r="A529" s="7" t="s">
        <v>456</v>
      </c>
      <c r="B529" s="7" t="s">
        <v>457</v>
      </c>
      <c r="C529" s="37" t="s">
        <v>32</v>
      </c>
      <c r="D529" s="298">
        <v>4031</v>
      </c>
      <c r="E529" s="299">
        <v>40031</v>
      </c>
      <c r="F529" s="27" t="s">
        <v>167</v>
      </c>
      <c r="G529" s="73" t="s">
        <v>160</v>
      </c>
      <c r="H529" s="35">
        <v>262596</v>
      </c>
      <c r="I529" s="35">
        <v>38</v>
      </c>
      <c r="J529" s="37" t="s">
        <v>10</v>
      </c>
      <c r="K529" s="37" t="s">
        <v>161</v>
      </c>
      <c r="L529" s="8">
        <v>11</v>
      </c>
      <c r="M529" s="8">
        <v>30181</v>
      </c>
      <c r="N529" s="9" t="s">
        <v>1148</v>
      </c>
      <c r="O529" s="8">
        <v>14546</v>
      </c>
      <c r="P529" s="9" t="s">
        <v>1148</v>
      </c>
      <c r="Q529" s="8">
        <v>3582</v>
      </c>
      <c r="R529" s="9" t="s">
        <v>1148</v>
      </c>
      <c r="S529" s="8">
        <v>26692</v>
      </c>
      <c r="T529" s="9" t="s">
        <v>1148</v>
      </c>
      <c r="U529" s="8">
        <v>0</v>
      </c>
      <c r="V529" s="9" t="s">
        <v>1148</v>
      </c>
      <c r="W529" s="33">
        <v>75001</v>
      </c>
      <c r="X529" s="9" t="s">
        <v>1148</v>
      </c>
      <c r="Y529" s="30">
        <v>21</v>
      </c>
      <c r="Z529" s="9" t="s">
        <v>1148</v>
      </c>
      <c r="AA529" s="30">
        <v>10.8</v>
      </c>
      <c r="AB529" s="9" t="s">
        <v>1148</v>
      </c>
      <c r="AC529" s="30">
        <v>2.4000000000000004</v>
      </c>
      <c r="AD529" s="9" t="s">
        <v>1148</v>
      </c>
      <c r="AE529" s="30">
        <v>15.2</v>
      </c>
      <c r="AF529" s="9" t="s">
        <v>1148</v>
      </c>
      <c r="AG529" s="30">
        <v>0</v>
      </c>
      <c r="AH529" s="9" t="s">
        <v>1148</v>
      </c>
      <c r="AI529" s="32">
        <v>49.4</v>
      </c>
      <c r="AJ529" s="12" t="s">
        <v>1148</v>
      </c>
      <c r="AK529" s="22">
        <v>559209</v>
      </c>
      <c r="AL529" s="22" t="s">
        <v>1148</v>
      </c>
      <c r="AM529" s="22">
        <v>280966</v>
      </c>
      <c r="AN529" s="22" t="s">
        <v>1148</v>
      </c>
      <c r="AO529" s="22">
        <v>70708</v>
      </c>
      <c r="AP529" s="22" t="s">
        <v>1148</v>
      </c>
      <c r="AQ529" s="22">
        <v>612980</v>
      </c>
      <c r="AR529" s="22" t="s">
        <v>1148</v>
      </c>
      <c r="AS529" s="26">
        <v>1523863</v>
      </c>
      <c r="AT529" s="22" t="s">
        <v>1148</v>
      </c>
      <c r="AU529" s="23">
        <v>18.528511315065771</v>
      </c>
      <c r="AV529" s="23" t="s">
        <v>1148</v>
      </c>
      <c r="AW529" s="23">
        <v>19.315688161693938</v>
      </c>
      <c r="AX529" s="23" t="s">
        <v>1148</v>
      </c>
      <c r="AY529" s="23">
        <v>19.739810161920715</v>
      </c>
      <c r="AZ529" s="23" t="s">
        <v>1148</v>
      </c>
      <c r="BA529" s="23">
        <v>22.964933313352315</v>
      </c>
      <c r="BB529" s="23" t="s">
        <v>1148</v>
      </c>
      <c r="BC529" s="24">
        <v>20.317902427967628</v>
      </c>
      <c r="BD529" s="1" t="s">
        <v>1148</v>
      </c>
      <c r="BE529" s="1" t="str">
        <f>IF(OR(N529="Q",P529="Q",R529="Q",T529="Q",V529="Q",X529="Q",Z529="Q",AB529="Q",AD529="Q",AF529="Q",AH529="Q",AJ529="Q",AL529="Q",AN529="Q",AP529="Q",AR529="Q",AT529="Q",AV529="Q",AX529="Q",AZ529="Q",BB529="Q",BD529="Q"),"Yes","No")</f>
        <v>No</v>
      </c>
    </row>
    <row r="530" spans="1:57" ht="11.25" customHeight="1">
      <c r="A530" s="7" t="s">
        <v>225</v>
      </c>
      <c r="B530" s="7" t="s">
        <v>226</v>
      </c>
      <c r="C530" s="37" t="s">
        <v>42</v>
      </c>
      <c r="D530" s="298">
        <v>5110</v>
      </c>
      <c r="E530" s="299">
        <v>50110</v>
      </c>
      <c r="F530" s="27" t="s">
        <v>167</v>
      </c>
      <c r="G530" s="73" t="s">
        <v>160</v>
      </c>
      <c r="H530" s="35">
        <v>108657</v>
      </c>
      <c r="I530" s="35">
        <v>38</v>
      </c>
      <c r="J530" s="37" t="s">
        <v>10</v>
      </c>
      <c r="K530" s="37" t="s">
        <v>161</v>
      </c>
      <c r="L530" s="8">
        <v>8</v>
      </c>
      <c r="M530" s="8">
        <v>20313</v>
      </c>
      <c r="N530" s="9" t="s">
        <v>1148</v>
      </c>
      <c r="O530" s="8">
        <v>2362</v>
      </c>
      <c r="P530" s="9" t="s">
        <v>1148</v>
      </c>
      <c r="Q530" s="8">
        <v>312</v>
      </c>
      <c r="R530" s="9" t="s">
        <v>1148</v>
      </c>
      <c r="S530" s="8">
        <v>2037</v>
      </c>
      <c r="T530" s="9" t="s">
        <v>1148</v>
      </c>
      <c r="U530" s="8">
        <v>0</v>
      </c>
      <c r="V530" s="9" t="s">
        <v>1148</v>
      </c>
      <c r="W530" s="33">
        <v>25024</v>
      </c>
      <c r="X530" s="9" t="s">
        <v>1148</v>
      </c>
      <c r="Y530" s="30">
        <v>13</v>
      </c>
      <c r="Z530" s="9" t="s">
        <v>1148</v>
      </c>
      <c r="AA530" s="30">
        <v>1.2</v>
      </c>
      <c r="AB530" s="9" t="s">
        <v>1148</v>
      </c>
      <c r="AC530" s="30">
        <v>0.2</v>
      </c>
      <c r="AD530" s="9" t="s">
        <v>1148</v>
      </c>
      <c r="AE530" s="30">
        <v>1</v>
      </c>
      <c r="AF530" s="9" t="s">
        <v>1148</v>
      </c>
      <c r="AG530" s="30">
        <v>0</v>
      </c>
      <c r="AH530" s="9" t="s">
        <v>1148</v>
      </c>
      <c r="AI530" s="32">
        <v>15.4</v>
      </c>
      <c r="AJ530" s="12" t="s">
        <v>1148</v>
      </c>
      <c r="AK530" s="22">
        <v>284138</v>
      </c>
      <c r="AL530" s="22" t="s">
        <v>1148</v>
      </c>
      <c r="AM530" s="22">
        <v>34028</v>
      </c>
      <c r="AN530" s="22" t="s">
        <v>1148</v>
      </c>
      <c r="AO530" s="22">
        <v>6039</v>
      </c>
      <c r="AP530" s="22" t="s">
        <v>1148</v>
      </c>
      <c r="AQ530" s="22">
        <v>42918</v>
      </c>
      <c r="AR530" s="22" t="s">
        <v>1148</v>
      </c>
      <c r="AS530" s="26">
        <v>367123</v>
      </c>
      <c r="AT530" s="22" t="s">
        <v>1148</v>
      </c>
      <c r="AU530" s="23">
        <v>13.987987987987989</v>
      </c>
      <c r="AV530" s="23" t="s">
        <v>1148</v>
      </c>
      <c r="AW530" s="23">
        <v>14.406435224386113</v>
      </c>
      <c r="AX530" s="23" t="s">
        <v>1148</v>
      </c>
      <c r="AY530" s="23">
        <v>19.35576923076923</v>
      </c>
      <c r="AZ530" s="23" t="s">
        <v>1148</v>
      </c>
      <c r="BA530" s="23">
        <v>21.069219440353461</v>
      </c>
      <c r="BB530" s="23" t="s">
        <v>1148</v>
      </c>
      <c r="BC530" s="24">
        <v>14.670835997442456</v>
      </c>
      <c r="BD530" s="1" t="s">
        <v>1148</v>
      </c>
      <c r="BE530" s="1" t="str">
        <f>IF(OR(N530="Q",P530="Q",R530="Q",T530="Q",V530="Q",X530="Q",Z530="Q",AB530="Q",AD530="Q",AF530="Q",AH530="Q",AJ530="Q",AL530="Q",AN530="Q",AP530="Q",AR530="Q",AT530="Q",AV530="Q",AX530="Q",AZ530="Q",BB530="Q",BD530="Q"),"Yes","No")</f>
        <v>No</v>
      </c>
    </row>
    <row r="531" spans="1:57" ht="11.25" customHeight="1">
      <c r="A531" s="7" t="s">
        <v>737</v>
      </c>
      <c r="B531" s="7" t="s">
        <v>738</v>
      </c>
      <c r="C531" s="37" t="s">
        <v>86</v>
      </c>
      <c r="D531" s="298">
        <v>3094</v>
      </c>
      <c r="E531" s="299">
        <v>30094</v>
      </c>
      <c r="F531" s="27" t="s">
        <v>164</v>
      </c>
      <c r="G531" s="73" t="s">
        <v>160</v>
      </c>
      <c r="H531" s="35">
        <v>66784</v>
      </c>
      <c r="I531" s="35">
        <v>38</v>
      </c>
      <c r="J531" s="37" t="s">
        <v>10</v>
      </c>
      <c r="K531" s="37" t="s">
        <v>161</v>
      </c>
      <c r="L531" s="8">
        <v>7</v>
      </c>
      <c r="M531" s="8">
        <v>17700</v>
      </c>
      <c r="N531" s="9" t="s">
        <v>1148</v>
      </c>
      <c r="O531" s="8">
        <v>1240</v>
      </c>
      <c r="P531" s="9" t="s">
        <v>1148</v>
      </c>
      <c r="Q531" s="8">
        <v>621</v>
      </c>
      <c r="R531" s="9" t="s">
        <v>1148</v>
      </c>
      <c r="S531" s="8">
        <v>2108</v>
      </c>
      <c r="T531" s="9" t="s">
        <v>1148</v>
      </c>
      <c r="U531" s="8">
        <v>500</v>
      </c>
      <c r="V531" s="9" t="s">
        <v>1148</v>
      </c>
      <c r="W531" s="33">
        <v>22169</v>
      </c>
      <c r="X531" s="9" t="s">
        <v>1148</v>
      </c>
      <c r="Y531" s="30">
        <v>22.5</v>
      </c>
      <c r="Z531" s="9" t="s">
        <v>1148</v>
      </c>
      <c r="AA531" s="30">
        <v>1.6</v>
      </c>
      <c r="AB531" s="9" t="s">
        <v>1148</v>
      </c>
      <c r="AC531" s="30">
        <v>0.3</v>
      </c>
      <c r="AD531" s="9" t="s">
        <v>1148</v>
      </c>
      <c r="AE531" s="30">
        <v>1.1499999999999999</v>
      </c>
      <c r="AF531" s="9" t="s">
        <v>1148</v>
      </c>
      <c r="AG531" s="30">
        <v>1</v>
      </c>
      <c r="AH531" s="9" t="s">
        <v>1148</v>
      </c>
      <c r="AI531" s="32">
        <v>26.55</v>
      </c>
      <c r="AJ531" s="12" t="s">
        <v>1148</v>
      </c>
      <c r="AK531" s="22">
        <v>319285</v>
      </c>
      <c r="AL531" s="22" t="s">
        <v>1148</v>
      </c>
      <c r="AM531" s="22">
        <v>29300</v>
      </c>
      <c r="AN531" s="22" t="s">
        <v>1148</v>
      </c>
      <c r="AO531" s="22">
        <v>10921</v>
      </c>
      <c r="AP531" s="22" t="s">
        <v>1148</v>
      </c>
      <c r="AQ531" s="22">
        <v>43352</v>
      </c>
      <c r="AR531" s="22" t="s">
        <v>1148</v>
      </c>
      <c r="AS531" s="26">
        <v>402858</v>
      </c>
      <c r="AT531" s="22" t="s">
        <v>1148</v>
      </c>
      <c r="AU531" s="23">
        <v>18.038700564971752</v>
      </c>
      <c r="AV531" s="23" t="s">
        <v>1148</v>
      </c>
      <c r="AW531" s="23">
        <v>23.629032258064516</v>
      </c>
      <c r="AX531" s="23" t="s">
        <v>1148</v>
      </c>
      <c r="AY531" s="23">
        <v>17.586151368760063</v>
      </c>
      <c r="AZ531" s="23" t="s">
        <v>1148</v>
      </c>
      <c r="BA531" s="23">
        <v>20.565464895635674</v>
      </c>
      <c r="BB531" s="23" t="s">
        <v>1148</v>
      </c>
      <c r="BC531" s="24">
        <v>18.172132256754928</v>
      </c>
      <c r="BD531" s="1" t="s">
        <v>1148</v>
      </c>
      <c r="BE531" s="1" t="str">
        <f>IF(OR(N531="Q",P531="Q",R531="Q",T531="Q",V531="Q",X531="Q",Z531="Q",AB531="Q",AD531="Q",AF531="Q",AH531="Q",AJ531="Q",AL531="Q",AN531="Q",AP531="Q",AR531="Q",AT531="Q",AV531="Q",AX531="Q",AZ531="Q",BB531="Q",BD531="Q"),"Yes","No")</f>
        <v>No</v>
      </c>
    </row>
    <row r="532" spans="1:57" ht="11.25" customHeight="1">
      <c r="A532" s="7" t="s">
        <v>172</v>
      </c>
      <c r="B532" s="7" t="s">
        <v>173</v>
      </c>
      <c r="C532" s="37" t="s">
        <v>73</v>
      </c>
      <c r="D532" s="298">
        <v>5157</v>
      </c>
      <c r="E532" s="299">
        <v>50157</v>
      </c>
      <c r="F532" s="27" t="s">
        <v>167</v>
      </c>
      <c r="G532" s="73" t="s">
        <v>160</v>
      </c>
      <c r="H532" s="35">
        <v>1624827</v>
      </c>
      <c r="I532" s="35">
        <v>38</v>
      </c>
      <c r="J532" s="37" t="s">
        <v>18</v>
      </c>
      <c r="K532" s="37" t="s">
        <v>161</v>
      </c>
      <c r="L532" s="8">
        <v>5</v>
      </c>
      <c r="M532" s="8">
        <v>28188</v>
      </c>
      <c r="N532" s="9" t="s">
        <v>1148</v>
      </c>
      <c r="O532" s="8">
        <v>3158</v>
      </c>
      <c r="P532" s="9" t="s">
        <v>1148</v>
      </c>
      <c r="Q532" s="8">
        <v>529</v>
      </c>
      <c r="R532" s="9" t="s">
        <v>1148</v>
      </c>
      <c r="S532" s="8">
        <v>1222</v>
      </c>
      <c r="T532" s="9" t="s">
        <v>1148</v>
      </c>
      <c r="U532" s="8">
        <v>0</v>
      </c>
      <c r="V532" s="9" t="s">
        <v>1148</v>
      </c>
      <c r="W532" s="33">
        <v>33097</v>
      </c>
      <c r="X532" s="9" t="s">
        <v>1148</v>
      </c>
      <c r="Y532" s="30">
        <v>19.16</v>
      </c>
      <c r="Z532" s="9" t="s">
        <v>1148</v>
      </c>
      <c r="AA532" s="30">
        <v>1.66</v>
      </c>
      <c r="AB532" s="9" t="s">
        <v>1148</v>
      </c>
      <c r="AC532" s="30">
        <v>0.34</v>
      </c>
      <c r="AD532" s="9" t="s">
        <v>1148</v>
      </c>
      <c r="AE532" s="30">
        <v>0.8</v>
      </c>
      <c r="AF532" s="9" t="s">
        <v>1148</v>
      </c>
      <c r="AG532" s="30">
        <v>0</v>
      </c>
      <c r="AH532" s="9" t="s">
        <v>1148</v>
      </c>
      <c r="AI532" s="32">
        <v>21.96</v>
      </c>
      <c r="AJ532" s="12" t="s">
        <v>1148</v>
      </c>
      <c r="AK532" s="22">
        <v>349105</v>
      </c>
      <c r="AL532" s="22" t="s">
        <v>1148</v>
      </c>
      <c r="AM532" s="22">
        <v>58753</v>
      </c>
      <c r="AN532" s="22" t="s">
        <v>1148</v>
      </c>
      <c r="AO532" s="22">
        <v>8609</v>
      </c>
      <c r="AP532" s="22" t="s">
        <v>1148</v>
      </c>
      <c r="AQ532" s="22">
        <v>31050</v>
      </c>
      <c r="AR532" s="22" t="s">
        <v>1148</v>
      </c>
      <c r="AS532" s="26">
        <v>447517</v>
      </c>
      <c r="AT532" s="22" t="s">
        <v>1148</v>
      </c>
      <c r="AU532" s="23">
        <v>12.384880090818788</v>
      </c>
      <c r="AV532" s="23" t="s">
        <v>1148</v>
      </c>
      <c r="AW532" s="23">
        <v>18.604496516782774</v>
      </c>
      <c r="AX532" s="23" t="s">
        <v>1148</v>
      </c>
      <c r="AY532" s="23">
        <v>16.274102079395085</v>
      </c>
      <c r="AZ532" s="23" t="s">
        <v>1148</v>
      </c>
      <c r="BA532" s="23">
        <v>25.409165302782323</v>
      </c>
      <c r="BB532" s="23" t="s">
        <v>1148</v>
      </c>
      <c r="BC532" s="24">
        <v>13.521376559809045</v>
      </c>
      <c r="BD532" s="1" t="s">
        <v>1148</v>
      </c>
      <c r="BE532" s="1" t="str">
        <f>IF(OR(N532="Q",P532="Q",R532="Q",T532="Q",V532="Q",X532="Q",Z532="Q",AB532="Q",AD532="Q",AF532="Q",AH532="Q",AJ532="Q",AL532="Q",AN532="Q",AP532="Q",AR532="Q",AT532="Q",AV532="Q",AX532="Q",AZ532="Q",BB532="Q",BD532="Q"),"Yes","No")</f>
        <v>No</v>
      </c>
    </row>
    <row r="533" spans="1:57" ht="11.25" customHeight="1">
      <c r="A533" s="7" t="s">
        <v>316</v>
      </c>
      <c r="B533" s="7" t="s">
        <v>317</v>
      </c>
      <c r="C533" s="37" t="s">
        <v>36</v>
      </c>
      <c r="D533" s="298">
        <v>4058</v>
      </c>
      <c r="E533" s="299">
        <v>40058</v>
      </c>
      <c r="F533" s="27" t="s">
        <v>164</v>
      </c>
      <c r="G533" s="73" t="s">
        <v>160</v>
      </c>
      <c r="H533" s="35">
        <v>60851</v>
      </c>
      <c r="I533" s="35">
        <v>37</v>
      </c>
      <c r="J533" s="37" t="s">
        <v>7</v>
      </c>
      <c r="K533" s="37" t="s">
        <v>161</v>
      </c>
      <c r="L533" s="8">
        <v>31</v>
      </c>
      <c r="M533" s="8">
        <v>52842</v>
      </c>
      <c r="N533" s="9" t="s">
        <v>1148</v>
      </c>
      <c r="O533" s="8">
        <v>15450</v>
      </c>
      <c r="P533" s="9" t="s">
        <v>1148</v>
      </c>
      <c r="Q533" s="8">
        <v>1823</v>
      </c>
      <c r="R533" s="9" t="s">
        <v>1148</v>
      </c>
      <c r="S533" s="8">
        <v>16000</v>
      </c>
      <c r="T533" s="9" t="s">
        <v>1148</v>
      </c>
      <c r="U533" s="8">
        <v>0</v>
      </c>
      <c r="V533" s="9" t="s">
        <v>1148</v>
      </c>
      <c r="W533" s="33">
        <v>86115</v>
      </c>
      <c r="X533" s="9" t="s">
        <v>1148</v>
      </c>
      <c r="Y533" s="30">
        <v>29</v>
      </c>
      <c r="Z533" s="9" t="s">
        <v>1148</v>
      </c>
      <c r="AA533" s="30">
        <v>11</v>
      </c>
      <c r="AB533" s="9" t="s">
        <v>1148</v>
      </c>
      <c r="AC533" s="30">
        <v>1</v>
      </c>
      <c r="AD533" s="9" t="s">
        <v>1148</v>
      </c>
      <c r="AE533" s="30">
        <v>8</v>
      </c>
      <c r="AF533" s="9" t="s">
        <v>1148</v>
      </c>
      <c r="AG533" s="30">
        <v>0</v>
      </c>
      <c r="AH533" s="9" t="s">
        <v>1148</v>
      </c>
      <c r="AI533" s="32">
        <v>49</v>
      </c>
      <c r="AJ533" s="12" t="s">
        <v>1148</v>
      </c>
      <c r="AK533" s="22">
        <v>758927</v>
      </c>
      <c r="AL533" s="22" t="s">
        <v>1148</v>
      </c>
      <c r="AM533" s="22">
        <v>150965</v>
      </c>
      <c r="AN533" s="22" t="s">
        <v>1148</v>
      </c>
      <c r="AO533" s="22">
        <v>16793</v>
      </c>
      <c r="AP533" s="22" t="s">
        <v>1148</v>
      </c>
      <c r="AQ533" s="22">
        <v>193310</v>
      </c>
      <c r="AR533" s="22" t="s">
        <v>1148</v>
      </c>
      <c r="AS533" s="26">
        <v>1119995</v>
      </c>
      <c r="AT533" s="22" t="s">
        <v>1148</v>
      </c>
      <c r="AU533" s="23">
        <v>14.362192952575603</v>
      </c>
      <c r="AV533" s="23" t="s">
        <v>1148</v>
      </c>
      <c r="AW533" s="23">
        <v>9.7711974110032358</v>
      </c>
      <c r="AX533" s="23" t="s">
        <v>1148</v>
      </c>
      <c r="AY533" s="23">
        <v>9.2117388919363687</v>
      </c>
      <c r="AZ533" s="23" t="s">
        <v>1148</v>
      </c>
      <c r="BA533" s="23">
        <v>12.081875</v>
      </c>
      <c r="BB533" s="23" t="s">
        <v>1148</v>
      </c>
      <c r="BC533" s="24">
        <v>13.005806189397898</v>
      </c>
      <c r="BD533" s="1" t="s">
        <v>1148</v>
      </c>
      <c r="BE533" s="1" t="str">
        <f>IF(OR(N533="Q",P533="Q",R533="Q",T533="Q",V533="Q",X533="Q",Z533="Q",AB533="Q",AD533="Q",AF533="Q",AH533="Q",AJ533="Q",AL533="Q",AN533="Q",AP533="Q",AR533="Q",AT533="Q",AV533="Q",AX533="Q",AZ533="Q",BB533="Q",BD533="Q"),"Yes","No")</f>
        <v>No</v>
      </c>
    </row>
    <row r="534" spans="1:57" ht="11.25" customHeight="1">
      <c r="A534" s="7" t="s">
        <v>1137</v>
      </c>
      <c r="B534" s="7" t="s">
        <v>1138</v>
      </c>
      <c r="C534" s="37" t="s">
        <v>32</v>
      </c>
      <c r="D534" s="298"/>
      <c r="E534" s="299">
        <v>40245</v>
      </c>
      <c r="F534" s="27" t="s">
        <v>189</v>
      </c>
      <c r="G534" s="73" t="s">
        <v>160</v>
      </c>
      <c r="H534" s="35">
        <v>1065219</v>
      </c>
      <c r="I534" s="35">
        <v>37</v>
      </c>
      <c r="J534" s="37" t="s">
        <v>10</v>
      </c>
      <c r="K534" s="37" t="s">
        <v>161</v>
      </c>
      <c r="L534" s="8">
        <v>30</v>
      </c>
      <c r="M534" s="8">
        <v>50580</v>
      </c>
      <c r="N534" s="9" t="s">
        <v>1148</v>
      </c>
      <c r="O534" s="8">
        <v>0</v>
      </c>
      <c r="P534" s="9" t="s">
        <v>1148</v>
      </c>
      <c r="Q534" s="8">
        <v>0</v>
      </c>
      <c r="R534" s="9" t="s">
        <v>1148</v>
      </c>
      <c r="S534" s="8">
        <v>11482</v>
      </c>
      <c r="T534" s="9" t="s">
        <v>1148</v>
      </c>
      <c r="U534" s="8">
        <v>0</v>
      </c>
      <c r="V534" s="9" t="s">
        <v>1148</v>
      </c>
      <c r="W534" s="33">
        <v>62062</v>
      </c>
      <c r="X534" s="9" t="s">
        <v>1148</v>
      </c>
      <c r="Y534" s="30">
        <v>37</v>
      </c>
      <c r="Z534" s="9" t="s">
        <v>1148</v>
      </c>
      <c r="AA534" s="30">
        <v>0</v>
      </c>
      <c r="AB534" s="9" t="s">
        <v>1148</v>
      </c>
      <c r="AC534" s="30">
        <v>0</v>
      </c>
      <c r="AD534" s="9" t="s">
        <v>1148</v>
      </c>
      <c r="AE534" s="30">
        <v>7.5</v>
      </c>
      <c r="AF534" s="9" t="s">
        <v>1148</v>
      </c>
      <c r="AG534" s="30">
        <v>0</v>
      </c>
      <c r="AH534" s="9" t="s">
        <v>1148</v>
      </c>
      <c r="AI534" s="32">
        <v>44.5</v>
      </c>
      <c r="AJ534" s="12" t="s">
        <v>1148</v>
      </c>
      <c r="AK534" s="22">
        <v>658638</v>
      </c>
      <c r="AL534" s="22" t="s">
        <v>1148</v>
      </c>
      <c r="AM534" s="22">
        <v>0</v>
      </c>
      <c r="AN534" s="22" t="s">
        <v>1148</v>
      </c>
      <c r="AO534" s="22">
        <v>0</v>
      </c>
      <c r="AP534" s="22" t="s">
        <v>1148</v>
      </c>
      <c r="AQ534" s="22">
        <v>210126</v>
      </c>
      <c r="AR534" s="22" t="s">
        <v>1148</v>
      </c>
      <c r="AS534" s="26">
        <v>868764</v>
      </c>
      <c r="AT534" s="22" t="s">
        <v>1148</v>
      </c>
      <c r="AU534" s="23">
        <v>13.021708185053381</v>
      </c>
      <c r="AV534" s="23" t="s">
        <v>1148</v>
      </c>
      <c r="AW534" s="23" t="s">
        <v>1148</v>
      </c>
      <c r="AX534" s="23" t="s">
        <v>1148</v>
      </c>
      <c r="AY534" s="23" t="s">
        <v>1148</v>
      </c>
      <c r="AZ534" s="23" t="s">
        <v>1148</v>
      </c>
      <c r="BA534" s="23">
        <v>18.300470301341228</v>
      </c>
      <c r="BB534" s="23" t="s">
        <v>1148</v>
      </c>
      <c r="BC534" s="24">
        <v>13.998324256388772</v>
      </c>
      <c r="BD534" s="1" t="s">
        <v>1148</v>
      </c>
      <c r="BE534" s="1" t="str">
        <f>IF(OR(N534="Q",P534="Q",R534="Q",T534="Q",V534="Q",X534="Q",Z534="Q",AB534="Q",AD534="Q",AF534="Q",AH534="Q",AJ534="Q",AL534="Q",AN534="Q",AP534="Q",AR534="Q",AT534="Q",AV534="Q",AX534="Q",AZ534="Q",BB534="Q",BD534="Q"),"Yes","No")</f>
        <v>No</v>
      </c>
    </row>
    <row r="535" spans="1:57" ht="11.25" customHeight="1">
      <c r="A535" s="7" t="s">
        <v>406</v>
      </c>
      <c r="B535" s="7" t="s">
        <v>407</v>
      </c>
      <c r="C535" s="37" t="s">
        <v>86</v>
      </c>
      <c r="D535" s="298">
        <v>3008</v>
      </c>
      <c r="E535" s="299">
        <v>30008</v>
      </c>
      <c r="F535" s="27" t="s">
        <v>167</v>
      </c>
      <c r="G535" s="73" t="s">
        <v>160</v>
      </c>
      <c r="H535" s="35">
        <v>116636</v>
      </c>
      <c r="I535" s="35">
        <v>37</v>
      </c>
      <c r="J535" s="37" t="s">
        <v>7</v>
      </c>
      <c r="K535" s="37" t="s">
        <v>161</v>
      </c>
      <c r="L535" s="8">
        <v>28</v>
      </c>
      <c r="M535" s="8">
        <v>124929</v>
      </c>
      <c r="N535" s="9" t="s">
        <v>1148</v>
      </c>
      <c r="O535" s="8">
        <v>14743</v>
      </c>
      <c r="P535" s="9" t="s">
        <v>1148</v>
      </c>
      <c r="Q535" s="8">
        <v>12913</v>
      </c>
      <c r="R535" s="9" t="s">
        <v>1148</v>
      </c>
      <c r="S535" s="8">
        <v>15431</v>
      </c>
      <c r="T535" s="9" t="s">
        <v>1148</v>
      </c>
      <c r="U535" s="8">
        <v>0</v>
      </c>
      <c r="V535" s="9" t="s">
        <v>1148</v>
      </c>
      <c r="W535" s="33">
        <v>168016</v>
      </c>
      <c r="X535" s="9" t="s">
        <v>1148</v>
      </c>
      <c r="Y535" s="30">
        <v>65</v>
      </c>
      <c r="Z535" s="9" t="s">
        <v>1148</v>
      </c>
      <c r="AA535" s="30">
        <v>6.7</v>
      </c>
      <c r="AB535" s="9" t="s">
        <v>1148</v>
      </c>
      <c r="AC535" s="30">
        <v>9</v>
      </c>
      <c r="AD535" s="9" t="s">
        <v>1148</v>
      </c>
      <c r="AE535" s="30">
        <v>10</v>
      </c>
      <c r="AF535" s="9" t="s">
        <v>1148</v>
      </c>
      <c r="AG535" s="30">
        <v>0</v>
      </c>
      <c r="AH535" s="9" t="s">
        <v>1148</v>
      </c>
      <c r="AI535" s="32">
        <v>90.7</v>
      </c>
      <c r="AJ535" s="12" t="s">
        <v>1148</v>
      </c>
      <c r="AK535" s="22">
        <v>2148970</v>
      </c>
      <c r="AL535" s="22" t="s">
        <v>1148</v>
      </c>
      <c r="AM535" s="22">
        <v>409955</v>
      </c>
      <c r="AN535" s="22" t="s">
        <v>1148</v>
      </c>
      <c r="AO535" s="22">
        <v>146429</v>
      </c>
      <c r="AP535" s="22" t="s">
        <v>1148</v>
      </c>
      <c r="AQ535" s="22">
        <v>264762</v>
      </c>
      <c r="AR535" s="22" t="s">
        <v>1148</v>
      </c>
      <c r="AS535" s="26">
        <v>2970116</v>
      </c>
      <c r="AT535" s="22" t="s">
        <v>1148</v>
      </c>
      <c r="AU535" s="23">
        <v>17.201530469306565</v>
      </c>
      <c r="AV535" s="23" t="s">
        <v>1148</v>
      </c>
      <c r="AW535" s="23">
        <v>27.806755748490808</v>
      </c>
      <c r="AX535" s="23" t="s">
        <v>1148</v>
      </c>
      <c r="AY535" s="23">
        <v>11.339657709285216</v>
      </c>
      <c r="AZ535" s="23" t="s">
        <v>1148</v>
      </c>
      <c r="BA535" s="23">
        <v>17.157799235305554</v>
      </c>
      <c r="BB535" s="23" t="s">
        <v>1148</v>
      </c>
      <c r="BC535" s="24">
        <v>17.677578325873725</v>
      </c>
      <c r="BD535" s="1" t="s">
        <v>1148</v>
      </c>
      <c r="BE535" s="1" t="str">
        <f>IF(OR(N535="Q",P535="Q",R535="Q",T535="Q",V535="Q",X535="Q",Z535="Q",AB535="Q",AD535="Q",AF535="Q",AH535="Q",AJ535="Q",AL535="Q",AN535="Q",AP535="Q",AR535="Q",AT535="Q",AV535="Q",AX535="Q",AZ535="Q",BB535="Q",BD535="Q"),"Yes","No")</f>
        <v>No</v>
      </c>
    </row>
    <row r="536" spans="1:57" ht="11.25" customHeight="1">
      <c r="A536" s="7" t="s">
        <v>332</v>
      </c>
      <c r="B536" s="7" t="s">
        <v>333</v>
      </c>
      <c r="C536" s="37" t="s">
        <v>55</v>
      </c>
      <c r="D536" s="298">
        <v>7016</v>
      </c>
      <c r="E536" s="299">
        <v>70016</v>
      </c>
      <c r="F536" s="27" t="s">
        <v>164</v>
      </c>
      <c r="G536" s="73" t="s">
        <v>160</v>
      </c>
      <c r="H536" s="35">
        <v>124748</v>
      </c>
      <c r="I536" s="35">
        <v>37</v>
      </c>
      <c r="J536" s="37" t="s">
        <v>7</v>
      </c>
      <c r="K536" s="37" t="s">
        <v>161</v>
      </c>
      <c r="L536" s="8">
        <v>28</v>
      </c>
      <c r="M536" s="8">
        <v>141724</v>
      </c>
      <c r="N536" s="9" t="s">
        <v>1148</v>
      </c>
      <c r="O536" s="8">
        <v>5790</v>
      </c>
      <c r="P536" s="9" t="s">
        <v>1148</v>
      </c>
      <c r="Q536" s="8">
        <v>0</v>
      </c>
      <c r="R536" s="9" t="s">
        <v>1148</v>
      </c>
      <c r="S536" s="8">
        <v>6195</v>
      </c>
      <c r="T536" s="9" t="s">
        <v>1148</v>
      </c>
      <c r="U536" s="8">
        <v>0</v>
      </c>
      <c r="V536" s="9" t="s">
        <v>1148</v>
      </c>
      <c r="W536" s="33">
        <v>153709</v>
      </c>
      <c r="X536" s="9" t="s">
        <v>1148</v>
      </c>
      <c r="Y536" s="30">
        <v>156</v>
      </c>
      <c r="Z536" s="9" t="s">
        <v>1148</v>
      </c>
      <c r="AA536" s="30">
        <v>3</v>
      </c>
      <c r="AB536" s="9" t="s">
        <v>1148</v>
      </c>
      <c r="AC536" s="30">
        <v>0</v>
      </c>
      <c r="AD536" s="9" t="s">
        <v>1148</v>
      </c>
      <c r="AE536" s="30">
        <v>9</v>
      </c>
      <c r="AF536" s="9" t="s">
        <v>1148</v>
      </c>
      <c r="AG536" s="30">
        <v>0</v>
      </c>
      <c r="AH536" s="9" t="s">
        <v>1148</v>
      </c>
      <c r="AI536" s="32">
        <v>168</v>
      </c>
      <c r="AJ536" s="12" t="s">
        <v>1148</v>
      </c>
      <c r="AK536" s="22">
        <v>1958788</v>
      </c>
      <c r="AL536" s="22" t="s">
        <v>1148</v>
      </c>
      <c r="AM536" s="22">
        <v>180418</v>
      </c>
      <c r="AN536" s="22" t="s">
        <v>1148</v>
      </c>
      <c r="AO536" s="22">
        <v>0</v>
      </c>
      <c r="AP536" s="22" t="s">
        <v>1148</v>
      </c>
      <c r="AQ536" s="22">
        <v>173820</v>
      </c>
      <c r="AR536" s="22" t="s">
        <v>1148</v>
      </c>
      <c r="AS536" s="26">
        <v>2313026</v>
      </c>
      <c r="AT536" s="22" t="s">
        <v>1148</v>
      </c>
      <c r="AU536" s="23">
        <v>13.821145324715644</v>
      </c>
      <c r="AV536" s="23" t="s">
        <v>1148</v>
      </c>
      <c r="AW536" s="23">
        <v>31.160276338514681</v>
      </c>
      <c r="AX536" s="23" t="s">
        <v>1148</v>
      </c>
      <c r="AY536" s="23" t="s">
        <v>1148</v>
      </c>
      <c r="AZ536" s="23" t="s">
        <v>1148</v>
      </c>
      <c r="BA536" s="23">
        <v>28.058111380145277</v>
      </c>
      <c r="BB536" s="23" t="s">
        <v>1148</v>
      </c>
      <c r="BC536" s="24">
        <v>15.04808436721337</v>
      </c>
      <c r="BD536" s="1" t="s">
        <v>1148</v>
      </c>
      <c r="BE536" s="1" t="str">
        <f>IF(OR(N536="Q",P536="Q",R536="Q",T536="Q",V536="Q",X536="Q",Z536="Q",AB536="Q",AD536="Q",AF536="Q",AH536="Q",AJ536="Q",AL536="Q",AN536="Q",AP536="Q",AR536="Q",AT536="Q",AV536="Q",AX536="Q",AZ536="Q",BB536="Q",BD536="Q"),"Yes","No")</f>
        <v>No</v>
      </c>
    </row>
    <row r="537" spans="1:57" ht="11.25" customHeight="1">
      <c r="A537" s="7" t="s">
        <v>665</v>
      </c>
      <c r="B537" s="7" t="s">
        <v>666</v>
      </c>
      <c r="C537" s="37" t="s">
        <v>96</v>
      </c>
      <c r="D537" s="298">
        <v>3002</v>
      </c>
      <c r="E537" s="299">
        <v>30002</v>
      </c>
      <c r="F537" s="27" t="s">
        <v>167</v>
      </c>
      <c r="G537" s="73" t="s">
        <v>160</v>
      </c>
      <c r="H537" s="35">
        <v>202637</v>
      </c>
      <c r="I537" s="35">
        <v>37</v>
      </c>
      <c r="J537" s="37" t="s">
        <v>7</v>
      </c>
      <c r="K537" s="37" t="s">
        <v>161</v>
      </c>
      <c r="L537" s="8">
        <v>27</v>
      </c>
      <c r="M537" s="8">
        <v>83061</v>
      </c>
      <c r="N537" s="9" t="s">
        <v>1148</v>
      </c>
      <c r="O537" s="8">
        <v>15855</v>
      </c>
      <c r="P537" s="9" t="s">
        <v>1148</v>
      </c>
      <c r="Q537" s="8">
        <v>8900</v>
      </c>
      <c r="R537" s="9" t="s">
        <v>1148</v>
      </c>
      <c r="S537" s="8">
        <v>8119</v>
      </c>
      <c r="T537" s="9" t="s">
        <v>1148</v>
      </c>
      <c r="U537" s="8">
        <v>0</v>
      </c>
      <c r="V537" s="9" t="s">
        <v>1148</v>
      </c>
      <c r="W537" s="33">
        <v>115935</v>
      </c>
      <c r="X537" s="9" t="s">
        <v>1148</v>
      </c>
      <c r="Y537" s="30">
        <v>45</v>
      </c>
      <c r="Z537" s="9" t="s">
        <v>1148</v>
      </c>
      <c r="AA537" s="30">
        <v>8</v>
      </c>
      <c r="AB537" s="9" t="s">
        <v>1148</v>
      </c>
      <c r="AC537" s="30">
        <v>5</v>
      </c>
      <c r="AD537" s="9" t="s">
        <v>1148</v>
      </c>
      <c r="AE537" s="30">
        <v>5</v>
      </c>
      <c r="AF537" s="9" t="s">
        <v>1148</v>
      </c>
      <c r="AG537" s="30">
        <v>0</v>
      </c>
      <c r="AH537" s="9" t="s">
        <v>1148</v>
      </c>
      <c r="AI537" s="32">
        <v>63</v>
      </c>
      <c r="AJ537" s="12" t="s">
        <v>1148</v>
      </c>
      <c r="AK537" s="22">
        <v>1567035</v>
      </c>
      <c r="AL537" s="22" t="s">
        <v>1148</v>
      </c>
      <c r="AM537" s="22">
        <v>351880</v>
      </c>
      <c r="AN537" s="22" t="s">
        <v>1148</v>
      </c>
      <c r="AO537" s="22">
        <v>128980</v>
      </c>
      <c r="AP537" s="22" t="s">
        <v>1148</v>
      </c>
      <c r="AQ537" s="22">
        <v>281477</v>
      </c>
      <c r="AR537" s="22" t="s">
        <v>1148</v>
      </c>
      <c r="AS537" s="26">
        <v>2329372</v>
      </c>
      <c r="AT537" s="22" t="s">
        <v>1148</v>
      </c>
      <c r="AU537" s="23">
        <v>18.866074330913424</v>
      </c>
      <c r="AV537" s="23" t="s">
        <v>1148</v>
      </c>
      <c r="AW537" s="23">
        <v>22.193629769788711</v>
      </c>
      <c r="AX537" s="23" t="s">
        <v>1148</v>
      </c>
      <c r="AY537" s="23">
        <v>14.492134831460675</v>
      </c>
      <c r="AZ537" s="23" t="s">
        <v>1148</v>
      </c>
      <c r="BA537" s="23">
        <v>34.668924744426654</v>
      </c>
      <c r="BB537" s="23" t="s">
        <v>1148</v>
      </c>
      <c r="BC537" s="24">
        <v>20.092051580627075</v>
      </c>
      <c r="BD537" s="1" t="s">
        <v>1148</v>
      </c>
      <c r="BE537" s="1" t="str">
        <f>IF(OR(N537="Q",P537="Q",R537="Q",T537="Q",V537="Q",X537="Q",Z537="Q",AB537="Q",AD537="Q",AF537="Q",AH537="Q",AJ537="Q",AL537="Q",AN537="Q",AP537="Q",AR537="Q",AT537="Q",AV537="Q",AX537="Q",AZ537="Q",BB537="Q",BD537="Q"),"Yes","No")</f>
        <v>No</v>
      </c>
    </row>
    <row r="538" spans="1:57" ht="11.25" customHeight="1">
      <c r="A538" s="7" t="s">
        <v>729</v>
      </c>
      <c r="B538" s="7" t="s">
        <v>730</v>
      </c>
      <c r="C538" s="37" t="s">
        <v>32</v>
      </c>
      <c r="D538" s="298">
        <v>4127</v>
      </c>
      <c r="E538" s="299">
        <v>40127</v>
      </c>
      <c r="F538" s="27" t="s">
        <v>164</v>
      </c>
      <c r="G538" s="73" t="s">
        <v>160</v>
      </c>
      <c r="H538" s="35">
        <v>201289</v>
      </c>
      <c r="I538" s="35">
        <v>37</v>
      </c>
      <c r="J538" s="37" t="s">
        <v>10</v>
      </c>
      <c r="K538" s="37" t="s">
        <v>161</v>
      </c>
      <c r="L538" s="8">
        <v>25</v>
      </c>
      <c r="M538" s="8">
        <v>64153</v>
      </c>
      <c r="N538" s="9" t="s">
        <v>1148</v>
      </c>
      <c r="O538" s="8">
        <v>2038</v>
      </c>
      <c r="P538" s="9" t="s">
        <v>123</v>
      </c>
      <c r="Q538" s="8">
        <v>0</v>
      </c>
      <c r="R538" s="9" t="s">
        <v>1148</v>
      </c>
      <c r="S538" s="8">
        <v>32204</v>
      </c>
      <c r="T538" s="9" t="s">
        <v>1148</v>
      </c>
      <c r="U538" s="8">
        <v>0</v>
      </c>
      <c r="V538" s="9" t="s">
        <v>1148</v>
      </c>
      <c r="W538" s="33">
        <v>98395</v>
      </c>
      <c r="X538" s="9" t="s">
        <v>123</v>
      </c>
      <c r="Y538" s="30">
        <v>34</v>
      </c>
      <c r="Z538" s="9" t="s">
        <v>1148</v>
      </c>
      <c r="AA538" s="30">
        <v>1</v>
      </c>
      <c r="AB538" s="9" t="s">
        <v>1148</v>
      </c>
      <c r="AC538" s="30">
        <v>0</v>
      </c>
      <c r="AD538" s="9" t="s">
        <v>1148</v>
      </c>
      <c r="AE538" s="30">
        <v>16</v>
      </c>
      <c r="AF538" s="9" t="s">
        <v>1148</v>
      </c>
      <c r="AG538" s="30">
        <v>0</v>
      </c>
      <c r="AH538" s="9" t="s">
        <v>1148</v>
      </c>
      <c r="AI538" s="32">
        <v>51</v>
      </c>
      <c r="AJ538" s="12" t="s">
        <v>1148</v>
      </c>
      <c r="AK538" s="22">
        <v>1334230</v>
      </c>
      <c r="AL538" s="22" t="s">
        <v>1148</v>
      </c>
      <c r="AM538" s="22">
        <v>259664</v>
      </c>
      <c r="AN538" s="22" t="s">
        <v>123</v>
      </c>
      <c r="AO538" s="22">
        <v>0</v>
      </c>
      <c r="AP538" s="22" t="s">
        <v>1148</v>
      </c>
      <c r="AQ538" s="22">
        <v>426084</v>
      </c>
      <c r="AR538" s="22" t="s">
        <v>1148</v>
      </c>
      <c r="AS538" s="26">
        <v>2019978</v>
      </c>
      <c r="AT538" s="22" t="s">
        <v>123</v>
      </c>
      <c r="AU538" s="23">
        <v>20.797624429099184</v>
      </c>
      <c r="AV538" s="23" t="s">
        <v>1148</v>
      </c>
      <c r="AW538" s="23">
        <v>127.41118743866535</v>
      </c>
      <c r="AX538" s="23" t="s">
        <v>123</v>
      </c>
      <c r="AY538" s="23" t="s">
        <v>1148</v>
      </c>
      <c r="AZ538" s="23" t="s">
        <v>1148</v>
      </c>
      <c r="BA538" s="23">
        <v>13.23077878524407</v>
      </c>
      <c r="BB538" s="23" t="s">
        <v>1148</v>
      </c>
      <c r="BC538" s="24">
        <v>20.529274861527515</v>
      </c>
      <c r="BD538" s="1" t="s">
        <v>123</v>
      </c>
      <c r="BE538" s="1" t="str">
        <f>IF(OR(N538="Q",P538="Q",R538="Q",T538="Q",V538="Q",X538="Q",Z538="Q",AB538="Q",AD538="Q",AF538="Q",AH538="Q",AJ538="Q",AL538="Q",AN538="Q",AP538="Q",AR538="Q",AT538="Q",AV538="Q",AX538="Q",AZ538="Q",BB538="Q",BD538="Q"),"Yes","No")</f>
        <v>Yes</v>
      </c>
    </row>
    <row r="539" spans="1:57" ht="11.25" customHeight="1">
      <c r="A539" s="7" t="s">
        <v>227</v>
      </c>
      <c r="B539" s="7" t="s">
        <v>228</v>
      </c>
      <c r="C539" s="37" t="s">
        <v>40</v>
      </c>
      <c r="D539" s="298">
        <v>5047</v>
      </c>
      <c r="E539" s="299">
        <v>50047</v>
      </c>
      <c r="F539" s="27" t="s">
        <v>167</v>
      </c>
      <c r="G539" s="73" t="s">
        <v>160</v>
      </c>
      <c r="H539" s="35">
        <v>132600</v>
      </c>
      <c r="I539" s="35">
        <v>37</v>
      </c>
      <c r="J539" s="37" t="s">
        <v>7</v>
      </c>
      <c r="K539" s="37" t="s">
        <v>161</v>
      </c>
      <c r="L539" s="8">
        <v>23</v>
      </c>
      <c r="M539" s="8">
        <v>124261</v>
      </c>
      <c r="N539" s="9" t="s">
        <v>1148</v>
      </c>
      <c r="O539" s="8">
        <v>16010</v>
      </c>
      <c r="P539" s="9" t="s">
        <v>1148</v>
      </c>
      <c r="Q539" s="8">
        <v>6861</v>
      </c>
      <c r="R539" s="9" t="s">
        <v>1148</v>
      </c>
      <c r="S539" s="8">
        <v>16970</v>
      </c>
      <c r="T539" s="9" t="s">
        <v>1148</v>
      </c>
      <c r="U539" s="8">
        <v>0</v>
      </c>
      <c r="V539" s="9" t="s">
        <v>1148</v>
      </c>
      <c r="W539" s="33">
        <v>164102</v>
      </c>
      <c r="X539" s="9" t="s">
        <v>1148</v>
      </c>
      <c r="Y539" s="30">
        <v>66</v>
      </c>
      <c r="Z539" s="9" t="s">
        <v>1148</v>
      </c>
      <c r="AA539" s="30">
        <v>9.1300000000000008</v>
      </c>
      <c r="AB539" s="9" t="s">
        <v>1148</v>
      </c>
      <c r="AC539" s="30">
        <v>3.91</v>
      </c>
      <c r="AD539" s="9" t="s">
        <v>1148</v>
      </c>
      <c r="AE539" s="30">
        <v>9.1</v>
      </c>
      <c r="AF539" s="9" t="s">
        <v>1148</v>
      </c>
      <c r="AG539" s="30">
        <v>0</v>
      </c>
      <c r="AH539" s="9" t="s">
        <v>1148</v>
      </c>
      <c r="AI539" s="32">
        <v>88.14</v>
      </c>
      <c r="AJ539" s="12" t="s">
        <v>1148</v>
      </c>
      <c r="AK539" s="22">
        <v>2876589</v>
      </c>
      <c r="AL539" s="22" t="s">
        <v>1148</v>
      </c>
      <c r="AM539" s="22">
        <v>395105</v>
      </c>
      <c r="AN539" s="22" t="s">
        <v>1148</v>
      </c>
      <c r="AO539" s="22">
        <v>182533</v>
      </c>
      <c r="AP539" s="22" t="s">
        <v>1148</v>
      </c>
      <c r="AQ539" s="22">
        <v>443892</v>
      </c>
      <c r="AR539" s="22" t="s">
        <v>1148</v>
      </c>
      <c r="AS539" s="26">
        <v>3898119</v>
      </c>
      <c r="AT539" s="22" t="s">
        <v>1148</v>
      </c>
      <c r="AU539" s="23">
        <v>23.149572271267736</v>
      </c>
      <c r="AV539" s="23" t="s">
        <v>1148</v>
      </c>
      <c r="AW539" s="23">
        <v>24.678638351030607</v>
      </c>
      <c r="AX539" s="23" t="s">
        <v>1148</v>
      </c>
      <c r="AY539" s="23">
        <v>26.60443084098528</v>
      </c>
      <c r="AZ539" s="23" t="s">
        <v>1148</v>
      </c>
      <c r="BA539" s="23">
        <v>26.157454331172659</v>
      </c>
      <c r="BB539" s="23" t="s">
        <v>1148</v>
      </c>
      <c r="BC539" s="24">
        <v>23.75424431146482</v>
      </c>
      <c r="BD539" s="1" t="s">
        <v>1148</v>
      </c>
      <c r="BE539" s="1" t="str">
        <f>IF(OR(N539="Q",P539="Q",R539="Q",T539="Q",V539="Q",X539="Q",Z539="Q",AB539="Q",AD539="Q",AF539="Q",AH539="Q",AJ539="Q",AL539="Q",AN539="Q",AP539="Q",AR539="Q",AT539="Q",AV539="Q",AX539="Q",AZ539="Q",BB539="Q",BD539="Q"),"Yes","No")</f>
        <v>No</v>
      </c>
    </row>
    <row r="540" spans="1:57" ht="11.25" customHeight="1">
      <c r="A540" s="7" t="s">
        <v>439</v>
      </c>
      <c r="B540" s="7" t="s">
        <v>440</v>
      </c>
      <c r="C540" s="37" t="s">
        <v>86</v>
      </c>
      <c r="D540" s="298">
        <v>3076</v>
      </c>
      <c r="E540" s="299">
        <v>30076</v>
      </c>
      <c r="F540" s="27" t="s">
        <v>167</v>
      </c>
      <c r="G540" s="73" t="s">
        <v>160</v>
      </c>
      <c r="H540" s="35">
        <v>75689</v>
      </c>
      <c r="I540" s="35">
        <v>37</v>
      </c>
      <c r="J540" s="37" t="s">
        <v>7</v>
      </c>
      <c r="K540" s="37" t="s">
        <v>161</v>
      </c>
      <c r="L540" s="8">
        <v>20</v>
      </c>
      <c r="M540" s="8">
        <v>88752</v>
      </c>
      <c r="N540" s="9" t="s">
        <v>1148</v>
      </c>
      <c r="O540" s="8">
        <v>0</v>
      </c>
      <c r="P540" s="9" t="s">
        <v>1148</v>
      </c>
      <c r="Q540" s="8">
        <v>0</v>
      </c>
      <c r="R540" s="9" t="s">
        <v>1148</v>
      </c>
      <c r="S540" s="8">
        <v>11207</v>
      </c>
      <c r="T540" s="9" t="s">
        <v>1148</v>
      </c>
      <c r="U540" s="8">
        <v>0</v>
      </c>
      <c r="V540" s="9" t="s">
        <v>1148</v>
      </c>
      <c r="W540" s="33">
        <v>99959</v>
      </c>
      <c r="X540" s="9" t="s">
        <v>1148</v>
      </c>
      <c r="Y540" s="30">
        <v>77</v>
      </c>
      <c r="Z540" s="9" t="s">
        <v>1148</v>
      </c>
      <c r="AA540" s="30">
        <v>0</v>
      </c>
      <c r="AB540" s="9" t="s">
        <v>1148</v>
      </c>
      <c r="AC540" s="30">
        <v>0</v>
      </c>
      <c r="AD540" s="9" t="s">
        <v>1148</v>
      </c>
      <c r="AE540" s="30">
        <v>8</v>
      </c>
      <c r="AF540" s="9" t="s">
        <v>1148</v>
      </c>
      <c r="AG540" s="30">
        <v>0</v>
      </c>
      <c r="AH540" s="9" t="s">
        <v>1148</v>
      </c>
      <c r="AI540" s="32">
        <v>85</v>
      </c>
      <c r="AJ540" s="12" t="s">
        <v>1148</v>
      </c>
      <c r="AK540" s="22">
        <v>1488931</v>
      </c>
      <c r="AL540" s="22" t="s">
        <v>1148</v>
      </c>
      <c r="AM540" s="22">
        <v>0</v>
      </c>
      <c r="AN540" s="22" t="s">
        <v>1148</v>
      </c>
      <c r="AO540" s="22">
        <v>0</v>
      </c>
      <c r="AP540" s="22" t="s">
        <v>1148</v>
      </c>
      <c r="AQ540" s="22">
        <v>335421</v>
      </c>
      <c r="AR540" s="22" t="s">
        <v>1148</v>
      </c>
      <c r="AS540" s="26">
        <v>1824352</v>
      </c>
      <c r="AT540" s="22" t="s">
        <v>1148</v>
      </c>
      <c r="AU540" s="23">
        <v>16.776309266270054</v>
      </c>
      <c r="AV540" s="23" t="s">
        <v>1148</v>
      </c>
      <c r="AW540" s="23" t="s">
        <v>1148</v>
      </c>
      <c r="AX540" s="23" t="s">
        <v>1148</v>
      </c>
      <c r="AY540" s="23" t="s">
        <v>1148</v>
      </c>
      <c r="AZ540" s="23" t="s">
        <v>1148</v>
      </c>
      <c r="BA540" s="23">
        <v>29.929597572945479</v>
      </c>
      <c r="BB540" s="23" t="s">
        <v>1148</v>
      </c>
      <c r="BC540" s="24">
        <v>18.251002911193588</v>
      </c>
      <c r="BD540" s="1" t="s">
        <v>1148</v>
      </c>
      <c r="BE540" s="1" t="str">
        <f>IF(OR(N540="Q",P540="Q",R540="Q",T540="Q",V540="Q",X540="Q",Z540="Q",AB540="Q",AD540="Q",AF540="Q",AH540="Q",AJ540="Q",AL540="Q",AN540="Q",AP540="Q",AR540="Q",AT540="Q",AV540="Q",AX540="Q",AZ540="Q",BB540="Q",BD540="Q"),"Yes","No")</f>
        <v>No</v>
      </c>
    </row>
    <row r="541" spans="1:57" ht="11.25" customHeight="1">
      <c r="A541" s="7" t="s">
        <v>227</v>
      </c>
      <c r="B541" s="7" t="s">
        <v>228</v>
      </c>
      <c r="C541" s="37" t="s">
        <v>40</v>
      </c>
      <c r="D541" s="298">
        <v>5047</v>
      </c>
      <c r="E541" s="299">
        <v>50047</v>
      </c>
      <c r="F541" s="27" t="s">
        <v>167</v>
      </c>
      <c r="G541" s="73" t="s">
        <v>160</v>
      </c>
      <c r="H541" s="35">
        <v>132600</v>
      </c>
      <c r="I541" s="35">
        <v>37</v>
      </c>
      <c r="J541" s="37" t="s">
        <v>10</v>
      </c>
      <c r="K541" s="37" t="s">
        <v>161</v>
      </c>
      <c r="L541" s="8">
        <v>14</v>
      </c>
      <c r="M541" s="8">
        <v>31065</v>
      </c>
      <c r="N541" s="9" t="s">
        <v>1148</v>
      </c>
      <c r="O541" s="8">
        <v>3622</v>
      </c>
      <c r="P541" s="9" t="s">
        <v>1148</v>
      </c>
      <c r="Q541" s="8">
        <v>1552</v>
      </c>
      <c r="R541" s="9" t="s">
        <v>1148</v>
      </c>
      <c r="S541" s="8">
        <v>7273</v>
      </c>
      <c r="T541" s="9" t="s">
        <v>1148</v>
      </c>
      <c r="U541" s="8">
        <v>0</v>
      </c>
      <c r="V541" s="9" t="s">
        <v>1148</v>
      </c>
      <c r="W541" s="33">
        <v>43512</v>
      </c>
      <c r="X541" s="9" t="s">
        <v>1148</v>
      </c>
      <c r="Y541" s="30">
        <v>15</v>
      </c>
      <c r="Z541" s="9" t="s">
        <v>1148</v>
      </c>
      <c r="AA541" s="30">
        <v>2.0699999999999998</v>
      </c>
      <c r="AB541" s="9" t="s">
        <v>1148</v>
      </c>
      <c r="AC541" s="30">
        <v>0.89</v>
      </c>
      <c r="AD541" s="9" t="s">
        <v>1148</v>
      </c>
      <c r="AE541" s="30">
        <v>3.9</v>
      </c>
      <c r="AF541" s="9" t="s">
        <v>1148</v>
      </c>
      <c r="AG541" s="30">
        <v>0</v>
      </c>
      <c r="AH541" s="9" t="s">
        <v>1148</v>
      </c>
      <c r="AI541" s="32">
        <v>21.86</v>
      </c>
      <c r="AJ541" s="12" t="s">
        <v>1148</v>
      </c>
      <c r="AK541" s="22">
        <v>838274</v>
      </c>
      <c r="AL541" s="22" t="s">
        <v>1148</v>
      </c>
      <c r="AM541" s="22">
        <v>117091</v>
      </c>
      <c r="AN541" s="22" t="s">
        <v>1148</v>
      </c>
      <c r="AO541" s="22">
        <v>58262</v>
      </c>
      <c r="AP541" s="22" t="s">
        <v>1148</v>
      </c>
      <c r="AQ541" s="22">
        <v>270194</v>
      </c>
      <c r="AR541" s="22" t="s">
        <v>1148</v>
      </c>
      <c r="AS541" s="26">
        <v>1283821</v>
      </c>
      <c r="AT541" s="22" t="s">
        <v>1148</v>
      </c>
      <c r="AU541" s="23">
        <v>26.984516336713344</v>
      </c>
      <c r="AV541" s="23" t="s">
        <v>1148</v>
      </c>
      <c r="AW541" s="23">
        <v>32.327719491993371</v>
      </c>
      <c r="AX541" s="23" t="s">
        <v>1148</v>
      </c>
      <c r="AY541" s="23">
        <v>37.539948453608247</v>
      </c>
      <c r="AZ541" s="23" t="s">
        <v>1148</v>
      </c>
      <c r="BA541" s="23">
        <v>37.150281864430085</v>
      </c>
      <c r="BB541" s="23" t="s">
        <v>1148</v>
      </c>
      <c r="BC541" s="24">
        <v>29.504987129987128</v>
      </c>
      <c r="BD541" s="1" t="s">
        <v>1148</v>
      </c>
      <c r="BE541" s="1" t="str">
        <f>IF(OR(N541="Q",P541="Q",R541="Q",T541="Q",V541="Q",X541="Q",Z541="Q",AB541="Q",AD541="Q",AF541="Q",AH541="Q",AJ541="Q",AL541="Q",AN541="Q",AP541="Q",AR541="Q",AT541="Q",AV541="Q",AX541="Q",AZ541="Q",BB541="Q",BD541="Q"),"Yes","No")</f>
        <v>No</v>
      </c>
    </row>
    <row r="542" spans="1:57" ht="11.25" customHeight="1">
      <c r="A542" s="7" t="s">
        <v>665</v>
      </c>
      <c r="B542" s="7" t="s">
        <v>666</v>
      </c>
      <c r="C542" s="37" t="s">
        <v>96</v>
      </c>
      <c r="D542" s="298">
        <v>3002</v>
      </c>
      <c r="E542" s="299">
        <v>30002</v>
      </c>
      <c r="F542" s="27" t="s">
        <v>167</v>
      </c>
      <c r="G542" s="73" t="s">
        <v>160</v>
      </c>
      <c r="H542" s="35">
        <v>202637</v>
      </c>
      <c r="I542" s="35">
        <v>37</v>
      </c>
      <c r="J542" s="37" t="s">
        <v>10</v>
      </c>
      <c r="K542" s="37" t="s">
        <v>161</v>
      </c>
      <c r="L542" s="8">
        <v>10</v>
      </c>
      <c r="M542" s="8">
        <v>24203</v>
      </c>
      <c r="N542" s="9" t="s">
        <v>1148</v>
      </c>
      <c r="O542" s="8">
        <v>514</v>
      </c>
      <c r="P542" s="9" t="s">
        <v>1148</v>
      </c>
      <c r="Q542" s="8">
        <v>52</v>
      </c>
      <c r="R542" s="9" t="s">
        <v>1148</v>
      </c>
      <c r="S542" s="8">
        <v>208</v>
      </c>
      <c r="T542" s="9" t="s">
        <v>1148</v>
      </c>
      <c r="U542" s="8">
        <v>0</v>
      </c>
      <c r="V542" s="9" t="s">
        <v>1148</v>
      </c>
      <c r="W542" s="33">
        <v>24977</v>
      </c>
      <c r="X542" s="9" t="s">
        <v>1148</v>
      </c>
      <c r="Y542" s="30">
        <v>12</v>
      </c>
      <c r="Z542" s="9" t="s">
        <v>1148</v>
      </c>
      <c r="AA542" s="30">
        <v>0</v>
      </c>
      <c r="AB542" s="9" t="s">
        <v>1148</v>
      </c>
      <c r="AC542" s="30">
        <v>0</v>
      </c>
      <c r="AD542" s="9" t="s">
        <v>1148</v>
      </c>
      <c r="AE542" s="30">
        <v>0</v>
      </c>
      <c r="AF542" s="9" t="s">
        <v>1148</v>
      </c>
      <c r="AG542" s="30">
        <v>0</v>
      </c>
      <c r="AH542" s="9" t="s">
        <v>1148</v>
      </c>
      <c r="AI542" s="32">
        <v>12</v>
      </c>
      <c r="AJ542" s="12" t="s">
        <v>1148</v>
      </c>
      <c r="AK542" s="22">
        <v>315099</v>
      </c>
      <c r="AL542" s="22" t="s">
        <v>1148</v>
      </c>
      <c r="AM542" s="22">
        <v>10031</v>
      </c>
      <c r="AN542" s="22" t="s">
        <v>1148</v>
      </c>
      <c r="AO542" s="22">
        <v>738</v>
      </c>
      <c r="AP542" s="22" t="s">
        <v>1148</v>
      </c>
      <c r="AQ542" s="22">
        <v>7218</v>
      </c>
      <c r="AR542" s="22" t="s">
        <v>1148</v>
      </c>
      <c r="AS542" s="26">
        <v>333086</v>
      </c>
      <c r="AT542" s="22" t="s">
        <v>1148</v>
      </c>
      <c r="AU542" s="23">
        <v>13.019005908358467</v>
      </c>
      <c r="AV542" s="23" t="s">
        <v>1148</v>
      </c>
      <c r="AW542" s="23">
        <v>19.51556420233463</v>
      </c>
      <c r="AX542" s="23" t="s">
        <v>1148</v>
      </c>
      <c r="AY542" s="23">
        <v>14.192307692307692</v>
      </c>
      <c r="AZ542" s="23" t="s">
        <v>1148</v>
      </c>
      <c r="BA542" s="23">
        <v>34.70192307692308</v>
      </c>
      <c r="BB542" s="23" t="s">
        <v>1148</v>
      </c>
      <c r="BC542" s="24">
        <v>13.335708852143972</v>
      </c>
      <c r="BD542" s="1" t="s">
        <v>1148</v>
      </c>
      <c r="BE542" s="1" t="str">
        <f>IF(OR(N542="Q",P542="Q",R542="Q",T542="Q",V542="Q",X542="Q",Z542="Q",AB542="Q",AD542="Q",AF542="Q",AH542="Q",AJ542="Q",AL542="Q",AN542="Q",AP542="Q",AR542="Q",AT542="Q",AV542="Q",AX542="Q",AZ542="Q",BB542="Q",BD542="Q"),"Yes","No")</f>
        <v>No</v>
      </c>
    </row>
    <row r="543" spans="1:57" ht="11.25" customHeight="1">
      <c r="A543" s="7" t="s">
        <v>406</v>
      </c>
      <c r="B543" s="7" t="s">
        <v>407</v>
      </c>
      <c r="C543" s="37" t="s">
        <v>86</v>
      </c>
      <c r="D543" s="298">
        <v>3008</v>
      </c>
      <c r="E543" s="299">
        <v>30008</v>
      </c>
      <c r="F543" s="27" t="s">
        <v>167</v>
      </c>
      <c r="G543" s="73" t="s">
        <v>160</v>
      </c>
      <c r="H543" s="35">
        <v>116636</v>
      </c>
      <c r="I543" s="35">
        <v>37</v>
      </c>
      <c r="J543" s="37" t="s">
        <v>10</v>
      </c>
      <c r="K543" s="37" t="s">
        <v>161</v>
      </c>
      <c r="L543" s="8">
        <v>9</v>
      </c>
      <c r="M543" s="8">
        <v>17530</v>
      </c>
      <c r="N543" s="9" t="s">
        <v>1148</v>
      </c>
      <c r="O543" s="8">
        <v>465</v>
      </c>
      <c r="P543" s="9" t="s">
        <v>1148</v>
      </c>
      <c r="Q543" s="8">
        <v>3032</v>
      </c>
      <c r="R543" s="9" t="s">
        <v>1148</v>
      </c>
      <c r="S543" s="8">
        <v>4600</v>
      </c>
      <c r="T543" s="9" t="s">
        <v>1148</v>
      </c>
      <c r="U543" s="8">
        <v>0</v>
      </c>
      <c r="V543" s="9" t="s">
        <v>1148</v>
      </c>
      <c r="W543" s="33">
        <v>25627</v>
      </c>
      <c r="X543" s="9" t="s">
        <v>1148</v>
      </c>
      <c r="Y543" s="30">
        <v>18</v>
      </c>
      <c r="Z543" s="9" t="s">
        <v>1148</v>
      </c>
      <c r="AA543" s="30">
        <v>0.3</v>
      </c>
      <c r="AB543" s="9" t="s">
        <v>1148</v>
      </c>
      <c r="AC543" s="30">
        <v>2</v>
      </c>
      <c r="AD543" s="9" t="s">
        <v>1148</v>
      </c>
      <c r="AE543" s="30">
        <v>5</v>
      </c>
      <c r="AF543" s="9" t="s">
        <v>1148</v>
      </c>
      <c r="AG543" s="30">
        <v>0</v>
      </c>
      <c r="AH543" s="9" t="s">
        <v>1148</v>
      </c>
      <c r="AI543" s="32">
        <v>25.3</v>
      </c>
      <c r="AJ543" s="12" t="s">
        <v>1148</v>
      </c>
      <c r="AK543" s="22">
        <v>258416</v>
      </c>
      <c r="AL543" s="22" t="s">
        <v>1148</v>
      </c>
      <c r="AM543" s="22">
        <v>10539</v>
      </c>
      <c r="AN543" s="22" t="s">
        <v>1148</v>
      </c>
      <c r="AO543" s="22">
        <v>45189</v>
      </c>
      <c r="AP543" s="22" t="s">
        <v>1148</v>
      </c>
      <c r="AQ543" s="22">
        <v>89109</v>
      </c>
      <c r="AR543" s="22" t="s">
        <v>1148</v>
      </c>
      <c r="AS543" s="26">
        <v>403253</v>
      </c>
      <c r="AT543" s="22" t="s">
        <v>1148</v>
      </c>
      <c r="AU543" s="23">
        <v>14.741357672561323</v>
      </c>
      <c r="AV543" s="23" t="s">
        <v>1148</v>
      </c>
      <c r="AW543" s="23">
        <v>22.664516129032258</v>
      </c>
      <c r="AX543" s="23" t="s">
        <v>1148</v>
      </c>
      <c r="AY543" s="23">
        <v>14.904023746701847</v>
      </c>
      <c r="AZ543" s="23" t="s">
        <v>1148</v>
      </c>
      <c r="BA543" s="23">
        <v>19.371521739130436</v>
      </c>
      <c r="BB543" s="23" t="s">
        <v>1148</v>
      </c>
      <c r="BC543" s="24">
        <v>15.735474304444532</v>
      </c>
      <c r="BD543" s="1" t="s">
        <v>1148</v>
      </c>
      <c r="BE543" s="1" t="str">
        <f>IF(OR(N543="Q",P543="Q",R543="Q",T543="Q",V543="Q",X543="Q",Z543="Q",AB543="Q",AD543="Q",AF543="Q",AH543="Q",AJ543="Q",AL543="Q",AN543="Q",AP543="Q",AR543="Q",AT543="Q",AV543="Q",AX543="Q",AZ543="Q",BB543="Q",BD543="Q"),"Yes","No")</f>
        <v>No</v>
      </c>
    </row>
    <row r="544" spans="1:57" ht="11.25" customHeight="1">
      <c r="A544" s="7" t="s">
        <v>332</v>
      </c>
      <c r="B544" s="7" t="s">
        <v>333</v>
      </c>
      <c r="C544" s="37" t="s">
        <v>55</v>
      </c>
      <c r="D544" s="298">
        <v>7016</v>
      </c>
      <c r="E544" s="299">
        <v>70016</v>
      </c>
      <c r="F544" s="27" t="s">
        <v>164</v>
      </c>
      <c r="G544" s="73" t="s">
        <v>160</v>
      </c>
      <c r="H544" s="35">
        <v>124748</v>
      </c>
      <c r="I544" s="35">
        <v>37</v>
      </c>
      <c r="J544" s="37" t="s">
        <v>10</v>
      </c>
      <c r="K544" s="37" t="s">
        <v>161</v>
      </c>
      <c r="L544" s="8">
        <v>9</v>
      </c>
      <c r="M544" s="8">
        <v>27051</v>
      </c>
      <c r="N544" s="9" t="s">
        <v>1148</v>
      </c>
      <c r="O544" s="8">
        <v>1417</v>
      </c>
      <c r="P544" s="9" t="s">
        <v>1148</v>
      </c>
      <c r="Q544" s="8">
        <v>0</v>
      </c>
      <c r="R544" s="9" t="s">
        <v>1148</v>
      </c>
      <c r="S544" s="8">
        <v>777</v>
      </c>
      <c r="T544" s="9" t="s">
        <v>1148</v>
      </c>
      <c r="U544" s="8">
        <v>0</v>
      </c>
      <c r="V544" s="9" t="s">
        <v>1148</v>
      </c>
      <c r="W544" s="33">
        <v>29245</v>
      </c>
      <c r="X544" s="9" t="s">
        <v>1148</v>
      </c>
      <c r="Y544" s="30">
        <v>21</v>
      </c>
      <c r="Z544" s="9" t="s">
        <v>1148</v>
      </c>
      <c r="AA544" s="30">
        <v>2</v>
      </c>
      <c r="AB544" s="9" t="s">
        <v>1148</v>
      </c>
      <c r="AC544" s="30">
        <v>0</v>
      </c>
      <c r="AD544" s="9" t="s">
        <v>1148</v>
      </c>
      <c r="AE544" s="30">
        <v>2</v>
      </c>
      <c r="AF544" s="9" t="s">
        <v>1148</v>
      </c>
      <c r="AG544" s="30">
        <v>0</v>
      </c>
      <c r="AH544" s="9" t="s">
        <v>1148</v>
      </c>
      <c r="AI544" s="32">
        <v>25</v>
      </c>
      <c r="AJ544" s="12" t="s">
        <v>1148</v>
      </c>
      <c r="AK544" s="22">
        <v>468212</v>
      </c>
      <c r="AL544" s="22" t="s">
        <v>1148</v>
      </c>
      <c r="AM544" s="22">
        <v>41950</v>
      </c>
      <c r="AN544" s="22" t="s">
        <v>1148</v>
      </c>
      <c r="AO544" s="22">
        <v>0</v>
      </c>
      <c r="AP544" s="22" t="s">
        <v>1148</v>
      </c>
      <c r="AQ544" s="22">
        <v>11057</v>
      </c>
      <c r="AR544" s="22" t="s">
        <v>1148</v>
      </c>
      <c r="AS544" s="26">
        <v>521219</v>
      </c>
      <c r="AT544" s="22" t="s">
        <v>1148</v>
      </c>
      <c r="AU544" s="23">
        <v>17.308491368156446</v>
      </c>
      <c r="AV544" s="23" t="s">
        <v>1148</v>
      </c>
      <c r="AW544" s="23">
        <v>29.604798870853916</v>
      </c>
      <c r="AX544" s="23" t="s">
        <v>1148</v>
      </c>
      <c r="AY544" s="23" t="s">
        <v>1148</v>
      </c>
      <c r="AZ544" s="23" t="s">
        <v>1148</v>
      </c>
      <c r="BA544" s="23">
        <v>14.23037323037323</v>
      </c>
      <c r="BB544" s="23" t="s">
        <v>1148</v>
      </c>
      <c r="BC544" s="24">
        <v>17.822499572576508</v>
      </c>
      <c r="BD544" s="1" t="s">
        <v>1148</v>
      </c>
      <c r="BE544" s="1" t="str">
        <f>IF(OR(N544="Q",P544="Q",R544="Q",T544="Q",V544="Q",X544="Q",Z544="Q",AB544="Q",AD544="Q",AF544="Q",AH544="Q",AJ544="Q",AL544="Q",AN544="Q",AP544="Q",AR544="Q",AT544="Q",AV544="Q",AX544="Q",AZ544="Q",BB544="Q",BD544="Q"),"Yes","No")</f>
        <v>No</v>
      </c>
    </row>
    <row r="545" spans="1:57" ht="11.25" customHeight="1">
      <c r="A545" s="7" t="s">
        <v>1137</v>
      </c>
      <c r="B545" s="7" t="s">
        <v>1138</v>
      </c>
      <c r="C545" s="37" t="s">
        <v>32</v>
      </c>
      <c r="D545" s="298"/>
      <c r="E545" s="299">
        <v>40245</v>
      </c>
      <c r="F545" s="27" t="s">
        <v>189</v>
      </c>
      <c r="G545" s="73" t="s">
        <v>160</v>
      </c>
      <c r="H545" s="35">
        <v>1065219</v>
      </c>
      <c r="I545" s="35">
        <v>37</v>
      </c>
      <c r="J545" s="37" t="s">
        <v>7</v>
      </c>
      <c r="K545" s="37" t="s">
        <v>161</v>
      </c>
      <c r="L545" s="8">
        <v>7</v>
      </c>
      <c r="M545" s="8">
        <v>16860</v>
      </c>
      <c r="N545" s="9" t="s">
        <v>1148</v>
      </c>
      <c r="O545" s="8">
        <v>0</v>
      </c>
      <c r="P545" s="9" t="s">
        <v>1148</v>
      </c>
      <c r="Q545" s="8">
        <v>0</v>
      </c>
      <c r="R545" s="9" t="s">
        <v>1148</v>
      </c>
      <c r="S545" s="8">
        <v>3950</v>
      </c>
      <c r="T545" s="9" t="s">
        <v>1148</v>
      </c>
      <c r="U545" s="8">
        <v>0</v>
      </c>
      <c r="V545" s="9" t="s">
        <v>1148</v>
      </c>
      <c r="W545" s="33">
        <v>20810</v>
      </c>
      <c r="X545" s="9" t="s">
        <v>1148</v>
      </c>
      <c r="Y545" s="30">
        <v>13</v>
      </c>
      <c r="Z545" s="9" t="s">
        <v>1148</v>
      </c>
      <c r="AA545" s="30">
        <v>0</v>
      </c>
      <c r="AB545" s="9" t="s">
        <v>1148</v>
      </c>
      <c r="AC545" s="30">
        <v>0</v>
      </c>
      <c r="AD545" s="9" t="s">
        <v>1148</v>
      </c>
      <c r="AE545" s="30">
        <v>2.5</v>
      </c>
      <c r="AF545" s="9" t="s">
        <v>1148</v>
      </c>
      <c r="AG545" s="30">
        <v>0</v>
      </c>
      <c r="AH545" s="9" t="s">
        <v>1148</v>
      </c>
      <c r="AI545" s="32">
        <v>15.5</v>
      </c>
      <c r="AJ545" s="12" t="s">
        <v>1148</v>
      </c>
      <c r="AK545" s="22">
        <v>270675</v>
      </c>
      <c r="AL545" s="22" t="s">
        <v>1148</v>
      </c>
      <c r="AM545" s="22">
        <v>0</v>
      </c>
      <c r="AN545" s="22" t="s">
        <v>1148</v>
      </c>
      <c r="AO545" s="22">
        <v>0</v>
      </c>
      <c r="AP545" s="22" t="s">
        <v>1148</v>
      </c>
      <c r="AQ545" s="22">
        <v>70042</v>
      </c>
      <c r="AR545" s="22" t="s">
        <v>1148</v>
      </c>
      <c r="AS545" s="26">
        <v>340717</v>
      </c>
      <c r="AT545" s="22" t="s">
        <v>1148</v>
      </c>
      <c r="AU545" s="23">
        <v>16.05427046263345</v>
      </c>
      <c r="AV545" s="23" t="s">
        <v>1148</v>
      </c>
      <c r="AW545" s="23" t="s">
        <v>1148</v>
      </c>
      <c r="AX545" s="23" t="s">
        <v>1148</v>
      </c>
      <c r="AY545" s="23" t="s">
        <v>1148</v>
      </c>
      <c r="AZ545" s="23" t="s">
        <v>1148</v>
      </c>
      <c r="BA545" s="23">
        <v>17.732151898734177</v>
      </c>
      <c r="BB545" s="23" t="s">
        <v>1148</v>
      </c>
      <c r="BC545" s="24">
        <v>16.37275348390197</v>
      </c>
      <c r="BD545" s="1" t="s">
        <v>1148</v>
      </c>
      <c r="BE545" s="1" t="str">
        <f>IF(OR(N545="Q",P545="Q",R545="Q",T545="Q",V545="Q",X545="Q",Z545="Q",AB545="Q",AD545="Q",AF545="Q",AH545="Q",AJ545="Q",AL545="Q",AN545="Q",AP545="Q",AR545="Q",AT545="Q",AV545="Q",AX545="Q",AZ545="Q",BB545="Q",BD545="Q"),"Yes","No")</f>
        <v>No</v>
      </c>
    </row>
    <row r="546" spans="1:57" ht="11.25" customHeight="1">
      <c r="A546" s="7" t="s">
        <v>316</v>
      </c>
      <c r="B546" s="7" t="s">
        <v>317</v>
      </c>
      <c r="C546" s="37" t="s">
        <v>36</v>
      </c>
      <c r="D546" s="298">
        <v>4058</v>
      </c>
      <c r="E546" s="299">
        <v>40058</v>
      </c>
      <c r="F546" s="27" t="s">
        <v>164</v>
      </c>
      <c r="G546" s="73" t="s">
        <v>160</v>
      </c>
      <c r="H546" s="35">
        <v>60851</v>
      </c>
      <c r="I546" s="35">
        <v>37</v>
      </c>
      <c r="J546" s="37" t="s">
        <v>10</v>
      </c>
      <c r="K546" s="37" t="s">
        <v>161</v>
      </c>
      <c r="L546" s="8">
        <v>6</v>
      </c>
      <c r="M546" s="8">
        <v>11910</v>
      </c>
      <c r="N546" s="9" t="s">
        <v>1148</v>
      </c>
      <c r="O546" s="8">
        <v>1589</v>
      </c>
      <c r="P546" s="9" t="s">
        <v>1148</v>
      </c>
      <c r="Q546" s="8">
        <v>1952</v>
      </c>
      <c r="R546" s="9" t="s">
        <v>1148</v>
      </c>
      <c r="S546" s="8">
        <v>1526</v>
      </c>
      <c r="T546" s="9" t="s">
        <v>1148</v>
      </c>
      <c r="U546" s="8">
        <v>0</v>
      </c>
      <c r="V546" s="9" t="s">
        <v>1148</v>
      </c>
      <c r="W546" s="33">
        <v>16977</v>
      </c>
      <c r="X546" s="9" t="s">
        <v>1148</v>
      </c>
      <c r="Y546" s="30">
        <v>7</v>
      </c>
      <c r="Z546" s="9" t="s">
        <v>1148</v>
      </c>
      <c r="AA546" s="30">
        <v>1</v>
      </c>
      <c r="AB546" s="9" t="s">
        <v>1148</v>
      </c>
      <c r="AC546" s="30">
        <v>2</v>
      </c>
      <c r="AD546" s="9" t="s">
        <v>1148</v>
      </c>
      <c r="AE546" s="30">
        <v>2</v>
      </c>
      <c r="AF546" s="9" t="s">
        <v>1148</v>
      </c>
      <c r="AG546" s="30">
        <v>0</v>
      </c>
      <c r="AH546" s="9" t="s">
        <v>1148</v>
      </c>
      <c r="AI546" s="32">
        <v>12</v>
      </c>
      <c r="AJ546" s="12" t="s">
        <v>1148</v>
      </c>
      <c r="AK546" s="22">
        <v>132139</v>
      </c>
      <c r="AL546" s="22" t="s">
        <v>1148</v>
      </c>
      <c r="AM546" s="22">
        <v>11962</v>
      </c>
      <c r="AN546" s="22" t="s">
        <v>1148</v>
      </c>
      <c r="AO546" s="22">
        <v>16908</v>
      </c>
      <c r="AP546" s="22" t="s">
        <v>1148</v>
      </c>
      <c r="AQ546" s="22">
        <v>22534</v>
      </c>
      <c r="AR546" s="22" t="s">
        <v>1148</v>
      </c>
      <c r="AS546" s="26">
        <v>183543</v>
      </c>
      <c r="AT546" s="22" t="s">
        <v>1148</v>
      </c>
      <c r="AU546" s="23">
        <v>11.094794290512175</v>
      </c>
      <c r="AV546" s="23" t="s">
        <v>1148</v>
      </c>
      <c r="AW546" s="23">
        <v>7.5280050346129643</v>
      </c>
      <c r="AX546" s="23" t="s">
        <v>1148</v>
      </c>
      <c r="AY546" s="23">
        <v>8.6618852459016402</v>
      </c>
      <c r="AZ546" s="23" t="s">
        <v>1148</v>
      </c>
      <c r="BA546" s="23">
        <v>14.766710353866317</v>
      </c>
      <c r="BB546" s="23" t="s">
        <v>1148</v>
      </c>
      <c r="BC546" s="24">
        <v>10.811274076691996</v>
      </c>
      <c r="BD546" s="1" t="s">
        <v>1148</v>
      </c>
      <c r="BE546" s="1" t="str">
        <f>IF(OR(N546="Q",P546="Q",R546="Q",T546="Q",V546="Q",X546="Q",Z546="Q",AB546="Q",AD546="Q",AF546="Q",AH546="Q",AJ546="Q",AL546="Q",AN546="Q",AP546="Q",AR546="Q",AT546="Q",AV546="Q",AX546="Q",AZ546="Q",BB546="Q",BD546="Q"),"Yes","No")</f>
        <v>No</v>
      </c>
    </row>
    <row r="547" spans="1:57" ht="11.25" customHeight="1">
      <c r="A547" s="7" t="s">
        <v>729</v>
      </c>
      <c r="B547" s="7" t="s">
        <v>730</v>
      </c>
      <c r="C547" s="37" t="s">
        <v>32</v>
      </c>
      <c r="D547" s="298">
        <v>4127</v>
      </c>
      <c r="E547" s="299">
        <v>40127</v>
      </c>
      <c r="F547" s="27" t="s">
        <v>164</v>
      </c>
      <c r="G547" s="73" t="s">
        <v>160</v>
      </c>
      <c r="H547" s="35">
        <v>201289</v>
      </c>
      <c r="I547" s="35">
        <v>37</v>
      </c>
      <c r="J547" s="37" t="s">
        <v>7</v>
      </c>
      <c r="K547" s="37" t="s">
        <v>161</v>
      </c>
      <c r="L547" s="8">
        <v>6</v>
      </c>
      <c r="M547" s="8">
        <v>20275</v>
      </c>
      <c r="N547" s="9" t="s">
        <v>1148</v>
      </c>
      <c r="O547" s="8">
        <v>1888</v>
      </c>
      <c r="P547" s="9" t="s">
        <v>1148</v>
      </c>
      <c r="Q547" s="8">
        <v>0</v>
      </c>
      <c r="R547" s="9" t="s">
        <v>1148</v>
      </c>
      <c r="S547" s="8">
        <v>11759</v>
      </c>
      <c r="T547" s="9" t="s">
        <v>1148</v>
      </c>
      <c r="U547" s="8">
        <v>0</v>
      </c>
      <c r="V547" s="9" t="s">
        <v>1148</v>
      </c>
      <c r="W547" s="33">
        <v>33922</v>
      </c>
      <c r="X547" s="9" t="s">
        <v>1148</v>
      </c>
      <c r="Y547" s="30">
        <v>14</v>
      </c>
      <c r="Z547" s="9" t="s">
        <v>1148</v>
      </c>
      <c r="AA547" s="30">
        <v>1</v>
      </c>
      <c r="AB547" s="9" t="s">
        <v>1148</v>
      </c>
      <c r="AC547" s="30">
        <v>0</v>
      </c>
      <c r="AD547" s="9" t="s">
        <v>1148</v>
      </c>
      <c r="AE547" s="30">
        <v>6</v>
      </c>
      <c r="AF547" s="9" t="s">
        <v>1148</v>
      </c>
      <c r="AG547" s="30">
        <v>0</v>
      </c>
      <c r="AH547" s="9" t="s">
        <v>1148</v>
      </c>
      <c r="AI547" s="32">
        <v>21</v>
      </c>
      <c r="AJ547" s="12" t="s">
        <v>1148</v>
      </c>
      <c r="AK547" s="22">
        <v>269977</v>
      </c>
      <c r="AL547" s="22" t="s">
        <v>1148</v>
      </c>
      <c r="AM547" s="22">
        <v>43024</v>
      </c>
      <c r="AN547" s="22" t="s">
        <v>1148</v>
      </c>
      <c r="AO547" s="22">
        <v>0</v>
      </c>
      <c r="AP547" s="22" t="s">
        <v>1148</v>
      </c>
      <c r="AQ547" s="22">
        <v>149290</v>
      </c>
      <c r="AR547" s="22" t="s">
        <v>1148</v>
      </c>
      <c r="AS547" s="26">
        <v>462291</v>
      </c>
      <c r="AT547" s="22" t="s">
        <v>1148</v>
      </c>
      <c r="AU547" s="23">
        <v>13.315758323057953</v>
      </c>
      <c r="AV547" s="23" t="s">
        <v>1148</v>
      </c>
      <c r="AW547" s="23">
        <v>22.788135593220339</v>
      </c>
      <c r="AX547" s="23" t="s">
        <v>1148</v>
      </c>
      <c r="AY547" s="23" t="s">
        <v>1148</v>
      </c>
      <c r="AZ547" s="23" t="s">
        <v>1148</v>
      </c>
      <c r="BA547" s="23">
        <v>12.695807466621311</v>
      </c>
      <c r="BB547" s="23" t="s">
        <v>1148</v>
      </c>
      <c r="BC547" s="24">
        <v>13.628058487117505</v>
      </c>
      <c r="BD547" s="1" t="s">
        <v>1148</v>
      </c>
      <c r="BE547" s="1" t="str">
        <f>IF(OR(N547="Q",P547="Q",R547="Q",T547="Q",V547="Q",X547="Q",Z547="Q",AB547="Q",AD547="Q",AF547="Q",AH547="Q",AJ547="Q",AL547="Q",AN547="Q",AP547="Q",AR547="Q",AT547="Q",AV547="Q",AX547="Q",AZ547="Q",BB547="Q",BD547="Q"),"Yes","No")</f>
        <v>No</v>
      </c>
    </row>
    <row r="548" spans="1:57" ht="11.25" customHeight="1">
      <c r="A548" s="7" t="s">
        <v>439</v>
      </c>
      <c r="B548" s="7" t="s">
        <v>440</v>
      </c>
      <c r="C548" s="37" t="s">
        <v>86</v>
      </c>
      <c r="D548" s="298">
        <v>3076</v>
      </c>
      <c r="E548" s="299">
        <v>30076</v>
      </c>
      <c r="F548" s="27" t="s">
        <v>167</v>
      </c>
      <c r="G548" s="73" t="s">
        <v>160</v>
      </c>
      <c r="H548" s="35">
        <v>75689</v>
      </c>
      <c r="I548" s="35">
        <v>37</v>
      </c>
      <c r="J548" s="37" t="s">
        <v>10</v>
      </c>
      <c r="K548" s="37" t="s">
        <v>161</v>
      </c>
      <c r="L548" s="8">
        <v>4</v>
      </c>
      <c r="M548" s="8">
        <v>9555</v>
      </c>
      <c r="N548" s="9" t="s">
        <v>1148</v>
      </c>
      <c r="O548" s="8">
        <v>0</v>
      </c>
      <c r="P548" s="9" t="s">
        <v>1148</v>
      </c>
      <c r="Q548" s="8">
        <v>0</v>
      </c>
      <c r="R548" s="9" t="s">
        <v>1148</v>
      </c>
      <c r="S548" s="8">
        <v>1588</v>
      </c>
      <c r="T548" s="9" t="s">
        <v>1148</v>
      </c>
      <c r="U548" s="8">
        <v>0</v>
      </c>
      <c r="V548" s="9" t="s">
        <v>1148</v>
      </c>
      <c r="W548" s="33">
        <v>11143</v>
      </c>
      <c r="X548" s="9" t="s">
        <v>1148</v>
      </c>
      <c r="Y548" s="30">
        <v>6</v>
      </c>
      <c r="Z548" s="9" t="s">
        <v>1148</v>
      </c>
      <c r="AA548" s="30">
        <v>0</v>
      </c>
      <c r="AB548" s="9" t="s">
        <v>1148</v>
      </c>
      <c r="AC548" s="30">
        <v>0</v>
      </c>
      <c r="AD548" s="9" t="s">
        <v>1148</v>
      </c>
      <c r="AE548" s="30">
        <v>1</v>
      </c>
      <c r="AF548" s="9" t="s">
        <v>1148</v>
      </c>
      <c r="AG548" s="30">
        <v>0</v>
      </c>
      <c r="AH548" s="9" t="s">
        <v>1148</v>
      </c>
      <c r="AI548" s="32">
        <v>7</v>
      </c>
      <c r="AJ548" s="12" t="s">
        <v>1148</v>
      </c>
      <c r="AK548" s="22">
        <v>145104</v>
      </c>
      <c r="AL548" s="22" t="s">
        <v>1148</v>
      </c>
      <c r="AM548" s="22">
        <v>0</v>
      </c>
      <c r="AN548" s="22" t="s">
        <v>1148</v>
      </c>
      <c r="AO548" s="22">
        <v>0</v>
      </c>
      <c r="AP548" s="22" t="s">
        <v>1148</v>
      </c>
      <c r="AQ548" s="22">
        <v>59192</v>
      </c>
      <c r="AR548" s="22" t="s">
        <v>1148</v>
      </c>
      <c r="AS548" s="26">
        <v>204296</v>
      </c>
      <c r="AT548" s="22" t="s">
        <v>1148</v>
      </c>
      <c r="AU548" s="23">
        <v>15.186185243328101</v>
      </c>
      <c r="AV548" s="23" t="s">
        <v>1148</v>
      </c>
      <c r="AW548" s="23" t="s">
        <v>1148</v>
      </c>
      <c r="AX548" s="23" t="s">
        <v>1148</v>
      </c>
      <c r="AY548" s="23" t="s">
        <v>1148</v>
      </c>
      <c r="AZ548" s="23" t="s">
        <v>1148</v>
      </c>
      <c r="BA548" s="23">
        <v>37.274559193954659</v>
      </c>
      <c r="BB548" s="23" t="s">
        <v>1148</v>
      </c>
      <c r="BC548" s="24">
        <v>18.334021358700529</v>
      </c>
      <c r="BD548" s="1" t="s">
        <v>1148</v>
      </c>
      <c r="BE548" s="1" t="str">
        <f>IF(OR(N548="Q",P548="Q",R548="Q",T548="Q",V548="Q",X548="Q",Z548="Q",AB548="Q",AD548="Q",AF548="Q",AH548="Q",AJ548="Q",AL548="Q",AN548="Q",AP548="Q",AR548="Q",AT548="Q",AV548="Q",AX548="Q",AZ548="Q",BB548="Q",BD548="Q"),"Yes","No")</f>
        <v>No</v>
      </c>
    </row>
    <row r="549" spans="1:57" ht="11.25" customHeight="1">
      <c r="A549" s="7" t="s">
        <v>690</v>
      </c>
      <c r="B549" s="7" t="s">
        <v>691</v>
      </c>
      <c r="C549" s="37" t="s">
        <v>17</v>
      </c>
      <c r="D549" s="298">
        <v>9142</v>
      </c>
      <c r="E549" s="299">
        <v>90142</v>
      </c>
      <c r="F549" s="27" t="s">
        <v>114</v>
      </c>
      <c r="G549" s="73" t="s">
        <v>160</v>
      </c>
      <c r="H549" s="35">
        <v>72794</v>
      </c>
      <c r="I549" s="35">
        <v>36</v>
      </c>
      <c r="J549" s="37" t="s">
        <v>7</v>
      </c>
      <c r="K549" s="37" t="s">
        <v>161</v>
      </c>
      <c r="L549" s="8">
        <v>36</v>
      </c>
      <c r="M549" s="8">
        <v>157018</v>
      </c>
      <c r="N549" s="9" t="s">
        <v>1148</v>
      </c>
      <c r="O549" s="8">
        <v>33686</v>
      </c>
      <c r="P549" s="9" t="s">
        <v>1148</v>
      </c>
      <c r="Q549" s="8">
        <v>2161</v>
      </c>
      <c r="R549" s="9" t="s">
        <v>1148</v>
      </c>
      <c r="S549" s="8">
        <v>19501</v>
      </c>
      <c r="T549" s="9" t="s">
        <v>1148</v>
      </c>
      <c r="U549" s="8">
        <v>0</v>
      </c>
      <c r="V549" s="9" t="s">
        <v>1148</v>
      </c>
      <c r="W549" s="33">
        <v>212366</v>
      </c>
      <c r="X549" s="9" t="s">
        <v>1148</v>
      </c>
      <c r="Y549" s="30">
        <v>221</v>
      </c>
      <c r="Z549" s="9" t="s">
        <v>1148</v>
      </c>
      <c r="AA549" s="30">
        <v>42.5</v>
      </c>
      <c r="AB549" s="9" t="s">
        <v>1148</v>
      </c>
      <c r="AC549" s="30">
        <v>1.5</v>
      </c>
      <c r="AD549" s="9" t="s">
        <v>1148</v>
      </c>
      <c r="AE549" s="30">
        <v>27</v>
      </c>
      <c r="AF549" s="9" t="s">
        <v>1148</v>
      </c>
      <c r="AG549" s="30">
        <v>0</v>
      </c>
      <c r="AH549" s="9" t="s">
        <v>1148</v>
      </c>
      <c r="AI549" s="32">
        <v>292</v>
      </c>
      <c r="AJ549" s="12" t="s">
        <v>1148</v>
      </c>
      <c r="AK549" s="22">
        <v>1932743</v>
      </c>
      <c r="AL549" s="22" t="s">
        <v>1148</v>
      </c>
      <c r="AM549" s="22">
        <v>731146</v>
      </c>
      <c r="AN549" s="22" t="s">
        <v>1148</v>
      </c>
      <c r="AO549" s="22">
        <v>71003</v>
      </c>
      <c r="AP549" s="22" t="s">
        <v>1148</v>
      </c>
      <c r="AQ549" s="22">
        <v>425553</v>
      </c>
      <c r="AR549" s="22" t="s">
        <v>1148</v>
      </c>
      <c r="AS549" s="26">
        <v>3160445</v>
      </c>
      <c r="AT549" s="22" t="s">
        <v>1148</v>
      </c>
      <c r="AU549" s="23">
        <v>12.309053739061763</v>
      </c>
      <c r="AV549" s="23" t="s">
        <v>1148</v>
      </c>
      <c r="AW549" s="23">
        <v>21.704743810485066</v>
      </c>
      <c r="AX549" s="23" t="s">
        <v>1148</v>
      </c>
      <c r="AY549" s="23">
        <v>32.856547894493289</v>
      </c>
      <c r="AZ549" s="23" t="s">
        <v>1148</v>
      </c>
      <c r="BA549" s="23">
        <v>21.822111686580175</v>
      </c>
      <c r="BB549" s="23" t="s">
        <v>1148</v>
      </c>
      <c r="BC549" s="24">
        <v>14.882066809187911</v>
      </c>
      <c r="BD549" s="1" t="s">
        <v>1148</v>
      </c>
      <c r="BE549" s="1" t="str">
        <f>IF(OR(N549="Q",P549="Q",R549="Q",T549="Q",V549="Q",X549="Q",Z549="Q",AB549="Q",AD549="Q",AF549="Q",AH549="Q",AJ549="Q",AL549="Q",AN549="Q",AP549="Q",AR549="Q",AT549="Q",AV549="Q",AX549="Q",AZ549="Q",BB549="Q",BD549="Q"),"Yes","No")</f>
        <v>No</v>
      </c>
    </row>
    <row r="550" spans="1:57" ht="11.25" customHeight="1">
      <c r="A550" s="7" t="s">
        <v>531</v>
      </c>
      <c r="B550" s="7" t="s">
        <v>532</v>
      </c>
      <c r="C550" s="37" t="s">
        <v>42</v>
      </c>
      <c r="D550" s="298">
        <v>5054</v>
      </c>
      <c r="E550" s="299">
        <v>50054</v>
      </c>
      <c r="F550" s="27" t="s">
        <v>164</v>
      </c>
      <c r="G550" s="73" t="s">
        <v>160</v>
      </c>
      <c r="H550" s="35">
        <v>90580</v>
      </c>
      <c r="I550" s="35">
        <v>36</v>
      </c>
      <c r="J550" s="37" t="s">
        <v>7</v>
      </c>
      <c r="K550" s="37" t="s">
        <v>161</v>
      </c>
      <c r="L550" s="8">
        <v>26</v>
      </c>
      <c r="M550" s="8">
        <v>83499</v>
      </c>
      <c r="N550" s="9" t="s">
        <v>1148</v>
      </c>
      <c r="O550" s="8">
        <v>12731</v>
      </c>
      <c r="P550" s="9" t="s">
        <v>1148</v>
      </c>
      <c r="Q550" s="8">
        <v>1964</v>
      </c>
      <c r="R550" s="9" t="s">
        <v>1148</v>
      </c>
      <c r="S550" s="8">
        <v>10783</v>
      </c>
      <c r="T550" s="9" t="s">
        <v>1148</v>
      </c>
      <c r="U550" s="8">
        <v>0</v>
      </c>
      <c r="V550" s="9" t="s">
        <v>1148</v>
      </c>
      <c r="W550" s="33">
        <v>108977</v>
      </c>
      <c r="X550" s="9" t="s">
        <v>1148</v>
      </c>
      <c r="Y550" s="30">
        <v>43</v>
      </c>
      <c r="Z550" s="9" t="s">
        <v>1148</v>
      </c>
      <c r="AA550" s="30">
        <v>7</v>
      </c>
      <c r="AB550" s="9" t="s">
        <v>1148</v>
      </c>
      <c r="AC550" s="30">
        <v>1</v>
      </c>
      <c r="AD550" s="9" t="s">
        <v>1148</v>
      </c>
      <c r="AE550" s="30">
        <v>6</v>
      </c>
      <c r="AF550" s="9" t="s">
        <v>1148</v>
      </c>
      <c r="AG550" s="30">
        <v>0</v>
      </c>
      <c r="AH550" s="9" t="s">
        <v>1148</v>
      </c>
      <c r="AI550" s="32">
        <v>57</v>
      </c>
      <c r="AJ550" s="12" t="s">
        <v>1148</v>
      </c>
      <c r="AK550" s="22">
        <v>1633249</v>
      </c>
      <c r="AL550" s="22" t="s">
        <v>1148</v>
      </c>
      <c r="AM550" s="22">
        <v>273846</v>
      </c>
      <c r="AN550" s="22" t="s">
        <v>1148</v>
      </c>
      <c r="AO550" s="22">
        <v>36429</v>
      </c>
      <c r="AP550" s="22" t="s">
        <v>1148</v>
      </c>
      <c r="AQ550" s="22">
        <v>238404</v>
      </c>
      <c r="AR550" s="22" t="s">
        <v>1148</v>
      </c>
      <c r="AS550" s="26">
        <v>2181928</v>
      </c>
      <c r="AT550" s="22" t="s">
        <v>1148</v>
      </c>
      <c r="AU550" s="23">
        <v>19.560102516197798</v>
      </c>
      <c r="AV550" s="23" t="s">
        <v>1148</v>
      </c>
      <c r="AW550" s="23">
        <v>21.510172021050977</v>
      </c>
      <c r="AX550" s="23" t="s">
        <v>1148</v>
      </c>
      <c r="AY550" s="23">
        <v>18.548370672097761</v>
      </c>
      <c r="AZ550" s="23" t="s">
        <v>1148</v>
      </c>
      <c r="BA550" s="23">
        <v>22.109246035426132</v>
      </c>
      <c r="BB550" s="23" t="s">
        <v>1148</v>
      </c>
      <c r="BC550" s="24">
        <v>20.021912880699595</v>
      </c>
      <c r="BD550" s="1" t="s">
        <v>1148</v>
      </c>
      <c r="BE550" s="1" t="str">
        <f>IF(OR(N550="Q",P550="Q",R550="Q",T550="Q",V550="Q",X550="Q",Z550="Q",AB550="Q",AD550="Q",AF550="Q",AH550="Q",AJ550="Q",AL550="Q",AN550="Q",AP550="Q",AR550="Q",AT550="Q",AV550="Q",AX550="Q",AZ550="Q",BB550="Q",BD550="Q"),"Yes","No")</f>
        <v>No</v>
      </c>
    </row>
    <row r="551" spans="1:57" ht="11.25" customHeight="1">
      <c r="A551" s="7" t="s">
        <v>531</v>
      </c>
      <c r="B551" s="7" t="s">
        <v>532</v>
      </c>
      <c r="C551" s="37" t="s">
        <v>42</v>
      </c>
      <c r="D551" s="298">
        <v>5054</v>
      </c>
      <c r="E551" s="299">
        <v>50054</v>
      </c>
      <c r="F551" s="27" t="s">
        <v>164</v>
      </c>
      <c r="G551" s="73" t="s">
        <v>160</v>
      </c>
      <c r="H551" s="35">
        <v>90580</v>
      </c>
      <c r="I551" s="35">
        <v>36</v>
      </c>
      <c r="J551" s="37" t="s">
        <v>10</v>
      </c>
      <c r="K551" s="37" t="s">
        <v>161</v>
      </c>
      <c r="L551" s="8">
        <v>10</v>
      </c>
      <c r="M551" s="8">
        <v>24342</v>
      </c>
      <c r="N551" s="9" t="s">
        <v>1148</v>
      </c>
      <c r="O551" s="8">
        <v>2178</v>
      </c>
      <c r="P551" s="9" t="s">
        <v>1148</v>
      </c>
      <c r="Q551" s="8">
        <v>904</v>
      </c>
      <c r="R551" s="9" t="s">
        <v>1148</v>
      </c>
      <c r="S551" s="8">
        <v>3960</v>
      </c>
      <c r="T551" s="9" t="s">
        <v>1148</v>
      </c>
      <c r="U551" s="8">
        <v>0</v>
      </c>
      <c r="V551" s="9" t="s">
        <v>1148</v>
      </c>
      <c r="W551" s="33">
        <v>31384</v>
      </c>
      <c r="X551" s="9" t="s">
        <v>1148</v>
      </c>
      <c r="Y551" s="30">
        <v>13</v>
      </c>
      <c r="Z551" s="9" t="s">
        <v>1148</v>
      </c>
      <c r="AA551" s="30">
        <v>1</v>
      </c>
      <c r="AB551" s="9" t="s">
        <v>1148</v>
      </c>
      <c r="AC551" s="30">
        <v>1</v>
      </c>
      <c r="AD551" s="9" t="s">
        <v>1148</v>
      </c>
      <c r="AE551" s="30">
        <v>2</v>
      </c>
      <c r="AF551" s="9" t="s">
        <v>1148</v>
      </c>
      <c r="AG551" s="30">
        <v>0</v>
      </c>
      <c r="AH551" s="9" t="s">
        <v>1148</v>
      </c>
      <c r="AI551" s="32">
        <v>17</v>
      </c>
      <c r="AJ551" s="12" t="s">
        <v>1148</v>
      </c>
      <c r="AK551" s="22">
        <v>651610</v>
      </c>
      <c r="AL551" s="22" t="s">
        <v>1148</v>
      </c>
      <c r="AM551" s="22">
        <v>73877</v>
      </c>
      <c r="AN551" s="22" t="s">
        <v>1148</v>
      </c>
      <c r="AO551" s="22">
        <v>12143</v>
      </c>
      <c r="AP551" s="22" t="s">
        <v>1148</v>
      </c>
      <c r="AQ551" s="22">
        <v>79468</v>
      </c>
      <c r="AR551" s="22" t="s">
        <v>1148</v>
      </c>
      <c r="AS551" s="26">
        <v>817098</v>
      </c>
      <c r="AT551" s="22" t="s">
        <v>1148</v>
      </c>
      <c r="AU551" s="23">
        <v>26.768959000903788</v>
      </c>
      <c r="AV551" s="23" t="s">
        <v>1148</v>
      </c>
      <c r="AW551" s="23">
        <v>33.919651056014693</v>
      </c>
      <c r="AX551" s="23" t="s">
        <v>1148</v>
      </c>
      <c r="AY551" s="23">
        <v>13.432522123893806</v>
      </c>
      <c r="AZ551" s="23" t="s">
        <v>1148</v>
      </c>
      <c r="BA551" s="23">
        <v>20.067676767676769</v>
      </c>
      <c r="BB551" s="23" t="s">
        <v>1148</v>
      </c>
      <c r="BC551" s="24">
        <v>26.035495794035178</v>
      </c>
      <c r="BD551" s="1" t="s">
        <v>1148</v>
      </c>
      <c r="BE551" s="1" t="str">
        <f>IF(OR(N551="Q",P551="Q",R551="Q",T551="Q",V551="Q",X551="Q",Z551="Q",AB551="Q",AD551="Q",AF551="Q",AH551="Q",AJ551="Q",AL551="Q",AN551="Q",AP551="Q",AR551="Q",AT551="Q",AV551="Q",AX551="Q",AZ551="Q",BB551="Q",BD551="Q"),"Yes","No")</f>
        <v>No</v>
      </c>
    </row>
    <row r="552" spans="1:57" ht="11.25" customHeight="1">
      <c r="A552" s="7" t="s">
        <v>357</v>
      </c>
      <c r="B552" s="7" t="s">
        <v>358</v>
      </c>
      <c r="C552" s="37" t="s">
        <v>40</v>
      </c>
      <c r="D552" s="298">
        <v>5061</v>
      </c>
      <c r="E552" s="299">
        <v>50061</v>
      </c>
      <c r="F552" s="27" t="s">
        <v>164</v>
      </c>
      <c r="G552" s="73" t="s">
        <v>160</v>
      </c>
      <c r="H552" s="35">
        <v>93863</v>
      </c>
      <c r="I552" s="35">
        <v>35</v>
      </c>
      <c r="J552" s="37" t="s">
        <v>7</v>
      </c>
      <c r="K552" s="37" t="s">
        <v>161</v>
      </c>
      <c r="L552" s="8">
        <v>22</v>
      </c>
      <c r="M552" s="8">
        <v>89652</v>
      </c>
      <c r="N552" s="9" t="s">
        <v>1148</v>
      </c>
      <c r="O552" s="8">
        <v>11644</v>
      </c>
      <c r="P552" s="9" t="s">
        <v>1148</v>
      </c>
      <c r="Q552" s="8">
        <v>5953</v>
      </c>
      <c r="R552" s="9" t="s">
        <v>1148</v>
      </c>
      <c r="S552" s="8">
        <v>4505</v>
      </c>
      <c r="T552" s="9" t="s">
        <v>1148</v>
      </c>
      <c r="U552" s="8">
        <v>0</v>
      </c>
      <c r="V552" s="9" t="s">
        <v>1148</v>
      </c>
      <c r="W552" s="33">
        <v>111754</v>
      </c>
      <c r="X552" s="9" t="s">
        <v>1148</v>
      </c>
      <c r="Y552" s="30">
        <v>52.2</v>
      </c>
      <c r="Z552" s="9" t="s">
        <v>1148</v>
      </c>
      <c r="AA552" s="30">
        <v>6.4</v>
      </c>
      <c r="AB552" s="9" t="s">
        <v>1148</v>
      </c>
      <c r="AC552" s="30">
        <v>3.2</v>
      </c>
      <c r="AD552" s="9" t="s">
        <v>1148</v>
      </c>
      <c r="AE552" s="30">
        <v>5.4</v>
      </c>
      <c r="AF552" s="9" t="s">
        <v>1148</v>
      </c>
      <c r="AG552" s="30">
        <v>0</v>
      </c>
      <c r="AH552" s="9" t="s">
        <v>1148</v>
      </c>
      <c r="AI552" s="32">
        <v>67.2</v>
      </c>
      <c r="AJ552" s="12" t="s">
        <v>1148</v>
      </c>
      <c r="AK552" s="22">
        <v>2018171</v>
      </c>
      <c r="AL552" s="22" t="s">
        <v>1148</v>
      </c>
      <c r="AM552" s="22">
        <v>319185</v>
      </c>
      <c r="AN552" s="22" t="s">
        <v>1148</v>
      </c>
      <c r="AO552" s="22">
        <v>79796</v>
      </c>
      <c r="AP552" s="22" t="s">
        <v>1148</v>
      </c>
      <c r="AQ552" s="22">
        <v>193772</v>
      </c>
      <c r="AR552" s="22" t="s">
        <v>1148</v>
      </c>
      <c r="AS552" s="26">
        <v>2610924</v>
      </c>
      <c r="AT552" s="22" t="s">
        <v>1148</v>
      </c>
      <c r="AU552" s="23">
        <v>22.511165395083211</v>
      </c>
      <c r="AV552" s="23" t="s">
        <v>1148</v>
      </c>
      <c r="AW552" s="23">
        <v>27.411971830985916</v>
      </c>
      <c r="AX552" s="23" t="s">
        <v>1148</v>
      </c>
      <c r="AY552" s="23">
        <v>13.404333949269276</v>
      </c>
      <c r="AZ552" s="23" t="s">
        <v>1148</v>
      </c>
      <c r="BA552" s="23">
        <v>43.012652608213095</v>
      </c>
      <c r="BB552" s="23" t="s">
        <v>1148</v>
      </c>
      <c r="BC552" s="24">
        <v>23.36313688995472</v>
      </c>
      <c r="BD552" s="1" t="s">
        <v>1148</v>
      </c>
      <c r="BE552" s="1" t="str">
        <f>IF(OR(N552="Q",P552="Q",R552="Q",T552="Q",V552="Q",X552="Q",Z552="Q",AB552="Q",AD552="Q",AF552="Q",AH552="Q",AJ552="Q",AL552="Q",AN552="Q",AP552="Q",AR552="Q",AT552="Q",AV552="Q",AX552="Q",AZ552="Q",BB552="Q",BD552="Q"),"Yes","No")</f>
        <v>No</v>
      </c>
    </row>
    <row r="553" spans="1:57" ht="11.25" customHeight="1">
      <c r="A553" s="7" t="s">
        <v>663</v>
      </c>
      <c r="B553" s="7" t="s">
        <v>664</v>
      </c>
      <c r="C553" s="37" t="s">
        <v>84</v>
      </c>
      <c r="D553" s="298">
        <v>6082</v>
      </c>
      <c r="E553" s="299">
        <v>60082</v>
      </c>
      <c r="F553" s="27" t="s">
        <v>167</v>
      </c>
      <c r="G553" s="73" t="s">
        <v>160</v>
      </c>
      <c r="H553" s="35">
        <v>106383</v>
      </c>
      <c r="I553" s="35">
        <v>35</v>
      </c>
      <c r="J553" s="37" t="s">
        <v>7</v>
      </c>
      <c r="K553" s="37" t="s">
        <v>161</v>
      </c>
      <c r="L553" s="8">
        <v>14</v>
      </c>
      <c r="M553" s="8">
        <v>44938</v>
      </c>
      <c r="N553" s="9" t="s">
        <v>1148</v>
      </c>
      <c r="O553" s="8">
        <v>1476</v>
      </c>
      <c r="P553" s="9" t="s">
        <v>1148</v>
      </c>
      <c r="Q553" s="8">
        <v>0</v>
      </c>
      <c r="R553" s="9" t="s">
        <v>1148</v>
      </c>
      <c r="S553" s="8">
        <v>4139</v>
      </c>
      <c r="T553" s="9" t="s">
        <v>1148</v>
      </c>
      <c r="U553" s="8">
        <v>0</v>
      </c>
      <c r="V553" s="9" t="s">
        <v>1148</v>
      </c>
      <c r="W553" s="33">
        <v>50553</v>
      </c>
      <c r="X553" s="9" t="s">
        <v>1148</v>
      </c>
      <c r="Y553" s="30">
        <v>25.95</v>
      </c>
      <c r="Z553" s="9" t="s">
        <v>1148</v>
      </c>
      <c r="AA553" s="30">
        <v>0.84</v>
      </c>
      <c r="AB553" s="9" t="s">
        <v>1148</v>
      </c>
      <c r="AC553" s="30">
        <v>0</v>
      </c>
      <c r="AD553" s="9" t="s">
        <v>1148</v>
      </c>
      <c r="AE553" s="30">
        <v>2.4</v>
      </c>
      <c r="AF553" s="9" t="s">
        <v>1148</v>
      </c>
      <c r="AG553" s="30">
        <v>0</v>
      </c>
      <c r="AH553" s="9" t="s">
        <v>1148</v>
      </c>
      <c r="AI553" s="32">
        <v>29.19</v>
      </c>
      <c r="AJ553" s="12" t="s">
        <v>1148</v>
      </c>
      <c r="AK553" s="22">
        <v>644159</v>
      </c>
      <c r="AL553" s="22" t="s">
        <v>1148</v>
      </c>
      <c r="AM553" s="22">
        <v>23655</v>
      </c>
      <c r="AN553" s="22" t="s">
        <v>1148</v>
      </c>
      <c r="AO553" s="22">
        <v>0</v>
      </c>
      <c r="AP553" s="22" t="s">
        <v>1148</v>
      </c>
      <c r="AQ553" s="22">
        <v>87969</v>
      </c>
      <c r="AR553" s="22" t="s">
        <v>1148</v>
      </c>
      <c r="AS553" s="26">
        <v>755783</v>
      </c>
      <c r="AT553" s="22" t="s">
        <v>1148</v>
      </c>
      <c r="AU553" s="23">
        <v>14.334394054029996</v>
      </c>
      <c r="AV553" s="23" t="s">
        <v>1148</v>
      </c>
      <c r="AW553" s="23">
        <v>16.026422764227643</v>
      </c>
      <c r="AX553" s="23" t="s">
        <v>1148</v>
      </c>
      <c r="AY553" s="23" t="s">
        <v>1148</v>
      </c>
      <c r="AZ553" s="23" t="s">
        <v>1148</v>
      </c>
      <c r="BA553" s="23">
        <v>21.253684464846582</v>
      </c>
      <c r="BB553" s="23" t="s">
        <v>1148</v>
      </c>
      <c r="BC553" s="24">
        <v>14.950309576088461</v>
      </c>
      <c r="BD553" s="1" t="s">
        <v>1148</v>
      </c>
      <c r="BE553" s="1" t="str">
        <f>IF(OR(N553="Q",P553="Q",R553="Q",T553="Q",V553="Q",X553="Q",Z553="Q",AB553="Q",AD553="Q",AF553="Q",AH553="Q",AJ553="Q",AL553="Q",AN553="Q",AP553="Q",AR553="Q",AT553="Q",AV553="Q",AX553="Q",AZ553="Q",BB553="Q",BD553="Q"),"Yes","No")</f>
        <v>No</v>
      </c>
    </row>
    <row r="554" spans="1:57" ht="11.25" customHeight="1">
      <c r="A554" s="7" t="s">
        <v>663</v>
      </c>
      <c r="B554" s="7" t="s">
        <v>664</v>
      </c>
      <c r="C554" s="37" t="s">
        <v>84</v>
      </c>
      <c r="D554" s="298">
        <v>6082</v>
      </c>
      <c r="E554" s="299">
        <v>60082</v>
      </c>
      <c r="F554" s="27" t="s">
        <v>167</v>
      </c>
      <c r="G554" s="73" t="s">
        <v>160</v>
      </c>
      <c r="H554" s="35">
        <v>106383</v>
      </c>
      <c r="I554" s="35">
        <v>35</v>
      </c>
      <c r="J554" s="37" t="s">
        <v>10</v>
      </c>
      <c r="K554" s="37" t="s">
        <v>161</v>
      </c>
      <c r="L554" s="8">
        <v>9</v>
      </c>
      <c r="M554" s="8">
        <v>18071</v>
      </c>
      <c r="N554" s="9" t="s">
        <v>1148</v>
      </c>
      <c r="O554" s="8">
        <v>984</v>
      </c>
      <c r="P554" s="9" t="s">
        <v>1148</v>
      </c>
      <c r="Q554" s="8">
        <v>0</v>
      </c>
      <c r="R554" s="9" t="s">
        <v>1148</v>
      </c>
      <c r="S554" s="8">
        <v>2759</v>
      </c>
      <c r="T554" s="9" t="s">
        <v>1148</v>
      </c>
      <c r="U554" s="8">
        <v>0</v>
      </c>
      <c r="V554" s="9" t="s">
        <v>1148</v>
      </c>
      <c r="W554" s="33">
        <v>21814</v>
      </c>
      <c r="X554" s="9" t="s">
        <v>1148</v>
      </c>
      <c r="Y554" s="30">
        <v>10.65</v>
      </c>
      <c r="Z554" s="9" t="s">
        <v>1148</v>
      </c>
      <c r="AA554" s="30">
        <v>0.56000000000000005</v>
      </c>
      <c r="AB554" s="9" t="s">
        <v>1148</v>
      </c>
      <c r="AC554" s="30">
        <v>0</v>
      </c>
      <c r="AD554" s="9" t="s">
        <v>1148</v>
      </c>
      <c r="AE554" s="30">
        <v>1.6</v>
      </c>
      <c r="AF554" s="9" t="s">
        <v>1148</v>
      </c>
      <c r="AG554" s="30">
        <v>0</v>
      </c>
      <c r="AH554" s="9" t="s">
        <v>1148</v>
      </c>
      <c r="AI554" s="32">
        <v>12.809999999999999</v>
      </c>
      <c r="AJ554" s="12" t="s">
        <v>1148</v>
      </c>
      <c r="AK554" s="22">
        <v>171776</v>
      </c>
      <c r="AL554" s="22" t="s">
        <v>1148</v>
      </c>
      <c r="AM554" s="22">
        <v>15770</v>
      </c>
      <c r="AN554" s="22" t="s">
        <v>1148</v>
      </c>
      <c r="AO554" s="22">
        <v>0</v>
      </c>
      <c r="AP554" s="22" t="s">
        <v>1148</v>
      </c>
      <c r="AQ554" s="22">
        <v>29909</v>
      </c>
      <c r="AR554" s="22" t="s">
        <v>1148</v>
      </c>
      <c r="AS554" s="26">
        <v>217455</v>
      </c>
      <c r="AT554" s="22" t="s">
        <v>1148</v>
      </c>
      <c r="AU554" s="23">
        <v>9.5056167339936923</v>
      </c>
      <c r="AV554" s="23" t="s">
        <v>1148</v>
      </c>
      <c r="AW554" s="23">
        <v>16.026422764227643</v>
      </c>
      <c r="AX554" s="23" t="s">
        <v>1148</v>
      </c>
      <c r="AY554" s="23" t="s">
        <v>1148</v>
      </c>
      <c r="AZ554" s="23" t="s">
        <v>1148</v>
      </c>
      <c r="BA554" s="23">
        <v>10.840521928234867</v>
      </c>
      <c r="BB554" s="23" t="s">
        <v>1148</v>
      </c>
      <c r="BC554" s="24">
        <v>9.9685981479783621</v>
      </c>
      <c r="BD554" s="1" t="s">
        <v>1148</v>
      </c>
      <c r="BE554" s="1" t="str">
        <f>IF(OR(N554="Q",P554="Q",R554="Q",T554="Q",V554="Q",X554="Q",Z554="Q",AB554="Q",AD554="Q",AF554="Q",AH554="Q",AJ554="Q",AL554="Q",AN554="Q",AP554="Q",AR554="Q",AT554="Q",AV554="Q",AX554="Q",AZ554="Q",BB554="Q",BD554="Q"),"Yes","No")</f>
        <v>No</v>
      </c>
    </row>
    <row r="555" spans="1:57" ht="11.25" customHeight="1">
      <c r="A555" s="7" t="s">
        <v>357</v>
      </c>
      <c r="B555" s="7" t="s">
        <v>358</v>
      </c>
      <c r="C555" s="37" t="s">
        <v>40</v>
      </c>
      <c r="D555" s="298">
        <v>5061</v>
      </c>
      <c r="E555" s="299">
        <v>50061</v>
      </c>
      <c r="F555" s="27" t="s">
        <v>164</v>
      </c>
      <c r="G555" s="73" t="s">
        <v>160</v>
      </c>
      <c r="H555" s="35">
        <v>93863</v>
      </c>
      <c r="I555" s="35">
        <v>35</v>
      </c>
      <c r="J555" s="37" t="s">
        <v>10</v>
      </c>
      <c r="K555" s="37" t="s">
        <v>161</v>
      </c>
      <c r="L555" s="8">
        <v>6</v>
      </c>
      <c r="M555" s="8">
        <v>14706</v>
      </c>
      <c r="N555" s="9" t="s">
        <v>1148</v>
      </c>
      <c r="O555" s="8">
        <v>2911</v>
      </c>
      <c r="P555" s="9" t="s">
        <v>1148</v>
      </c>
      <c r="Q555" s="8">
        <v>1488</v>
      </c>
      <c r="R555" s="9" t="s">
        <v>1148</v>
      </c>
      <c r="S555" s="8">
        <v>4020</v>
      </c>
      <c r="T555" s="9" t="s">
        <v>1148</v>
      </c>
      <c r="U555" s="8">
        <v>0</v>
      </c>
      <c r="V555" s="9" t="s">
        <v>1148</v>
      </c>
      <c r="W555" s="33">
        <v>23125</v>
      </c>
      <c r="X555" s="9" t="s">
        <v>1148</v>
      </c>
      <c r="Y555" s="30">
        <v>8.8000000000000007</v>
      </c>
      <c r="Z555" s="9" t="s">
        <v>1148</v>
      </c>
      <c r="AA555" s="30">
        <v>1.8</v>
      </c>
      <c r="AB555" s="9" t="s">
        <v>1148</v>
      </c>
      <c r="AC555" s="30">
        <v>0.8</v>
      </c>
      <c r="AD555" s="9" t="s">
        <v>1148</v>
      </c>
      <c r="AE555" s="30">
        <v>2</v>
      </c>
      <c r="AF555" s="9" t="s">
        <v>1148</v>
      </c>
      <c r="AG555" s="30">
        <v>0</v>
      </c>
      <c r="AH555" s="9" t="s">
        <v>1148</v>
      </c>
      <c r="AI555" s="32">
        <v>13.4</v>
      </c>
      <c r="AJ555" s="12" t="s">
        <v>1148</v>
      </c>
      <c r="AK555" s="22">
        <v>190928</v>
      </c>
      <c r="AL555" s="22" t="s">
        <v>1148</v>
      </c>
      <c r="AM555" s="22">
        <v>49872</v>
      </c>
      <c r="AN555" s="22" t="s">
        <v>1148</v>
      </c>
      <c r="AO555" s="22">
        <v>49872</v>
      </c>
      <c r="AP555" s="22" t="s">
        <v>1148</v>
      </c>
      <c r="AQ555" s="22">
        <v>94791</v>
      </c>
      <c r="AR555" s="22" t="s">
        <v>1148</v>
      </c>
      <c r="AS555" s="26">
        <v>385463</v>
      </c>
      <c r="AT555" s="22" t="s">
        <v>1148</v>
      </c>
      <c r="AU555" s="23">
        <v>12.983000135998912</v>
      </c>
      <c r="AV555" s="23" t="s">
        <v>1148</v>
      </c>
      <c r="AW555" s="23">
        <v>17.13225695637238</v>
      </c>
      <c r="AX555" s="23" t="s">
        <v>1148</v>
      </c>
      <c r="AY555" s="23">
        <v>33.516129032258064</v>
      </c>
      <c r="AZ555" s="23" t="s">
        <v>1148</v>
      </c>
      <c r="BA555" s="23">
        <v>23.579850746268658</v>
      </c>
      <c r="BB555" s="23" t="s">
        <v>1148</v>
      </c>
      <c r="BC555" s="24">
        <v>16.668670270270269</v>
      </c>
      <c r="BD555" s="1" t="s">
        <v>1148</v>
      </c>
      <c r="BE555" s="1" t="str">
        <f>IF(OR(N555="Q",P555="Q",R555="Q",T555="Q",V555="Q",X555="Q",Z555="Q",AB555="Q",AD555="Q",AF555="Q",AH555="Q",AJ555="Q",AL555="Q",AN555="Q",AP555="Q",AR555="Q",AT555="Q",AV555="Q",AX555="Q",AZ555="Q",BB555="Q",BD555="Q"),"Yes","No")</f>
        <v>No</v>
      </c>
    </row>
    <row r="556" spans="1:57" ht="11.25" customHeight="1">
      <c r="A556" s="7" t="s">
        <v>125</v>
      </c>
      <c r="B556" s="7" t="s">
        <v>202</v>
      </c>
      <c r="C556" s="37" t="s">
        <v>77</v>
      </c>
      <c r="D556" s="298">
        <v>3011</v>
      </c>
      <c r="E556" s="299">
        <v>30011</v>
      </c>
      <c r="F556" s="27" t="s">
        <v>167</v>
      </c>
      <c r="G556" s="73" t="s">
        <v>160</v>
      </c>
      <c r="H556" s="35">
        <v>79930</v>
      </c>
      <c r="I556" s="35">
        <v>34</v>
      </c>
      <c r="J556" s="37" t="s">
        <v>7</v>
      </c>
      <c r="K556" s="37" t="s">
        <v>161</v>
      </c>
      <c r="L556" s="8">
        <v>21</v>
      </c>
      <c r="M556" s="8">
        <v>60162</v>
      </c>
      <c r="N556" s="9" t="s">
        <v>1148</v>
      </c>
      <c r="O556" s="8">
        <v>15237</v>
      </c>
      <c r="P556" s="9" t="s">
        <v>1148</v>
      </c>
      <c r="Q556" s="8">
        <v>0</v>
      </c>
      <c r="R556" s="9" t="s">
        <v>1148</v>
      </c>
      <c r="S556" s="8">
        <v>9821</v>
      </c>
      <c r="T556" s="9" t="s">
        <v>1148</v>
      </c>
      <c r="U556" s="8">
        <v>0</v>
      </c>
      <c r="V556" s="9" t="s">
        <v>1148</v>
      </c>
      <c r="W556" s="33">
        <v>85220</v>
      </c>
      <c r="X556" s="9" t="s">
        <v>1148</v>
      </c>
      <c r="Y556" s="30">
        <v>30.5</v>
      </c>
      <c r="Z556" s="9" t="s">
        <v>1148</v>
      </c>
      <c r="AA556" s="30">
        <v>6.99</v>
      </c>
      <c r="AB556" s="9" t="s">
        <v>1148</v>
      </c>
      <c r="AC556" s="30">
        <v>0</v>
      </c>
      <c r="AD556" s="9" t="s">
        <v>1148</v>
      </c>
      <c r="AE556" s="30">
        <v>5.93</v>
      </c>
      <c r="AF556" s="9" t="s">
        <v>1148</v>
      </c>
      <c r="AG556" s="30">
        <v>0</v>
      </c>
      <c r="AH556" s="9" t="s">
        <v>1148</v>
      </c>
      <c r="AI556" s="32">
        <v>43.42</v>
      </c>
      <c r="AJ556" s="12" t="s">
        <v>1148</v>
      </c>
      <c r="AK556" s="22">
        <v>1336447</v>
      </c>
      <c r="AL556" s="22" t="s">
        <v>1148</v>
      </c>
      <c r="AM556" s="22">
        <v>347078</v>
      </c>
      <c r="AN556" s="22" t="s">
        <v>1148</v>
      </c>
      <c r="AO556" s="22">
        <v>0</v>
      </c>
      <c r="AP556" s="22" t="s">
        <v>1148</v>
      </c>
      <c r="AQ556" s="22">
        <v>256242</v>
      </c>
      <c r="AR556" s="22" t="s">
        <v>1148</v>
      </c>
      <c r="AS556" s="26">
        <v>1939767</v>
      </c>
      <c r="AT556" s="22" t="s">
        <v>1148</v>
      </c>
      <c r="AU556" s="23">
        <v>22.214138492736279</v>
      </c>
      <c r="AV556" s="23" t="s">
        <v>1148</v>
      </c>
      <c r="AW556" s="23">
        <v>22.778630964100543</v>
      </c>
      <c r="AX556" s="23" t="s">
        <v>1148</v>
      </c>
      <c r="AY556" s="23" t="s">
        <v>1148</v>
      </c>
      <c r="AZ556" s="23" t="s">
        <v>1148</v>
      </c>
      <c r="BA556" s="23">
        <v>26.091233071988597</v>
      </c>
      <c r="BB556" s="23" t="s">
        <v>1148</v>
      </c>
      <c r="BC556" s="24">
        <v>22.761875146679184</v>
      </c>
      <c r="BD556" s="1" t="s">
        <v>1148</v>
      </c>
      <c r="BE556" s="1" t="str">
        <f>IF(OR(N556="Q",P556="Q",R556="Q",T556="Q",V556="Q",X556="Q",Z556="Q",AB556="Q",AD556="Q",AF556="Q",AH556="Q",AJ556="Q",AL556="Q",AN556="Q",AP556="Q",AR556="Q",AT556="Q",AV556="Q",AX556="Q",AZ556="Q",BB556="Q",BD556="Q"),"Yes","No")</f>
        <v>No</v>
      </c>
    </row>
    <row r="557" spans="1:57" ht="11.25" customHeight="1">
      <c r="A557" s="7" t="s">
        <v>50</v>
      </c>
      <c r="B557" s="7" t="s">
        <v>386</v>
      </c>
      <c r="C557" s="37" t="s">
        <v>48</v>
      </c>
      <c r="D557" s="298">
        <v>3072</v>
      </c>
      <c r="E557" s="299">
        <v>30072</v>
      </c>
      <c r="F557" s="27" t="s">
        <v>164</v>
      </c>
      <c r="G557" s="73" t="s">
        <v>160</v>
      </c>
      <c r="H557" s="35">
        <v>141576</v>
      </c>
      <c r="I557" s="35">
        <v>34</v>
      </c>
      <c r="J557" s="37" t="s">
        <v>10</v>
      </c>
      <c r="K557" s="37" t="s">
        <v>161</v>
      </c>
      <c r="L557" s="8">
        <v>18</v>
      </c>
      <c r="M557" s="8">
        <v>28226</v>
      </c>
      <c r="N557" s="9" t="s">
        <v>1148</v>
      </c>
      <c r="O557" s="8">
        <v>198</v>
      </c>
      <c r="P557" s="9" t="s">
        <v>1148</v>
      </c>
      <c r="Q557" s="8">
        <v>0</v>
      </c>
      <c r="R557" s="9" t="s">
        <v>1148</v>
      </c>
      <c r="S557" s="8">
        <v>11294</v>
      </c>
      <c r="T557" s="9" t="s">
        <v>1148</v>
      </c>
      <c r="U557" s="8">
        <v>0</v>
      </c>
      <c r="V557" s="9" t="s">
        <v>1148</v>
      </c>
      <c r="W557" s="33">
        <v>39718</v>
      </c>
      <c r="X557" s="9" t="s">
        <v>1148</v>
      </c>
      <c r="Y557" s="30">
        <v>21</v>
      </c>
      <c r="Z557" s="9" t="s">
        <v>1148</v>
      </c>
      <c r="AA557" s="30">
        <v>0.4</v>
      </c>
      <c r="AB557" s="9" t="s">
        <v>1148</v>
      </c>
      <c r="AC557" s="30">
        <v>0</v>
      </c>
      <c r="AD557" s="9" t="s">
        <v>1148</v>
      </c>
      <c r="AE557" s="30">
        <v>6.2</v>
      </c>
      <c r="AF557" s="9" t="s">
        <v>1148</v>
      </c>
      <c r="AG557" s="30">
        <v>0</v>
      </c>
      <c r="AH557" s="9" t="s">
        <v>1148</v>
      </c>
      <c r="AI557" s="32">
        <v>27.6</v>
      </c>
      <c r="AJ557" s="12" t="s">
        <v>1148</v>
      </c>
      <c r="AK557" s="22">
        <v>653822</v>
      </c>
      <c r="AL557" s="22" t="s">
        <v>1148</v>
      </c>
      <c r="AM557" s="22">
        <v>2362</v>
      </c>
      <c r="AN557" s="22" t="s">
        <v>1148</v>
      </c>
      <c r="AO557" s="22">
        <v>0</v>
      </c>
      <c r="AP557" s="22" t="s">
        <v>1148</v>
      </c>
      <c r="AQ557" s="22">
        <v>171413</v>
      </c>
      <c r="AR557" s="22" t="s">
        <v>1148</v>
      </c>
      <c r="AS557" s="26">
        <v>827597</v>
      </c>
      <c r="AT557" s="22" t="s">
        <v>1148</v>
      </c>
      <c r="AU557" s="23">
        <v>23.163820590944518</v>
      </c>
      <c r="AV557" s="23" t="s">
        <v>1148</v>
      </c>
      <c r="AW557" s="23">
        <v>11.929292929292929</v>
      </c>
      <c r="AX557" s="23" t="s">
        <v>1148</v>
      </c>
      <c r="AY557" s="23" t="s">
        <v>1148</v>
      </c>
      <c r="AZ557" s="23" t="s">
        <v>1148</v>
      </c>
      <c r="BA557" s="23">
        <v>15.177350805737559</v>
      </c>
      <c r="BB557" s="23" t="s">
        <v>1148</v>
      </c>
      <c r="BC557" s="24">
        <v>20.836824613525355</v>
      </c>
      <c r="BD557" s="1" t="s">
        <v>1148</v>
      </c>
      <c r="BE557" s="1" t="str">
        <f>IF(OR(N557="Q",P557="Q",R557="Q",T557="Q",V557="Q",X557="Q",Z557="Q",AB557="Q",AD557="Q",AF557="Q",AH557="Q",AJ557="Q",AL557="Q",AN557="Q",AP557="Q",AR557="Q",AT557="Q",AV557="Q",AX557="Q",AZ557="Q",BB557="Q",BD557="Q"),"Yes","No")</f>
        <v>No</v>
      </c>
    </row>
    <row r="558" spans="1:57" ht="11.25" customHeight="1">
      <c r="A558" s="7" t="s">
        <v>50</v>
      </c>
      <c r="B558" s="7" t="s">
        <v>386</v>
      </c>
      <c r="C558" s="37" t="s">
        <v>48</v>
      </c>
      <c r="D558" s="298">
        <v>3072</v>
      </c>
      <c r="E558" s="299">
        <v>30072</v>
      </c>
      <c r="F558" s="27" t="s">
        <v>164</v>
      </c>
      <c r="G558" s="73" t="s">
        <v>160</v>
      </c>
      <c r="H558" s="35">
        <v>141576</v>
      </c>
      <c r="I558" s="35">
        <v>34</v>
      </c>
      <c r="J558" s="37" t="s">
        <v>7</v>
      </c>
      <c r="K558" s="37" t="s">
        <v>161</v>
      </c>
      <c r="L558" s="8">
        <v>16</v>
      </c>
      <c r="M558" s="8">
        <v>70721</v>
      </c>
      <c r="N558" s="9" t="s">
        <v>1148</v>
      </c>
      <c r="O558" s="8">
        <v>287</v>
      </c>
      <c r="P558" s="9" t="s">
        <v>1148</v>
      </c>
      <c r="Q558" s="8">
        <v>0</v>
      </c>
      <c r="R558" s="9" t="s">
        <v>1148</v>
      </c>
      <c r="S558" s="8">
        <v>17117</v>
      </c>
      <c r="T558" s="9" t="s">
        <v>1148</v>
      </c>
      <c r="U558" s="8">
        <v>0</v>
      </c>
      <c r="V558" s="9" t="s">
        <v>1148</v>
      </c>
      <c r="W558" s="33">
        <v>88125</v>
      </c>
      <c r="X558" s="9" t="s">
        <v>1148</v>
      </c>
      <c r="Y558" s="30">
        <v>50</v>
      </c>
      <c r="Z558" s="9" t="s">
        <v>1148</v>
      </c>
      <c r="AA558" s="30">
        <v>0.6</v>
      </c>
      <c r="AB558" s="9" t="s">
        <v>1148</v>
      </c>
      <c r="AC558" s="30">
        <v>0</v>
      </c>
      <c r="AD558" s="9" t="s">
        <v>1148</v>
      </c>
      <c r="AE558" s="30">
        <v>10.95</v>
      </c>
      <c r="AF558" s="9" t="s">
        <v>1148</v>
      </c>
      <c r="AG558" s="30">
        <v>0</v>
      </c>
      <c r="AH558" s="9" t="s">
        <v>1148</v>
      </c>
      <c r="AI558" s="32">
        <v>61.55</v>
      </c>
      <c r="AJ558" s="12" t="s">
        <v>1148</v>
      </c>
      <c r="AK558" s="22">
        <v>1692875</v>
      </c>
      <c r="AL558" s="22" t="s">
        <v>1148</v>
      </c>
      <c r="AM558" s="22">
        <v>3420</v>
      </c>
      <c r="AN558" s="22" t="s">
        <v>1148</v>
      </c>
      <c r="AO558" s="22">
        <v>0</v>
      </c>
      <c r="AP558" s="22" t="s">
        <v>1148</v>
      </c>
      <c r="AQ558" s="22">
        <v>387655</v>
      </c>
      <c r="AR558" s="22" t="s">
        <v>1148</v>
      </c>
      <c r="AS558" s="26">
        <v>2083950</v>
      </c>
      <c r="AT558" s="22" t="s">
        <v>1148</v>
      </c>
      <c r="AU558" s="23">
        <v>23.937373623110531</v>
      </c>
      <c r="AV558" s="23" t="s">
        <v>1148</v>
      </c>
      <c r="AW558" s="23">
        <v>11.91637630662021</v>
      </c>
      <c r="AX558" s="23" t="s">
        <v>1148</v>
      </c>
      <c r="AY558" s="23" t="s">
        <v>1148</v>
      </c>
      <c r="AZ558" s="23" t="s">
        <v>1148</v>
      </c>
      <c r="BA558" s="23">
        <v>22.647368113571304</v>
      </c>
      <c r="BB558" s="23" t="s">
        <v>1148</v>
      </c>
      <c r="BC558" s="24">
        <v>23.647659574468086</v>
      </c>
      <c r="BD558" s="1" t="s">
        <v>1148</v>
      </c>
      <c r="BE558" s="1" t="str">
        <f>IF(OR(N558="Q",P558="Q",R558="Q",T558="Q",V558="Q",X558="Q",Z558="Q",AB558="Q",AD558="Q",AF558="Q",AH558="Q",AJ558="Q",AL558="Q",AN558="Q",AP558="Q",AR558="Q",AT558="Q",AV558="Q",AX558="Q",AZ558="Q",BB558="Q",BD558="Q"),"Yes","No")</f>
        <v>No</v>
      </c>
    </row>
    <row r="559" spans="1:57" ht="11.25" customHeight="1">
      <c r="A559" s="7" t="s">
        <v>125</v>
      </c>
      <c r="B559" s="7" t="s">
        <v>202</v>
      </c>
      <c r="C559" s="37" t="s">
        <v>77</v>
      </c>
      <c r="D559" s="298">
        <v>3011</v>
      </c>
      <c r="E559" s="299">
        <v>30011</v>
      </c>
      <c r="F559" s="27" t="s">
        <v>167</v>
      </c>
      <c r="G559" s="73" t="s">
        <v>160</v>
      </c>
      <c r="H559" s="35">
        <v>79930</v>
      </c>
      <c r="I559" s="35">
        <v>34</v>
      </c>
      <c r="J559" s="37" t="s">
        <v>10</v>
      </c>
      <c r="K559" s="37" t="s">
        <v>161</v>
      </c>
      <c r="L559" s="8">
        <v>1</v>
      </c>
      <c r="M559" s="8">
        <v>343</v>
      </c>
      <c r="N559" s="9" t="s">
        <v>1148</v>
      </c>
      <c r="O559" s="8">
        <v>87</v>
      </c>
      <c r="P559" s="9" t="s">
        <v>1148</v>
      </c>
      <c r="Q559" s="8">
        <v>10</v>
      </c>
      <c r="R559" s="9" t="s">
        <v>1148</v>
      </c>
      <c r="S559" s="8">
        <v>62</v>
      </c>
      <c r="T559" s="9" t="s">
        <v>1148</v>
      </c>
      <c r="U559" s="8">
        <v>0</v>
      </c>
      <c r="V559" s="9" t="s">
        <v>1148</v>
      </c>
      <c r="W559" s="33">
        <v>502</v>
      </c>
      <c r="X559" s="9" t="s">
        <v>1148</v>
      </c>
      <c r="Y559" s="30">
        <v>0.5</v>
      </c>
      <c r="Z559" s="9" t="s">
        <v>1148</v>
      </c>
      <c r="AA559" s="30">
        <v>0.04</v>
      </c>
      <c r="AB559" s="9" t="s">
        <v>1148</v>
      </c>
      <c r="AC559" s="30">
        <v>0</v>
      </c>
      <c r="AD559" s="9" t="s">
        <v>1148</v>
      </c>
      <c r="AE559" s="30">
        <v>0.04</v>
      </c>
      <c r="AF559" s="9" t="s">
        <v>1148</v>
      </c>
      <c r="AG559" s="30">
        <v>0</v>
      </c>
      <c r="AH559" s="9" t="s">
        <v>1148</v>
      </c>
      <c r="AI559" s="32">
        <v>0.57999999999999996</v>
      </c>
      <c r="AJ559" s="12" t="s">
        <v>1148</v>
      </c>
      <c r="AK559" s="22">
        <v>8841</v>
      </c>
      <c r="AL559" s="22" t="s">
        <v>1148</v>
      </c>
      <c r="AM559" s="22">
        <v>1987</v>
      </c>
      <c r="AN559" s="22" t="s">
        <v>1148</v>
      </c>
      <c r="AO559" s="22">
        <v>220</v>
      </c>
      <c r="AP559" s="22" t="s">
        <v>1148</v>
      </c>
      <c r="AQ559" s="22">
        <v>1401</v>
      </c>
      <c r="AR559" s="22" t="s">
        <v>1148</v>
      </c>
      <c r="AS559" s="26">
        <v>12449</v>
      </c>
      <c r="AT559" s="22" t="s">
        <v>1148</v>
      </c>
      <c r="AU559" s="23">
        <v>25.775510204081634</v>
      </c>
      <c r="AV559" s="23" t="s">
        <v>1148</v>
      </c>
      <c r="AW559" s="23">
        <v>22.839080459770116</v>
      </c>
      <c r="AX559" s="23" t="s">
        <v>1148</v>
      </c>
      <c r="AY559" s="23">
        <v>22</v>
      </c>
      <c r="AZ559" s="23" t="s">
        <v>1148</v>
      </c>
      <c r="BA559" s="23">
        <v>22.596774193548388</v>
      </c>
      <c r="BB559" s="23" t="s">
        <v>1148</v>
      </c>
      <c r="BC559" s="24">
        <v>24.798804780876495</v>
      </c>
      <c r="BD559" s="1" t="s">
        <v>1148</v>
      </c>
      <c r="BE559" s="1" t="str">
        <f>IF(OR(N559="Q",P559="Q",R559="Q",T559="Q",V559="Q",X559="Q",Z559="Q",AB559="Q",AD559="Q",AF559="Q",AH559="Q",AJ559="Q",AL559="Q",AN559="Q",AP559="Q",AR559="Q",AT559="Q",AV559="Q",AX559="Q",AZ559="Q",BB559="Q",BD559="Q"),"Yes","No")</f>
        <v>No</v>
      </c>
    </row>
    <row r="560" spans="1:57" ht="11.25" customHeight="1">
      <c r="A560" s="7" t="s">
        <v>116</v>
      </c>
      <c r="B560" s="7" t="s">
        <v>797</v>
      </c>
      <c r="C560" s="37" t="s">
        <v>13</v>
      </c>
      <c r="D560" s="298">
        <v>9228</v>
      </c>
      <c r="E560" s="299">
        <v>90228</v>
      </c>
      <c r="F560" s="27" t="s">
        <v>246</v>
      </c>
      <c r="G560" s="73" t="s">
        <v>160</v>
      </c>
      <c r="H560" s="35">
        <v>843168</v>
      </c>
      <c r="I560" s="35">
        <v>33</v>
      </c>
      <c r="J560" s="37" t="s">
        <v>8</v>
      </c>
      <c r="K560" s="37" t="s">
        <v>161</v>
      </c>
      <c r="L560" s="8">
        <v>33</v>
      </c>
      <c r="M560" s="8">
        <v>0</v>
      </c>
      <c r="N560" s="9" t="s">
        <v>1148</v>
      </c>
      <c r="O560" s="8">
        <v>0</v>
      </c>
      <c r="P560" s="9" t="s">
        <v>1148</v>
      </c>
      <c r="Q560" s="8">
        <v>0</v>
      </c>
      <c r="R560" s="9" t="s">
        <v>1148</v>
      </c>
      <c r="S560" s="8">
        <v>2522</v>
      </c>
      <c r="T560" s="9" t="s">
        <v>1148</v>
      </c>
      <c r="U560" s="8">
        <v>0</v>
      </c>
      <c r="V560" s="9" t="s">
        <v>1148</v>
      </c>
      <c r="W560" s="33">
        <v>2522</v>
      </c>
      <c r="X560" s="9" t="s">
        <v>1148</v>
      </c>
      <c r="Y560" s="30">
        <v>0</v>
      </c>
      <c r="Z560" s="9" t="s">
        <v>1148</v>
      </c>
      <c r="AA560" s="30">
        <v>0</v>
      </c>
      <c r="AB560" s="9" t="s">
        <v>1148</v>
      </c>
      <c r="AC560" s="30">
        <v>0</v>
      </c>
      <c r="AD560" s="9" t="s">
        <v>1148</v>
      </c>
      <c r="AE560" s="30">
        <v>4</v>
      </c>
      <c r="AF560" s="9" t="s">
        <v>1148</v>
      </c>
      <c r="AG560" s="30">
        <v>0</v>
      </c>
      <c r="AH560" s="9" t="s">
        <v>1148</v>
      </c>
      <c r="AI560" s="32">
        <v>4</v>
      </c>
      <c r="AJ560" s="12" t="s">
        <v>1148</v>
      </c>
      <c r="AK560" s="22">
        <v>0</v>
      </c>
      <c r="AL560" s="22" t="s">
        <v>1148</v>
      </c>
      <c r="AM560" s="22">
        <v>0</v>
      </c>
      <c r="AN560" s="22" t="s">
        <v>1148</v>
      </c>
      <c r="AO560" s="22">
        <v>0</v>
      </c>
      <c r="AP560" s="22" t="s">
        <v>1148</v>
      </c>
      <c r="AQ560" s="22">
        <v>8532</v>
      </c>
      <c r="AR560" s="22" t="s">
        <v>1148</v>
      </c>
      <c r="AS560" s="26">
        <v>8532</v>
      </c>
      <c r="AT560" s="22" t="s">
        <v>1148</v>
      </c>
      <c r="AU560" s="23" t="s">
        <v>1148</v>
      </c>
      <c r="AV560" s="23" t="s">
        <v>1148</v>
      </c>
      <c r="AW560" s="23" t="s">
        <v>1148</v>
      </c>
      <c r="AX560" s="23" t="s">
        <v>1148</v>
      </c>
      <c r="AY560" s="23" t="s">
        <v>1148</v>
      </c>
      <c r="AZ560" s="23" t="s">
        <v>1148</v>
      </c>
      <c r="BA560" s="23">
        <v>3.3830293417922284</v>
      </c>
      <c r="BB560" s="23" t="s">
        <v>1148</v>
      </c>
      <c r="BC560" s="24">
        <v>3.3830293417922284</v>
      </c>
      <c r="BD560" s="1" t="s">
        <v>1148</v>
      </c>
      <c r="BE560" s="1" t="str">
        <f>IF(OR(N560="Q",P560="Q",R560="Q",T560="Q",V560="Q",X560="Q",Z560="Q",AB560="Q",AD560="Q",AF560="Q",AH560="Q",AJ560="Q",AL560="Q",AN560="Q",AP560="Q",AR560="Q",AT560="Q",AV560="Q",AX560="Q",AZ560="Q",BB560="Q",BD560="Q"),"Yes","No")</f>
        <v>No</v>
      </c>
    </row>
    <row r="561" spans="1:57" ht="11.25" customHeight="1">
      <c r="A561" s="7" t="s">
        <v>318</v>
      </c>
      <c r="B561" s="7" t="s">
        <v>319</v>
      </c>
      <c r="C561" s="37" t="s">
        <v>17</v>
      </c>
      <c r="D561" s="298">
        <v>9017</v>
      </c>
      <c r="E561" s="299">
        <v>90017</v>
      </c>
      <c r="F561" s="27" t="s">
        <v>164</v>
      </c>
      <c r="G561" s="73" t="s">
        <v>160</v>
      </c>
      <c r="H561" s="35">
        <v>308231</v>
      </c>
      <c r="I561" s="35">
        <v>33</v>
      </c>
      <c r="J561" s="37" t="s">
        <v>7</v>
      </c>
      <c r="K561" s="37" t="s">
        <v>161</v>
      </c>
      <c r="L561" s="8">
        <v>22</v>
      </c>
      <c r="M561" s="8">
        <v>140275</v>
      </c>
      <c r="N561" s="9" t="s">
        <v>1148</v>
      </c>
      <c r="O561" s="8">
        <v>12925</v>
      </c>
      <c r="P561" s="9" t="s">
        <v>1148</v>
      </c>
      <c r="Q561" s="8">
        <v>0</v>
      </c>
      <c r="R561" s="9" t="s">
        <v>1148</v>
      </c>
      <c r="S561" s="8">
        <v>20568</v>
      </c>
      <c r="T561" s="9" t="s">
        <v>1148</v>
      </c>
      <c r="U561" s="8">
        <v>0</v>
      </c>
      <c r="V561" s="9" t="s">
        <v>1148</v>
      </c>
      <c r="W561" s="33">
        <v>173768</v>
      </c>
      <c r="X561" s="9" t="s">
        <v>1148</v>
      </c>
      <c r="Y561" s="30">
        <v>78</v>
      </c>
      <c r="Z561" s="9" t="s">
        <v>1148</v>
      </c>
      <c r="AA561" s="30">
        <v>11</v>
      </c>
      <c r="AB561" s="9" t="s">
        <v>1148</v>
      </c>
      <c r="AC561" s="30">
        <v>0</v>
      </c>
      <c r="AD561" s="9" t="s">
        <v>1148</v>
      </c>
      <c r="AE561" s="30">
        <v>14</v>
      </c>
      <c r="AF561" s="9" t="s">
        <v>1148</v>
      </c>
      <c r="AG561" s="30">
        <v>0</v>
      </c>
      <c r="AH561" s="9" t="s">
        <v>1148</v>
      </c>
      <c r="AI561" s="32">
        <v>103</v>
      </c>
      <c r="AJ561" s="12" t="s">
        <v>1148</v>
      </c>
      <c r="AK561" s="22">
        <v>3948858</v>
      </c>
      <c r="AL561" s="22" t="s">
        <v>1148</v>
      </c>
      <c r="AM561" s="22">
        <v>147874</v>
      </c>
      <c r="AN561" s="22" t="s">
        <v>1148</v>
      </c>
      <c r="AO561" s="22">
        <v>29575</v>
      </c>
      <c r="AP561" s="22" t="s">
        <v>1148</v>
      </c>
      <c r="AQ561" s="22">
        <v>433763</v>
      </c>
      <c r="AR561" s="22" t="s">
        <v>1148</v>
      </c>
      <c r="AS561" s="26">
        <v>4560070</v>
      </c>
      <c r="AT561" s="22" t="s">
        <v>1148</v>
      </c>
      <c r="AU561" s="23">
        <v>28.150832293708785</v>
      </c>
      <c r="AV561" s="23" t="s">
        <v>1148</v>
      </c>
      <c r="AW561" s="23">
        <v>11.440928433268859</v>
      </c>
      <c r="AX561" s="23" t="s">
        <v>1148</v>
      </c>
      <c r="AY561" s="23" t="s">
        <v>1148</v>
      </c>
      <c r="AZ561" s="23" t="s">
        <v>1148</v>
      </c>
      <c r="BA561" s="23">
        <v>21.089216258265267</v>
      </c>
      <c r="BB561" s="23" t="s">
        <v>1148</v>
      </c>
      <c r="BC561" s="24">
        <v>26.242288568666268</v>
      </c>
      <c r="BD561" s="1" t="s">
        <v>1148</v>
      </c>
      <c r="BE561" s="1" t="str">
        <f>IF(OR(N561="Q",P561="Q",R561="Q",T561="Q",V561="Q",X561="Q",Z561="Q",AB561="Q",AD561="Q",AF561="Q",AH561="Q",AJ561="Q",AL561="Q",AN561="Q",AP561="Q",AR561="Q",AT561="Q",AV561="Q",AX561="Q",AZ561="Q",BB561="Q",BD561="Q"),"Yes","No")</f>
        <v>No</v>
      </c>
    </row>
    <row r="562" spans="1:57" ht="11.25" customHeight="1">
      <c r="A562" s="7" t="s">
        <v>294</v>
      </c>
      <c r="B562" s="7" t="s">
        <v>295</v>
      </c>
      <c r="C562" s="37" t="s">
        <v>84</v>
      </c>
      <c r="D562" s="298">
        <v>6014</v>
      </c>
      <c r="E562" s="299">
        <v>60014</v>
      </c>
      <c r="F562" s="27" t="s">
        <v>164</v>
      </c>
      <c r="G562" s="73" t="s">
        <v>160</v>
      </c>
      <c r="H562" s="35">
        <v>217585</v>
      </c>
      <c r="I562" s="35">
        <v>33</v>
      </c>
      <c r="J562" s="37" t="s">
        <v>7</v>
      </c>
      <c r="K562" s="37" t="s">
        <v>161</v>
      </c>
      <c r="L562" s="8">
        <v>19</v>
      </c>
      <c r="M562" s="8">
        <v>96169</v>
      </c>
      <c r="N562" s="9" t="s">
        <v>1148</v>
      </c>
      <c r="O562" s="8">
        <v>9018</v>
      </c>
      <c r="P562" s="9" t="s">
        <v>1148</v>
      </c>
      <c r="Q562" s="8">
        <v>26489</v>
      </c>
      <c r="R562" s="9" t="s">
        <v>1148</v>
      </c>
      <c r="S562" s="8">
        <v>11031</v>
      </c>
      <c r="T562" s="9" t="s">
        <v>1148</v>
      </c>
      <c r="U562" s="8">
        <v>0</v>
      </c>
      <c r="V562" s="9" t="s">
        <v>1148</v>
      </c>
      <c r="W562" s="33">
        <v>142707</v>
      </c>
      <c r="X562" s="9" t="s">
        <v>1148</v>
      </c>
      <c r="Y562" s="30">
        <v>54</v>
      </c>
      <c r="Z562" s="9" t="s">
        <v>1148</v>
      </c>
      <c r="AA562" s="30">
        <v>4</v>
      </c>
      <c r="AB562" s="9" t="s">
        <v>1148</v>
      </c>
      <c r="AC562" s="30">
        <v>13</v>
      </c>
      <c r="AD562" s="9" t="s">
        <v>1148</v>
      </c>
      <c r="AE562" s="30">
        <v>8</v>
      </c>
      <c r="AF562" s="9" t="s">
        <v>1148</v>
      </c>
      <c r="AG562" s="30">
        <v>0</v>
      </c>
      <c r="AH562" s="9" t="s">
        <v>1148</v>
      </c>
      <c r="AI562" s="32">
        <v>79</v>
      </c>
      <c r="AJ562" s="12" t="s">
        <v>1148</v>
      </c>
      <c r="AK562" s="22">
        <v>1143313</v>
      </c>
      <c r="AL562" s="22" t="s">
        <v>1148</v>
      </c>
      <c r="AM562" s="22">
        <v>89178</v>
      </c>
      <c r="AN562" s="22" t="s">
        <v>1148</v>
      </c>
      <c r="AO562" s="22">
        <v>251042</v>
      </c>
      <c r="AP562" s="22" t="s">
        <v>1148</v>
      </c>
      <c r="AQ562" s="22">
        <v>201310</v>
      </c>
      <c r="AR562" s="22" t="s">
        <v>1148</v>
      </c>
      <c r="AS562" s="26">
        <v>1684843</v>
      </c>
      <c r="AT562" s="22" t="s">
        <v>1148</v>
      </c>
      <c r="AU562" s="23">
        <v>11.888581559546216</v>
      </c>
      <c r="AV562" s="23" t="s">
        <v>1148</v>
      </c>
      <c r="AW562" s="23">
        <v>9.8888888888888893</v>
      </c>
      <c r="AX562" s="23" t="s">
        <v>1148</v>
      </c>
      <c r="AY562" s="23">
        <v>9.4772169579825594</v>
      </c>
      <c r="AZ562" s="23" t="s">
        <v>1148</v>
      </c>
      <c r="BA562" s="23">
        <v>18.249478741727859</v>
      </c>
      <c r="BB562" s="23" t="s">
        <v>1148</v>
      </c>
      <c r="BC562" s="24">
        <v>11.806309431212204</v>
      </c>
      <c r="BD562" s="1" t="s">
        <v>1148</v>
      </c>
      <c r="BE562" s="1" t="str">
        <f>IF(OR(N562="Q",P562="Q",R562="Q",T562="Q",V562="Q",X562="Q",Z562="Q",AB562="Q",AD562="Q",AF562="Q",AH562="Q",AJ562="Q",AL562="Q",AN562="Q",AP562="Q",AR562="Q",AT562="Q",AV562="Q",AX562="Q",AZ562="Q",BB562="Q",BD562="Q"),"Yes","No")</f>
        <v>No</v>
      </c>
    </row>
    <row r="563" spans="1:57" ht="11.25" customHeight="1">
      <c r="A563" s="7" t="s">
        <v>294</v>
      </c>
      <c r="B563" s="7" t="s">
        <v>295</v>
      </c>
      <c r="C563" s="37" t="s">
        <v>84</v>
      </c>
      <c r="D563" s="298">
        <v>6014</v>
      </c>
      <c r="E563" s="299">
        <v>60014</v>
      </c>
      <c r="F563" s="27" t="s">
        <v>164</v>
      </c>
      <c r="G563" s="73" t="s">
        <v>160</v>
      </c>
      <c r="H563" s="35">
        <v>217585</v>
      </c>
      <c r="I563" s="35">
        <v>33</v>
      </c>
      <c r="J563" s="37" t="s">
        <v>10</v>
      </c>
      <c r="K563" s="37" t="s">
        <v>161</v>
      </c>
      <c r="L563" s="8">
        <v>8</v>
      </c>
      <c r="M563" s="8">
        <v>23762</v>
      </c>
      <c r="N563" s="9" t="s">
        <v>1148</v>
      </c>
      <c r="O563" s="8">
        <v>1717</v>
      </c>
      <c r="P563" s="9" t="s">
        <v>1148</v>
      </c>
      <c r="Q563" s="8">
        <v>5045</v>
      </c>
      <c r="R563" s="9" t="s">
        <v>1148</v>
      </c>
      <c r="S563" s="8">
        <v>2101</v>
      </c>
      <c r="T563" s="9" t="s">
        <v>1148</v>
      </c>
      <c r="U563" s="8">
        <v>0</v>
      </c>
      <c r="V563" s="9" t="s">
        <v>1148</v>
      </c>
      <c r="W563" s="33">
        <v>32625</v>
      </c>
      <c r="X563" s="9" t="s">
        <v>1148</v>
      </c>
      <c r="Y563" s="30">
        <v>19</v>
      </c>
      <c r="Z563" s="9" t="s">
        <v>1148</v>
      </c>
      <c r="AA563" s="30">
        <v>2</v>
      </c>
      <c r="AB563" s="9" t="s">
        <v>1148</v>
      </c>
      <c r="AC563" s="30">
        <v>2</v>
      </c>
      <c r="AD563" s="9" t="s">
        <v>1148</v>
      </c>
      <c r="AE563" s="30">
        <v>2</v>
      </c>
      <c r="AF563" s="9" t="s">
        <v>1148</v>
      </c>
      <c r="AG563" s="30">
        <v>0</v>
      </c>
      <c r="AH563" s="9" t="s">
        <v>1148</v>
      </c>
      <c r="AI563" s="32">
        <v>25</v>
      </c>
      <c r="AJ563" s="12" t="s">
        <v>1148</v>
      </c>
      <c r="AK563" s="22">
        <v>281549</v>
      </c>
      <c r="AL563" s="22" t="s">
        <v>1148</v>
      </c>
      <c r="AM563" s="22">
        <v>17006</v>
      </c>
      <c r="AN563" s="22" t="s">
        <v>1148</v>
      </c>
      <c r="AO563" s="22">
        <v>47873</v>
      </c>
      <c r="AP563" s="22" t="s">
        <v>1148</v>
      </c>
      <c r="AQ563" s="22">
        <v>38389</v>
      </c>
      <c r="AR563" s="22" t="s">
        <v>1148</v>
      </c>
      <c r="AS563" s="26">
        <v>384817</v>
      </c>
      <c r="AT563" s="22" t="s">
        <v>1148</v>
      </c>
      <c r="AU563" s="23">
        <v>11.848708021210335</v>
      </c>
      <c r="AV563" s="23" t="s">
        <v>1148</v>
      </c>
      <c r="AW563" s="23">
        <v>9.9044845661036689</v>
      </c>
      <c r="AX563" s="23" t="s">
        <v>1148</v>
      </c>
      <c r="AY563" s="23">
        <v>9.4891972249752232</v>
      </c>
      <c r="AZ563" s="23" t="s">
        <v>1148</v>
      </c>
      <c r="BA563" s="23">
        <v>18.271775345073774</v>
      </c>
      <c r="BB563" s="23" t="s">
        <v>1148</v>
      </c>
      <c r="BC563" s="24">
        <v>11.795157088122606</v>
      </c>
      <c r="BD563" s="1" t="s">
        <v>1148</v>
      </c>
      <c r="BE563" s="1" t="str">
        <f>IF(OR(N563="Q",P563="Q",R563="Q",T563="Q",V563="Q",X563="Q",Z563="Q",AB563="Q",AD563="Q",AF563="Q",AH563="Q",AJ563="Q",AL563="Q",AN563="Q",AP563="Q",AR563="Q",AT563="Q",AV563="Q",AX563="Q",AZ563="Q",BB563="Q",BD563="Q"),"Yes","No")</f>
        <v>No</v>
      </c>
    </row>
    <row r="564" spans="1:57" ht="11.25" customHeight="1">
      <c r="A564" s="7" t="s">
        <v>72</v>
      </c>
      <c r="B564" s="7" t="s">
        <v>524</v>
      </c>
      <c r="C564" s="37" t="s">
        <v>70</v>
      </c>
      <c r="D564" s="298">
        <v>2135</v>
      </c>
      <c r="E564" s="299">
        <v>20135</v>
      </c>
      <c r="F564" s="27" t="s">
        <v>175</v>
      </c>
      <c r="G564" s="73" t="s">
        <v>160</v>
      </c>
      <c r="H564" s="35">
        <v>18351295</v>
      </c>
      <c r="I564" s="35">
        <v>32</v>
      </c>
      <c r="J564" s="37" t="s">
        <v>18</v>
      </c>
      <c r="K564" s="37" t="s">
        <v>161</v>
      </c>
      <c r="L564" s="8">
        <v>32</v>
      </c>
      <c r="M564" s="8">
        <v>56445</v>
      </c>
      <c r="N564" s="9" t="s">
        <v>1148</v>
      </c>
      <c r="O564" s="8">
        <v>16925</v>
      </c>
      <c r="P564" s="9" t="s">
        <v>1148</v>
      </c>
      <c r="Q564" s="8">
        <v>0</v>
      </c>
      <c r="R564" s="9" t="s">
        <v>1148</v>
      </c>
      <c r="S564" s="8">
        <v>20115</v>
      </c>
      <c r="T564" s="9" t="s">
        <v>1148</v>
      </c>
      <c r="U564" s="8">
        <v>0</v>
      </c>
      <c r="V564" s="9" t="s">
        <v>1148</v>
      </c>
      <c r="W564" s="33">
        <v>93485</v>
      </c>
      <c r="X564" s="9" t="s">
        <v>1148</v>
      </c>
      <c r="Y564" s="30">
        <v>29</v>
      </c>
      <c r="Z564" s="9" t="s">
        <v>1148</v>
      </c>
      <c r="AA564" s="30">
        <v>9</v>
      </c>
      <c r="AB564" s="9" t="s">
        <v>1148</v>
      </c>
      <c r="AC564" s="30">
        <v>0</v>
      </c>
      <c r="AD564" s="9" t="s">
        <v>1148</v>
      </c>
      <c r="AE564" s="30">
        <v>11</v>
      </c>
      <c r="AF564" s="9" t="s">
        <v>1148</v>
      </c>
      <c r="AG564" s="30">
        <v>0</v>
      </c>
      <c r="AH564" s="9" t="s">
        <v>1148</v>
      </c>
      <c r="AI564" s="32">
        <v>49</v>
      </c>
      <c r="AJ564" s="12" t="s">
        <v>1148</v>
      </c>
      <c r="AK564" s="22">
        <v>986842</v>
      </c>
      <c r="AL564" s="22" t="s">
        <v>1148</v>
      </c>
      <c r="AM564" s="22">
        <v>397825</v>
      </c>
      <c r="AN564" s="22" t="s">
        <v>1148</v>
      </c>
      <c r="AO564" s="22">
        <v>0</v>
      </c>
      <c r="AP564" s="22" t="s">
        <v>1148</v>
      </c>
      <c r="AQ564" s="22">
        <v>219326</v>
      </c>
      <c r="AR564" s="22" t="s">
        <v>1148</v>
      </c>
      <c r="AS564" s="26">
        <v>1603993</v>
      </c>
      <c r="AT564" s="22" t="s">
        <v>1148</v>
      </c>
      <c r="AU564" s="23">
        <v>17.483249180618301</v>
      </c>
      <c r="AV564" s="23" t="s">
        <v>1148</v>
      </c>
      <c r="AW564" s="23">
        <v>23.505169867060562</v>
      </c>
      <c r="AX564" s="23" t="s">
        <v>1148</v>
      </c>
      <c r="AY564" s="23" t="s">
        <v>1148</v>
      </c>
      <c r="AZ564" s="23" t="s">
        <v>1148</v>
      </c>
      <c r="BA564" s="23">
        <v>10.903604275416356</v>
      </c>
      <c r="BB564" s="23" t="s">
        <v>1148</v>
      </c>
      <c r="BC564" s="24">
        <v>17.15775792907953</v>
      </c>
      <c r="BD564" s="1" t="s">
        <v>1148</v>
      </c>
      <c r="BE564" s="1" t="str">
        <f>IF(OR(N564="Q",P564="Q",R564="Q",T564="Q",V564="Q",X564="Q",Z564="Q",AB564="Q",AD564="Q",AF564="Q",AH564="Q",AJ564="Q",AL564="Q",AN564="Q",AP564="Q",AR564="Q",AT564="Q",AV564="Q",AX564="Q",AZ564="Q",BB564="Q",BD564="Q"),"Yes","No")</f>
        <v>No</v>
      </c>
    </row>
    <row r="565" spans="1:57" ht="11.25" customHeight="1">
      <c r="A565" s="7" t="s">
        <v>599</v>
      </c>
      <c r="B565" s="7" t="s">
        <v>600</v>
      </c>
      <c r="C565" s="37" t="s">
        <v>52</v>
      </c>
      <c r="D565" s="298">
        <v>5039</v>
      </c>
      <c r="E565" s="299">
        <v>50039</v>
      </c>
      <c r="F565" s="27" t="s">
        <v>167</v>
      </c>
      <c r="G565" s="73" t="s">
        <v>160</v>
      </c>
      <c r="H565" s="35">
        <v>126265</v>
      </c>
      <c r="I565" s="35">
        <v>32</v>
      </c>
      <c r="J565" s="37" t="s">
        <v>7</v>
      </c>
      <c r="K565" s="37" t="s">
        <v>161</v>
      </c>
      <c r="L565" s="8">
        <v>28</v>
      </c>
      <c r="M565" s="8">
        <v>62308</v>
      </c>
      <c r="N565" s="9" t="s">
        <v>123</v>
      </c>
      <c r="O565" s="8">
        <v>10116</v>
      </c>
      <c r="P565" s="9" t="s">
        <v>1148</v>
      </c>
      <c r="Q565" s="8">
        <v>761</v>
      </c>
      <c r="R565" s="9" t="s">
        <v>123</v>
      </c>
      <c r="S565" s="8">
        <v>18738</v>
      </c>
      <c r="T565" s="9" t="s">
        <v>1148</v>
      </c>
      <c r="U565" s="8">
        <v>0</v>
      </c>
      <c r="V565" s="9" t="s">
        <v>1148</v>
      </c>
      <c r="W565" s="33">
        <v>91923</v>
      </c>
      <c r="X565" s="9" t="s">
        <v>123</v>
      </c>
      <c r="Y565" s="30">
        <v>40.299999999999997</v>
      </c>
      <c r="Z565" s="9" t="s">
        <v>1148</v>
      </c>
      <c r="AA565" s="30">
        <v>9.1999999999999993</v>
      </c>
      <c r="AB565" s="9" t="s">
        <v>1148</v>
      </c>
      <c r="AC565" s="30">
        <v>4.2</v>
      </c>
      <c r="AD565" s="9" t="s">
        <v>1148</v>
      </c>
      <c r="AE565" s="30">
        <v>11.7</v>
      </c>
      <c r="AF565" s="9" t="s">
        <v>1148</v>
      </c>
      <c r="AG565" s="30">
        <v>0</v>
      </c>
      <c r="AH565" s="9" t="s">
        <v>1148</v>
      </c>
      <c r="AI565" s="32">
        <v>65.400000000000006</v>
      </c>
      <c r="AJ565" s="12" t="s">
        <v>1148</v>
      </c>
      <c r="AK565" s="22">
        <v>1189337</v>
      </c>
      <c r="AL565" s="22" t="s">
        <v>1148</v>
      </c>
      <c r="AM565" s="22">
        <v>283682</v>
      </c>
      <c r="AN565" s="22" t="s">
        <v>1148</v>
      </c>
      <c r="AO565" s="22">
        <v>81902</v>
      </c>
      <c r="AP565" s="22" t="s">
        <v>1148</v>
      </c>
      <c r="AQ565" s="22">
        <v>536896</v>
      </c>
      <c r="AR565" s="22" t="s">
        <v>1148</v>
      </c>
      <c r="AS565" s="26">
        <v>2091817</v>
      </c>
      <c r="AT565" s="22" t="s">
        <v>1148</v>
      </c>
      <c r="AU565" s="23">
        <v>19.08803042947936</v>
      </c>
      <c r="AV565" s="23" t="s">
        <v>123</v>
      </c>
      <c r="AW565" s="23">
        <v>28.042902332937921</v>
      </c>
      <c r="AX565" s="23" t="s">
        <v>1148</v>
      </c>
      <c r="AY565" s="23">
        <v>107.62417871222077</v>
      </c>
      <c r="AZ565" s="23" t="s">
        <v>123</v>
      </c>
      <c r="BA565" s="23">
        <v>28.652791119649908</v>
      </c>
      <c r="BB565" s="23" t="s">
        <v>1148</v>
      </c>
      <c r="BC565" s="24">
        <v>22.756187243671334</v>
      </c>
      <c r="BD565" s="1" t="s">
        <v>123</v>
      </c>
      <c r="BE565" s="1" t="str">
        <f>IF(OR(N565="Q",P565="Q",R565="Q",T565="Q",V565="Q",X565="Q",Z565="Q",AB565="Q",AD565="Q",AF565="Q",AH565="Q",AJ565="Q",AL565="Q",AN565="Q",AP565="Q",AR565="Q",AT565="Q",AV565="Q",AX565="Q",AZ565="Q",BB565="Q",BD565="Q"),"Yes","No")</f>
        <v>Yes</v>
      </c>
    </row>
    <row r="566" spans="1:57" ht="11.25" customHeight="1">
      <c r="A566" s="7" t="s">
        <v>244</v>
      </c>
      <c r="B566" s="7" t="s">
        <v>245</v>
      </c>
      <c r="C566" s="37" t="s">
        <v>32</v>
      </c>
      <c r="D566" s="298">
        <v>4097</v>
      </c>
      <c r="E566" s="299">
        <v>40097</v>
      </c>
      <c r="F566" s="27" t="s">
        <v>246</v>
      </c>
      <c r="G566" s="73" t="s">
        <v>160</v>
      </c>
      <c r="H566" s="35">
        <v>376047</v>
      </c>
      <c r="I566" s="35">
        <v>32</v>
      </c>
      <c r="J566" s="37" t="s">
        <v>10</v>
      </c>
      <c r="K566" s="37" t="s">
        <v>161</v>
      </c>
      <c r="L566" s="8">
        <v>24</v>
      </c>
      <c r="M566" s="8">
        <v>62327</v>
      </c>
      <c r="N566" s="9" t="s">
        <v>1148</v>
      </c>
      <c r="O566" s="8">
        <v>0</v>
      </c>
      <c r="P566" s="9" t="s">
        <v>1148</v>
      </c>
      <c r="Q566" s="8">
        <v>0</v>
      </c>
      <c r="R566" s="9" t="s">
        <v>1148</v>
      </c>
      <c r="S566" s="8">
        <v>11045</v>
      </c>
      <c r="T566" s="9" t="s">
        <v>1148</v>
      </c>
      <c r="U566" s="8">
        <v>0</v>
      </c>
      <c r="V566" s="9" t="s">
        <v>1148</v>
      </c>
      <c r="W566" s="33">
        <v>73372</v>
      </c>
      <c r="X566" s="9" t="s">
        <v>1148</v>
      </c>
      <c r="Y566" s="30">
        <v>35.4</v>
      </c>
      <c r="Z566" s="9" t="s">
        <v>1148</v>
      </c>
      <c r="AA566" s="30">
        <v>0</v>
      </c>
      <c r="AB566" s="9" t="s">
        <v>1148</v>
      </c>
      <c r="AC566" s="30">
        <v>0</v>
      </c>
      <c r="AD566" s="9" t="s">
        <v>1148</v>
      </c>
      <c r="AE566" s="30">
        <v>8.6</v>
      </c>
      <c r="AF566" s="9" t="s">
        <v>1148</v>
      </c>
      <c r="AG566" s="30">
        <v>0</v>
      </c>
      <c r="AH566" s="9" t="s">
        <v>1148</v>
      </c>
      <c r="AI566" s="32">
        <v>44</v>
      </c>
      <c r="AJ566" s="12" t="s">
        <v>1148</v>
      </c>
      <c r="AK566" s="22">
        <v>793966</v>
      </c>
      <c r="AL566" s="22" t="s">
        <v>1148</v>
      </c>
      <c r="AM566" s="22">
        <v>0</v>
      </c>
      <c r="AN566" s="22" t="s">
        <v>1148</v>
      </c>
      <c r="AO566" s="22">
        <v>0</v>
      </c>
      <c r="AP566" s="22" t="s">
        <v>1148</v>
      </c>
      <c r="AQ566" s="22">
        <v>410005</v>
      </c>
      <c r="AR566" s="22" t="s">
        <v>1148</v>
      </c>
      <c r="AS566" s="26">
        <v>1203971</v>
      </c>
      <c r="AT566" s="22" t="s">
        <v>1148</v>
      </c>
      <c r="AU566" s="23">
        <v>12.738716768013862</v>
      </c>
      <c r="AV566" s="23" t="s">
        <v>1148</v>
      </c>
      <c r="AW566" s="23" t="s">
        <v>1148</v>
      </c>
      <c r="AX566" s="23" t="s">
        <v>1148</v>
      </c>
      <c r="AY566" s="23" t="s">
        <v>1148</v>
      </c>
      <c r="AZ566" s="23" t="s">
        <v>1148</v>
      </c>
      <c r="BA566" s="23">
        <v>37.121321865097329</v>
      </c>
      <c r="BB566" s="23" t="s">
        <v>1148</v>
      </c>
      <c r="BC566" s="24">
        <v>16.40913427465518</v>
      </c>
      <c r="BD566" s="1" t="s">
        <v>1148</v>
      </c>
      <c r="BE566" s="1" t="str">
        <f>IF(OR(N566="Q",P566="Q",R566="Q",T566="Q",V566="Q",X566="Q",Z566="Q",AB566="Q",AD566="Q",AF566="Q",AH566="Q",AJ566="Q",AL566="Q",AN566="Q",AP566="Q",AR566="Q",AT566="Q",AV566="Q",AX566="Q",AZ566="Q",BB566="Q",BD566="Q"),"Yes","No")</f>
        <v>No</v>
      </c>
    </row>
    <row r="567" spans="1:57" ht="11.25" customHeight="1">
      <c r="A567" s="7" t="s">
        <v>11</v>
      </c>
      <c r="B567" s="7" t="s">
        <v>305</v>
      </c>
      <c r="C567" s="37" t="s">
        <v>9</v>
      </c>
      <c r="D567" s="298">
        <v>4071</v>
      </c>
      <c r="E567" s="299">
        <v>40071</v>
      </c>
      <c r="F567" s="27" t="s">
        <v>164</v>
      </c>
      <c r="G567" s="73" t="s">
        <v>160</v>
      </c>
      <c r="H567" s="35">
        <v>286692</v>
      </c>
      <c r="I567" s="35">
        <v>32</v>
      </c>
      <c r="J567" s="37" t="s">
        <v>10</v>
      </c>
      <c r="K567" s="37" t="s">
        <v>161</v>
      </c>
      <c r="L567" s="8">
        <v>19</v>
      </c>
      <c r="M567" s="8">
        <v>45014</v>
      </c>
      <c r="N567" s="9" t="s">
        <v>1148</v>
      </c>
      <c r="O567" s="8">
        <v>2233</v>
      </c>
      <c r="P567" s="9" t="s">
        <v>1148</v>
      </c>
      <c r="Q567" s="8">
        <v>39</v>
      </c>
      <c r="R567" s="9" t="s">
        <v>1148</v>
      </c>
      <c r="S567" s="8">
        <v>2652</v>
      </c>
      <c r="T567" s="9" t="s">
        <v>1148</v>
      </c>
      <c r="U567" s="8">
        <v>0</v>
      </c>
      <c r="V567" s="9" t="s">
        <v>1148</v>
      </c>
      <c r="W567" s="33">
        <v>49938</v>
      </c>
      <c r="X567" s="9" t="s">
        <v>1148</v>
      </c>
      <c r="Y567" s="30">
        <v>27.400000000000002</v>
      </c>
      <c r="Z567" s="9" t="s">
        <v>1148</v>
      </c>
      <c r="AA567" s="30">
        <v>2.64</v>
      </c>
      <c r="AB567" s="9" t="s">
        <v>1148</v>
      </c>
      <c r="AC567" s="30">
        <v>0.02</v>
      </c>
      <c r="AD567" s="9" t="s">
        <v>1148</v>
      </c>
      <c r="AE567" s="30">
        <v>1.5799999999999998</v>
      </c>
      <c r="AF567" s="9" t="s">
        <v>1148</v>
      </c>
      <c r="AG567" s="30">
        <v>0</v>
      </c>
      <c r="AH567" s="9" t="s">
        <v>1148</v>
      </c>
      <c r="AI567" s="32">
        <v>31.64</v>
      </c>
      <c r="AJ567" s="12" t="s">
        <v>1148</v>
      </c>
      <c r="AK567" s="22">
        <v>835335</v>
      </c>
      <c r="AL567" s="22" t="s">
        <v>1148</v>
      </c>
      <c r="AM567" s="22">
        <v>56013</v>
      </c>
      <c r="AN567" s="22" t="s">
        <v>1148</v>
      </c>
      <c r="AO567" s="22">
        <v>1208</v>
      </c>
      <c r="AP567" s="22" t="s">
        <v>1148</v>
      </c>
      <c r="AQ567" s="22">
        <v>84378</v>
      </c>
      <c r="AR567" s="22" t="s">
        <v>1148</v>
      </c>
      <c r="AS567" s="26">
        <v>976934</v>
      </c>
      <c r="AT567" s="22" t="s">
        <v>1148</v>
      </c>
      <c r="AU567" s="23">
        <v>18.557226640600703</v>
      </c>
      <c r="AV567" s="23" t="s">
        <v>1148</v>
      </c>
      <c r="AW567" s="23">
        <v>25.084191670398567</v>
      </c>
      <c r="AX567" s="23" t="s">
        <v>1148</v>
      </c>
      <c r="AY567" s="23">
        <v>30.974358974358974</v>
      </c>
      <c r="AZ567" s="23" t="s">
        <v>1148</v>
      </c>
      <c r="BA567" s="23">
        <v>31.816742081447963</v>
      </c>
      <c r="BB567" s="23" t="s">
        <v>1148</v>
      </c>
      <c r="BC567" s="24">
        <v>19.562938043173535</v>
      </c>
      <c r="BD567" s="1" t="s">
        <v>1148</v>
      </c>
      <c r="BE567" s="1" t="str">
        <f>IF(OR(N567="Q",P567="Q",R567="Q",T567="Q",V567="Q",X567="Q",Z567="Q",AB567="Q",AD567="Q",AF567="Q",AH567="Q",AJ567="Q",AL567="Q",AN567="Q",AP567="Q",AR567="Q",AT567="Q",AV567="Q",AX567="Q",AZ567="Q",BB567="Q",BD567="Q"),"Yes","No")</f>
        <v>No</v>
      </c>
    </row>
    <row r="568" spans="1:57" ht="11.25" customHeight="1">
      <c r="A568" s="7" t="s">
        <v>11</v>
      </c>
      <c r="B568" s="7" t="s">
        <v>305</v>
      </c>
      <c r="C568" s="37" t="s">
        <v>9</v>
      </c>
      <c r="D568" s="298">
        <v>4071</v>
      </c>
      <c r="E568" s="299">
        <v>40071</v>
      </c>
      <c r="F568" s="27" t="s">
        <v>164</v>
      </c>
      <c r="G568" s="73" t="s">
        <v>160</v>
      </c>
      <c r="H568" s="35">
        <v>286692</v>
      </c>
      <c r="I568" s="35">
        <v>32</v>
      </c>
      <c r="J568" s="37" t="s">
        <v>7</v>
      </c>
      <c r="K568" s="37" t="s">
        <v>161</v>
      </c>
      <c r="L568" s="8">
        <v>13</v>
      </c>
      <c r="M568" s="8">
        <v>51334</v>
      </c>
      <c r="N568" s="9" t="s">
        <v>1148</v>
      </c>
      <c r="O568" s="8">
        <v>3398</v>
      </c>
      <c r="P568" s="9" t="s">
        <v>1148</v>
      </c>
      <c r="Q568" s="8">
        <v>577</v>
      </c>
      <c r="R568" s="9" t="s">
        <v>1148</v>
      </c>
      <c r="S568" s="8">
        <v>2133</v>
      </c>
      <c r="T568" s="9" t="s">
        <v>1148</v>
      </c>
      <c r="U568" s="8">
        <v>0</v>
      </c>
      <c r="V568" s="9" t="s">
        <v>1148</v>
      </c>
      <c r="W568" s="33">
        <v>57442</v>
      </c>
      <c r="X568" s="9" t="s">
        <v>1148</v>
      </c>
      <c r="Y568" s="30">
        <v>30.61</v>
      </c>
      <c r="Z568" s="9" t="s">
        <v>1148</v>
      </c>
      <c r="AA568" s="30">
        <v>4.125</v>
      </c>
      <c r="AB568" s="9" t="s">
        <v>1148</v>
      </c>
      <c r="AC568" s="30">
        <v>0.1</v>
      </c>
      <c r="AD568" s="9" t="s">
        <v>1148</v>
      </c>
      <c r="AE568" s="30">
        <v>1.3299999999999998</v>
      </c>
      <c r="AF568" s="9" t="s">
        <v>1148</v>
      </c>
      <c r="AG568" s="30">
        <v>0</v>
      </c>
      <c r="AH568" s="9" t="s">
        <v>1148</v>
      </c>
      <c r="AI568" s="32">
        <v>36.164999999999999</v>
      </c>
      <c r="AJ568" s="12" t="s">
        <v>1148</v>
      </c>
      <c r="AK568" s="22">
        <v>939164</v>
      </c>
      <c r="AL568" s="22" t="s">
        <v>1148</v>
      </c>
      <c r="AM568" s="22">
        <v>82898</v>
      </c>
      <c r="AN568" s="22" t="s">
        <v>1148</v>
      </c>
      <c r="AO568" s="22">
        <v>6455</v>
      </c>
      <c r="AP568" s="22" t="s">
        <v>1148</v>
      </c>
      <c r="AQ568" s="22">
        <v>70457</v>
      </c>
      <c r="AR568" s="22" t="s">
        <v>1148</v>
      </c>
      <c r="AS568" s="26">
        <v>1098974</v>
      </c>
      <c r="AT568" s="22" t="s">
        <v>1148</v>
      </c>
      <c r="AU568" s="23">
        <v>18.295164997857171</v>
      </c>
      <c r="AV568" s="23" t="s">
        <v>1148</v>
      </c>
      <c r="AW568" s="23">
        <v>24.396115361977635</v>
      </c>
      <c r="AX568" s="23" t="s">
        <v>1148</v>
      </c>
      <c r="AY568" s="23">
        <v>11.187175043327557</v>
      </c>
      <c r="AZ568" s="23" t="s">
        <v>1148</v>
      </c>
      <c r="BA568" s="23">
        <v>33.031879981247073</v>
      </c>
      <c r="BB568" s="23" t="s">
        <v>1148</v>
      </c>
      <c r="BC568" s="24">
        <v>19.131889558163017</v>
      </c>
      <c r="BD568" s="1" t="s">
        <v>1148</v>
      </c>
      <c r="BE568" s="1" t="str">
        <f>IF(OR(N568="Q",P568="Q",R568="Q",T568="Q",V568="Q",X568="Q",Z568="Q",AB568="Q",AD568="Q",AF568="Q",AH568="Q",AJ568="Q",AL568="Q",AN568="Q",AP568="Q",AR568="Q",AT568="Q",AV568="Q",AX568="Q",AZ568="Q",BB568="Q",BD568="Q"),"Yes","No")</f>
        <v>No</v>
      </c>
    </row>
    <row r="569" spans="1:57" ht="11.25" customHeight="1">
      <c r="A569" s="7" t="s">
        <v>94</v>
      </c>
      <c r="B569" s="7" t="s">
        <v>558</v>
      </c>
      <c r="C569" s="37" t="s">
        <v>93</v>
      </c>
      <c r="D569" s="298">
        <v>5009</v>
      </c>
      <c r="E569" s="299">
        <v>50009</v>
      </c>
      <c r="F569" s="27" t="s">
        <v>164</v>
      </c>
      <c r="G569" s="73" t="s">
        <v>160</v>
      </c>
      <c r="H569" s="35">
        <v>74495</v>
      </c>
      <c r="I569" s="35">
        <v>32</v>
      </c>
      <c r="J569" s="37" t="s">
        <v>7</v>
      </c>
      <c r="K569" s="37" t="s">
        <v>161</v>
      </c>
      <c r="L569" s="8">
        <v>9</v>
      </c>
      <c r="M569" s="8">
        <v>37482</v>
      </c>
      <c r="N569" s="9" t="s">
        <v>1148</v>
      </c>
      <c r="O569" s="8">
        <v>7044</v>
      </c>
      <c r="P569" s="9" t="s">
        <v>1148</v>
      </c>
      <c r="Q569" s="8">
        <v>1863</v>
      </c>
      <c r="R569" s="9" t="s">
        <v>1148</v>
      </c>
      <c r="S569" s="8">
        <v>6830</v>
      </c>
      <c r="T569" s="9" t="s">
        <v>1148</v>
      </c>
      <c r="U569" s="8">
        <v>0</v>
      </c>
      <c r="V569" s="9" t="s">
        <v>1148</v>
      </c>
      <c r="W569" s="33">
        <v>53219</v>
      </c>
      <c r="X569" s="9" t="s">
        <v>1148</v>
      </c>
      <c r="Y569" s="30">
        <v>22</v>
      </c>
      <c r="Z569" s="9" t="s">
        <v>1148</v>
      </c>
      <c r="AA569" s="30">
        <v>4</v>
      </c>
      <c r="AB569" s="9" t="s">
        <v>1148</v>
      </c>
      <c r="AC569" s="30">
        <v>1</v>
      </c>
      <c r="AD569" s="9" t="s">
        <v>1148</v>
      </c>
      <c r="AE569" s="30">
        <v>4</v>
      </c>
      <c r="AF569" s="9" t="s">
        <v>1148</v>
      </c>
      <c r="AG569" s="30">
        <v>0</v>
      </c>
      <c r="AH569" s="9" t="s">
        <v>1148</v>
      </c>
      <c r="AI569" s="32">
        <v>31</v>
      </c>
      <c r="AJ569" s="12" t="s">
        <v>1148</v>
      </c>
      <c r="AK569" s="22">
        <v>970776</v>
      </c>
      <c r="AL569" s="22" t="s">
        <v>1148</v>
      </c>
      <c r="AM569" s="22">
        <v>216848</v>
      </c>
      <c r="AN569" s="22" t="s">
        <v>1148</v>
      </c>
      <c r="AO569" s="22">
        <v>46542</v>
      </c>
      <c r="AP569" s="22" t="s">
        <v>1148</v>
      </c>
      <c r="AQ569" s="22">
        <v>235654</v>
      </c>
      <c r="AR569" s="22" t="s">
        <v>1148</v>
      </c>
      <c r="AS569" s="26">
        <v>1469820</v>
      </c>
      <c r="AT569" s="22" t="s">
        <v>1148</v>
      </c>
      <c r="AU569" s="23">
        <v>25.899791900112053</v>
      </c>
      <c r="AV569" s="23" t="s">
        <v>1148</v>
      </c>
      <c r="AW569" s="23">
        <v>30.784781374219193</v>
      </c>
      <c r="AX569" s="23" t="s">
        <v>1148</v>
      </c>
      <c r="AY569" s="23">
        <v>24.982286634460547</v>
      </c>
      <c r="AZ569" s="23" t="s">
        <v>1148</v>
      </c>
      <c r="BA569" s="23">
        <v>34.502781844802342</v>
      </c>
      <c r="BB569" s="23" t="s">
        <v>1148</v>
      </c>
      <c r="BC569" s="24">
        <v>27.618331798793665</v>
      </c>
      <c r="BD569" s="1" t="s">
        <v>1148</v>
      </c>
      <c r="BE569" s="1" t="str">
        <f>IF(OR(N569="Q",P569="Q",R569="Q",T569="Q",V569="Q",X569="Q",Z569="Q",AB569="Q",AD569="Q",AF569="Q",AH569="Q",AJ569="Q",AL569="Q",AN569="Q",AP569="Q",AR569="Q",AT569="Q",AV569="Q",AX569="Q",AZ569="Q",BB569="Q",BD569="Q"),"Yes","No")</f>
        <v>No</v>
      </c>
    </row>
    <row r="570" spans="1:57" ht="11.25" customHeight="1">
      <c r="A570" s="7" t="s">
        <v>244</v>
      </c>
      <c r="B570" s="7" t="s">
        <v>245</v>
      </c>
      <c r="C570" s="37" t="s">
        <v>32</v>
      </c>
      <c r="D570" s="298">
        <v>4097</v>
      </c>
      <c r="E570" s="299">
        <v>40097</v>
      </c>
      <c r="F570" s="27" t="s">
        <v>246</v>
      </c>
      <c r="G570" s="73" t="s">
        <v>160</v>
      </c>
      <c r="H570" s="35">
        <v>376047</v>
      </c>
      <c r="I570" s="35">
        <v>32</v>
      </c>
      <c r="J570" s="37" t="s">
        <v>7</v>
      </c>
      <c r="K570" s="37" t="s">
        <v>161</v>
      </c>
      <c r="L570" s="8">
        <v>8</v>
      </c>
      <c r="M570" s="8">
        <v>30220</v>
      </c>
      <c r="N570" s="9" t="s">
        <v>1148</v>
      </c>
      <c r="O570" s="8">
        <v>0</v>
      </c>
      <c r="P570" s="9" t="s">
        <v>1148</v>
      </c>
      <c r="Q570" s="8">
        <v>0</v>
      </c>
      <c r="R570" s="9" t="s">
        <v>1148</v>
      </c>
      <c r="S570" s="8">
        <v>9209</v>
      </c>
      <c r="T570" s="9" t="s">
        <v>1148</v>
      </c>
      <c r="U570" s="8">
        <v>0</v>
      </c>
      <c r="V570" s="9" t="s">
        <v>1148</v>
      </c>
      <c r="W570" s="33">
        <v>39429</v>
      </c>
      <c r="X570" s="9" t="s">
        <v>1148</v>
      </c>
      <c r="Y570" s="30">
        <v>19.100000000000001</v>
      </c>
      <c r="Z570" s="9" t="s">
        <v>1148</v>
      </c>
      <c r="AA570" s="30">
        <v>0</v>
      </c>
      <c r="AB570" s="9" t="s">
        <v>1148</v>
      </c>
      <c r="AC570" s="30">
        <v>0</v>
      </c>
      <c r="AD570" s="9" t="s">
        <v>1148</v>
      </c>
      <c r="AE570" s="30">
        <v>6.9</v>
      </c>
      <c r="AF570" s="9" t="s">
        <v>1148</v>
      </c>
      <c r="AG570" s="30">
        <v>0</v>
      </c>
      <c r="AH570" s="9" t="s">
        <v>1148</v>
      </c>
      <c r="AI570" s="32">
        <v>26</v>
      </c>
      <c r="AJ570" s="12" t="s">
        <v>1148</v>
      </c>
      <c r="AK570" s="22">
        <v>410372</v>
      </c>
      <c r="AL570" s="22" t="s">
        <v>1148</v>
      </c>
      <c r="AM570" s="22">
        <v>0</v>
      </c>
      <c r="AN570" s="22" t="s">
        <v>1148</v>
      </c>
      <c r="AO570" s="22">
        <v>0</v>
      </c>
      <c r="AP570" s="22" t="s">
        <v>1148</v>
      </c>
      <c r="AQ570" s="22">
        <v>243713</v>
      </c>
      <c r="AR570" s="22" t="s">
        <v>1148</v>
      </c>
      <c r="AS570" s="26">
        <v>654085</v>
      </c>
      <c r="AT570" s="22" t="s">
        <v>1148</v>
      </c>
      <c r="AU570" s="23">
        <v>13.579483785572469</v>
      </c>
      <c r="AV570" s="23" t="s">
        <v>1148</v>
      </c>
      <c r="AW570" s="23" t="s">
        <v>1148</v>
      </c>
      <c r="AX570" s="23" t="s">
        <v>1148</v>
      </c>
      <c r="AY570" s="23" t="s">
        <v>1148</v>
      </c>
      <c r="AZ570" s="23" t="s">
        <v>1148</v>
      </c>
      <c r="BA570" s="23">
        <v>26.464654142686502</v>
      </c>
      <c r="BB570" s="23" t="s">
        <v>1148</v>
      </c>
      <c r="BC570" s="24">
        <v>16.58893200436227</v>
      </c>
      <c r="BD570" s="1" t="s">
        <v>1148</v>
      </c>
      <c r="BE570" s="1" t="str">
        <f>IF(OR(N570="Q",P570="Q",R570="Q",T570="Q",V570="Q",X570="Q",Z570="Q",AB570="Q",AD570="Q",AF570="Q",AH570="Q",AJ570="Q",AL570="Q",AN570="Q",AP570="Q",AR570="Q",AT570="Q",AV570="Q",AX570="Q",AZ570="Q",BB570="Q",BD570="Q"),"Yes","No")</f>
        <v>No</v>
      </c>
    </row>
    <row r="571" spans="1:57" ht="11.25" customHeight="1">
      <c r="A571" s="7" t="s">
        <v>33</v>
      </c>
      <c r="B571" s="7" t="s">
        <v>731</v>
      </c>
      <c r="C571" s="37" t="s">
        <v>32</v>
      </c>
      <c r="D571" s="298">
        <v>4129</v>
      </c>
      <c r="E571" s="299">
        <v>40129</v>
      </c>
      <c r="F571" s="27" t="s">
        <v>164</v>
      </c>
      <c r="G571" s="73" t="s">
        <v>160</v>
      </c>
      <c r="H571" s="35">
        <v>169541</v>
      </c>
      <c r="I571" s="35">
        <v>32</v>
      </c>
      <c r="J571" s="37" t="s">
        <v>8</v>
      </c>
      <c r="K571" s="37" t="s">
        <v>161</v>
      </c>
      <c r="L571" s="8">
        <v>7</v>
      </c>
      <c r="M571" s="8">
        <v>1856</v>
      </c>
      <c r="N571" s="9" t="s">
        <v>1148</v>
      </c>
      <c r="O571" s="8">
        <v>124</v>
      </c>
      <c r="P571" s="9" t="s">
        <v>1148</v>
      </c>
      <c r="Q571" s="8">
        <v>0</v>
      </c>
      <c r="R571" s="9" t="s">
        <v>1148</v>
      </c>
      <c r="S571" s="8">
        <v>1146</v>
      </c>
      <c r="T571" s="9" t="s">
        <v>1148</v>
      </c>
      <c r="U571" s="8">
        <v>0</v>
      </c>
      <c r="V571" s="9" t="s">
        <v>1148</v>
      </c>
      <c r="W571" s="33">
        <v>3126</v>
      </c>
      <c r="X571" s="9" t="s">
        <v>1148</v>
      </c>
      <c r="Y571" s="30">
        <v>1</v>
      </c>
      <c r="Z571" s="9" t="s">
        <v>1148</v>
      </c>
      <c r="AA571" s="30">
        <v>0.125</v>
      </c>
      <c r="AB571" s="9" t="s">
        <v>1148</v>
      </c>
      <c r="AC571" s="30">
        <v>0</v>
      </c>
      <c r="AD571" s="9" t="s">
        <v>1148</v>
      </c>
      <c r="AE571" s="30">
        <v>1</v>
      </c>
      <c r="AF571" s="9" t="s">
        <v>1148</v>
      </c>
      <c r="AG571" s="30">
        <v>0</v>
      </c>
      <c r="AH571" s="9" t="s">
        <v>1148</v>
      </c>
      <c r="AI571" s="32">
        <v>2.125</v>
      </c>
      <c r="AJ571" s="12" t="s">
        <v>1148</v>
      </c>
      <c r="AK571" s="22">
        <v>41127</v>
      </c>
      <c r="AL571" s="22" t="s">
        <v>1148</v>
      </c>
      <c r="AM571" s="22">
        <v>3801</v>
      </c>
      <c r="AN571" s="22" t="s">
        <v>1148</v>
      </c>
      <c r="AO571" s="22">
        <v>0</v>
      </c>
      <c r="AP571" s="22" t="s">
        <v>1148</v>
      </c>
      <c r="AQ571" s="22">
        <v>14893</v>
      </c>
      <c r="AR571" s="22" t="s">
        <v>1148</v>
      </c>
      <c r="AS571" s="26">
        <v>59821</v>
      </c>
      <c r="AT571" s="22" t="s">
        <v>1148</v>
      </c>
      <c r="AU571" s="23">
        <v>22.158943965517242</v>
      </c>
      <c r="AV571" s="23" t="s">
        <v>1148</v>
      </c>
      <c r="AW571" s="23">
        <v>30.653225806451612</v>
      </c>
      <c r="AX571" s="23" t="s">
        <v>1148</v>
      </c>
      <c r="AY571" s="23" t="s">
        <v>1148</v>
      </c>
      <c r="AZ571" s="23" t="s">
        <v>1148</v>
      </c>
      <c r="BA571" s="23">
        <v>12.995636998254799</v>
      </c>
      <c r="BB571" s="23" t="s">
        <v>1148</v>
      </c>
      <c r="BC571" s="24">
        <v>19.136596289187459</v>
      </c>
      <c r="BD571" s="1" t="s">
        <v>1148</v>
      </c>
      <c r="BE571" s="1" t="str">
        <f>IF(OR(N571="Q",P571="Q",R571="Q",T571="Q",V571="Q",X571="Q",Z571="Q",AB571="Q",AD571="Q",AF571="Q",AH571="Q",AJ571="Q",AL571="Q",AN571="Q",AP571="Q",AR571="Q",AT571="Q",AV571="Q",AX571="Q",AZ571="Q",BB571="Q",BD571="Q"),"Yes","No")</f>
        <v>No</v>
      </c>
    </row>
    <row r="572" spans="1:57" ht="11.25" customHeight="1">
      <c r="A572" s="7" t="s">
        <v>43</v>
      </c>
      <c r="B572" s="7" t="s">
        <v>540</v>
      </c>
      <c r="C572" s="37" t="s">
        <v>42</v>
      </c>
      <c r="D572" s="298">
        <v>5103</v>
      </c>
      <c r="E572" s="299">
        <v>50103</v>
      </c>
      <c r="F572" s="27" t="s">
        <v>164</v>
      </c>
      <c r="G572" s="73" t="s">
        <v>160</v>
      </c>
      <c r="H572" s="35">
        <v>8608208</v>
      </c>
      <c r="I572" s="35">
        <v>32</v>
      </c>
      <c r="J572" s="37" t="s">
        <v>10</v>
      </c>
      <c r="K572" s="37" t="s">
        <v>161</v>
      </c>
      <c r="L572" s="8">
        <v>6</v>
      </c>
      <c r="M572" s="8">
        <v>11321</v>
      </c>
      <c r="N572" s="9" t="s">
        <v>1148</v>
      </c>
      <c r="O572" s="8">
        <v>0</v>
      </c>
      <c r="P572" s="9" t="s">
        <v>1148</v>
      </c>
      <c r="Q572" s="8">
        <v>0</v>
      </c>
      <c r="R572" s="9" t="s">
        <v>1148</v>
      </c>
      <c r="S572" s="8">
        <v>3392</v>
      </c>
      <c r="T572" s="9" t="s">
        <v>1148</v>
      </c>
      <c r="U572" s="8">
        <v>0</v>
      </c>
      <c r="V572" s="9" t="s">
        <v>1148</v>
      </c>
      <c r="W572" s="33">
        <v>14713</v>
      </c>
      <c r="X572" s="9" t="s">
        <v>1148</v>
      </c>
      <c r="Y572" s="30">
        <v>7</v>
      </c>
      <c r="Z572" s="9" t="s">
        <v>1148</v>
      </c>
      <c r="AA572" s="30">
        <v>0</v>
      </c>
      <c r="AB572" s="9" t="s">
        <v>1148</v>
      </c>
      <c r="AC572" s="30">
        <v>0</v>
      </c>
      <c r="AD572" s="9" t="s">
        <v>1148</v>
      </c>
      <c r="AE572" s="30">
        <v>2</v>
      </c>
      <c r="AF572" s="9" t="s">
        <v>1148</v>
      </c>
      <c r="AG572" s="30">
        <v>0</v>
      </c>
      <c r="AH572" s="9" t="s">
        <v>1148</v>
      </c>
      <c r="AI572" s="32">
        <v>9</v>
      </c>
      <c r="AJ572" s="12" t="s">
        <v>1148</v>
      </c>
      <c r="AK572" s="22">
        <v>145534</v>
      </c>
      <c r="AL572" s="22" t="s">
        <v>1148</v>
      </c>
      <c r="AM572" s="22">
        <v>0</v>
      </c>
      <c r="AN572" s="22" t="s">
        <v>1148</v>
      </c>
      <c r="AO572" s="22">
        <v>0</v>
      </c>
      <c r="AP572" s="22" t="s">
        <v>1148</v>
      </c>
      <c r="AQ572" s="22">
        <v>30171</v>
      </c>
      <c r="AR572" s="22" t="s">
        <v>1148</v>
      </c>
      <c r="AS572" s="26">
        <v>175705</v>
      </c>
      <c r="AT572" s="22" t="s">
        <v>1148</v>
      </c>
      <c r="AU572" s="23">
        <v>12.855224803462592</v>
      </c>
      <c r="AV572" s="23" t="s">
        <v>1148</v>
      </c>
      <c r="AW572" s="23" t="s">
        <v>1148</v>
      </c>
      <c r="AX572" s="23" t="s">
        <v>1148</v>
      </c>
      <c r="AY572" s="23" t="s">
        <v>1148</v>
      </c>
      <c r="AZ572" s="23" t="s">
        <v>1148</v>
      </c>
      <c r="BA572" s="23">
        <v>8.8947523584905657</v>
      </c>
      <c r="BB572" s="23" t="s">
        <v>1148</v>
      </c>
      <c r="BC572" s="24">
        <v>11.942159994562632</v>
      </c>
      <c r="BD572" s="1" t="s">
        <v>1148</v>
      </c>
      <c r="BE572" s="1" t="str">
        <f>IF(OR(N572="Q",P572="Q",R572="Q",T572="Q",V572="Q",X572="Q",Z572="Q",AB572="Q",AD572="Q",AF572="Q",AH572="Q",AJ572="Q",AL572="Q",AN572="Q",AP572="Q",AR572="Q",AT572="Q",AV572="Q",AX572="Q",AZ572="Q",BB572="Q",BD572="Q"),"Yes","No")</f>
        <v>No</v>
      </c>
    </row>
    <row r="573" spans="1:57" ht="11.25" customHeight="1">
      <c r="A573" s="7" t="s">
        <v>599</v>
      </c>
      <c r="B573" s="7" t="s">
        <v>600</v>
      </c>
      <c r="C573" s="37" t="s">
        <v>52</v>
      </c>
      <c r="D573" s="298">
        <v>5039</v>
      </c>
      <c r="E573" s="299">
        <v>50039</v>
      </c>
      <c r="F573" s="27" t="s">
        <v>167</v>
      </c>
      <c r="G573" s="73" t="s">
        <v>160</v>
      </c>
      <c r="H573" s="35">
        <v>126265</v>
      </c>
      <c r="I573" s="35">
        <v>32</v>
      </c>
      <c r="J573" s="37" t="s">
        <v>10</v>
      </c>
      <c r="K573" s="37" t="s">
        <v>161</v>
      </c>
      <c r="L573" s="8">
        <v>4</v>
      </c>
      <c r="M573" s="8">
        <v>11957</v>
      </c>
      <c r="N573" s="9" t="s">
        <v>1148</v>
      </c>
      <c r="O573" s="8">
        <v>1941</v>
      </c>
      <c r="P573" s="9" t="s">
        <v>1148</v>
      </c>
      <c r="Q573" s="8">
        <v>146</v>
      </c>
      <c r="R573" s="9" t="s">
        <v>123</v>
      </c>
      <c r="S573" s="8">
        <v>3596</v>
      </c>
      <c r="T573" s="9" t="s">
        <v>1148</v>
      </c>
      <c r="U573" s="8">
        <v>0</v>
      </c>
      <c r="V573" s="9" t="s">
        <v>1148</v>
      </c>
      <c r="W573" s="33">
        <v>17640</v>
      </c>
      <c r="X573" s="9" t="s">
        <v>123</v>
      </c>
      <c r="Y573" s="30">
        <v>7.7</v>
      </c>
      <c r="Z573" s="9" t="s">
        <v>1148</v>
      </c>
      <c r="AA573" s="30">
        <v>1.8</v>
      </c>
      <c r="AB573" s="9" t="s">
        <v>1148</v>
      </c>
      <c r="AC573" s="30">
        <v>0.8</v>
      </c>
      <c r="AD573" s="9" t="s">
        <v>1148</v>
      </c>
      <c r="AE573" s="30">
        <v>2.2999999999999998</v>
      </c>
      <c r="AF573" s="9" t="s">
        <v>1148</v>
      </c>
      <c r="AG573" s="30">
        <v>0</v>
      </c>
      <c r="AH573" s="9" t="s">
        <v>1148</v>
      </c>
      <c r="AI573" s="32">
        <v>12.6</v>
      </c>
      <c r="AJ573" s="12" t="s">
        <v>1148</v>
      </c>
      <c r="AK573" s="22">
        <v>265910</v>
      </c>
      <c r="AL573" s="22" t="s">
        <v>1148</v>
      </c>
      <c r="AM573" s="22">
        <v>63425</v>
      </c>
      <c r="AN573" s="22" t="s">
        <v>1148</v>
      </c>
      <c r="AO573" s="22">
        <v>18312</v>
      </c>
      <c r="AP573" s="22" t="s">
        <v>1148</v>
      </c>
      <c r="AQ573" s="22">
        <v>120038</v>
      </c>
      <c r="AR573" s="22" t="s">
        <v>1148</v>
      </c>
      <c r="AS573" s="26">
        <v>467685</v>
      </c>
      <c r="AT573" s="22" t="s">
        <v>1148</v>
      </c>
      <c r="AU573" s="23">
        <v>22.238855900309442</v>
      </c>
      <c r="AV573" s="23" t="s">
        <v>1148</v>
      </c>
      <c r="AW573" s="23">
        <v>32.676455435342604</v>
      </c>
      <c r="AX573" s="23" t="s">
        <v>1148</v>
      </c>
      <c r="AY573" s="23">
        <v>125.42465753424658</v>
      </c>
      <c r="AZ573" s="23" t="s">
        <v>123</v>
      </c>
      <c r="BA573" s="23">
        <v>33.380978865406007</v>
      </c>
      <c r="BB573" s="23" t="s">
        <v>1148</v>
      </c>
      <c r="BC573" s="24">
        <v>26.512755102040817</v>
      </c>
      <c r="BD573" s="1" t="s">
        <v>123</v>
      </c>
      <c r="BE573" s="1" t="str">
        <f>IF(OR(N573="Q",P573="Q",R573="Q",T573="Q",V573="Q",X573="Q",Z573="Q",AB573="Q",AD573="Q",AF573="Q",AH573="Q",AJ573="Q",AL573="Q",AN573="Q",AP573="Q",AR573="Q",AT573="Q",AV573="Q",AX573="Q",AZ573="Q",BB573="Q",BD573="Q"),"Yes","No")</f>
        <v>Yes</v>
      </c>
    </row>
    <row r="574" spans="1:57" ht="11.25" customHeight="1">
      <c r="A574" s="7" t="s">
        <v>221</v>
      </c>
      <c r="B574" s="7" t="s">
        <v>222</v>
      </c>
      <c r="C574" s="37" t="s">
        <v>57</v>
      </c>
      <c r="D574" s="298">
        <v>8004</v>
      </c>
      <c r="E574" s="299">
        <v>80004</v>
      </c>
      <c r="F574" s="27" t="s">
        <v>164</v>
      </c>
      <c r="G574" s="73" t="s">
        <v>160</v>
      </c>
      <c r="H574" s="35">
        <v>114773</v>
      </c>
      <c r="I574" s="35">
        <v>31</v>
      </c>
      <c r="J574" s="37" t="s">
        <v>7</v>
      </c>
      <c r="K574" s="37" t="s">
        <v>161</v>
      </c>
      <c r="L574" s="8">
        <v>20</v>
      </c>
      <c r="M574" s="8">
        <v>53606</v>
      </c>
      <c r="N574" s="9" t="s">
        <v>1148</v>
      </c>
      <c r="O574" s="8">
        <v>7435</v>
      </c>
      <c r="P574" s="9" t="s">
        <v>1148</v>
      </c>
      <c r="Q574" s="8">
        <v>4507</v>
      </c>
      <c r="R574" s="9" t="s">
        <v>1148</v>
      </c>
      <c r="S574" s="8">
        <v>5157</v>
      </c>
      <c r="T574" s="9" t="s">
        <v>1148</v>
      </c>
      <c r="U574" s="8">
        <v>0</v>
      </c>
      <c r="V574" s="9" t="s">
        <v>1148</v>
      </c>
      <c r="W574" s="33">
        <v>70705</v>
      </c>
      <c r="X574" s="9" t="s">
        <v>1148</v>
      </c>
      <c r="Y574" s="30">
        <v>32</v>
      </c>
      <c r="Z574" s="9" t="s">
        <v>1148</v>
      </c>
      <c r="AA574" s="30">
        <v>3.8</v>
      </c>
      <c r="AB574" s="9" t="s">
        <v>1148</v>
      </c>
      <c r="AC574" s="30">
        <v>2.4</v>
      </c>
      <c r="AD574" s="9" t="s">
        <v>1148</v>
      </c>
      <c r="AE574" s="30">
        <v>3</v>
      </c>
      <c r="AF574" s="9" t="s">
        <v>1148</v>
      </c>
      <c r="AG574" s="30">
        <v>0</v>
      </c>
      <c r="AH574" s="9" t="s">
        <v>1148</v>
      </c>
      <c r="AI574" s="32">
        <v>41.2</v>
      </c>
      <c r="AJ574" s="12" t="s">
        <v>1148</v>
      </c>
      <c r="AK574" s="22">
        <v>1254753</v>
      </c>
      <c r="AL574" s="22" t="s">
        <v>1148</v>
      </c>
      <c r="AM574" s="22">
        <v>141626</v>
      </c>
      <c r="AN574" s="22" t="s">
        <v>1148</v>
      </c>
      <c r="AO574" s="22">
        <v>159938</v>
      </c>
      <c r="AP574" s="22" t="s">
        <v>1148</v>
      </c>
      <c r="AQ574" s="22">
        <v>269006</v>
      </c>
      <c r="AR574" s="22" t="s">
        <v>1148</v>
      </c>
      <c r="AS574" s="26">
        <v>1825323</v>
      </c>
      <c r="AT574" s="22" t="s">
        <v>1148</v>
      </c>
      <c r="AU574" s="23">
        <v>23.406950714472259</v>
      </c>
      <c r="AV574" s="23" t="s">
        <v>1148</v>
      </c>
      <c r="AW574" s="23">
        <v>19.048554135843982</v>
      </c>
      <c r="AX574" s="23" t="s">
        <v>1148</v>
      </c>
      <c r="AY574" s="23">
        <v>35.48657643665409</v>
      </c>
      <c r="AZ574" s="23" t="s">
        <v>1148</v>
      </c>
      <c r="BA574" s="23">
        <v>52.163273220864845</v>
      </c>
      <c r="BB574" s="23" t="s">
        <v>1148</v>
      </c>
      <c r="BC574" s="24">
        <v>25.816038469698039</v>
      </c>
      <c r="BD574" s="1" t="s">
        <v>1148</v>
      </c>
      <c r="BE574" s="1" t="str">
        <f>IF(OR(N574="Q",P574="Q",R574="Q",T574="Q",V574="Q",X574="Q",Z574="Q",AB574="Q",AD574="Q",AF574="Q",AH574="Q",AJ574="Q",AL574="Q",AN574="Q",AP574="Q",AR574="Q",AT574="Q",AV574="Q",AX574="Q",AZ574="Q",BB574="Q",BD574="Q"),"Yes","No")</f>
        <v>No</v>
      </c>
    </row>
    <row r="575" spans="1:57" ht="11.25" customHeight="1">
      <c r="A575" s="7" t="s">
        <v>190</v>
      </c>
      <c r="B575" s="7" t="s">
        <v>191</v>
      </c>
      <c r="C575" s="37" t="s">
        <v>77</v>
      </c>
      <c r="D575" s="298">
        <v>3087</v>
      </c>
      <c r="E575" s="299">
        <v>30087</v>
      </c>
      <c r="F575" s="27" t="s">
        <v>164</v>
      </c>
      <c r="G575" s="73" t="s">
        <v>160</v>
      </c>
      <c r="H575" s="35">
        <v>51370</v>
      </c>
      <c r="I575" s="35">
        <v>31</v>
      </c>
      <c r="J575" s="37" t="s">
        <v>10</v>
      </c>
      <c r="K575" s="37" t="s">
        <v>161</v>
      </c>
      <c r="L575" s="8">
        <v>20</v>
      </c>
      <c r="M575" s="8">
        <v>40990</v>
      </c>
      <c r="N575" s="9" t="s">
        <v>1148</v>
      </c>
      <c r="O575" s="8">
        <v>3900</v>
      </c>
      <c r="P575" s="9" t="s">
        <v>1148</v>
      </c>
      <c r="Q575" s="8">
        <v>600</v>
      </c>
      <c r="R575" s="9" t="s">
        <v>1148</v>
      </c>
      <c r="S575" s="8">
        <v>3037</v>
      </c>
      <c r="T575" s="9" t="s">
        <v>1148</v>
      </c>
      <c r="U575" s="8">
        <v>250</v>
      </c>
      <c r="V575" s="9" t="s">
        <v>1148</v>
      </c>
      <c r="W575" s="33">
        <v>48777</v>
      </c>
      <c r="X575" s="9" t="s">
        <v>1148</v>
      </c>
      <c r="Y575" s="30">
        <v>22</v>
      </c>
      <c r="Z575" s="9" t="s">
        <v>1148</v>
      </c>
      <c r="AA575" s="30">
        <v>1.6</v>
      </c>
      <c r="AB575" s="9" t="s">
        <v>1148</v>
      </c>
      <c r="AC575" s="30">
        <v>0.4</v>
      </c>
      <c r="AD575" s="9" t="s">
        <v>1148</v>
      </c>
      <c r="AE575" s="30">
        <v>1.5</v>
      </c>
      <c r="AF575" s="9" t="s">
        <v>1148</v>
      </c>
      <c r="AG575" s="30">
        <v>0.1</v>
      </c>
      <c r="AH575" s="9" t="s">
        <v>1148</v>
      </c>
      <c r="AI575" s="32">
        <v>25.6</v>
      </c>
      <c r="AJ575" s="12" t="s">
        <v>1148</v>
      </c>
      <c r="AK575" s="22">
        <v>456355</v>
      </c>
      <c r="AL575" s="22" t="s">
        <v>1148</v>
      </c>
      <c r="AM575" s="22">
        <v>146375</v>
      </c>
      <c r="AN575" s="22" t="s">
        <v>1148</v>
      </c>
      <c r="AO575" s="22">
        <v>35941</v>
      </c>
      <c r="AP575" s="22" t="s">
        <v>1148</v>
      </c>
      <c r="AQ575" s="22">
        <v>199279</v>
      </c>
      <c r="AR575" s="22" t="s">
        <v>1148</v>
      </c>
      <c r="AS575" s="26">
        <v>837950</v>
      </c>
      <c r="AT575" s="22" t="s">
        <v>1148</v>
      </c>
      <c r="AU575" s="23">
        <v>11.133325201268603</v>
      </c>
      <c r="AV575" s="23" t="s">
        <v>1148</v>
      </c>
      <c r="AW575" s="23">
        <v>37.532051282051285</v>
      </c>
      <c r="AX575" s="23" t="s">
        <v>1148</v>
      </c>
      <c r="AY575" s="23">
        <v>59.901666666666664</v>
      </c>
      <c r="AZ575" s="23" t="s">
        <v>1148</v>
      </c>
      <c r="BA575" s="23">
        <v>65.617056305564702</v>
      </c>
      <c r="BB575" s="23" t="s">
        <v>1148</v>
      </c>
      <c r="BC575" s="24">
        <v>17.179203313036883</v>
      </c>
      <c r="BD575" s="1" t="s">
        <v>1148</v>
      </c>
      <c r="BE575" s="1" t="str">
        <f>IF(OR(N575="Q",P575="Q",R575="Q",T575="Q",V575="Q",X575="Q",Z575="Q",AB575="Q",AD575="Q",AF575="Q",AH575="Q",AJ575="Q",AL575="Q",AN575="Q",AP575="Q",AR575="Q",AT575="Q",AV575="Q",AX575="Q",AZ575="Q",BB575="Q",BD575="Q"),"Yes","No")</f>
        <v>No</v>
      </c>
    </row>
    <row r="576" spans="1:57" ht="11.25" customHeight="1">
      <c r="A576" s="7" t="s">
        <v>221</v>
      </c>
      <c r="B576" s="7" t="s">
        <v>222</v>
      </c>
      <c r="C576" s="37" t="s">
        <v>57</v>
      </c>
      <c r="D576" s="298">
        <v>8004</v>
      </c>
      <c r="E576" s="299">
        <v>80004</v>
      </c>
      <c r="F576" s="27" t="s">
        <v>164</v>
      </c>
      <c r="G576" s="73" t="s">
        <v>160</v>
      </c>
      <c r="H576" s="35">
        <v>114773</v>
      </c>
      <c r="I576" s="35">
        <v>31</v>
      </c>
      <c r="J576" s="37" t="s">
        <v>10</v>
      </c>
      <c r="K576" s="37" t="s">
        <v>161</v>
      </c>
      <c r="L576" s="8">
        <v>11</v>
      </c>
      <c r="M576" s="8">
        <v>25326</v>
      </c>
      <c r="N576" s="9" t="s">
        <v>1148</v>
      </c>
      <c r="O576" s="8">
        <v>2141</v>
      </c>
      <c r="P576" s="9" t="s">
        <v>1148</v>
      </c>
      <c r="Q576" s="8">
        <v>182</v>
      </c>
      <c r="R576" s="9" t="s">
        <v>1148</v>
      </c>
      <c r="S576" s="8">
        <v>686</v>
      </c>
      <c r="T576" s="9" t="s">
        <v>1148</v>
      </c>
      <c r="U576" s="8">
        <v>0</v>
      </c>
      <c r="V576" s="9" t="s">
        <v>1148</v>
      </c>
      <c r="W576" s="33">
        <v>28335</v>
      </c>
      <c r="X576" s="9" t="s">
        <v>1148</v>
      </c>
      <c r="Y576" s="30">
        <v>14.1</v>
      </c>
      <c r="Z576" s="9" t="s">
        <v>1148</v>
      </c>
      <c r="AA576" s="30">
        <v>1.2</v>
      </c>
      <c r="AB576" s="9" t="s">
        <v>1148</v>
      </c>
      <c r="AC576" s="30">
        <v>0.1</v>
      </c>
      <c r="AD576" s="9" t="s">
        <v>1148</v>
      </c>
      <c r="AE576" s="30">
        <v>0.4</v>
      </c>
      <c r="AF576" s="9" t="s">
        <v>1148</v>
      </c>
      <c r="AG576" s="30">
        <v>0</v>
      </c>
      <c r="AH576" s="9" t="s">
        <v>1148</v>
      </c>
      <c r="AI576" s="32">
        <v>15.8</v>
      </c>
      <c r="AJ576" s="12" t="s">
        <v>1148</v>
      </c>
      <c r="AK576" s="22">
        <v>609779</v>
      </c>
      <c r="AL576" s="22" t="s">
        <v>1148</v>
      </c>
      <c r="AM576" s="22">
        <v>60754</v>
      </c>
      <c r="AN576" s="22" t="s">
        <v>1148</v>
      </c>
      <c r="AO576" s="22">
        <v>3874</v>
      </c>
      <c r="AP576" s="22" t="s">
        <v>1148</v>
      </c>
      <c r="AQ576" s="22">
        <v>26882</v>
      </c>
      <c r="AR576" s="22" t="s">
        <v>1148</v>
      </c>
      <c r="AS576" s="26">
        <v>701289</v>
      </c>
      <c r="AT576" s="22" t="s">
        <v>1148</v>
      </c>
      <c r="AU576" s="23">
        <v>24.077193398088919</v>
      </c>
      <c r="AV576" s="23" t="s">
        <v>1148</v>
      </c>
      <c r="AW576" s="23">
        <v>28.376459598318544</v>
      </c>
      <c r="AX576" s="23" t="s">
        <v>1148</v>
      </c>
      <c r="AY576" s="23">
        <v>21.285714285714285</v>
      </c>
      <c r="AZ576" s="23" t="s">
        <v>1148</v>
      </c>
      <c r="BA576" s="23">
        <v>39.186588921282798</v>
      </c>
      <c r="BB576" s="23" t="s">
        <v>1148</v>
      </c>
      <c r="BC576" s="24">
        <v>24.7499205929063</v>
      </c>
      <c r="BD576" s="1" t="s">
        <v>1148</v>
      </c>
      <c r="BE576" s="1" t="str">
        <f>IF(OR(N576="Q",P576="Q",R576="Q",T576="Q",V576="Q",X576="Q",Z576="Q",AB576="Q",AD576="Q",AF576="Q",AH576="Q",AJ576="Q",AL576="Q",AN576="Q",AP576="Q",AR576="Q",AT576="Q",AV576="Q",AX576="Q",AZ576="Q",BB576="Q",BD576="Q"),"Yes","No")</f>
        <v>No</v>
      </c>
    </row>
    <row r="577" spans="1:57" ht="11.25" customHeight="1">
      <c r="A577" s="7" t="s">
        <v>190</v>
      </c>
      <c r="B577" s="7" t="s">
        <v>191</v>
      </c>
      <c r="C577" s="37" t="s">
        <v>77</v>
      </c>
      <c r="D577" s="298">
        <v>3087</v>
      </c>
      <c r="E577" s="299">
        <v>30087</v>
      </c>
      <c r="F577" s="27" t="s">
        <v>164</v>
      </c>
      <c r="G577" s="73" t="s">
        <v>160</v>
      </c>
      <c r="H577" s="35">
        <v>51370</v>
      </c>
      <c r="I577" s="35">
        <v>31</v>
      </c>
      <c r="J577" s="37" t="s">
        <v>7</v>
      </c>
      <c r="K577" s="37" t="s">
        <v>161</v>
      </c>
      <c r="L577" s="8">
        <v>6</v>
      </c>
      <c r="M577" s="8">
        <v>21147</v>
      </c>
      <c r="N577" s="9" t="s">
        <v>1148</v>
      </c>
      <c r="O577" s="8">
        <v>2400</v>
      </c>
      <c r="P577" s="9" t="s">
        <v>1148</v>
      </c>
      <c r="Q577" s="8">
        <v>485</v>
      </c>
      <c r="R577" s="9" t="s">
        <v>1148</v>
      </c>
      <c r="S577" s="8">
        <v>4200</v>
      </c>
      <c r="T577" s="9" t="s">
        <v>1148</v>
      </c>
      <c r="U577" s="8">
        <v>105</v>
      </c>
      <c r="V577" s="9" t="s">
        <v>1148</v>
      </c>
      <c r="W577" s="33">
        <v>28337</v>
      </c>
      <c r="X577" s="9" t="s">
        <v>1148</v>
      </c>
      <c r="Y577" s="30">
        <v>13</v>
      </c>
      <c r="Z577" s="9" t="s">
        <v>1148</v>
      </c>
      <c r="AA577" s="30">
        <v>1.4</v>
      </c>
      <c r="AB577" s="9" t="s">
        <v>1148</v>
      </c>
      <c r="AC577" s="30">
        <v>0.5</v>
      </c>
      <c r="AD577" s="9" t="s">
        <v>1148</v>
      </c>
      <c r="AE577" s="30">
        <v>2</v>
      </c>
      <c r="AF577" s="9" t="s">
        <v>1148</v>
      </c>
      <c r="AG577" s="30">
        <v>0.1</v>
      </c>
      <c r="AH577" s="9" t="s">
        <v>1148</v>
      </c>
      <c r="AI577" s="32">
        <v>17</v>
      </c>
      <c r="AJ577" s="12" t="s">
        <v>1148</v>
      </c>
      <c r="AK577" s="22">
        <v>269199</v>
      </c>
      <c r="AL577" s="22" t="s">
        <v>1148</v>
      </c>
      <c r="AM577" s="22">
        <v>64908</v>
      </c>
      <c r="AN577" s="22" t="s">
        <v>1148</v>
      </c>
      <c r="AO577" s="22">
        <v>17981</v>
      </c>
      <c r="AP577" s="22" t="s">
        <v>1148</v>
      </c>
      <c r="AQ577" s="22">
        <v>93469</v>
      </c>
      <c r="AR577" s="22" t="s">
        <v>1148</v>
      </c>
      <c r="AS577" s="26">
        <v>445557</v>
      </c>
      <c r="AT577" s="22" t="s">
        <v>1148</v>
      </c>
      <c r="AU577" s="23">
        <v>12.729890764647468</v>
      </c>
      <c r="AV577" s="23" t="s">
        <v>1148</v>
      </c>
      <c r="AW577" s="23">
        <v>27.045000000000002</v>
      </c>
      <c r="AX577" s="23" t="s">
        <v>1148</v>
      </c>
      <c r="AY577" s="23">
        <v>37.074226804123711</v>
      </c>
      <c r="AZ577" s="23" t="s">
        <v>1148</v>
      </c>
      <c r="BA577" s="23">
        <v>22.25452380952381</v>
      </c>
      <c r="BB577" s="23" t="s">
        <v>1148</v>
      </c>
      <c r="BC577" s="24">
        <v>15.723506369763912</v>
      </c>
      <c r="BD577" s="1" t="s">
        <v>1148</v>
      </c>
      <c r="BE577" s="1" t="str">
        <f>IF(OR(N577="Q",P577="Q",R577="Q",T577="Q",V577="Q",X577="Q",Z577="Q",AB577="Q",AD577="Q",AF577="Q",AH577="Q",AJ577="Q",AL577="Q",AN577="Q",AP577="Q",AR577="Q",AT577="Q",AV577="Q",AX577="Q",AZ577="Q",BB577="Q",BD577="Q"),"Yes","No")</f>
        <v>No</v>
      </c>
    </row>
    <row r="578" spans="1:57" ht="11.25" customHeight="1">
      <c r="A578" s="7" t="s">
        <v>745</v>
      </c>
      <c r="B578" s="7" t="s">
        <v>242</v>
      </c>
      <c r="C578" s="37" t="s">
        <v>70</v>
      </c>
      <c r="D578" s="298">
        <v>2185</v>
      </c>
      <c r="E578" s="299">
        <v>20185</v>
      </c>
      <c r="F578" s="27" t="s">
        <v>243</v>
      </c>
      <c r="G578" s="73" t="s">
        <v>160</v>
      </c>
      <c r="H578" s="35">
        <v>117328</v>
      </c>
      <c r="I578" s="35">
        <v>30</v>
      </c>
      <c r="J578" s="37" t="s">
        <v>7</v>
      </c>
      <c r="K578" s="37" t="s">
        <v>161</v>
      </c>
      <c r="L578" s="8">
        <v>22</v>
      </c>
      <c r="M578" s="8">
        <v>134485</v>
      </c>
      <c r="N578" s="9" t="s">
        <v>1148</v>
      </c>
      <c r="O578" s="8">
        <v>24423</v>
      </c>
      <c r="P578" s="9" t="s">
        <v>1148</v>
      </c>
      <c r="Q578" s="8">
        <v>12159</v>
      </c>
      <c r="R578" s="9" t="s">
        <v>1148</v>
      </c>
      <c r="S578" s="8">
        <v>2919</v>
      </c>
      <c r="T578" s="9" t="s">
        <v>1148</v>
      </c>
      <c r="U578" s="8">
        <v>0</v>
      </c>
      <c r="V578" s="9" t="s">
        <v>1148</v>
      </c>
      <c r="W578" s="33">
        <v>173986</v>
      </c>
      <c r="X578" s="9" t="s">
        <v>1148</v>
      </c>
      <c r="Y578" s="30">
        <v>82</v>
      </c>
      <c r="Z578" s="9" t="s">
        <v>1148</v>
      </c>
      <c r="AA578" s="30">
        <v>13</v>
      </c>
      <c r="AB578" s="9" t="s">
        <v>1148</v>
      </c>
      <c r="AC578" s="30">
        <v>9</v>
      </c>
      <c r="AD578" s="9" t="s">
        <v>1148</v>
      </c>
      <c r="AE578" s="30">
        <v>2</v>
      </c>
      <c r="AF578" s="9" t="s">
        <v>1148</v>
      </c>
      <c r="AG578" s="30">
        <v>0</v>
      </c>
      <c r="AH578" s="9" t="s">
        <v>1148</v>
      </c>
      <c r="AI578" s="32">
        <v>106</v>
      </c>
      <c r="AJ578" s="12" t="s">
        <v>1148</v>
      </c>
      <c r="AK578" s="22">
        <v>2526431</v>
      </c>
      <c r="AL578" s="22" t="s">
        <v>1148</v>
      </c>
      <c r="AM578" s="22">
        <v>643882</v>
      </c>
      <c r="AN578" s="22" t="s">
        <v>1148</v>
      </c>
      <c r="AO578" s="22">
        <v>280217</v>
      </c>
      <c r="AP578" s="22" t="s">
        <v>1148</v>
      </c>
      <c r="AQ578" s="22">
        <v>50274</v>
      </c>
      <c r="AR578" s="22" t="s">
        <v>1148</v>
      </c>
      <c r="AS578" s="26">
        <v>3500804</v>
      </c>
      <c r="AT578" s="22" t="s">
        <v>1148</v>
      </c>
      <c r="AU578" s="23">
        <v>18.785968695393539</v>
      </c>
      <c r="AV578" s="23" t="s">
        <v>1148</v>
      </c>
      <c r="AW578" s="23">
        <v>26.363755476395202</v>
      </c>
      <c r="AX578" s="23" t="s">
        <v>1148</v>
      </c>
      <c r="AY578" s="23">
        <v>23.046056419113413</v>
      </c>
      <c r="AZ578" s="23" t="s">
        <v>1148</v>
      </c>
      <c r="BA578" s="23">
        <v>17.223021582733814</v>
      </c>
      <c r="BB578" s="23" t="s">
        <v>1148</v>
      </c>
      <c r="BC578" s="24">
        <v>20.121182164082168</v>
      </c>
      <c r="BD578" s="1" t="s">
        <v>1148</v>
      </c>
      <c r="BE578" s="1" t="str">
        <f>IF(OR(N578="Q",P578="Q",R578="Q",T578="Q",V578="Q",X578="Q",Z578="Q",AB578="Q",AD578="Q",AF578="Q",AH578="Q",AJ578="Q",AL578="Q",AN578="Q",AP578="Q",AR578="Q",AT578="Q",AV578="Q",AX578="Q",AZ578="Q",BB578="Q",BD578="Q"),"Yes","No")</f>
        <v>No</v>
      </c>
    </row>
    <row r="579" spans="1:57" ht="11.25" customHeight="1">
      <c r="A579" s="7" t="s">
        <v>380</v>
      </c>
      <c r="B579" s="7" t="s">
        <v>381</v>
      </c>
      <c r="C579" s="37" t="s">
        <v>38</v>
      </c>
      <c r="D579" s="298">
        <v>7008</v>
      </c>
      <c r="E579" s="299">
        <v>70008</v>
      </c>
      <c r="F579" s="27" t="s">
        <v>164</v>
      </c>
      <c r="G579" s="73" t="s">
        <v>160</v>
      </c>
      <c r="H579" s="35">
        <v>177844</v>
      </c>
      <c r="I579" s="35">
        <v>30</v>
      </c>
      <c r="J579" s="37" t="s">
        <v>7</v>
      </c>
      <c r="K579" s="37" t="s">
        <v>161</v>
      </c>
      <c r="L579" s="8">
        <v>22</v>
      </c>
      <c r="M579" s="8">
        <v>91263</v>
      </c>
      <c r="N579" s="9" t="s">
        <v>1148</v>
      </c>
      <c r="O579" s="8">
        <v>7530</v>
      </c>
      <c r="P579" s="9" t="s">
        <v>1148</v>
      </c>
      <c r="Q579" s="8">
        <v>1800</v>
      </c>
      <c r="R579" s="9" t="s">
        <v>1148</v>
      </c>
      <c r="S579" s="8">
        <v>5377</v>
      </c>
      <c r="T579" s="9" t="s">
        <v>1148</v>
      </c>
      <c r="U579" s="8">
        <v>0</v>
      </c>
      <c r="V579" s="9" t="s">
        <v>1148</v>
      </c>
      <c r="W579" s="33">
        <v>105970</v>
      </c>
      <c r="X579" s="9" t="s">
        <v>1148</v>
      </c>
      <c r="Y579" s="30">
        <v>48</v>
      </c>
      <c r="Z579" s="9" t="s">
        <v>1148</v>
      </c>
      <c r="AA579" s="30">
        <v>4</v>
      </c>
      <c r="AB579" s="9" t="s">
        <v>1148</v>
      </c>
      <c r="AC579" s="30">
        <v>1</v>
      </c>
      <c r="AD579" s="9" t="s">
        <v>1148</v>
      </c>
      <c r="AE579" s="30">
        <v>4</v>
      </c>
      <c r="AF579" s="9" t="s">
        <v>1148</v>
      </c>
      <c r="AG579" s="30">
        <v>0</v>
      </c>
      <c r="AH579" s="9" t="s">
        <v>1148</v>
      </c>
      <c r="AI579" s="32">
        <v>57</v>
      </c>
      <c r="AJ579" s="12" t="s">
        <v>1148</v>
      </c>
      <c r="AK579" s="22">
        <v>2344393</v>
      </c>
      <c r="AL579" s="22" t="s">
        <v>1148</v>
      </c>
      <c r="AM579" s="22">
        <v>147742</v>
      </c>
      <c r="AN579" s="22" t="s">
        <v>1148</v>
      </c>
      <c r="AO579" s="22">
        <v>41097</v>
      </c>
      <c r="AP579" s="22" t="s">
        <v>1148</v>
      </c>
      <c r="AQ579" s="22">
        <v>201230</v>
      </c>
      <c r="AR579" s="22" t="s">
        <v>1148</v>
      </c>
      <c r="AS579" s="26">
        <v>2734462</v>
      </c>
      <c r="AT579" s="22" t="s">
        <v>1148</v>
      </c>
      <c r="AU579" s="23">
        <v>25.688318376560051</v>
      </c>
      <c r="AV579" s="23" t="s">
        <v>1148</v>
      </c>
      <c r="AW579" s="23">
        <v>19.620451527224436</v>
      </c>
      <c r="AX579" s="23" t="s">
        <v>1148</v>
      </c>
      <c r="AY579" s="23">
        <v>22.831666666666667</v>
      </c>
      <c r="AZ579" s="23" t="s">
        <v>1148</v>
      </c>
      <c r="BA579" s="23">
        <v>37.424214245862004</v>
      </c>
      <c r="BB579" s="23" t="s">
        <v>1148</v>
      </c>
      <c r="BC579" s="24">
        <v>25.804114371992075</v>
      </c>
      <c r="BD579" s="1" t="s">
        <v>1148</v>
      </c>
      <c r="BE579" s="1" t="str">
        <f>IF(OR(N579="Q",P579="Q",R579="Q",T579="Q",V579="Q",X579="Q",Z579="Q",AB579="Q",AD579="Q",AF579="Q",AH579="Q",AJ579="Q",AL579="Q",AN579="Q",AP579="Q",AR579="Q",AT579="Q",AV579="Q",AX579="Q",AZ579="Q",BB579="Q",BD579="Q"),"Yes","No")</f>
        <v>No</v>
      </c>
    </row>
    <row r="580" spans="1:57" ht="11.25" customHeight="1">
      <c r="A580" s="7" t="s">
        <v>454</v>
      </c>
      <c r="B580" s="7" t="s">
        <v>455</v>
      </c>
      <c r="C580" s="37" t="s">
        <v>93</v>
      </c>
      <c r="D580" s="298">
        <v>5004</v>
      </c>
      <c r="E580" s="299">
        <v>50004</v>
      </c>
      <c r="F580" s="27" t="s">
        <v>164</v>
      </c>
      <c r="G580" s="73" t="s">
        <v>160</v>
      </c>
      <c r="H580" s="35">
        <v>100868</v>
      </c>
      <c r="I580" s="35">
        <v>30</v>
      </c>
      <c r="J580" s="37" t="s">
        <v>7</v>
      </c>
      <c r="K580" s="37" t="s">
        <v>161</v>
      </c>
      <c r="L580" s="8">
        <v>16</v>
      </c>
      <c r="M580" s="8">
        <v>62365</v>
      </c>
      <c r="N580" s="9" t="s">
        <v>1148</v>
      </c>
      <c r="O580" s="8">
        <v>10792</v>
      </c>
      <c r="P580" s="9" t="s">
        <v>1148</v>
      </c>
      <c r="Q580" s="8">
        <v>500</v>
      </c>
      <c r="R580" s="9" t="s">
        <v>1148</v>
      </c>
      <c r="S580" s="8">
        <v>6115</v>
      </c>
      <c r="T580" s="9" t="s">
        <v>1148</v>
      </c>
      <c r="U580" s="8">
        <v>125</v>
      </c>
      <c r="V580" s="9" t="s">
        <v>1148</v>
      </c>
      <c r="W580" s="33">
        <v>79897</v>
      </c>
      <c r="X580" s="9" t="s">
        <v>1148</v>
      </c>
      <c r="Y580" s="30">
        <v>45.96</v>
      </c>
      <c r="Z580" s="9" t="s">
        <v>1148</v>
      </c>
      <c r="AA580" s="30">
        <v>6.27</v>
      </c>
      <c r="AB580" s="9" t="s">
        <v>1148</v>
      </c>
      <c r="AC580" s="30">
        <v>0.27</v>
      </c>
      <c r="AD580" s="9" t="s">
        <v>1148</v>
      </c>
      <c r="AE580" s="30">
        <v>3.5</v>
      </c>
      <c r="AF580" s="9" t="s">
        <v>1148</v>
      </c>
      <c r="AG580" s="30">
        <v>7.0000000000000007E-2</v>
      </c>
      <c r="AH580" s="9" t="s">
        <v>1148</v>
      </c>
      <c r="AI580" s="32">
        <v>56.07</v>
      </c>
      <c r="AJ580" s="12" t="s">
        <v>1148</v>
      </c>
      <c r="AK580" s="22">
        <v>1584061</v>
      </c>
      <c r="AL580" s="22" t="s">
        <v>1148</v>
      </c>
      <c r="AM580" s="22">
        <v>257148</v>
      </c>
      <c r="AN580" s="22" t="s">
        <v>1148</v>
      </c>
      <c r="AO580" s="22">
        <v>5996</v>
      </c>
      <c r="AP580" s="22" t="s">
        <v>1148</v>
      </c>
      <c r="AQ580" s="22">
        <v>221458</v>
      </c>
      <c r="AR580" s="22" t="s">
        <v>1148</v>
      </c>
      <c r="AS580" s="26">
        <v>2068663</v>
      </c>
      <c r="AT580" s="22" t="s">
        <v>1148</v>
      </c>
      <c r="AU580" s="23">
        <v>25.399839653651888</v>
      </c>
      <c r="AV580" s="23" t="s">
        <v>1148</v>
      </c>
      <c r="AW580" s="23">
        <v>23.827650111193478</v>
      </c>
      <c r="AX580" s="23" t="s">
        <v>1148</v>
      </c>
      <c r="AY580" s="23">
        <v>11.992000000000001</v>
      </c>
      <c r="AZ580" s="23" t="s">
        <v>1148</v>
      </c>
      <c r="BA580" s="23">
        <v>36.215535568274731</v>
      </c>
      <c r="BB580" s="23" t="s">
        <v>1148</v>
      </c>
      <c r="BC580" s="24">
        <v>25.891622964566881</v>
      </c>
      <c r="BD580" s="1" t="s">
        <v>1148</v>
      </c>
      <c r="BE580" s="1" t="str">
        <f>IF(OR(N580="Q",P580="Q",R580="Q",T580="Q",V580="Q",X580="Q",Z580="Q",AB580="Q",AD580="Q",AF580="Q",AH580="Q",AJ580="Q",AL580="Q",AN580="Q",AP580="Q",AR580="Q",AT580="Q",AV580="Q",AX580="Q",AZ580="Q",BB580="Q",BD580="Q"),"Yes","No")</f>
        <v>No</v>
      </c>
    </row>
    <row r="581" spans="1:57" ht="11.25" customHeight="1">
      <c r="A581" s="7" t="s">
        <v>745</v>
      </c>
      <c r="B581" s="7" t="s">
        <v>242</v>
      </c>
      <c r="C581" s="37" t="s">
        <v>70</v>
      </c>
      <c r="D581" s="298">
        <v>2185</v>
      </c>
      <c r="E581" s="299">
        <v>20185</v>
      </c>
      <c r="F581" s="27" t="s">
        <v>243</v>
      </c>
      <c r="G581" s="73" t="s">
        <v>160</v>
      </c>
      <c r="H581" s="35">
        <v>117328</v>
      </c>
      <c r="I581" s="35">
        <v>30</v>
      </c>
      <c r="J581" s="37" t="s">
        <v>10</v>
      </c>
      <c r="K581" s="37" t="s">
        <v>161</v>
      </c>
      <c r="L581" s="8">
        <v>8</v>
      </c>
      <c r="M581" s="8">
        <v>17477</v>
      </c>
      <c r="N581" s="9" t="s">
        <v>1148</v>
      </c>
      <c r="O581" s="8">
        <v>3840</v>
      </c>
      <c r="P581" s="9" t="s">
        <v>1148</v>
      </c>
      <c r="Q581" s="8">
        <v>1850</v>
      </c>
      <c r="R581" s="9" t="s">
        <v>1148</v>
      </c>
      <c r="S581" s="8">
        <v>513</v>
      </c>
      <c r="T581" s="9" t="s">
        <v>1148</v>
      </c>
      <c r="U581" s="8">
        <v>0</v>
      </c>
      <c r="V581" s="9" t="s">
        <v>1148</v>
      </c>
      <c r="W581" s="33">
        <v>23680</v>
      </c>
      <c r="X581" s="9" t="s">
        <v>1148</v>
      </c>
      <c r="Y581" s="30">
        <v>17.5</v>
      </c>
      <c r="Z581" s="9" t="s">
        <v>1148</v>
      </c>
      <c r="AA581" s="30">
        <v>2</v>
      </c>
      <c r="AB581" s="9" t="s">
        <v>1148</v>
      </c>
      <c r="AC581" s="30">
        <v>1</v>
      </c>
      <c r="AD581" s="9" t="s">
        <v>1148</v>
      </c>
      <c r="AE581" s="30">
        <v>0.5</v>
      </c>
      <c r="AF581" s="9" t="s">
        <v>1148</v>
      </c>
      <c r="AG581" s="30">
        <v>0</v>
      </c>
      <c r="AH581" s="9" t="s">
        <v>1148</v>
      </c>
      <c r="AI581" s="32">
        <v>21</v>
      </c>
      <c r="AJ581" s="12" t="s">
        <v>1148</v>
      </c>
      <c r="AK581" s="22">
        <v>445840</v>
      </c>
      <c r="AL581" s="22" t="s">
        <v>1148</v>
      </c>
      <c r="AM581" s="22">
        <v>113626</v>
      </c>
      <c r="AN581" s="22" t="s">
        <v>1148</v>
      </c>
      <c r="AO581" s="22">
        <v>49450</v>
      </c>
      <c r="AP581" s="22" t="s">
        <v>1148</v>
      </c>
      <c r="AQ581" s="22">
        <v>8872</v>
      </c>
      <c r="AR581" s="22" t="s">
        <v>1148</v>
      </c>
      <c r="AS581" s="26">
        <v>617788</v>
      </c>
      <c r="AT581" s="22" t="s">
        <v>1148</v>
      </c>
      <c r="AU581" s="23">
        <v>25.510098987240372</v>
      </c>
      <c r="AV581" s="23" t="s">
        <v>1148</v>
      </c>
      <c r="AW581" s="23">
        <v>29.590104166666666</v>
      </c>
      <c r="AX581" s="23" t="s">
        <v>1148</v>
      </c>
      <c r="AY581" s="23">
        <v>26.72972972972973</v>
      </c>
      <c r="AZ581" s="23" t="s">
        <v>1148</v>
      </c>
      <c r="BA581" s="23">
        <v>17.294346978557506</v>
      </c>
      <c r="BB581" s="23" t="s">
        <v>1148</v>
      </c>
      <c r="BC581" s="24">
        <v>26.089020270270272</v>
      </c>
      <c r="BD581" s="1" t="s">
        <v>1148</v>
      </c>
      <c r="BE581" s="1" t="str">
        <f>IF(OR(N581="Q",P581="Q",R581="Q",T581="Q",V581="Q",X581="Q",Z581="Q",AB581="Q",AD581="Q",AF581="Q",AH581="Q",AJ581="Q",AL581="Q",AN581="Q",AP581="Q",AR581="Q",AT581="Q",AV581="Q",AX581="Q",AZ581="Q",BB581="Q",BD581="Q"),"Yes","No")</f>
        <v>No</v>
      </c>
    </row>
    <row r="582" spans="1:57" ht="11.25" customHeight="1">
      <c r="A582" s="7" t="s">
        <v>733</v>
      </c>
      <c r="B582" s="7" t="s">
        <v>734</v>
      </c>
      <c r="C582" s="37" t="s">
        <v>93</v>
      </c>
      <c r="D582" s="298">
        <v>5161</v>
      </c>
      <c r="E582" s="299">
        <v>50161</v>
      </c>
      <c r="F582" s="27" t="s">
        <v>164</v>
      </c>
      <c r="G582" s="73" t="s">
        <v>160</v>
      </c>
      <c r="H582" s="35">
        <v>1376476</v>
      </c>
      <c r="I582" s="35">
        <v>30</v>
      </c>
      <c r="J582" s="37" t="s">
        <v>18</v>
      </c>
      <c r="K582" s="37" t="s">
        <v>161</v>
      </c>
      <c r="L582" s="8">
        <v>7</v>
      </c>
      <c r="M582" s="8">
        <v>13537</v>
      </c>
      <c r="N582" s="9" t="s">
        <v>1148</v>
      </c>
      <c r="O582" s="8">
        <v>1971</v>
      </c>
      <c r="P582" s="9" t="s">
        <v>1148</v>
      </c>
      <c r="Q582" s="8">
        <v>274</v>
      </c>
      <c r="R582" s="9" t="s">
        <v>1148</v>
      </c>
      <c r="S582" s="8">
        <v>944</v>
      </c>
      <c r="T582" s="9" t="s">
        <v>1148</v>
      </c>
      <c r="U582" s="8">
        <v>0</v>
      </c>
      <c r="V582" s="9" t="s">
        <v>1148</v>
      </c>
      <c r="W582" s="33">
        <v>16726</v>
      </c>
      <c r="X582" s="9" t="s">
        <v>1148</v>
      </c>
      <c r="Y582" s="30">
        <v>5.6</v>
      </c>
      <c r="Z582" s="9" t="s">
        <v>1148</v>
      </c>
      <c r="AA582" s="30">
        <v>1.1000000000000001</v>
      </c>
      <c r="AB582" s="9" t="s">
        <v>1148</v>
      </c>
      <c r="AC582" s="30">
        <v>0.1</v>
      </c>
      <c r="AD582" s="9" t="s">
        <v>1148</v>
      </c>
      <c r="AE582" s="30">
        <v>1.6</v>
      </c>
      <c r="AF582" s="9" t="s">
        <v>1148</v>
      </c>
      <c r="AG582" s="30">
        <v>0</v>
      </c>
      <c r="AH582" s="9" t="s">
        <v>1148</v>
      </c>
      <c r="AI582" s="32">
        <v>8.4</v>
      </c>
      <c r="AJ582" s="12" t="s">
        <v>1148</v>
      </c>
      <c r="AK582" s="22">
        <v>319862</v>
      </c>
      <c r="AL582" s="22" t="s">
        <v>1148</v>
      </c>
      <c r="AM582" s="22">
        <v>51226</v>
      </c>
      <c r="AN582" s="22" t="s">
        <v>1148</v>
      </c>
      <c r="AO582" s="22">
        <v>7045</v>
      </c>
      <c r="AP582" s="22" t="s">
        <v>1148</v>
      </c>
      <c r="AQ582" s="22">
        <v>51053</v>
      </c>
      <c r="AR582" s="22" t="s">
        <v>1148</v>
      </c>
      <c r="AS582" s="26">
        <v>429186</v>
      </c>
      <c r="AT582" s="22" t="s">
        <v>1148</v>
      </c>
      <c r="AU582" s="23">
        <v>23.628721282411171</v>
      </c>
      <c r="AV582" s="23" t="s">
        <v>1148</v>
      </c>
      <c r="AW582" s="23">
        <v>25.989852866565194</v>
      </c>
      <c r="AX582" s="23" t="s">
        <v>1148</v>
      </c>
      <c r="AY582" s="23">
        <v>25.711678832116789</v>
      </c>
      <c r="AZ582" s="23" t="s">
        <v>1148</v>
      </c>
      <c r="BA582" s="23">
        <v>54.081567796610166</v>
      </c>
      <c r="BB582" s="23" t="s">
        <v>1148</v>
      </c>
      <c r="BC582" s="24">
        <v>25.659811072581608</v>
      </c>
      <c r="BD582" s="1" t="s">
        <v>1148</v>
      </c>
      <c r="BE582" s="1" t="str">
        <f>IF(OR(N582="Q",P582="Q",R582="Q",T582="Q",V582="Q",X582="Q",Z582="Q",AB582="Q",AD582="Q",AF582="Q",AH582="Q",AJ582="Q",AL582="Q",AN582="Q",AP582="Q",AR582="Q",AT582="Q",AV582="Q",AX582="Q",AZ582="Q",BB582="Q",BD582="Q"),"Yes","No")</f>
        <v>No</v>
      </c>
    </row>
    <row r="583" spans="1:57" ht="11.25" customHeight="1">
      <c r="A583" s="7" t="s">
        <v>692</v>
      </c>
      <c r="B583" s="7" t="s">
        <v>435</v>
      </c>
      <c r="C583" s="37" t="s">
        <v>38</v>
      </c>
      <c r="D583" s="298">
        <v>7019</v>
      </c>
      <c r="E583" s="299">
        <v>70019</v>
      </c>
      <c r="F583" s="27" t="s">
        <v>114</v>
      </c>
      <c r="G583" s="73" t="s">
        <v>160</v>
      </c>
      <c r="H583" s="35">
        <v>106621</v>
      </c>
      <c r="I583" s="35">
        <v>29</v>
      </c>
      <c r="J583" s="37" t="s">
        <v>7</v>
      </c>
      <c r="K583" s="37" t="s">
        <v>161</v>
      </c>
      <c r="L583" s="8">
        <v>26</v>
      </c>
      <c r="M583" s="8">
        <v>102472</v>
      </c>
      <c r="N583" s="9" t="s">
        <v>1148</v>
      </c>
      <c r="O583" s="8">
        <v>18840</v>
      </c>
      <c r="P583" s="9" t="s">
        <v>1148</v>
      </c>
      <c r="Q583" s="8">
        <v>1649</v>
      </c>
      <c r="R583" s="9" t="s">
        <v>1148</v>
      </c>
      <c r="S583" s="8">
        <v>3183</v>
      </c>
      <c r="T583" s="9" t="s">
        <v>1148</v>
      </c>
      <c r="U583" s="8">
        <v>0</v>
      </c>
      <c r="V583" s="9" t="s">
        <v>1148</v>
      </c>
      <c r="W583" s="33">
        <v>126144</v>
      </c>
      <c r="X583" s="9" t="s">
        <v>1148</v>
      </c>
      <c r="Y583" s="30">
        <v>125.8</v>
      </c>
      <c r="Z583" s="9" t="s">
        <v>1148</v>
      </c>
      <c r="AA583" s="30">
        <v>15.6</v>
      </c>
      <c r="AB583" s="9" t="s">
        <v>1148</v>
      </c>
      <c r="AC583" s="30">
        <v>1.4</v>
      </c>
      <c r="AD583" s="9" t="s">
        <v>1148</v>
      </c>
      <c r="AE583" s="30">
        <v>4.2</v>
      </c>
      <c r="AF583" s="9" t="s">
        <v>1148</v>
      </c>
      <c r="AG583" s="30">
        <v>0</v>
      </c>
      <c r="AH583" s="9" t="s">
        <v>1148</v>
      </c>
      <c r="AI583" s="32">
        <v>147</v>
      </c>
      <c r="AJ583" s="12" t="s">
        <v>1148</v>
      </c>
      <c r="AK583" s="22">
        <v>1251022</v>
      </c>
      <c r="AL583" s="22" t="s">
        <v>1148</v>
      </c>
      <c r="AM583" s="22">
        <v>329440</v>
      </c>
      <c r="AN583" s="22" t="s">
        <v>1148</v>
      </c>
      <c r="AO583" s="22">
        <v>26880</v>
      </c>
      <c r="AP583" s="22" t="s">
        <v>1148</v>
      </c>
      <c r="AQ583" s="22">
        <v>70443</v>
      </c>
      <c r="AR583" s="22" t="s">
        <v>1148</v>
      </c>
      <c r="AS583" s="26">
        <v>1677785</v>
      </c>
      <c r="AT583" s="22" t="s">
        <v>1148</v>
      </c>
      <c r="AU583" s="23">
        <v>12.208427668045905</v>
      </c>
      <c r="AV583" s="23" t="s">
        <v>1148</v>
      </c>
      <c r="AW583" s="23">
        <v>17.48619957537155</v>
      </c>
      <c r="AX583" s="23" t="s">
        <v>1148</v>
      </c>
      <c r="AY583" s="23">
        <v>16.300788356579744</v>
      </c>
      <c r="AZ583" s="23" t="s">
        <v>1148</v>
      </c>
      <c r="BA583" s="23">
        <v>22.131008482563619</v>
      </c>
      <c r="BB583" s="23" t="s">
        <v>1148</v>
      </c>
      <c r="BC583" s="24">
        <v>13.300553335870116</v>
      </c>
      <c r="BD583" s="1" t="s">
        <v>1148</v>
      </c>
      <c r="BE583" s="1" t="str">
        <f>IF(OR(N583="Q",P583="Q",R583="Q",T583="Q",V583="Q",X583="Q",Z583="Q",AB583="Q",AD583="Q",AF583="Q",AH583="Q",AJ583="Q",AL583="Q",AN583="Q",AP583="Q",AR583="Q",AT583="Q",AV583="Q",AX583="Q",AZ583="Q",BB583="Q",BD583="Q"),"Yes","No")</f>
        <v>No</v>
      </c>
    </row>
    <row r="584" spans="1:57" ht="11.25" customHeight="1">
      <c r="A584" s="7" t="s">
        <v>308</v>
      </c>
      <c r="B584" s="7" t="s">
        <v>309</v>
      </c>
      <c r="C584" s="37" t="s">
        <v>42</v>
      </c>
      <c r="D584" s="298">
        <v>5145</v>
      </c>
      <c r="E584" s="299">
        <v>50145</v>
      </c>
      <c r="F584" s="27" t="s">
        <v>164</v>
      </c>
      <c r="G584" s="73" t="s">
        <v>160</v>
      </c>
      <c r="H584" s="35">
        <v>62182</v>
      </c>
      <c r="I584" s="35">
        <v>29</v>
      </c>
      <c r="J584" s="37" t="s">
        <v>10</v>
      </c>
      <c r="K584" s="37" t="s">
        <v>161</v>
      </c>
      <c r="L584" s="8">
        <v>25</v>
      </c>
      <c r="M584" s="8">
        <v>44233</v>
      </c>
      <c r="N584" s="9" t="s">
        <v>1148</v>
      </c>
      <c r="O584" s="8">
        <v>1123</v>
      </c>
      <c r="P584" s="9" t="s">
        <v>1148</v>
      </c>
      <c r="Q584" s="8">
        <v>0</v>
      </c>
      <c r="R584" s="9" t="s">
        <v>1148</v>
      </c>
      <c r="S584" s="8">
        <v>273</v>
      </c>
      <c r="T584" s="9" t="s">
        <v>1148</v>
      </c>
      <c r="U584" s="8">
        <v>0</v>
      </c>
      <c r="V584" s="9" t="s">
        <v>1148</v>
      </c>
      <c r="W584" s="33">
        <v>45629</v>
      </c>
      <c r="X584" s="9" t="s">
        <v>1148</v>
      </c>
      <c r="Y584" s="30">
        <v>27</v>
      </c>
      <c r="Z584" s="9" t="s">
        <v>1148</v>
      </c>
      <c r="AA584" s="30">
        <v>3</v>
      </c>
      <c r="AB584" s="9" t="s">
        <v>1148</v>
      </c>
      <c r="AC584" s="30">
        <v>0</v>
      </c>
      <c r="AD584" s="9" t="s">
        <v>1148</v>
      </c>
      <c r="AE584" s="30">
        <v>0.5</v>
      </c>
      <c r="AF584" s="9" t="s">
        <v>1148</v>
      </c>
      <c r="AG584" s="30">
        <v>0</v>
      </c>
      <c r="AH584" s="9" t="s">
        <v>1148</v>
      </c>
      <c r="AI584" s="32">
        <v>30.5</v>
      </c>
      <c r="AJ584" s="12" t="s">
        <v>1148</v>
      </c>
      <c r="AK584" s="22">
        <v>631628</v>
      </c>
      <c r="AL584" s="22" t="s">
        <v>1148</v>
      </c>
      <c r="AM584" s="22">
        <v>32156</v>
      </c>
      <c r="AN584" s="22" t="s">
        <v>1148</v>
      </c>
      <c r="AO584" s="22">
        <v>0</v>
      </c>
      <c r="AP584" s="22" t="s">
        <v>1148</v>
      </c>
      <c r="AQ584" s="22">
        <v>2873</v>
      </c>
      <c r="AR584" s="22" t="s">
        <v>1148</v>
      </c>
      <c r="AS584" s="26">
        <v>666657</v>
      </c>
      <c r="AT584" s="22" t="s">
        <v>1148</v>
      </c>
      <c r="AU584" s="23">
        <v>14.279565030633238</v>
      </c>
      <c r="AV584" s="23" t="s">
        <v>1148</v>
      </c>
      <c r="AW584" s="23">
        <v>28.634016028495104</v>
      </c>
      <c r="AX584" s="23" t="s">
        <v>1148</v>
      </c>
      <c r="AY584" s="23" t="s">
        <v>1148</v>
      </c>
      <c r="AZ584" s="23" t="s">
        <v>1148</v>
      </c>
      <c r="BA584" s="23">
        <v>10.523809523809524</v>
      </c>
      <c r="BB584" s="23" t="s">
        <v>1148</v>
      </c>
      <c r="BC584" s="24">
        <v>14.610379364000964</v>
      </c>
      <c r="BD584" s="1" t="s">
        <v>1148</v>
      </c>
      <c r="BE584" s="1" t="str">
        <f>IF(OR(N584="Q",P584="Q",R584="Q",T584="Q",V584="Q",X584="Q",Z584="Q",AB584="Q",AD584="Q",AF584="Q",AH584="Q",AJ584="Q",AL584="Q",AN584="Q",AP584="Q",AR584="Q",AT584="Q",AV584="Q",AX584="Q",AZ584="Q",BB584="Q",BD584="Q"),"Yes","No")</f>
        <v>No</v>
      </c>
    </row>
    <row r="585" spans="1:57" ht="11.25" customHeight="1">
      <c r="A585" s="7" t="s">
        <v>536</v>
      </c>
      <c r="B585" s="7" t="s">
        <v>497</v>
      </c>
      <c r="C585" s="37" t="s">
        <v>70</v>
      </c>
      <c r="D585" s="298">
        <v>2082</v>
      </c>
      <c r="E585" s="299">
        <v>20082</v>
      </c>
      <c r="F585" s="27" t="s">
        <v>164</v>
      </c>
      <c r="G585" s="73" t="s">
        <v>160</v>
      </c>
      <c r="H585" s="35">
        <v>18351295</v>
      </c>
      <c r="I585" s="35">
        <v>29</v>
      </c>
      <c r="J585" s="37" t="s">
        <v>19</v>
      </c>
      <c r="K585" s="37" t="s">
        <v>161</v>
      </c>
      <c r="L585" s="8">
        <v>4</v>
      </c>
      <c r="M585" s="8">
        <v>905441</v>
      </c>
      <c r="N585" s="9" t="s">
        <v>1148</v>
      </c>
      <c r="O585" s="8">
        <v>233370</v>
      </c>
      <c r="P585" s="9" t="s">
        <v>1148</v>
      </c>
      <c r="Q585" s="8">
        <v>146358</v>
      </c>
      <c r="R585" s="9" t="s">
        <v>1148</v>
      </c>
      <c r="S585" s="8">
        <v>59307</v>
      </c>
      <c r="T585" s="9" t="s">
        <v>1148</v>
      </c>
      <c r="U585" s="8">
        <v>9896</v>
      </c>
      <c r="V585" s="9" t="s">
        <v>1148</v>
      </c>
      <c r="W585" s="33">
        <v>1354372</v>
      </c>
      <c r="X585" s="9" t="s">
        <v>1148</v>
      </c>
      <c r="Y585" s="30">
        <v>409</v>
      </c>
      <c r="Z585" s="9" t="s">
        <v>1148</v>
      </c>
      <c r="AA585" s="30">
        <v>92</v>
      </c>
      <c r="AB585" s="9" t="s">
        <v>1148</v>
      </c>
      <c r="AC585" s="30">
        <v>68</v>
      </c>
      <c r="AD585" s="9" t="s">
        <v>1148</v>
      </c>
      <c r="AE585" s="30">
        <v>27</v>
      </c>
      <c r="AF585" s="9" t="s">
        <v>1148</v>
      </c>
      <c r="AG585" s="30">
        <v>5</v>
      </c>
      <c r="AH585" s="9" t="s">
        <v>1148</v>
      </c>
      <c r="AI585" s="32">
        <v>601</v>
      </c>
      <c r="AJ585" s="12" t="s">
        <v>1148</v>
      </c>
      <c r="AK585" s="22">
        <v>43750785</v>
      </c>
      <c r="AL585" s="22" t="s">
        <v>1148</v>
      </c>
      <c r="AM585" s="22">
        <v>6936686</v>
      </c>
      <c r="AN585" s="22" t="s">
        <v>1148</v>
      </c>
      <c r="AO585" s="22">
        <v>4335429</v>
      </c>
      <c r="AP585" s="22" t="s">
        <v>1148</v>
      </c>
      <c r="AQ585" s="22">
        <v>1878686</v>
      </c>
      <c r="AR585" s="22" t="s">
        <v>1148</v>
      </c>
      <c r="AS585" s="26">
        <v>56901586</v>
      </c>
      <c r="AT585" s="22" t="s">
        <v>1148</v>
      </c>
      <c r="AU585" s="23">
        <v>48.319862917627987</v>
      </c>
      <c r="AV585" s="23" t="s">
        <v>1148</v>
      </c>
      <c r="AW585" s="23">
        <v>29.723983374041222</v>
      </c>
      <c r="AX585" s="23" t="s">
        <v>1148</v>
      </c>
      <c r="AY585" s="23">
        <v>29.622084204484892</v>
      </c>
      <c r="AZ585" s="23" t="s">
        <v>1148</v>
      </c>
      <c r="BA585" s="23">
        <v>31.677306220176369</v>
      </c>
      <c r="BB585" s="23" t="s">
        <v>1148</v>
      </c>
      <c r="BC585" s="24">
        <v>42.013262235190922</v>
      </c>
      <c r="BD585" s="1" t="s">
        <v>1148</v>
      </c>
      <c r="BE585" s="1" t="str">
        <f>IF(OR(N585="Q",P585="Q",R585="Q",T585="Q",V585="Q",X585="Q",Z585="Q",AB585="Q",AD585="Q",AF585="Q",AH585="Q",AJ585="Q",AL585="Q",AN585="Q",AP585="Q",AR585="Q",AT585="Q",AV585="Q",AX585="Q",AZ585="Q",BB585="Q",BD585="Q"),"Yes","No")</f>
        <v>No</v>
      </c>
    </row>
    <row r="586" spans="1:57" ht="11.25" customHeight="1">
      <c r="A586" s="7" t="s">
        <v>308</v>
      </c>
      <c r="B586" s="7" t="s">
        <v>309</v>
      </c>
      <c r="C586" s="37" t="s">
        <v>42</v>
      </c>
      <c r="D586" s="298">
        <v>5145</v>
      </c>
      <c r="E586" s="299">
        <v>50145</v>
      </c>
      <c r="F586" s="27" t="s">
        <v>164</v>
      </c>
      <c r="G586" s="73" t="s">
        <v>160</v>
      </c>
      <c r="H586" s="35">
        <v>62182</v>
      </c>
      <c r="I586" s="35">
        <v>29</v>
      </c>
      <c r="J586" s="37" t="s">
        <v>7</v>
      </c>
      <c r="K586" s="37" t="s">
        <v>161</v>
      </c>
      <c r="L586" s="8">
        <v>4</v>
      </c>
      <c r="M586" s="8">
        <v>16518</v>
      </c>
      <c r="N586" s="9" t="s">
        <v>1148</v>
      </c>
      <c r="O586" s="8">
        <v>498</v>
      </c>
      <c r="P586" s="9" t="s">
        <v>1148</v>
      </c>
      <c r="Q586" s="8">
        <v>0</v>
      </c>
      <c r="R586" s="9" t="s">
        <v>1148</v>
      </c>
      <c r="S586" s="8">
        <v>3997</v>
      </c>
      <c r="T586" s="9" t="s">
        <v>1148</v>
      </c>
      <c r="U586" s="8">
        <v>0</v>
      </c>
      <c r="V586" s="9" t="s">
        <v>1148</v>
      </c>
      <c r="W586" s="33">
        <v>21013</v>
      </c>
      <c r="X586" s="9" t="s">
        <v>1148</v>
      </c>
      <c r="Y586" s="30">
        <v>18</v>
      </c>
      <c r="Z586" s="9" t="s">
        <v>1148</v>
      </c>
      <c r="AA586" s="30">
        <v>3</v>
      </c>
      <c r="AB586" s="9" t="s">
        <v>1148</v>
      </c>
      <c r="AC586" s="30">
        <v>0</v>
      </c>
      <c r="AD586" s="9" t="s">
        <v>1148</v>
      </c>
      <c r="AE586" s="30">
        <v>4.5</v>
      </c>
      <c r="AF586" s="9" t="s">
        <v>1148</v>
      </c>
      <c r="AG586" s="30">
        <v>0</v>
      </c>
      <c r="AH586" s="9" t="s">
        <v>1148</v>
      </c>
      <c r="AI586" s="32">
        <v>25.5</v>
      </c>
      <c r="AJ586" s="12" t="s">
        <v>1148</v>
      </c>
      <c r="AK586" s="22">
        <v>225442</v>
      </c>
      <c r="AL586" s="22" t="s">
        <v>1148</v>
      </c>
      <c r="AM586" s="22">
        <v>11241</v>
      </c>
      <c r="AN586" s="22" t="s">
        <v>1148</v>
      </c>
      <c r="AO586" s="22">
        <v>0</v>
      </c>
      <c r="AP586" s="22" t="s">
        <v>1148</v>
      </c>
      <c r="AQ586" s="22">
        <v>2869</v>
      </c>
      <c r="AR586" s="22" t="s">
        <v>1148</v>
      </c>
      <c r="AS586" s="26">
        <v>239552</v>
      </c>
      <c r="AT586" s="22" t="s">
        <v>1148</v>
      </c>
      <c r="AU586" s="23">
        <v>13.6482625015135</v>
      </c>
      <c r="AV586" s="23" t="s">
        <v>1148</v>
      </c>
      <c r="AW586" s="23">
        <v>22.572289156626507</v>
      </c>
      <c r="AX586" s="23" t="s">
        <v>1148</v>
      </c>
      <c r="AY586" s="23" t="s">
        <v>1148</v>
      </c>
      <c r="AZ586" s="23" t="s">
        <v>1148</v>
      </c>
      <c r="BA586" s="23">
        <v>0.71778834125594193</v>
      </c>
      <c r="BB586" s="23" t="s">
        <v>1148</v>
      </c>
      <c r="BC586" s="24">
        <v>11.400180840432114</v>
      </c>
      <c r="BD586" s="1" t="s">
        <v>1148</v>
      </c>
      <c r="BE586" s="1" t="str">
        <f>IF(OR(N586="Q",P586="Q",R586="Q",T586="Q",V586="Q",X586="Q",Z586="Q",AB586="Q",AD586="Q",AF586="Q",AH586="Q",AJ586="Q",AL586="Q",AN586="Q",AP586="Q",AR586="Q",AT586="Q",AV586="Q",AX586="Q",AZ586="Q",BB586="Q",BD586="Q"),"Yes","No")</f>
        <v>No</v>
      </c>
    </row>
    <row r="587" spans="1:57" ht="11.25" customHeight="1">
      <c r="A587" s="7" t="s">
        <v>692</v>
      </c>
      <c r="B587" s="7" t="s">
        <v>435</v>
      </c>
      <c r="C587" s="37" t="s">
        <v>38</v>
      </c>
      <c r="D587" s="298">
        <v>7019</v>
      </c>
      <c r="E587" s="299">
        <v>70019</v>
      </c>
      <c r="F587" s="27" t="s">
        <v>114</v>
      </c>
      <c r="G587" s="73" t="s">
        <v>160</v>
      </c>
      <c r="H587" s="35">
        <v>106621</v>
      </c>
      <c r="I587" s="35">
        <v>29</v>
      </c>
      <c r="J587" s="37" t="s">
        <v>10</v>
      </c>
      <c r="K587" s="37" t="s">
        <v>161</v>
      </c>
      <c r="L587" s="8">
        <v>3</v>
      </c>
      <c r="M587" s="8">
        <v>14660</v>
      </c>
      <c r="N587" s="9" t="s">
        <v>1148</v>
      </c>
      <c r="O587" s="8">
        <v>3222</v>
      </c>
      <c r="P587" s="9" t="s">
        <v>1148</v>
      </c>
      <c r="Q587" s="8">
        <v>435</v>
      </c>
      <c r="R587" s="9" t="s">
        <v>1148</v>
      </c>
      <c r="S587" s="8">
        <v>480</v>
      </c>
      <c r="T587" s="9" t="s">
        <v>1148</v>
      </c>
      <c r="U587" s="8">
        <v>0</v>
      </c>
      <c r="V587" s="9" t="s">
        <v>1148</v>
      </c>
      <c r="W587" s="33">
        <v>18797</v>
      </c>
      <c r="X587" s="9" t="s">
        <v>1148</v>
      </c>
      <c r="Y587" s="30">
        <v>15.2</v>
      </c>
      <c r="Z587" s="9" t="s">
        <v>1148</v>
      </c>
      <c r="AA587" s="30">
        <v>3.7</v>
      </c>
      <c r="AB587" s="9" t="s">
        <v>1148</v>
      </c>
      <c r="AC587" s="30">
        <v>1.05</v>
      </c>
      <c r="AD587" s="9" t="s">
        <v>1148</v>
      </c>
      <c r="AE587" s="30">
        <v>1.05</v>
      </c>
      <c r="AF587" s="9" t="s">
        <v>1148</v>
      </c>
      <c r="AG587" s="30">
        <v>0</v>
      </c>
      <c r="AH587" s="9" t="s">
        <v>1148</v>
      </c>
      <c r="AI587" s="32">
        <v>21</v>
      </c>
      <c r="AJ587" s="12" t="s">
        <v>1148</v>
      </c>
      <c r="AK587" s="22">
        <v>178464</v>
      </c>
      <c r="AL587" s="22" t="s">
        <v>1148</v>
      </c>
      <c r="AM587" s="22">
        <v>57753</v>
      </c>
      <c r="AN587" s="22" t="s">
        <v>1148</v>
      </c>
      <c r="AO587" s="22">
        <v>7097</v>
      </c>
      <c r="AP587" s="22" t="s">
        <v>1148</v>
      </c>
      <c r="AQ587" s="22">
        <v>6555</v>
      </c>
      <c r="AR587" s="22" t="s">
        <v>1148</v>
      </c>
      <c r="AS587" s="26">
        <v>249869</v>
      </c>
      <c r="AT587" s="22" t="s">
        <v>1148</v>
      </c>
      <c r="AU587" s="23">
        <v>12.173533424283765</v>
      </c>
      <c r="AV587" s="23" t="s">
        <v>1148</v>
      </c>
      <c r="AW587" s="23">
        <v>17.924581005586592</v>
      </c>
      <c r="AX587" s="23" t="s">
        <v>1148</v>
      </c>
      <c r="AY587" s="23">
        <v>16.314942528735632</v>
      </c>
      <c r="AZ587" s="23" t="s">
        <v>1148</v>
      </c>
      <c r="BA587" s="23">
        <v>13.65625</v>
      </c>
      <c r="BB587" s="23" t="s">
        <v>1148</v>
      </c>
      <c r="BC587" s="24">
        <v>13.293025482789806</v>
      </c>
      <c r="BD587" s="1" t="s">
        <v>1148</v>
      </c>
      <c r="BE587" s="1" t="str">
        <f>IF(OR(N587="Q",P587="Q",R587="Q",T587="Q",V587="Q",X587="Q",Z587="Q",AB587="Q",AD587="Q",AF587="Q",AH587="Q",AJ587="Q",AL587="Q",AN587="Q",AP587="Q",AR587="Q",AT587="Q",AV587="Q",AX587="Q",AZ587="Q",BB587="Q",BD587="Q"),"Yes","No")</f>
        <v>No</v>
      </c>
    </row>
    <row r="588" spans="1:57" ht="11.25" customHeight="1">
      <c r="A588" s="7" t="s">
        <v>624</v>
      </c>
      <c r="B588" s="7" t="s">
        <v>625</v>
      </c>
      <c r="C588" s="37" t="s">
        <v>38</v>
      </c>
      <c r="D588" s="298">
        <v>7012</v>
      </c>
      <c r="E588" s="299">
        <v>70012</v>
      </c>
      <c r="F588" s="27" t="s">
        <v>164</v>
      </c>
      <c r="G588" s="73" t="s">
        <v>160</v>
      </c>
      <c r="H588" s="35">
        <v>106494</v>
      </c>
      <c r="I588" s="35">
        <v>28</v>
      </c>
      <c r="J588" s="37" t="s">
        <v>7</v>
      </c>
      <c r="K588" s="37" t="s">
        <v>161</v>
      </c>
      <c r="L588" s="8">
        <v>21</v>
      </c>
      <c r="M588" s="8">
        <v>54137</v>
      </c>
      <c r="N588" s="9" t="s">
        <v>1148</v>
      </c>
      <c r="O588" s="8">
        <v>5320</v>
      </c>
      <c r="P588" s="9" t="s">
        <v>1148</v>
      </c>
      <c r="Q588" s="8">
        <v>1357</v>
      </c>
      <c r="R588" s="9" t="s">
        <v>1148</v>
      </c>
      <c r="S588" s="8">
        <v>7920</v>
      </c>
      <c r="T588" s="9" t="s">
        <v>1148</v>
      </c>
      <c r="U588" s="8">
        <v>0</v>
      </c>
      <c r="V588" s="9" t="s">
        <v>1148</v>
      </c>
      <c r="W588" s="33">
        <v>68734</v>
      </c>
      <c r="X588" s="9" t="s">
        <v>1148</v>
      </c>
      <c r="Y588" s="30">
        <v>39</v>
      </c>
      <c r="Z588" s="9" t="s">
        <v>1148</v>
      </c>
      <c r="AA588" s="30">
        <v>2.58</v>
      </c>
      <c r="AB588" s="9" t="s">
        <v>1148</v>
      </c>
      <c r="AC588" s="30">
        <v>1</v>
      </c>
      <c r="AD588" s="9" t="s">
        <v>1148</v>
      </c>
      <c r="AE588" s="30">
        <v>4.5</v>
      </c>
      <c r="AF588" s="9" t="s">
        <v>1148</v>
      </c>
      <c r="AG588" s="30">
        <v>0</v>
      </c>
      <c r="AH588" s="9" t="s">
        <v>1148</v>
      </c>
      <c r="AI588" s="32">
        <v>47.08</v>
      </c>
      <c r="AJ588" s="12" t="s">
        <v>1148</v>
      </c>
      <c r="AK588" s="22">
        <v>1108865</v>
      </c>
      <c r="AL588" s="22" t="s">
        <v>1148</v>
      </c>
      <c r="AM588" s="22">
        <v>127512</v>
      </c>
      <c r="AN588" s="22" t="s">
        <v>1148</v>
      </c>
      <c r="AO588" s="22">
        <v>23074</v>
      </c>
      <c r="AP588" s="22" t="s">
        <v>1148</v>
      </c>
      <c r="AQ588" s="22">
        <v>212325</v>
      </c>
      <c r="AR588" s="22" t="s">
        <v>1148</v>
      </c>
      <c r="AS588" s="26">
        <v>1471776</v>
      </c>
      <c r="AT588" s="22" t="s">
        <v>1148</v>
      </c>
      <c r="AU588" s="23">
        <v>20.482571993276316</v>
      </c>
      <c r="AV588" s="23" t="s">
        <v>1148</v>
      </c>
      <c r="AW588" s="23">
        <v>23.96842105263158</v>
      </c>
      <c r="AX588" s="23" t="s">
        <v>1148</v>
      </c>
      <c r="AY588" s="23">
        <v>17.003684598378776</v>
      </c>
      <c r="AZ588" s="23" t="s">
        <v>1148</v>
      </c>
      <c r="BA588" s="23">
        <v>26.808712121212121</v>
      </c>
      <c r="BB588" s="23" t="s">
        <v>1148</v>
      </c>
      <c r="BC588" s="24">
        <v>21.41263421305322</v>
      </c>
      <c r="BD588" s="1" t="s">
        <v>1148</v>
      </c>
      <c r="BE588" s="1" t="str">
        <f>IF(OR(N588="Q",P588="Q",R588="Q",T588="Q",V588="Q",X588="Q",Z588="Q",AB588="Q",AD588="Q",AF588="Q",AH588="Q",AJ588="Q",AL588="Q",AN588="Q",AP588="Q",AR588="Q",AT588="Q",AV588="Q",AX588="Q",AZ588="Q",BB588="Q",BD588="Q"),"Yes","No")</f>
        <v>No</v>
      </c>
    </row>
    <row r="589" spans="1:57" ht="11.25" customHeight="1">
      <c r="A589" s="7" t="s">
        <v>522</v>
      </c>
      <c r="B589" s="7" t="s">
        <v>523</v>
      </c>
      <c r="C589" s="37" t="s">
        <v>57</v>
      </c>
      <c r="D589" s="298">
        <v>8009</v>
      </c>
      <c r="E589" s="299">
        <v>80009</v>
      </c>
      <c r="F589" s="27" t="s">
        <v>167</v>
      </c>
      <c r="G589" s="73" t="s">
        <v>160</v>
      </c>
      <c r="H589" s="35">
        <v>82157</v>
      </c>
      <c r="I589" s="35">
        <v>28</v>
      </c>
      <c r="J589" s="37" t="s">
        <v>7</v>
      </c>
      <c r="K589" s="37" t="s">
        <v>161</v>
      </c>
      <c r="L589" s="8">
        <v>21</v>
      </c>
      <c r="M589" s="8">
        <v>55909</v>
      </c>
      <c r="N589" s="9" t="s">
        <v>1148</v>
      </c>
      <c r="O589" s="8">
        <v>12095</v>
      </c>
      <c r="P589" s="9" t="s">
        <v>1148</v>
      </c>
      <c r="Q589" s="8">
        <v>1479</v>
      </c>
      <c r="R589" s="9" t="s">
        <v>1148</v>
      </c>
      <c r="S589" s="8">
        <v>15371</v>
      </c>
      <c r="T589" s="9" t="s">
        <v>1148</v>
      </c>
      <c r="U589" s="8">
        <v>0</v>
      </c>
      <c r="V589" s="9" t="s">
        <v>1148</v>
      </c>
      <c r="W589" s="33">
        <v>84854</v>
      </c>
      <c r="X589" s="9" t="s">
        <v>1148</v>
      </c>
      <c r="Y589" s="30">
        <v>37.75</v>
      </c>
      <c r="Z589" s="9" t="s">
        <v>1148</v>
      </c>
      <c r="AA589" s="30">
        <v>6.48</v>
      </c>
      <c r="AB589" s="9" t="s">
        <v>1148</v>
      </c>
      <c r="AC589" s="30">
        <v>0.71</v>
      </c>
      <c r="AD589" s="9" t="s">
        <v>1148</v>
      </c>
      <c r="AE589" s="30">
        <v>9.58</v>
      </c>
      <c r="AF589" s="9" t="s">
        <v>1148</v>
      </c>
      <c r="AG589" s="30">
        <v>0</v>
      </c>
      <c r="AH589" s="9" t="s">
        <v>1148</v>
      </c>
      <c r="AI589" s="32">
        <v>54.519999999999996</v>
      </c>
      <c r="AJ589" s="12" t="s">
        <v>1148</v>
      </c>
      <c r="AK589" s="22">
        <v>1397425</v>
      </c>
      <c r="AL589" s="22" t="s">
        <v>1148</v>
      </c>
      <c r="AM589" s="22">
        <v>266921</v>
      </c>
      <c r="AN589" s="22" t="s">
        <v>1148</v>
      </c>
      <c r="AO589" s="22">
        <v>15135</v>
      </c>
      <c r="AP589" s="22" t="s">
        <v>1148</v>
      </c>
      <c r="AQ589" s="22">
        <v>350761</v>
      </c>
      <c r="AR589" s="22" t="s">
        <v>1148</v>
      </c>
      <c r="AS589" s="26">
        <v>2030242</v>
      </c>
      <c r="AT589" s="22" t="s">
        <v>1148</v>
      </c>
      <c r="AU589" s="23">
        <v>24.994634137616483</v>
      </c>
      <c r="AV589" s="23" t="s">
        <v>1148</v>
      </c>
      <c r="AW589" s="23">
        <v>22.068706076891278</v>
      </c>
      <c r="AX589" s="23" t="s">
        <v>1148</v>
      </c>
      <c r="AY589" s="23">
        <v>10.233265720081135</v>
      </c>
      <c r="AZ589" s="23" t="s">
        <v>1148</v>
      </c>
      <c r="BA589" s="23">
        <v>22.819660399453518</v>
      </c>
      <c r="BB589" s="23" t="s">
        <v>1148</v>
      </c>
      <c r="BC589" s="24">
        <v>23.926296933556461</v>
      </c>
      <c r="BD589" s="1" t="s">
        <v>1148</v>
      </c>
      <c r="BE589" s="1" t="str">
        <f>IF(OR(N589="Q",P589="Q",R589="Q",T589="Q",V589="Q",X589="Q",Z589="Q",AB589="Q",AD589="Q",AF589="Q",AH589="Q",AJ589="Q",AL589="Q",AN589="Q",AP589="Q",AR589="Q",AT589="Q",AV589="Q",AX589="Q",AZ589="Q",BB589="Q",BD589="Q"),"Yes","No")</f>
        <v>No</v>
      </c>
    </row>
    <row r="590" spans="1:57" ht="11.25" customHeight="1">
      <c r="A590" s="7" t="s">
        <v>334</v>
      </c>
      <c r="B590" s="7" t="s">
        <v>335</v>
      </c>
      <c r="C590" s="37" t="s">
        <v>6</v>
      </c>
      <c r="D590" s="298">
        <v>6072</v>
      </c>
      <c r="E590" s="299">
        <v>60072</v>
      </c>
      <c r="F590" s="27" t="s">
        <v>167</v>
      </c>
      <c r="G590" s="73" t="s">
        <v>160</v>
      </c>
      <c r="H590" s="35">
        <v>295083</v>
      </c>
      <c r="I590" s="35">
        <v>28</v>
      </c>
      <c r="J590" s="37" t="s">
        <v>7</v>
      </c>
      <c r="K590" s="37" t="s">
        <v>161</v>
      </c>
      <c r="L590" s="8">
        <v>18</v>
      </c>
      <c r="M590" s="8">
        <v>82960</v>
      </c>
      <c r="N590" s="9" t="s">
        <v>1148</v>
      </c>
      <c r="O590" s="8">
        <v>8632</v>
      </c>
      <c r="P590" s="9" t="s">
        <v>1148</v>
      </c>
      <c r="Q590" s="8">
        <v>4616</v>
      </c>
      <c r="R590" s="9" t="s">
        <v>1148</v>
      </c>
      <c r="S590" s="8">
        <v>10844</v>
      </c>
      <c r="T590" s="9" t="s">
        <v>1148</v>
      </c>
      <c r="U590" s="8">
        <v>0</v>
      </c>
      <c r="V590" s="9" t="s">
        <v>1148</v>
      </c>
      <c r="W590" s="33">
        <v>107052</v>
      </c>
      <c r="X590" s="9" t="s">
        <v>1148</v>
      </c>
      <c r="Y590" s="30">
        <v>42</v>
      </c>
      <c r="Z590" s="9" t="s">
        <v>1148</v>
      </c>
      <c r="AA590" s="30">
        <v>5</v>
      </c>
      <c r="AB590" s="9" t="s">
        <v>1148</v>
      </c>
      <c r="AC590" s="30">
        <v>3</v>
      </c>
      <c r="AD590" s="9" t="s">
        <v>1148</v>
      </c>
      <c r="AE590" s="30">
        <v>6</v>
      </c>
      <c r="AF590" s="9" t="s">
        <v>1148</v>
      </c>
      <c r="AG590" s="30">
        <v>0</v>
      </c>
      <c r="AH590" s="9" t="s">
        <v>1148</v>
      </c>
      <c r="AI590" s="32">
        <v>56</v>
      </c>
      <c r="AJ590" s="12" t="s">
        <v>1148</v>
      </c>
      <c r="AK590" s="22">
        <v>1092346</v>
      </c>
      <c r="AL590" s="22" t="s">
        <v>1148</v>
      </c>
      <c r="AM590" s="22">
        <v>165105</v>
      </c>
      <c r="AN590" s="22" t="s">
        <v>1148</v>
      </c>
      <c r="AO590" s="22">
        <v>60830</v>
      </c>
      <c r="AP590" s="22" t="s">
        <v>1148</v>
      </c>
      <c r="AQ590" s="22">
        <v>335578</v>
      </c>
      <c r="AR590" s="22" t="s">
        <v>1148</v>
      </c>
      <c r="AS590" s="26">
        <v>1653859</v>
      </c>
      <c r="AT590" s="22" t="s">
        <v>1148</v>
      </c>
      <c r="AU590" s="23">
        <v>13.167140790742527</v>
      </c>
      <c r="AV590" s="23" t="s">
        <v>1148</v>
      </c>
      <c r="AW590" s="23">
        <v>19.127085264133456</v>
      </c>
      <c r="AX590" s="23" t="s">
        <v>1148</v>
      </c>
      <c r="AY590" s="23">
        <v>13.178076256499134</v>
      </c>
      <c r="AZ590" s="23" t="s">
        <v>1148</v>
      </c>
      <c r="BA590" s="23">
        <v>30.945960900036887</v>
      </c>
      <c r="BB590" s="23" t="s">
        <v>1148</v>
      </c>
      <c r="BC590" s="24">
        <v>15.449118185554683</v>
      </c>
      <c r="BD590" s="1" t="s">
        <v>1148</v>
      </c>
      <c r="BE590" s="1" t="str">
        <f>IF(OR(N590="Q",P590="Q",R590="Q",T590="Q",V590="Q",X590="Q",Z590="Q",AB590="Q",AD590="Q",AF590="Q",AH590="Q",AJ590="Q",AL590="Q",AN590="Q",AP590="Q",AR590="Q",AT590="Q",AV590="Q",AX590="Q",AZ590="Q",BB590="Q",BD590="Q"),"Yes","No")</f>
        <v>No</v>
      </c>
    </row>
    <row r="591" spans="1:57" ht="11.25" customHeight="1">
      <c r="A591" s="7" t="s">
        <v>95</v>
      </c>
      <c r="B591" s="7" t="s">
        <v>619</v>
      </c>
      <c r="C591" s="37" t="s">
        <v>93</v>
      </c>
      <c r="D591" s="298">
        <v>5088</v>
      </c>
      <c r="E591" s="299">
        <v>50088</v>
      </c>
      <c r="F591" s="27" t="s">
        <v>164</v>
      </c>
      <c r="G591" s="73" t="s">
        <v>160</v>
      </c>
      <c r="H591" s="35">
        <v>71313</v>
      </c>
      <c r="I591" s="35">
        <v>28</v>
      </c>
      <c r="J591" s="37" t="s">
        <v>7</v>
      </c>
      <c r="K591" s="37" t="s">
        <v>161</v>
      </c>
      <c r="L591" s="8">
        <v>17</v>
      </c>
      <c r="M591" s="8">
        <v>48076</v>
      </c>
      <c r="N591" s="9" t="s">
        <v>1148</v>
      </c>
      <c r="O591" s="8">
        <v>4842</v>
      </c>
      <c r="P591" s="9" t="s">
        <v>1148</v>
      </c>
      <c r="Q591" s="8">
        <v>4562</v>
      </c>
      <c r="R591" s="9" t="s">
        <v>1148</v>
      </c>
      <c r="S591" s="8">
        <v>4957</v>
      </c>
      <c r="T591" s="9" t="s">
        <v>1148</v>
      </c>
      <c r="U591" s="8">
        <v>0</v>
      </c>
      <c r="V591" s="9" t="s">
        <v>1148</v>
      </c>
      <c r="W591" s="33">
        <v>62437</v>
      </c>
      <c r="X591" s="9" t="s">
        <v>1148</v>
      </c>
      <c r="Y591" s="30">
        <v>33.4</v>
      </c>
      <c r="Z591" s="9" t="s">
        <v>1148</v>
      </c>
      <c r="AA591" s="30">
        <v>2.8</v>
      </c>
      <c r="AB591" s="9" t="s">
        <v>1148</v>
      </c>
      <c r="AC591" s="30">
        <v>4.1999999999999993</v>
      </c>
      <c r="AD591" s="9" t="s">
        <v>1148</v>
      </c>
      <c r="AE591" s="30">
        <v>2.7</v>
      </c>
      <c r="AF591" s="9" t="s">
        <v>1148</v>
      </c>
      <c r="AG591" s="30">
        <v>0</v>
      </c>
      <c r="AH591" s="9" t="s">
        <v>1148</v>
      </c>
      <c r="AI591" s="32">
        <v>43.1</v>
      </c>
      <c r="AJ591" s="12" t="s">
        <v>1148</v>
      </c>
      <c r="AK591" s="22">
        <v>980265</v>
      </c>
      <c r="AL591" s="22" t="s">
        <v>1148</v>
      </c>
      <c r="AM591" s="22">
        <v>131482</v>
      </c>
      <c r="AN591" s="22" t="s">
        <v>1148</v>
      </c>
      <c r="AO591" s="22">
        <v>83699</v>
      </c>
      <c r="AP591" s="22" t="s">
        <v>1148</v>
      </c>
      <c r="AQ591" s="22">
        <v>193195</v>
      </c>
      <c r="AR591" s="22" t="s">
        <v>1148</v>
      </c>
      <c r="AS591" s="26">
        <v>1388641</v>
      </c>
      <c r="AT591" s="22" t="s">
        <v>1148</v>
      </c>
      <c r="AU591" s="23">
        <v>20.389903486146935</v>
      </c>
      <c r="AV591" s="23" t="s">
        <v>1148</v>
      </c>
      <c r="AW591" s="23">
        <v>27.154481619165633</v>
      </c>
      <c r="AX591" s="23" t="s">
        <v>1148</v>
      </c>
      <c r="AY591" s="23">
        <v>18.346996931170541</v>
      </c>
      <c r="AZ591" s="23" t="s">
        <v>1148</v>
      </c>
      <c r="BA591" s="23">
        <v>38.974177930199716</v>
      </c>
      <c r="BB591" s="23" t="s">
        <v>1148</v>
      </c>
      <c r="BC591" s="24">
        <v>22.240674599996797</v>
      </c>
      <c r="BD591" s="1" t="s">
        <v>1148</v>
      </c>
      <c r="BE591" s="1" t="str">
        <f>IF(OR(N591="Q",P591="Q",R591="Q",T591="Q",V591="Q",X591="Q",Z591="Q",AB591="Q",AD591="Q",AF591="Q",AH591="Q",AJ591="Q",AL591="Q",AN591="Q",AP591="Q",AR591="Q",AT591="Q",AV591="Q",AX591="Q",AZ591="Q",BB591="Q",BD591="Q"),"Yes","No")</f>
        <v>No</v>
      </c>
    </row>
    <row r="592" spans="1:57" ht="11.25" customHeight="1">
      <c r="A592" s="7" t="s">
        <v>420</v>
      </c>
      <c r="B592" s="7" t="s">
        <v>421</v>
      </c>
      <c r="C592" s="37" t="s">
        <v>84</v>
      </c>
      <c r="D592" s="298">
        <v>6041</v>
      </c>
      <c r="E592" s="299">
        <v>60041</v>
      </c>
      <c r="F592" s="27" t="s">
        <v>164</v>
      </c>
      <c r="G592" s="73" t="s">
        <v>160</v>
      </c>
      <c r="H592" s="35">
        <v>5121892</v>
      </c>
      <c r="I592" s="35">
        <v>28</v>
      </c>
      <c r="J592" s="37" t="s">
        <v>10</v>
      </c>
      <c r="K592" s="37" t="s">
        <v>161</v>
      </c>
      <c r="L592" s="8">
        <v>17</v>
      </c>
      <c r="M592" s="8">
        <v>59679</v>
      </c>
      <c r="N592" s="9" t="s">
        <v>1148</v>
      </c>
      <c r="O592" s="8">
        <v>0</v>
      </c>
      <c r="P592" s="9" t="s">
        <v>1148</v>
      </c>
      <c r="Q592" s="8">
        <v>0</v>
      </c>
      <c r="R592" s="9" t="s">
        <v>1148</v>
      </c>
      <c r="S592" s="8">
        <v>4182</v>
      </c>
      <c r="T592" s="9" t="s">
        <v>1148</v>
      </c>
      <c r="U592" s="8">
        <v>0</v>
      </c>
      <c r="V592" s="9" t="s">
        <v>1148</v>
      </c>
      <c r="W592" s="33">
        <v>63861</v>
      </c>
      <c r="X592" s="9" t="s">
        <v>1148</v>
      </c>
      <c r="Y592" s="30">
        <v>32</v>
      </c>
      <c r="Z592" s="9" t="s">
        <v>1148</v>
      </c>
      <c r="AA592" s="30">
        <v>0</v>
      </c>
      <c r="AB592" s="9" t="s">
        <v>1148</v>
      </c>
      <c r="AC592" s="30">
        <v>0</v>
      </c>
      <c r="AD592" s="9" t="s">
        <v>1148</v>
      </c>
      <c r="AE592" s="30">
        <v>2</v>
      </c>
      <c r="AF592" s="9" t="s">
        <v>1148</v>
      </c>
      <c r="AG592" s="30">
        <v>0</v>
      </c>
      <c r="AH592" s="9" t="s">
        <v>1148</v>
      </c>
      <c r="AI592" s="32">
        <v>34</v>
      </c>
      <c r="AJ592" s="12" t="s">
        <v>1148</v>
      </c>
      <c r="AK592" s="22">
        <v>649962</v>
      </c>
      <c r="AL592" s="22" t="s">
        <v>1148</v>
      </c>
      <c r="AM592" s="22">
        <v>0</v>
      </c>
      <c r="AN592" s="22" t="s">
        <v>1148</v>
      </c>
      <c r="AO592" s="22">
        <v>0</v>
      </c>
      <c r="AP592" s="22" t="s">
        <v>1148</v>
      </c>
      <c r="AQ592" s="22">
        <v>137640</v>
      </c>
      <c r="AR592" s="22" t="s">
        <v>1148</v>
      </c>
      <c r="AS592" s="26">
        <v>787602</v>
      </c>
      <c r="AT592" s="22" t="s">
        <v>1148</v>
      </c>
      <c r="AU592" s="23">
        <v>10.89096667169356</v>
      </c>
      <c r="AV592" s="23" t="s">
        <v>1148</v>
      </c>
      <c r="AW592" s="23" t="s">
        <v>1148</v>
      </c>
      <c r="AX592" s="23" t="s">
        <v>1148</v>
      </c>
      <c r="AY592" s="23" t="s">
        <v>1148</v>
      </c>
      <c r="AZ592" s="23" t="s">
        <v>1148</v>
      </c>
      <c r="BA592" s="23">
        <v>32.912482065997132</v>
      </c>
      <c r="BB592" s="23" t="s">
        <v>1148</v>
      </c>
      <c r="BC592" s="24">
        <v>12.333067130173346</v>
      </c>
      <c r="BD592" s="1" t="s">
        <v>1148</v>
      </c>
      <c r="BE592" s="1" t="str">
        <f>IF(OR(N592="Q",P592="Q",R592="Q",T592="Q",V592="Q",X592="Q",Z592="Q",AB592="Q",AD592="Q",AF592="Q",AH592="Q",AJ592="Q",AL592="Q",AN592="Q",AP592="Q",AR592="Q",AT592="Q",AV592="Q",AX592="Q",AZ592="Q",BB592="Q",BD592="Q"),"Yes","No")</f>
        <v>No</v>
      </c>
    </row>
    <row r="593" spans="1:57" ht="11.25" customHeight="1">
      <c r="A593" s="7" t="s">
        <v>95</v>
      </c>
      <c r="B593" s="7" t="s">
        <v>619</v>
      </c>
      <c r="C593" s="37" t="s">
        <v>93</v>
      </c>
      <c r="D593" s="298">
        <v>5088</v>
      </c>
      <c r="E593" s="299">
        <v>50088</v>
      </c>
      <c r="F593" s="27" t="s">
        <v>164</v>
      </c>
      <c r="G593" s="73" t="s">
        <v>160</v>
      </c>
      <c r="H593" s="35">
        <v>71313</v>
      </c>
      <c r="I593" s="35">
        <v>28</v>
      </c>
      <c r="J593" s="37" t="s">
        <v>10</v>
      </c>
      <c r="K593" s="37" t="s">
        <v>161</v>
      </c>
      <c r="L593" s="8">
        <v>11</v>
      </c>
      <c r="M593" s="8">
        <v>21361</v>
      </c>
      <c r="N593" s="9" t="s">
        <v>1148</v>
      </c>
      <c r="O593" s="8">
        <v>2075</v>
      </c>
      <c r="P593" s="9" t="s">
        <v>1148</v>
      </c>
      <c r="Q593" s="8">
        <v>1955</v>
      </c>
      <c r="R593" s="9" t="s">
        <v>1148</v>
      </c>
      <c r="S593" s="8">
        <v>1645</v>
      </c>
      <c r="T593" s="9" t="s">
        <v>1148</v>
      </c>
      <c r="U593" s="8">
        <v>0</v>
      </c>
      <c r="V593" s="9" t="s">
        <v>1148</v>
      </c>
      <c r="W593" s="33">
        <v>27036</v>
      </c>
      <c r="X593" s="9" t="s">
        <v>1148</v>
      </c>
      <c r="Y593" s="30">
        <v>22</v>
      </c>
      <c r="Z593" s="9" t="s">
        <v>1148</v>
      </c>
      <c r="AA593" s="30">
        <v>1.2</v>
      </c>
      <c r="AB593" s="9" t="s">
        <v>1148</v>
      </c>
      <c r="AC593" s="30">
        <v>1.7999999999999998</v>
      </c>
      <c r="AD593" s="9" t="s">
        <v>1148</v>
      </c>
      <c r="AE593" s="30">
        <v>0.9</v>
      </c>
      <c r="AF593" s="9" t="s">
        <v>1148</v>
      </c>
      <c r="AG593" s="30">
        <v>0</v>
      </c>
      <c r="AH593" s="9" t="s">
        <v>1148</v>
      </c>
      <c r="AI593" s="32">
        <v>25.9</v>
      </c>
      <c r="AJ593" s="12" t="s">
        <v>1148</v>
      </c>
      <c r="AK593" s="22">
        <v>276565</v>
      </c>
      <c r="AL593" s="22" t="s">
        <v>1148</v>
      </c>
      <c r="AM593" s="22">
        <v>52786</v>
      </c>
      <c r="AN593" s="22" t="s">
        <v>1148</v>
      </c>
      <c r="AO593" s="22">
        <v>35871</v>
      </c>
      <c r="AP593" s="22" t="s">
        <v>1148</v>
      </c>
      <c r="AQ593" s="22">
        <v>42409</v>
      </c>
      <c r="AR593" s="22" t="s">
        <v>1148</v>
      </c>
      <c r="AS593" s="26">
        <v>407631</v>
      </c>
      <c r="AT593" s="22" t="s">
        <v>1148</v>
      </c>
      <c r="AU593" s="23">
        <v>12.94719348345115</v>
      </c>
      <c r="AV593" s="23" t="s">
        <v>1148</v>
      </c>
      <c r="AW593" s="23">
        <v>25.439036144578314</v>
      </c>
      <c r="AX593" s="23" t="s">
        <v>1148</v>
      </c>
      <c r="AY593" s="23">
        <v>18.348337595907928</v>
      </c>
      <c r="AZ593" s="23" t="s">
        <v>1148</v>
      </c>
      <c r="BA593" s="23">
        <v>25.780547112462006</v>
      </c>
      <c r="BB593" s="23" t="s">
        <v>1148</v>
      </c>
      <c r="BC593" s="24">
        <v>15.077341322680869</v>
      </c>
      <c r="BD593" s="1" t="s">
        <v>1148</v>
      </c>
      <c r="BE593" s="1" t="str">
        <f>IF(OR(N593="Q",P593="Q",R593="Q",T593="Q",V593="Q",X593="Q",Z593="Q",AB593="Q",AD593="Q",AF593="Q",AH593="Q",AJ593="Q",AL593="Q",AN593="Q",AP593="Q",AR593="Q",AT593="Q",AV593="Q",AX593="Q",AZ593="Q",BB593="Q",BD593="Q"),"Yes","No")</f>
        <v>No</v>
      </c>
    </row>
    <row r="594" spans="1:57" ht="11.25" customHeight="1">
      <c r="A594" s="7" t="s">
        <v>334</v>
      </c>
      <c r="B594" s="7" t="s">
        <v>335</v>
      </c>
      <c r="C594" s="37" t="s">
        <v>6</v>
      </c>
      <c r="D594" s="298">
        <v>6072</v>
      </c>
      <c r="E594" s="299">
        <v>60072</v>
      </c>
      <c r="F594" s="27" t="s">
        <v>167</v>
      </c>
      <c r="G594" s="73" t="s">
        <v>160</v>
      </c>
      <c r="H594" s="35">
        <v>295083</v>
      </c>
      <c r="I594" s="35">
        <v>28</v>
      </c>
      <c r="J594" s="37" t="s">
        <v>10</v>
      </c>
      <c r="K594" s="37" t="s">
        <v>161</v>
      </c>
      <c r="L594" s="8">
        <v>10</v>
      </c>
      <c r="M594" s="8">
        <v>28944</v>
      </c>
      <c r="N594" s="9" t="s">
        <v>1148</v>
      </c>
      <c r="O594" s="8">
        <v>3015</v>
      </c>
      <c r="P594" s="9" t="s">
        <v>1148</v>
      </c>
      <c r="Q594" s="8">
        <v>1904</v>
      </c>
      <c r="R594" s="9" t="s">
        <v>1148</v>
      </c>
      <c r="S594" s="8">
        <v>4011</v>
      </c>
      <c r="T594" s="9" t="s">
        <v>1148</v>
      </c>
      <c r="U594" s="8">
        <v>0</v>
      </c>
      <c r="V594" s="9" t="s">
        <v>1148</v>
      </c>
      <c r="W594" s="33">
        <v>37874</v>
      </c>
      <c r="X594" s="9" t="s">
        <v>1148</v>
      </c>
      <c r="Y594" s="30">
        <v>15</v>
      </c>
      <c r="Z594" s="9" t="s">
        <v>1148</v>
      </c>
      <c r="AA594" s="30">
        <v>2</v>
      </c>
      <c r="AB594" s="9" t="s">
        <v>1148</v>
      </c>
      <c r="AC594" s="30">
        <v>1</v>
      </c>
      <c r="AD594" s="9" t="s">
        <v>1148</v>
      </c>
      <c r="AE594" s="30">
        <v>2</v>
      </c>
      <c r="AF594" s="9" t="s">
        <v>1148</v>
      </c>
      <c r="AG594" s="30">
        <v>0</v>
      </c>
      <c r="AH594" s="9" t="s">
        <v>1148</v>
      </c>
      <c r="AI594" s="32">
        <v>20</v>
      </c>
      <c r="AJ594" s="12" t="s">
        <v>1148</v>
      </c>
      <c r="AK594" s="22">
        <v>404018</v>
      </c>
      <c r="AL594" s="22" t="s">
        <v>1148</v>
      </c>
      <c r="AM594" s="22">
        <v>61066</v>
      </c>
      <c r="AN594" s="22" t="s">
        <v>1148</v>
      </c>
      <c r="AO594" s="22">
        <v>22499</v>
      </c>
      <c r="AP594" s="22" t="s">
        <v>1148</v>
      </c>
      <c r="AQ594" s="22">
        <v>124117</v>
      </c>
      <c r="AR594" s="22" t="s">
        <v>1148</v>
      </c>
      <c r="AS594" s="26">
        <v>611700</v>
      </c>
      <c r="AT594" s="22" t="s">
        <v>1148</v>
      </c>
      <c r="AU594" s="23">
        <v>13.958609729132117</v>
      </c>
      <c r="AV594" s="23" t="s">
        <v>1148</v>
      </c>
      <c r="AW594" s="23">
        <v>20.254063018242121</v>
      </c>
      <c r="AX594" s="23" t="s">
        <v>1148</v>
      </c>
      <c r="AY594" s="23">
        <v>11.816701680672269</v>
      </c>
      <c r="AZ594" s="23" t="s">
        <v>1148</v>
      </c>
      <c r="BA594" s="23">
        <v>30.944153577661432</v>
      </c>
      <c r="BB594" s="23" t="s">
        <v>1148</v>
      </c>
      <c r="BC594" s="24">
        <v>16.150921476474625</v>
      </c>
      <c r="BD594" s="1" t="s">
        <v>1148</v>
      </c>
      <c r="BE594" s="1" t="str">
        <f>IF(OR(N594="Q",P594="Q",R594="Q",T594="Q",V594="Q",X594="Q",Z594="Q",AB594="Q",AD594="Q",AF594="Q",AH594="Q",AJ594="Q",AL594="Q",AN594="Q",AP594="Q",AR594="Q",AT594="Q",AV594="Q",AX594="Q",AZ594="Q",BB594="Q",BD594="Q"),"Yes","No")</f>
        <v>No</v>
      </c>
    </row>
    <row r="595" spans="1:57" ht="11.25" customHeight="1">
      <c r="A595" s="7" t="s">
        <v>522</v>
      </c>
      <c r="B595" s="7" t="s">
        <v>523</v>
      </c>
      <c r="C595" s="37" t="s">
        <v>57</v>
      </c>
      <c r="D595" s="298">
        <v>8009</v>
      </c>
      <c r="E595" s="299">
        <v>80009</v>
      </c>
      <c r="F595" s="27" t="s">
        <v>167</v>
      </c>
      <c r="G595" s="73" t="s">
        <v>160</v>
      </c>
      <c r="H595" s="35">
        <v>82157</v>
      </c>
      <c r="I595" s="35">
        <v>28</v>
      </c>
      <c r="J595" s="37" t="s">
        <v>10</v>
      </c>
      <c r="K595" s="37" t="s">
        <v>161</v>
      </c>
      <c r="L595" s="8">
        <v>7</v>
      </c>
      <c r="M595" s="8">
        <v>11035</v>
      </c>
      <c r="N595" s="9" t="s">
        <v>1148</v>
      </c>
      <c r="O595" s="8">
        <v>410</v>
      </c>
      <c r="P595" s="9" t="s">
        <v>1148</v>
      </c>
      <c r="Q595" s="8">
        <v>45</v>
      </c>
      <c r="R595" s="9" t="s">
        <v>1148</v>
      </c>
      <c r="S595" s="8">
        <v>3842</v>
      </c>
      <c r="T595" s="9" t="s">
        <v>1148</v>
      </c>
      <c r="U595" s="8">
        <v>0</v>
      </c>
      <c r="V595" s="9" t="s">
        <v>1148</v>
      </c>
      <c r="W595" s="33">
        <v>15332</v>
      </c>
      <c r="X595" s="9" t="s">
        <v>1148</v>
      </c>
      <c r="Y595" s="30">
        <v>6.4700000000000006</v>
      </c>
      <c r="Z595" s="9" t="s">
        <v>1148</v>
      </c>
      <c r="AA595" s="30">
        <v>0.19222600000000001</v>
      </c>
      <c r="AB595" s="9" t="s">
        <v>1148</v>
      </c>
      <c r="AC595" s="30">
        <v>0.71</v>
      </c>
      <c r="AD595" s="9" t="s">
        <v>1148</v>
      </c>
      <c r="AE595" s="30">
        <v>2.38</v>
      </c>
      <c r="AF595" s="9" t="s">
        <v>1148</v>
      </c>
      <c r="AG595" s="30">
        <v>0</v>
      </c>
      <c r="AH595" s="9" t="s">
        <v>1148</v>
      </c>
      <c r="AI595" s="32">
        <v>9.7522260000000003</v>
      </c>
      <c r="AJ595" s="12" t="s">
        <v>1148</v>
      </c>
      <c r="AK595" s="22">
        <v>277417</v>
      </c>
      <c r="AL595" s="22" t="s">
        <v>1148</v>
      </c>
      <c r="AM595" s="22">
        <v>5866</v>
      </c>
      <c r="AN595" s="22" t="s">
        <v>1148</v>
      </c>
      <c r="AO595" s="22">
        <v>876</v>
      </c>
      <c r="AP595" s="22" t="s">
        <v>1148</v>
      </c>
      <c r="AQ595" s="22">
        <v>49576</v>
      </c>
      <c r="AR595" s="22" t="s">
        <v>1148</v>
      </c>
      <c r="AS595" s="26">
        <v>333735</v>
      </c>
      <c r="AT595" s="22" t="s">
        <v>1148</v>
      </c>
      <c r="AU595" s="23">
        <v>25.139737199818757</v>
      </c>
      <c r="AV595" s="23" t="s">
        <v>1148</v>
      </c>
      <c r="AW595" s="23">
        <v>14.307317073170731</v>
      </c>
      <c r="AX595" s="23" t="s">
        <v>1148</v>
      </c>
      <c r="AY595" s="23">
        <v>19.466666666666665</v>
      </c>
      <c r="AZ595" s="23" t="s">
        <v>1148</v>
      </c>
      <c r="BA595" s="23">
        <v>12.903695991671004</v>
      </c>
      <c r="BB595" s="23" t="s">
        <v>1148</v>
      </c>
      <c r="BC595" s="24">
        <v>21.767218888599007</v>
      </c>
      <c r="BD595" s="1" t="s">
        <v>1148</v>
      </c>
      <c r="BE595" s="1" t="str">
        <f>IF(OR(N595="Q",P595="Q",R595="Q",T595="Q",V595="Q",X595="Q",Z595="Q",AB595="Q",AD595="Q",AF595="Q",AH595="Q",AJ595="Q",AL595="Q",AN595="Q",AP595="Q",AR595="Q",AT595="Q",AV595="Q",AX595="Q",AZ595="Q",BB595="Q",BD595="Q"),"Yes","No")</f>
        <v>No</v>
      </c>
    </row>
    <row r="596" spans="1:57" ht="11.25" customHeight="1">
      <c r="A596" s="7" t="s">
        <v>620</v>
      </c>
      <c r="B596" s="7" t="s">
        <v>621</v>
      </c>
      <c r="C596" s="37" t="s">
        <v>77</v>
      </c>
      <c r="D596" s="298">
        <v>3055</v>
      </c>
      <c r="E596" s="299">
        <v>30055</v>
      </c>
      <c r="F596" s="27" t="s">
        <v>164</v>
      </c>
      <c r="G596" s="73" t="s">
        <v>160</v>
      </c>
      <c r="H596" s="35">
        <v>387550</v>
      </c>
      <c r="I596" s="35">
        <v>27</v>
      </c>
      <c r="J596" s="37" t="s">
        <v>10</v>
      </c>
      <c r="K596" s="37" t="s">
        <v>161</v>
      </c>
      <c r="L596" s="8">
        <v>22</v>
      </c>
      <c r="M596" s="8">
        <v>60707</v>
      </c>
      <c r="N596" s="9" t="s">
        <v>1148</v>
      </c>
      <c r="O596" s="8">
        <v>1768</v>
      </c>
      <c r="P596" s="9" t="s">
        <v>1148</v>
      </c>
      <c r="Q596" s="8">
        <v>0</v>
      </c>
      <c r="R596" s="9" t="s">
        <v>1148</v>
      </c>
      <c r="S596" s="8">
        <v>4512</v>
      </c>
      <c r="T596" s="9" t="s">
        <v>1148</v>
      </c>
      <c r="U596" s="8">
        <v>0</v>
      </c>
      <c r="V596" s="9" t="s">
        <v>1148</v>
      </c>
      <c r="W596" s="33">
        <v>66987</v>
      </c>
      <c r="X596" s="9" t="s">
        <v>1148</v>
      </c>
      <c r="Y596" s="30">
        <v>37.5</v>
      </c>
      <c r="Z596" s="9" t="s">
        <v>1148</v>
      </c>
      <c r="AA596" s="30">
        <v>1</v>
      </c>
      <c r="AB596" s="9" t="s">
        <v>1148</v>
      </c>
      <c r="AC596" s="30">
        <v>0</v>
      </c>
      <c r="AD596" s="9" t="s">
        <v>1148</v>
      </c>
      <c r="AE596" s="30">
        <v>2.5</v>
      </c>
      <c r="AF596" s="9" t="s">
        <v>1148</v>
      </c>
      <c r="AG596" s="30">
        <v>0</v>
      </c>
      <c r="AH596" s="9" t="s">
        <v>1148</v>
      </c>
      <c r="AI596" s="32">
        <v>41</v>
      </c>
      <c r="AJ596" s="12" t="s">
        <v>1148</v>
      </c>
      <c r="AK596" s="22">
        <v>573421</v>
      </c>
      <c r="AL596" s="22" t="s">
        <v>1148</v>
      </c>
      <c r="AM596" s="22">
        <v>32381</v>
      </c>
      <c r="AN596" s="22" t="s">
        <v>1148</v>
      </c>
      <c r="AO596" s="22">
        <v>0</v>
      </c>
      <c r="AP596" s="22" t="s">
        <v>1148</v>
      </c>
      <c r="AQ596" s="22">
        <v>72240</v>
      </c>
      <c r="AR596" s="22" t="s">
        <v>1148</v>
      </c>
      <c r="AS596" s="26">
        <v>678042</v>
      </c>
      <c r="AT596" s="22" t="s">
        <v>1148</v>
      </c>
      <c r="AU596" s="23">
        <v>9.4457146622300563</v>
      </c>
      <c r="AV596" s="23" t="s">
        <v>1148</v>
      </c>
      <c r="AW596" s="23">
        <v>18.315045248868778</v>
      </c>
      <c r="AX596" s="23" t="s">
        <v>1148</v>
      </c>
      <c r="AY596" s="23" t="s">
        <v>1148</v>
      </c>
      <c r="AZ596" s="23" t="s">
        <v>1148</v>
      </c>
      <c r="BA596" s="23">
        <v>16.01063829787234</v>
      </c>
      <c r="BB596" s="23" t="s">
        <v>1148</v>
      </c>
      <c r="BC596" s="24">
        <v>10.121993819696359</v>
      </c>
      <c r="BD596" s="1" t="s">
        <v>1148</v>
      </c>
      <c r="BE596" s="1" t="str">
        <f>IF(OR(N596="Q",P596="Q",R596="Q",T596="Q",V596="Q",X596="Q",Z596="Q",AB596="Q",AD596="Q",AF596="Q",AH596="Q",AJ596="Q",AL596="Q",AN596="Q",AP596="Q",AR596="Q",AT596="Q",AV596="Q",AX596="Q",AZ596="Q",BB596="Q",BD596="Q"),"Yes","No")</f>
        <v>No</v>
      </c>
    </row>
    <row r="597" spans="1:57" ht="11.25" customHeight="1">
      <c r="A597" s="7" t="s">
        <v>529</v>
      </c>
      <c r="B597" s="7" t="s">
        <v>530</v>
      </c>
      <c r="C597" s="37" t="s">
        <v>9</v>
      </c>
      <c r="D597" s="298">
        <v>4044</v>
      </c>
      <c r="E597" s="299">
        <v>40044</v>
      </c>
      <c r="F597" s="27" t="s">
        <v>164</v>
      </c>
      <c r="G597" s="73" t="s">
        <v>160</v>
      </c>
      <c r="H597" s="35">
        <v>263907</v>
      </c>
      <c r="I597" s="35">
        <v>27</v>
      </c>
      <c r="J597" s="37" t="s">
        <v>7</v>
      </c>
      <c r="K597" s="37" t="s">
        <v>161</v>
      </c>
      <c r="L597" s="8">
        <v>19</v>
      </c>
      <c r="M597" s="8">
        <v>112120</v>
      </c>
      <c r="N597" s="9" t="s">
        <v>1148</v>
      </c>
      <c r="O597" s="8">
        <v>18881</v>
      </c>
      <c r="P597" s="9" t="s">
        <v>1148</v>
      </c>
      <c r="Q597" s="8">
        <v>3330</v>
      </c>
      <c r="R597" s="9" t="s">
        <v>1148</v>
      </c>
      <c r="S597" s="8">
        <v>15629</v>
      </c>
      <c r="T597" s="9" t="s">
        <v>1148</v>
      </c>
      <c r="U597" s="8">
        <v>0</v>
      </c>
      <c r="V597" s="9" t="s">
        <v>1148</v>
      </c>
      <c r="W597" s="33">
        <v>149960</v>
      </c>
      <c r="X597" s="9" t="s">
        <v>1148</v>
      </c>
      <c r="Y597" s="30">
        <v>66</v>
      </c>
      <c r="Z597" s="9" t="s">
        <v>1148</v>
      </c>
      <c r="AA597" s="30">
        <v>11.25</v>
      </c>
      <c r="AB597" s="9" t="s">
        <v>1148</v>
      </c>
      <c r="AC597" s="30">
        <v>1.8</v>
      </c>
      <c r="AD597" s="9" t="s">
        <v>1148</v>
      </c>
      <c r="AE597" s="30">
        <v>9</v>
      </c>
      <c r="AF597" s="9" t="s">
        <v>1148</v>
      </c>
      <c r="AG597" s="30">
        <v>0</v>
      </c>
      <c r="AH597" s="9" t="s">
        <v>1148</v>
      </c>
      <c r="AI597" s="32">
        <v>88.05</v>
      </c>
      <c r="AJ597" s="12" t="s">
        <v>1148</v>
      </c>
      <c r="AK597" s="22">
        <v>2195586</v>
      </c>
      <c r="AL597" s="22" t="s">
        <v>1148</v>
      </c>
      <c r="AM597" s="22">
        <v>382624</v>
      </c>
      <c r="AN597" s="22" t="s">
        <v>1148</v>
      </c>
      <c r="AO597" s="22">
        <v>33427</v>
      </c>
      <c r="AP597" s="22" t="s">
        <v>1148</v>
      </c>
      <c r="AQ597" s="22">
        <v>225130</v>
      </c>
      <c r="AR597" s="22" t="s">
        <v>1148</v>
      </c>
      <c r="AS597" s="26">
        <v>2836767</v>
      </c>
      <c r="AT597" s="22" t="s">
        <v>1148</v>
      </c>
      <c r="AU597" s="23">
        <v>19.58246521584017</v>
      </c>
      <c r="AV597" s="23" t="s">
        <v>1148</v>
      </c>
      <c r="AW597" s="23">
        <v>20.265028335363592</v>
      </c>
      <c r="AX597" s="23" t="s">
        <v>1148</v>
      </c>
      <c r="AY597" s="23">
        <v>10.038138138138137</v>
      </c>
      <c r="AZ597" s="23" t="s">
        <v>1148</v>
      </c>
      <c r="BA597" s="23">
        <v>14.404632414101989</v>
      </c>
      <c r="BB597" s="23" t="s">
        <v>1148</v>
      </c>
      <c r="BC597" s="24">
        <v>18.916824486529741</v>
      </c>
      <c r="BD597" s="1" t="s">
        <v>1148</v>
      </c>
      <c r="BE597" s="1" t="str">
        <f>IF(OR(N597="Q",P597="Q",R597="Q",T597="Q",V597="Q",X597="Q",Z597="Q",AB597="Q",AD597="Q",AF597="Q",AH597="Q",AJ597="Q",AL597="Q",AN597="Q",AP597="Q",AR597="Q",AT597="Q",AV597="Q",AX597="Q",AZ597="Q",BB597="Q",BD597="Q"),"Yes","No")</f>
        <v>No</v>
      </c>
    </row>
    <row r="598" spans="1:57" ht="11.25" customHeight="1">
      <c r="A598" s="7" t="s">
        <v>529</v>
      </c>
      <c r="B598" s="7" t="s">
        <v>530</v>
      </c>
      <c r="C598" s="37" t="s">
        <v>9</v>
      </c>
      <c r="D598" s="298">
        <v>4044</v>
      </c>
      <c r="E598" s="299">
        <v>40044</v>
      </c>
      <c r="F598" s="27" t="s">
        <v>164</v>
      </c>
      <c r="G598" s="73" t="s">
        <v>160</v>
      </c>
      <c r="H598" s="35">
        <v>263907</v>
      </c>
      <c r="I598" s="35">
        <v>27</v>
      </c>
      <c r="J598" s="37" t="s">
        <v>10</v>
      </c>
      <c r="K598" s="37" t="s">
        <v>161</v>
      </c>
      <c r="L598" s="8">
        <v>8</v>
      </c>
      <c r="M598" s="8">
        <v>23953</v>
      </c>
      <c r="N598" s="9" t="s">
        <v>1148</v>
      </c>
      <c r="O598" s="8">
        <v>6562</v>
      </c>
      <c r="P598" s="9" t="s">
        <v>1148</v>
      </c>
      <c r="Q598" s="8">
        <v>344</v>
      </c>
      <c r="R598" s="9" t="s">
        <v>1148</v>
      </c>
      <c r="S598" s="8">
        <v>4044</v>
      </c>
      <c r="T598" s="9" t="s">
        <v>1148</v>
      </c>
      <c r="U598" s="8">
        <v>0</v>
      </c>
      <c r="V598" s="9" t="s">
        <v>1148</v>
      </c>
      <c r="W598" s="33">
        <v>34903</v>
      </c>
      <c r="X598" s="9" t="s">
        <v>1148</v>
      </c>
      <c r="Y598" s="30">
        <v>14.75</v>
      </c>
      <c r="Z598" s="9" t="s">
        <v>1148</v>
      </c>
      <c r="AA598" s="30">
        <v>3.5</v>
      </c>
      <c r="AB598" s="9" t="s">
        <v>1148</v>
      </c>
      <c r="AC598" s="30">
        <v>0.2</v>
      </c>
      <c r="AD598" s="9" t="s">
        <v>1148</v>
      </c>
      <c r="AE598" s="30">
        <v>2.5</v>
      </c>
      <c r="AF598" s="9" t="s">
        <v>1148</v>
      </c>
      <c r="AG598" s="30">
        <v>0</v>
      </c>
      <c r="AH598" s="9" t="s">
        <v>1148</v>
      </c>
      <c r="AI598" s="32">
        <v>20.95</v>
      </c>
      <c r="AJ598" s="12" t="s">
        <v>1148</v>
      </c>
      <c r="AK598" s="22">
        <v>449433</v>
      </c>
      <c r="AL598" s="22" t="s">
        <v>1148</v>
      </c>
      <c r="AM598" s="22">
        <v>127541</v>
      </c>
      <c r="AN598" s="22" t="s">
        <v>1148</v>
      </c>
      <c r="AO598" s="22">
        <v>4558</v>
      </c>
      <c r="AP598" s="22" t="s">
        <v>1148</v>
      </c>
      <c r="AQ598" s="22">
        <v>75043</v>
      </c>
      <c r="AR598" s="22" t="s">
        <v>1148</v>
      </c>
      <c r="AS598" s="26">
        <v>656575</v>
      </c>
      <c r="AT598" s="22" t="s">
        <v>1148</v>
      </c>
      <c r="AU598" s="23">
        <v>18.763119442241056</v>
      </c>
      <c r="AV598" s="23" t="s">
        <v>1148</v>
      </c>
      <c r="AW598" s="23">
        <v>19.436299908564461</v>
      </c>
      <c r="AX598" s="23" t="s">
        <v>1148</v>
      </c>
      <c r="AY598" s="23">
        <v>13.25</v>
      </c>
      <c r="AZ598" s="23" t="s">
        <v>1148</v>
      </c>
      <c r="BA598" s="23">
        <v>18.556627101879329</v>
      </c>
      <c r="BB598" s="23" t="s">
        <v>1148</v>
      </c>
      <c r="BC598" s="24">
        <v>18.811420221757441</v>
      </c>
      <c r="BD598" s="1" t="s">
        <v>1148</v>
      </c>
      <c r="BE598" s="1" t="str">
        <f>IF(OR(N598="Q",P598="Q",R598="Q",T598="Q",V598="Q",X598="Q",Z598="Q",AB598="Q",AD598="Q",AF598="Q",AH598="Q",AJ598="Q",AL598="Q",AN598="Q",AP598="Q",AR598="Q",AT598="Q",AV598="Q",AX598="Q",AZ598="Q",BB598="Q",BD598="Q"),"Yes","No")</f>
        <v>No</v>
      </c>
    </row>
    <row r="599" spans="1:57" ht="11.25" customHeight="1">
      <c r="A599" s="7" t="s">
        <v>620</v>
      </c>
      <c r="B599" s="7" t="s">
        <v>621</v>
      </c>
      <c r="C599" s="37" t="s">
        <v>77</v>
      </c>
      <c r="D599" s="298">
        <v>3055</v>
      </c>
      <c r="E599" s="299">
        <v>30055</v>
      </c>
      <c r="F599" s="27" t="s">
        <v>164</v>
      </c>
      <c r="G599" s="73" t="s">
        <v>160</v>
      </c>
      <c r="H599" s="35">
        <v>387550</v>
      </c>
      <c r="I599" s="35">
        <v>27</v>
      </c>
      <c r="J599" s="37" t="s">
        <v>7</v>
      </c>
      <c r="K599" s="37" t="s">
        <v>161</v>
      </c>
      <c r="L599" s="8">
        <v>5</v>
      </c>
      <c r="M599" s="8">
        <v>16994</v>
      </c>
      <c r="N599" s="9" t="s">
        <v>1148</v>
      </c>
      <c r="O599" s="8">
        <v>6855</v>
      </c>
      <c r="P599" s="9" t="s">
        <v>1148</v>
      </c>
      <c r="Q599" s="8">
        <v>0</v>
      </c>
      <c r="R599" s="9" t="s">
        <v>1148</v>
      </c>
      <c r="S599" s="8">
        <v>2628</v>
      </c>
      <c r="T599" s="9" t="s">
        <v>1148</v>
      </c>
      <c r="U599" s="8">
        <v>0</v>
      </c>
      <c r="V599" s="9" t="s">
        <v>1148</v>
      </c>
      <c r="W599" s="33">
        <v>26477</v>
      </c>
      <c r="X599" s="9" t="s">
        <v>1148</v>
      </c>
      <c r="Y599" s="30">
        <v>10</v>
      </c>
      <c r="Z599" s="9" t="s">
        <v>1148</v>
      </c>
      <c r="AA599" s="30">
        <v>4</v>
      </c>
      <c r="AB599" s="9" t="s">
        <v>1148</v>
      </c>
      <c r="AC599" s="30">
        <v>0</v>
      </c>
      <c r="AD599" s="9" t="s">
        <v>1148</v>
      </c>
      <c r="AE599" s="30">
        <v>1.5</v>
      </c>
      <c r="AF599" s="9" t="s">
        <v>1148</v>
      </c>
      <c r="AG599" s="30">
        <v>0</v>
      </c>
      <c r="AH599" s="9" t="s">
        <v>1148</v>
      </c>
      <c r="AI599" s="32">
        <v>15.5</v>
      </c>
      <c r="AJ599" s="12" t="s">
        <v>1148</v>
      </c>
      <c r="AK599" s="22">
        <v>161349</v>
      </c>
      <c r="AL599" s="22" t="s">
        <v>1148</v>
      </c>
      <c r="AM599" s="22">
        <v>87331</v>
      </c>
      <c r="AN599" s="22" t="s">
        <v>1148</v>
      </c>
      <c r="AO599" s="22">
        <v>0</v>
      </c>
      <c r="AP599" s="22" t="s">
        <v>1148</v>
      </c>
      <c r="AQ599" s="22">
        <v>77654</v>
      </c>
      <c r="AR599" s="22" t="s">
        <v>1148</v>
      </c>
      <c r="AS599" s="26">
        <v>326334</v>
      </c>
      <c r="AT599" s="22" t="s">
        <v>1148</v>
      </c>
      <c r="AU599" s="23">
        <v>9.4944686359891719</v>
      </c>
      <c r="AV599" s="23" t="s">
        <v>1148</v>
      </c>
      <c r="AW599" s="23">
        <v>12.739752005835157</v>
      </c>
      <c r="AX599" s="23" t="s">
        <v>1148</v>
      </c>
      <c r="AY599" s="23" t="s">
        <v>1148</v>
      </c>
      <c r="AZ599" s="23" t="s">
        <v>1148</v>
      </c>
      <c r="BA599" s="23">
        <v>29.548706240487064</v>
      </c>
      <c r="BB599" s="23" t="s">
        <v>1148</v>
      </c>
      <c r="BC599" s="24">
        <v>12.325187898931148</v>
      </c>
      <c r="BD599" s="1" t="s">
        <v>1148</v>
      </c>
      <c r="BE599" s="1" t="str">
        <f>IF(OR(N599="Q",P599="Q",R599="Q",T599="Q",V599="Q",X599="Q",Z599="Q",AB599="Q",AD599="Q",AF599="Q",AH599="Q",AJ599="Q",AL599="Q",AN599="Q",AP599="Q",AR599="Q",AT599="Q",AV599="Q",AX599="Q",AZ599="Q",BB599="Q",BD599="Q"),"Yes","No")</f>
        <v>No</v>
      </c>
    </row>
    <row r="600" spans="1:57" ht="11.25" customHeight="1">
      <c r="A600" s="7" t="s">
        <v>410</v>
      </c>
      <c r="B600" s="7" t="s">
        <v>257</v>
      </c>
      <c r="C600" s="37" t="s">
        <v>51</v>
      </c>
      <c r="D600" s="298">
        <v>1016</v>
      </c>
      <c r="E600" s="299">
        <v>10016</v>
      </c>
      <c r="F600" s="27" t="s">
        <v>167</v>
      </c>
      <c r="G600" s="73" t="s">
        <v>160</v>
      </c>
      <c r="H600" s="35">
        <v>203914</v>
      </c>
      <c r="I600" s="35">
        <v>26</v>
      </c>
      <c r="J600" s="37" t="s">
        <v>7</v>
      </c>
      <c r="K600" s="37" t="s">
        <v>161</v>
      </c>
      <c r="L600" s="8">
        <v>26</v>
      </c>
      <c r="M600" s="8">
        <v>95950</v>
      </c>
      <c r="N600" s="9" t="s">
        <v>1148</v>
      </c>
      <c r="O600" s="8">
        <v>16807</v>
      </c>
      <c r="P600" s="9" t="s">
        <v>1148</v>
      </c>
      <c r="Q600" s="8">
        <v>3968</v>
      </c>
      <c r="R600" s="9" t="s">
        <v>1148</v>
      </c>
      <c r="S600" s="8">
        <v>17699</v>
      </c>
      <c r="T600" s="9" t="s">
        <v>1148</v>
      </c>
      <c r="U600" s="8">
        <v>0</v>
      </c>
      <c r="V600" s="9" t="s">
        <v>1148</v>
      </c>
      <c r="W600" s="33">
        <v>134424</v>
      </c>
      <c r="X600" s="9" t="s">
        <v>1148</v>
      </c>
      <c r="Y600" s="30">
        <v>54</v>
      </c>
      <c r="Z600" s="9" t="s">
        <v>1148</v>
      </c>
      <c r="AA600" s="30">
        <v>9</v>
      </c>
      <c r="AB600" s="9" t="s">
        <v>1148</v>
      </c>
      <c r="AC600" s="30">
        <v>2</v>
      </c>
      <c r="AD600" s="9" t="s">
        <v>1148</v>
      </c>
      <c r="AE600" s="30">
        <v>12</v>
      </c>
      <c r="AF600" s="9" t="s">
        <v>1148</v>
      </c>
      <c r="AG600" s="30">
        <v>0</v>
      </c>
      <c r="AH600" s="9" t="s">
        <v>1148</v>
      </c>
      <c r="AI600" s="32">
        <v>77</v>
      </c>
      <c r="AJ600" s="12" t="s">
        <v>1148</v>
      </c>
      <c r="AK600" s="22">
        <v>2389640</v>
      </c>
      <c r="AL600" s="22" t="s">
        <v>1148</v>
      </c>
      <c r="AM600" s="22">
        <v>427586</v>
      </c>
      <c r="AN600" s="22" t="s">
        <v>1148</v>
      </c>
      <c r="AO600" s="22">
        <v>95339</v>
      </c>
      <c r="AP600" s="22" t="s">
        <v>1148</v>
      </c>
      <c r="AQ600" s="22">
        <v>511396</v>
      </c>
      <c r="AR600" s="22" t="s">
        <v>1148</v>
      </c>
      <c r="AS600" s="26">
        <v>3423961</v>
      </c>
      <c r="AT600" s="22" t="s">
        <v>1148</v>
      </c>
      <c r="AU600" s="23">
        <v>24.905054715997917</v>
      </c>
      <c r="AV600" s="23" t="s">
        <v>1148</v>
      </c>
      <c r="AW600" s="23">
        <v>25.440947224370799</v>
      </c>
      <c r="AX600" s="23" t="s">
        <v>1148</v>
      </c>
      <c r="AY600" s="23">
        <v>24.026965725806452</v>
      </c>
      <c r="AZ600" s="23" t="s">
        <v>1148</v>
      </c>
      <c r="BA600" s="23">
        <v>28.894061811401773</v>
      </c>
      <c r="BB600" s="23" t="s">
        <v>1148</v>
      </c>
      <c r="BC600" s="24">
        <v>25.471351841932989</v>
      </c>
      <c r="BD600" s="1" t="s">
        <v>1148</v>
      </c>
      <c r="BE600" s="1" t="str">
        <f>IF(OR(N600="Q",P600="Q",R600="Q",T600="Q",V600="Q",X600="Q",Z600="Q",AB600="Q",AD600="Q",AF600="Q",AH600="Q",AJ600="Q",AL600="Q",AN600="Q",AP600="Q",AR600="Q",AT600="Q",AV600="Q",AX600="Q",AZ600="Q",BB600="Q",BD600="Q"),"Yes","No")</f>
        <v>No</v>
      </c>
    </row>
    <row r="601" spans="1:57" ht="11.25" customHeight="1">
      <c r="A601" s="7" t="s">
        <v>1139</v>
      </c>
      <c r="B601" s="7" t="s">
        <v>1140</v>
      </c>
      <c r="C601" s="37" t="s">
        <v>32</v>
      </c>
      <c r="D601" s="298" t="s">
        <v>1141</v>
      </c>
      <c r="E601" s="299">
        <v>41068</v>
      </c>
      <c r="F601" s="27" t="s">
        <v>164</v>
      </c>
      <c r="G601" s="73" t="s">
        <v>160</v>
      </c>
      <c r="H601" s="35">
        <v>349064</v>
      </c>
      <c r="I601" s="35">
        <v>26</v>
      </c>
      <c r="J601" s="37" t="s">
        <v>10</v>
      </c>
      <c r="K601" s="37" t="s">
        <v>161</v>
      </c>
      <c r="L601" s="8">
        <v>26</v>
      </c>
      <c r="M601" s="8">
        <v>51999</v>
      </c>
      <c r="N601" s="9" t="s">
        <v>1148</v>
      </c>
      <c r="O601" s="8">
        <v>0</v>
      </c>
      <c r="P601" s="9" t="s">
        <v>1148</v>
      </c>
      <c r="Q601" s="8">
        <v>0</v>
      </c>
      <c r="R601" s="9" t="s">
        <v>1148</v>
      </c>
      <c r="S601" s="8">
        <v>1000</v>
      </c>
      <c r="T601" s="9" t="s">
        <v>1148</v>
      </c>
      <c r="U601" s="8">
        <v>0</v>
      </c>
      <c r="V601" s="9" t="s">
        <v>1148</v>
      </c>
      <c r="W601" s="33">
        <v>52999</v>
      </c>
      <c r="X601" s="9" t="s">
        <v>1148</v>
      </c>
      <c r="Y601" s="30">
        <v>31.5</v>
      </c>
      <c r="Z601" s="9" t="s">
        <v>1148</v>
      </c>
      <c r="AA601" s="30">
        <v>0</v>
      </c>
      <c r="AB601" s="9" t="s">
        <v>1148</v>
      </c>
      <c r="AC601" s="30">
        <v>0</v>
      </c>
      <c r="AD601" s="9" t="s">
        <v>1148</v>
      </c>
      <c r="AE601" s="30">
        <v>0.5</v>
      </c>
      <c r="AF601" s="9" t="s">
        <v>1148</v>
      </c>
      <c r="AG601" s="30">
        <v>0</v>
      </c>
      <c r="AH601" s="9" t="s">
        <v>1148</v>
      </c>
      <c r="AI601" s="32">
        <v>32</v>
      </c>
      <c r="AJ601" s="12" t="s">
        <v>1148</v>
      </c>
      <c r="AK601" s="22">
        <v>643556</v>
      </c>
      <c r="AL601" s="22" t="s">
        <v>1148</v>
      </c>
      <c r="AM601" s="22">
        <v>0</v>
      </c>
      <c r="AN601" s="22" t="s">
        <v>1148</v>
      </c>
      <c r="AO601" s="22">
        <v>0</v>
      </c>
      <c r="AP601" s="22" t="s">
        <v>1148</v>
      </c>
      <c r="AQ601" s="22">
        <v>21819</v>
      </c>
      <c r="AR601" s="22" t="s">
        <v>1148</v>
      </c>
      <c r="AS601" s="26">
        <v>665375</v>
      </c>
      <c r="AT601" s="22" t="s">
        <v>1148</v>
      </c>
      <c r="AU601" s="23">
        <v>12.376314929133253</v>
      </c>
      <c r="AV601" s="23" t="s">
        <v>1148</v>
      </c>
      <c r="AW601" s="23" t="s">
        <v>1148</v>
      </c>
      <c r="AX601" s="23" t="s">
        <v>1148</v>
      </c>
      <c r="AY601" s="23" t="s">
        <v>1148</v>
      </c>
      <c r="AZ601" s="23" t="s">
        <v>1148</v>
      </c>
      <c r="BA601" s="23">
        <v>21.818999999999999</v>
      </c>
      <c r="BB601" s="23" t="s">
        <v>1148</v>
      </c>
      <c r="BC601" s="24">
        <v>12.554482160040756</v>
      </c>
      <c r="BD601" s="1" t="s">
        <v>1148</v>
      </c>
      <c r="BE601" s="1" t="str">
        <f>IF(OR(N601="Q",P601="Q",R601="Q",T601="Q",V601="Q",X601="Q",Z601="Q",AB601="Q",AD601="Q",AF601="Q",AH601="Q",AJ601="Q",AL601="Q",AN601="Q",AP601="Q",AR601="Q",AT601="Q",AV601="Q",AX601="Q",AZ601="Q",BB601="Q",BD601="Q"),"Yes","No")</f>
        <v>No</v>
      </c>
    </row>
    <row r="602" spans="1:57" ht="11.25" customHeight="1">
      <c r="A602" s="7" t="s">
        <v>183</v>
      </c>
      <c r="B602" s="7" t="s">
        <v>184</v>
      </c>
      <c r="C602" s="37" t="s">
        <v>70</v>
      </c>
      <c r="D602" s="298">
        <v>2177</v>
      </c>
      <c r="E602" s="299">
        <v>20177</v>
      </c>
      <c r="F602" s="27" t="s">
        <v>175</v>
      </c>
      <c r="G602" s="73" t="s">
        <v>160</v>
      </c>
      <c r="H602" s="35">
        <v>18351295</v>
      </c>
      <c r="I602" s="35">
        <v>26</v>
      </c>
      <c r="J602" s="37" t="s">
        <v>18</v>
      </c>
      <c r="K602" s="37" t="s">
        <v>161</v>
      </c>
      <c r="L602" s="8">
        <v>26</v>
      </c>
      <c r="M602" s="8">
        <v>157563</v>
      </c>
      <c r="N602" s="9" t="s">
        <v>1148</v>
      </c>
      <c r="O602" s="8">
        <v>72988</v>
      </c>
      <c r="P602" s="9" t="s">
        <v>1148</v>
      </c>
      <c r="Q602" s="8">
        <v>0</v>
      </c>
      <c r="R602" s="9" t="s">
        <v>1148</v>
      </c>
      <c r="S602" s="8">
        <v>44616</v>
      </c>
      <c r="T602" s="9" t="s">
        <v>1148</v>
      </c>
      <c r="U602" s="8">
        <v>0</v>
      </c>
      <c r="V602" s="9" t="s">
        <v>1148</v>
      </c>
      <c r="W602" s="33">
        <v>275167</v>
      </c>
      <c r="X602" s="9" t="s">
        <v>1148</v>
      </c>
      <c r="Y602" s="30">
        <v>76</v>
      </c>
      <c r="Z602" s="9" t="s">
        <v>1148</v>
      </c>
      <c r="AA602" s="30">
        <v>38</v>
      </c>
      <c r="AB602" s="9" t="s">
        <v>1148</v>
      </c>
      <c r="AC602" s="30">
        <v>0</v>
      </c>
      <c r="AD602" s="9" t="s">
        <v>1148</v>
      </c>
      <c r="AE602" s="30">
        <v>26</v>
      </c>
      <c r="AF602" s="9" t="s">
        <v>1148</v>
      </c>
      <c r="AG602" s="30">
        <v>0</v>
      </c>
      <c r="AH602" s="9" t="s">
        <v>1148</v>
      </c>
      <c r="AI602" s="32">
        <v>140</v>
      </c>
      <c r="AJ602" s="12" t="s">
        <v>1148</v>
      </c>
      <c r="AK602" s="22">
        <v>3035758</v>
      </c>
      <c r="AL602" s="22" t="s">
        <v>1148</v>
      </c>
      <c r="AM602" s="22">
        <v>1679830</v>
      </c>
      <c r="AN602" s="22" t="s">
        <v>1148</v>
      </c>
      <c r="AO602" s="22">
        <v>0</v>
      </c>
      <c r="AP602" s="22" t="s">
        <v>1148</v>
      </c>
      <c r="AQ602" s="22">
        <v>1520482</v>
      </c>
      <c r="AR602" s="22" t="s">
        <v>1148</v>
      </c>
      <c r="AS602" s="26">
        <v>6236070</v>
      </c>
      <c r="AT602" s="22" t="s">
        <v>1148</v>
      </c>
      <c r="AU602" s="23">
        <v>19.266947189378218</v>
      </c>
      <c r="AV602" s="23" t="s">
        <v>1148</v>
      </c>
      <c r="AW602" s="23">
        <v>23.015153175864526</v>
      </c>
      <c r="AX602" s="23" t="s">
        <v>1148</v>
      </c>
      <c r="AY602" s="23" t="s">
        <v>1148</v>
      </c>
      <c r="AZ602" s="23" t="s">
        <v>1148</v>
      </c>
      <c r="BA602" s="23">
        <v>34.079298906221986</v>
      </c>
      <c r="BB602" s="23" t="s">
        <v>1148</v>
      </c>
      <c r="BC602" s="24">
        <v>22.662855647661239</v>
      </c>
      <c r="BD602" s="1" t="s">
        <v>1148</v>
      </c>
      <c r="BE602" s="1" t="str">
        <f>IF(OR(N602="Q",P602="Q",R602="Q",T602="Q",V602="Q",X602="Q",Z602="Q",AB602="Q",AD602="Q",AF602="Q",AH602="Q",AJ602="Q",AL602="Q",AN602="Q",AP602="Q",AR602="Q",AT602="Q",AV602="Q",AX602="Q",AZ602="Q",BB602="Q",BD602="Q"),"Yes","No")</f>
        <v>No</v>
      </c>
    </row>
    <row r="603" spans="1:57" ht="11.25" customHeight="1">
      <c r="A603" s="7" t="s">
        <v>713</v>
      </c>
      <c r="B603" s="7" t="s">
        <v>714</v>
      </c>
      <c r="C603" s="37" t="s">
        <v>77</v>
      </c>
      <c r="D603" s="298">
        <v>3026</v>
      </c>
      <c r="E603" s="299">
        <v>30026</v>
      </c>
      <c r="F603" s="27" t="s">
        <v>164</v>
      </c>
      <c r="G603" s="73" t="s">
        <v>160</v>
      </c>
      <c r="H603" s="35">
        <v>56142</v>
      </c>
      <c r="I603" s="35">
        <v>26</v>
      </c>
      <c r="J603" s="37" t="s">
        <v>7</v>
      </c>
      <c r="K603" s="37" t="s">
        <v>161</v>
      </c>
      <c r="L603" s="8">
        <v>23</v>
      </c>
      <c r="M603" s="8">
        <v>78724</v>
      </c>
      <c r="N603" s="9" t="s">
        <v>1148</v>
      </c>
      <c r="O603" s="8">
        <v>17602</v>
      </c>
      <c r="P603" s="9" t="s">
        <v>1148</v>
      </c>
      <c r="Q603" s="8">
        <v>2794</v>
      </c>
      <c r="R603" s="9" t="s">
        <v>1148</v>
      </c>
      <c r="S603" s="8">
        <v>8644</v>
      </c>
      <c r="T603" s="9" t="s">
        <v>1148</v>
      </c>
      <c r="U603" s="8">
        <v>371</v>
      </c>
      <c r="V603" s="9" t="s">
        <v>1148</v>
      </c>
      <c r="W603" s="33">
        <v>108135</v>
      </c>
      <c r="X603" s="9" t="s">
        <v>1148</v>
      </c>
      <c r="Y603" s="30">
        <v>40</v>
      </c>
      <c r="Z603" s="9" t="s">
        <v>1148</v>
      </c>
      <c r="AA603" s="30">
        <v>8</v>
      </c>
      <c r="AB603" s="9" t="s">
        <v>1148</v>
      </c>
      <c r="AC603" s="30">
        <v>1.99</v>
      </c>
      <c r="AD603" s="9" t="s">
        <v>1148</v>
      </c>
      <c r="AE603" s="30">
        <v>4.8</v>
      </c>
      <c r="AF603" s="9" t="s">
        <v>1148</v>
      </c>
      <c r="AG603" s="30">
        <v>0.2</v>
      </c>
      <c r="AH603" s="9" t="s">
        <v>1148</v>
      </c>
      <c r="AI603" s="32">
        <v>54.99</v>
      </c>
      <c r="AJ603" s="12" t="s">
        <v>1148</v>
      </c>
      <c r="AK603" s="22">
        <v>1993330</v>
      </c>
      <c r="AL603" s="22" t="s">
        <v>1148</v>
      </c>
      <c r="AM603" s="22">
        <v>421016</v>
      </c>
      <c r="AN603" s="22" t="s">
        <v>1148</v>
      </c>
      <c r="AO603" s="22">
        <v>74297</v>
      </c>
      <c r="AP603" s="22" t="s">
        <v>1148</v>
      </c>
      <c r="AQ603" s="22">
        <v>244946</v>
      </c>
      <c r="AR603" s="22" t="s">
        <v>1148</v>
      </c>
      <c r="AS603" s="26">
        <v>2733589</v>
      </c>
      <c r="AT603" s="22" t="s">
        <v>1148</v>
      </c>
      <c r="AU603" s="23">
        <v>25.320486763883949</v>
      </c>
      <c r="AV603" s="23" t="s">
        <v>1148</v>
      </c>
      <c r="AW603" s="23">
        <v>23.918645608453584</v>
      </c>
      <c r="AX603" s="23" t="s">
        <v>1148</v>
      </c>
      <c r="AY603" s="23">
        <v>26.591624910522548</v>
      </c>
      <c r="AZ603" s="23" t="s">
        <v>1148</v>
      </c>
      <c r="BA603" s="23">
        <v>28.337112447940768</v>
      </c>
      <c r="BB603" s="23" t="s">
        <v>1148</v>
      </c>
      <c r="BC603" s="24">
        <v>25.279409996763306</v>
      </c>
      <c r="BD603" s="1" t="s">
        <v>1148</v>
      </c>
      <c r="BE603" s="1" t="str">
        <f>IF(OR(N603="Q",P603="Q",R603="Q",T603="Q",V603="Q",X603="Q",Z603="Q",AB603="Q",AD603="Q",AF603="Q",AH603="Q",AJ603="Q",AL603="Q",AN603="Q",AP603="Q",AR603="Q",AT603="Q",AV603="Q",AX603="Q",AZ603="Q",BB603="Q",BD603="Q"),"Yes","No")</f>
        <v>No</v>
      </c>
    </row>
    <row r="604" spans="1:57" ht="11.25" customHeight="1">
      <c r="A604" s="7" t="s">
        <v>547</v>
      </c>
      <c r="B604" s="7" t="s">
        <v>546</v>
      </c>
      <c r="C604" s="37" t="s">
        <v>17</v>
      </c>
      <c r="D604" s="298">
        <v>9022</v>
      </c>
      <c r="E604" s="299">
        <v>90022</v>
      </c>
      <c r="F604" s="27" t="s">
        <v>164</v>
      </c>
      <c r="G604" s="73" t="s">
        <v>160</v>
      </c>
      <c r="H604" s="35">
        <v>12150996</v>
      </c>
      <c r="I604" s="35">
        <v>26</v>
      </c>
      <c r="J604" s="37" t="s">
        <v>7</v>
      </c>
      <c r="K604" s="37" t="s">
        <v>161</v>
      </c>
      <c r="L604" s="8">
        <v>19</v>
      </c>
      <c r="M604" s="8">
        <v>102169</v>
      </c>
      <c r="N604" s="9" t="s">
        <v>1148</v>
      </c>
      <c r="O604" s="8">
        <v>29146</v>
      </c>
      <c r="P604" s="9" t="s">
        <v>1148</v>
      </c>
      <c r="Q604" s="8">
        <v>3238</v>
      </c>
      <c r="R604" s="9" t="s">
        <v>1148</v>
      </c>
      <c r="S604" s="8">
        <v>18729</v>
      </c>
      <c r="T604" s="9" t="s">
        <v>1148</v>
      </c>
      <c r="U604" s="8">
        <v>0</v>
      </c>
      <c r="V604" s="9" t="s">
        <v>1148</v>
      </c>
      <c r="W604" s="33">
        <v>153282</v>
      </c>
      <c r="X604" s="9" t="s">
        <v>1148</v>
      </c>
      <c r="Y604" s="30">
        <v>72</v>
      </c>
      <c r="Z604" s="9" t="s">
        <v>1148</v>
      </c>
      <c r="AA604" s="30">
        <v>16.75</v>
      </c>
      <c r="AB604" s="9" t="s">
        <v>1148</v>
      </c>
      <c r="AC604" s="30">
        <v>2.25</v>
      </c>
      <c r="AD604" s="9" t="s">
        <v>1148</v>
      </c>
      <c r="AE604" s="30">
        <v>11</v>
      </c>
      <c r="AF604" s="9" t="s">
        <v>1148</v>
      </c>
      <c r="AG604" s="30">
        <v>0</v>
      </c>
      <c r="AH604" s="9" t="s">
        <v>1148</v>
      </c>
      <c r="AI604" s="32">
        <v>102</v>
      </c>
      <c r="AJ604" s="12" t="s">
        <v>1148</v>
      </c>
      <c r="AK604" s="22">
        <v>3128929</v>
      </c>
      <c r="AL604" s="22" t="s">
        <v>1148</v>
      </c>
      <c r="AM604" s="22">
        <v>946284</v>
      </c>
      <c r="AN604" s="22" t="s">
        <v>1148</v>
      </c>
      <c r="AO604" s="22">
        <v>40625</v>
      </c>
      <c r="AP604" s="22" t="s">
        <v>1148</v>
      </c>
      <c r="AQ604" s="22">
        <v>542144</v>
      </c>
      <c r="AR604" s="22" t="s">
        <v>1148</v>
      </c>
      <c r="AS604" s="26">
        <v>4657982</v>
      </c>
      <c r="AT604" s="22" t="s">
        <v>1148</v>
      </c>
      <c r="AU604" s="23">
        <v>30.625033033503314</v>
      </c>
      <c r="AV604" s="23" t="s">
        <v>1148</v>
      </c>
      <c r="AW604" s="23">
        <v>32.467028065600772</v>
      </c>
      <c r="AX604" s="23" t="s">
        <v>1148</v>
      </c>
      <c r="AY604" s="23">
        <v>12.546324891908586</v>
      </c>
      <c r="AZ604" s="23" t="s">
        <v>1148</v>
      </c>
      <c r="BA604" s="23">
        <v>28.946767045757916</v>
      </c>
      <c r="BB604" s="23" t="s">
        <v>1148</v>
      </c>
      <c r="BC604" s="24">
        <v>30.388316958286033</v>
      </c>
      <c r="BD604" s="1" t="s">
        <v>1148</v>
      </c>
      <c r="BE604" s="1" t="str">
        <f>IF(OR(N604="Q",P604="Q",R604="Q",T604="Q",V604="Q",X604="Q",Z604="Q",AB604="Q",AD604="Q",AF604="Q",AH604="Q",AJ604="Q",AL604="Q",AN604="Q",AP604="Q",AR604="Q",AT604="Q",AV604="Q",AX604="Q",AZ604="Q",BB604="Q",BD604="Q"),"Yes","No")</f>
        <v>No</v>
      </c>
    </row>
    <row r="605" spans="1:57" ht="11.25" customHeight="1">
      <c r="A605" s="7" t="s">
        <v>713</v>
      </c>
      <c r="B605" s="7" t="s">
        <v>714</v>
      </c>
      <c r="C605" s="37" t="s">
        <v>77</v>
      </c>
      <c r="D605" s="298">
        <v>3026</v>
      </c>
      <c r="E605" s="299">
        <v>30026</v>
      </c>
      <c r="F605" s="27" t="s">
        <v>164</v>
      </c>
      <c r="G605" s="73" t="s">
        <v>160</v>
      </c>
      <c r="H605" s="35">
        <v>56142</v>
      </c>
      <c r="I605" s="35">
        <v>26</v>
      </c>
      <c r="J605" s="37" t="s">
        <v>10</v>
      </c>
      <c r="K605" s="37" t="s">
        <v>161</v>
      </c>
      <c r="L605" s="8">
        <v>1</v>
      </c>
      <c r="M605" s="8">
        <v>0</v>
      </c>
      <c r="N605" s="9" t="s">
        <v>1148</v>
      </c>
      <c r="O605" s="8">
        <v>0</v>
      </c>
      <c r="P605" s="9" t="s">
        <v>1148</v>
      </c>
      <c r="Q605" s="8">
        <v>14</v>
      </c>
      <c r="R605" s="9" t="s">
        <v>1148</v>
      </c>
      <c r="S605" s="8">
        <v>0</v>
      </c>
      <c r="T605" s="9" t="s">
        <v>1148</v>
      </c>
      <c r="U605" s="8">
        <v>0</v>
      </c>
      <c r="V605" s="9" t="s">
        <v>1148</v>
      </c>
      <c r="W605" s="33">
        <v>14</v>
      </c>
      <c r="X605" s="9" t="s">
        <v>1148</v>
      </c>
      <c r="Y605" s="30">
        <v>0</v>
      </c>
      <c r="Z605" s="9" t="s">
        <v>1148</v>
      </c>
      <c r="AA605" s="30">
        <v>0</v>
      </c>
      <c r="AB605" s="9" t="s">
        <v>1148</v>
      </c>
      <c r="AC605" s="30">
        <v>0.01</v>
      </c>
      <c r="AD605" s="9" t="s">
        <v>1148</v>
      </c>
      <c r="AE605" s="30">
        <v>0</v>
      </c>
      <c r="AF605" s="9" t="s">
        <v>1148</v>
      </c>
      <c r="AG605" s="30">
        <v>0</v>
      </c>
      <c r="AH605" s="9" t="s">
        <v>1148</v>
      </c>
      <c r="AI605" s="32">
        <v>0.01</v>
      </c>
      <c r="AJ605" s="12" t="s">
        <v>1148</v>
      </c>
      <c r="AK605" s="22">
        <v>290</v>
      </c>
      <c r="AL605" s="22" t="s">
        <v>1148</v>
      </c>
      <c r="AM605" s="22">
        <v>0</v>
      </c>
      <c r="AN605" s="22" t="s">
        <v>1148</v>
      </c>
      <c r="AO605" s="22">
        <v>0</v>
      </c>
      <c r="AP605" s="22" t="s">
        <v>1148</v>
      </c>
      <c r="AQ605" s="22">
        <v>0</v>
      </c>
      <c r="AR605" s="22" t="s">
        <v>1148</v>
      </c>
      <c r="AS605" s="26">
        <v>290</v>
      </c>
      <c r="AT605" s="22" t="s">
        <v>1148</v>
      </c>
      <c r="AU605" s="23" t="s">
        <v>1148</v>
      </c>
      <c r="AV605" s="23" t="s">
        <v>1148</v>
      </c>
      <c r="AW605" s="23" t="s">
        <v>1148</v>
      </c>
      <c r="AX605" s="23" t="s">
        <v>1148</v>
      </c>
      <c r="AY605" s="23">
        <v>0</v>
      </c>
      <c r="AZ605" s="23" t="s">
        <v>1148</v>
      </c>
      <c r="BA605" s="23" t="s">
        <v>1148</v>
      </c>
      <c r="BB605" s="23" t="s">
        <v>1148</v>
      </c>
      <c r="BC605" s="24">
        <v>20.714285714285715</v>
      </c>
      <c r="BD605" s="1" t="s">
        <v>1148</v>
      </c>
      <c r="BE605" s="1" t="str">
        <f>IF(OR(N605="Q",P605="Q",R605="Q",T605="Q",V605="Q",X605="Q",Z605="Q",AB605="Q",AD605="Q",AF605="Q",AH605="Q",AJ605="Q",AL605="Q",AN605="Q",AP605="Q",AR605="Q",AT605="Q",AV605="Q",AX605="Q",AZ605="Q",BB605="Q",BD605="Q"),"Yes","No")</f>
        <v>No</v>
      </c>
    </row>
    <row r="606" spans="1:57" ht="11.25" customHeight="1">
      <c r="A606" s="7" t="s">
        <v>314</v>
      </c>
      <c r="B606" s="7" t="s">
        <v>315</v>
      </c>
      <c r="C606" s="37" t="s">
        <v>17</v>
      </c>
      <c r="D606" s="298">
        <v>9086</v>
      </c>
      <c r="E606" s="299">
        <v>90086</v>
      </c>
      <c r="F606" s="27" t="s">
        <v>164</v>
      </c>
      <c r="G606" s="73" t="s">
        <v>160</v>
      </c>
      <c r="H606" s="35">
        <v>1932666</v>
      </c>
      <c r="I606" s="35">
        <v>25</v>
      </c>
      <c r="J606" s="37" t="s">
        <v>10</v>
      </c>
      <c r="K606" s="37" t="s">
        <v>161</v>
      </c>
      <c r="L606" s="8">
        <v>25</v>
      </c>
      <c r="M606" s="8">
        <v>64657</v>
      </c>
      <c r="N606" s="9" t="s">
        <v>1148</v>
      </c>
      <c r="O606" s="8">
        <v>0</v>
      </c>
      <c r="P606" s="9" t="s">
        <v>1148</v>
      </c>
      <c r="Q606" s="8">
        <v>0</v>
      </c>
      <c r="R606" s="9" t="s">
        <v>1148</v>
      </c>
      <c r="S606" s="8">
        <v>6320</v>
      </c>
      <c r="T606" s="9" t="s">
        <v>1148</v>
      </c>
      <c r="U606" s="8">
        <v>0</v>
      </c>
      <c r="V606" s="9" t="s">
        <v>1148</v>
      </c>
      <c r="W606" s="33">
        <v>70977</v>
      </c>
      <c r="X606" s="9" t="s">
        <v>1148</v>
      </c>
      <c r="Y606" s="30">
        <v>38</v>
      </c>
      <c r="Z606" s="9" t="s">
        <v>1148</v>
      </c>
      <c r="AA606" s="30">
        <v>0</v>
      </c>
      <c r="AB606" s="9" t="s">
        <v>1148</v>
      </c>
      <c r="AC606" s="30">
        <v>0</v>
      </c>
      <c r="AD606" s="9" t="s">
        <v>1148</v>
      </c>
      <c r="AE606" s="30">
        <v>3</v>
      </c>
      <c r="AF606" s="9" t="s">
        <v>1148</v>
      </c>
      <c r="AG606" s="30">
        <v>0</v>
      </c>
      <c r="AH606" s="9" t="s">
        <v>1148</v>
      </c>
      <c r="AI606" s="32">
        <v>41</v>
      </c>
      <c r="AJ606" s="12" t="s">
        <v>1148</v>
      </c>
      <c r="AK606" s="22">
        <v>1295189</v>
      </c>
      <c r="AL606" s="22" t="s">
        <v>1148</v>
      </c>
      <c r="AM606" s="22">
        <v>0</v>
      </c>
      <c r="AN606" s="22" t="s">
        <v>1148</v>
      </c>
      <c r="AO606" s="22">
        <v>0</v>
      </c>
      <c r="AP606" s="22" t="s">
        <v>1148</v>
      </c>
      <c r="AQ606" s="22">
        <v>155692</v>
      </c>
      <c r="AR606" s="22" t="s">
        <v>1148</v>
      </c>
      <c r="AS606" s="26">
        <v>1450881</v>
      </c>
      <c r="AT606" s="22" t="s">
        <v>1148</v>
      </c>
      <c r="AU606" s="23">
        <v>20.031690304220735</v>
      </c>
      <c r="AV606" s="23" t="s">
        <v>1148</v>
      </c>
      <c r="AW606" s="23" t="s">
        <v>1148</v>
      </c>
      <c r="AX606" s="23" t="s">
        <v>1148</v>
      </c>
      <c r="AY606" s="23" t="s">
        <v>1148</v>
      </c>
      <c r="AZ606" s="23" t="s">
        <v>1148</v>
      </c>
      <c r="BA606" s="23">
        <v>24.634810126582277</v>
      </c>
      <c r="BB606" s="23" t="s">
        <v>1148</v>
      </c>
      <c r="BC606" s="24">
        <v>20.441565577581471</v>
      </c>
      <c r="BD606" s="1" t="s">
        <v>1148</v>
      </c>
      <c r="BE606" s="1" t="str">
        <f>IF(OR(N606="Q",P606="Q",R606="Q",T606="Q",V606="Q",X606="Q",Z606="Q",AB606="Q",AD606="Q",AF606="Q",AH606="Q",AJ606="Q",AL606="Q",AN606="Q",AP606="Q",AR606="Q",AT606="Q",AV606="Q",AX606="Q",AZ606="Q",BB606="Q",BD606="Q"),"Yes","No")</f>
        <v>No</v>
      </c>
    </row>
    <row r="607" spans="1:57" ht="11.25" customHeight="1">
      <c r="A607" s="7" t="s">
        <v>162</v>
      </c>
      <c r="B607" s="7" t="s">
        <v>163</v>
      </c>
      <c r="C607" s="37" t="s">
        <v>17</v>
      </c>
      <c r="D607" s="298">
        <v>9119</v>
      </c>
      <c r="E607" s="299">
        <v>90119</v>
      </c>
      <c r="F607" s="27" t="s">
        <v>164</v>
      </c>
      <c r="G607" s="73" t="s">
        <v>160</v>
      </c>
      <c r="H607" s="35">
        <v>583681</v>
      </c>
      <c r="I607" s="35">
        <v>25</v>
      </c>
      <c r="J607" s="37" t="s">
        <v>7</v>
      </c>
      <c r="K607" s="37" t="s">
        <v>161</v>
      </c>
      <c r="L607" s="8">
        <v>25</v>
      </c>
      <c r="M607" s="8">
        <v>32287</v>
      </c>
      <c r="N607" s="9" t="s">
        <v>1148</v>
      </c>
      <c r="O607" s="8">
        <v>11550</v>
      </c>
      <c r="P607" s="9" t="s">
        <v>1148</v>
      </c>
      <c r="Q607" s="8">
        <v>0</v>
      </c>
      <c r="R607" s="9" t="s">
        <v>1148</v>
      </c>
      <c r="S607" s="8">
        <v>5773</v>
      </c>
      <c r="T607" s="9" t="s">
        <v>1148</v>
      </c>
      <c r="U607" s="8">
        <v>0</v>
      </c>
      <c r="V607" s="9" t="s">
        <v>1148</v>
      </c>
      <c r="W607" s="33">
        <v>49610</v>
      </c>
      <c r="X607" s="9" t="s">
        <v>1148</v>
      </c>
      <c r="Y607" s="30">
        <v>83</v>
      </c>
      <c r="Z607" s="9" t="s">
        <v>1148</v>
      </c>
      <c r="AA607" s="30">
        <v>8</v>
      </c>
      <c r="AB607" s="9" t="s">
        <v>1148</v>
      </c>
      <c r="AC607" s="30">
        <v>0</v>
      </c>
      <c r="AD607" s="9" t="s">
        <v>1148</v>
      </c>
      <c r="AE607" s="30">
        <v>17</v>
      </c>
      <c r="AF607" s="9" t="s">
        <v>1148</v>
      </c>
      <c r="AG607" s="30">
        <v>0</v>
      </c>
      <c r="AH607" s="9" t="s">
        <v>1148</v>
      </c>
      <c r="AI607" s="32">
        <v>108</v>
      </c>
      <c r="AJ607" s="12" t="s">
        <v>1148</v>
      </c>
      <c r="AK607" s="22">
        <v>859263</v>
      </c>
      <c r="AL607" s="22" t="s">
        <v>1148</v>
      </c>
      <c r="AM607" s="22">
        <v>199007</v>
      </c>
      <c r="AN607" s="22" t="s">
        <v>1148</v>
      </c>
      <c r="AO607" s="22">
        <v>0</v>
      </c>
      <c r="AP607" s="22" t="s">
        <v>1148</v>
      </c>
      <c r="AQ607" s="22">
        <v>155600</v>
      </c>
      <c r="AR607" s="22" t="s">
        <v>1148</v>
      </c>
      <c r="AS607" s="26">
        <v>1213870</v>
      </c>
      <c r="AT607" s="22" t="s">
        <v>1148</v>
      </c>
      <c r="AU607" s="23">
        <v>26.613280887044322</v>
      </c>
      <c r="AV607" s="23" t="s">
        <v>1148</v>
      </c>
      <c r="AW607" s="23">
        <v>17.230043290043291</v>
      </c>
      <c r="AX607" s="23" t="s">
        <v>1148</v>
      </c>
      <c r="AY607" s="23" t="s">
        <v>1148</v>
      </c>
      <c r="AZ607" s="23" t="s">
        <v>1148</v>
      </c>
      <c r="BA607" s="23">
        <v>26.953057335873897</v>
      </c>
      <c r="BB607" s="23" t="s">
        <v>1148</v>
      </c>
      <c r="BC607" s="24">
        <v>24.468252368474097</v>
      </c>
      <c r="BD607" s="1" t="s">
        <v>1148</v>
      </c>
      <c r="BE607" s="1" t="str">
        <f>IF(OR(N607="Q",P607="Q",R607="Q",T607="Q",V607="Q",X607="Q",Z607="Q",AB607="Q",AD607="Q",AF607="Q",AH607="Q",AJ607="Q",AL607="Q",AN607="Q",AP607="Q",AR607="Q",AT607="Q",AV607="Q",AX607="Q",AZ607="Q",BB607="Q",BD607="Q"),"Yes","No")</f>
        <v>No</v>
      </c>
    </row>
    <row r="608" spans="1:57" ht="11.25" customHeight="1">
      <c r="A608" s="7" t="s">
        <v>773</v>
      </c>
      <c r="B608" s="7" t="s">
        <v>774</v>
      </c>
      <c r="C608" s="37" t="s">
        <v>62</v>
      </c>
      <c r="D608" s="298">
        <v>1119</v>
      </c>
      <c r="E608" s="299">
        <v>10119</v>
      </c>
      <c r="F608" s="27" t="s">
        <v>114</v>
      </c>
      <c r="G608" s="73" t="s">
        <v>160</v>
      </c>
      <c r="H608" s="35">
        <v>88087</v>
      </c>
      <c r="I608" s="35">
        <v>25</v>
      </c>
      <c r="J608" s="37" t="s">
        <v>7</v>
      </c>
      <c r="K608" s="37" t="s">
        <v>161</v>
      </c>
      <c r="L608" s="8">
        <v>25</v>
      </c>
      <c r="M608" s="8">
        <v>73903</v>
      </c>
      <c r="N608" s="9" t="s">
        <v>1148</v>
      </c>
      <c r="O608" s="8">
        <v>10253</v>
      </c>
      <c r="P608" s="9" t="s">
        <v>1148</v>
      </c>
      <c r="Q608" s="8">
        <v>0</v>
      </c>
      <c r="R608" s="9" t="s">
        <v>1148</v>
      </c>
      <c r="S608" s="8">
        <v>31184</v>
      </c>
      <c r="T608" s="9" t="s">
        <v>1148</v>
      </c>
      <c r="U608" s="8">
        <v>0</v>
      </c>
      <c r="V608" s="9" t="s">
        <v>1148</v>
      </c>
      <c r="W608" s="33">
        <v>115340</v>
      </c>
      <c r="X608" s="9" t="s">
        <v>1148</v>
      </c>
      <c r="Y608" s="30">
        <v>98</v>
      </c>
      <c r="Z608" s="9" t="s">
        <v>1148</v>
      </c>
      <c r="AA608" s="30">
        <v>8</v>
      </c>
      <c r="AB608" s="9" t="s">
        <v>1148</v>
      </c>
      <c r="AC608" s="30">
        <v>0</v>
      </c>
      <c r="AD608" s="9" t="s">
        <v>1148</v>
      </c>
      <c r="AE608" s="30">
        <v>32</v>
      </c>
      <c r="AF608" s="9" t="s">
        <v>1148</v>
      </c>
      <c r="AG608" s="30">
        <v>0</v>
      </c>
      <c r="AH608" s="9" t="s">
        <v>1148</v>
      </c>
      <c r="AI608" s="32">
        <v>138</v>
      </c>
      <c r="AJ608" s="12" t="s">
        <v>1148</v>
      </c>
      <c r="AK608" s="22">
        <v>928823</v>
      </c>
      <c r="AL608" s="22" t="s">
        <v>1148</v>
      </c>
      <c r="AM608" s="22">
        <v>249535</v>
      </c>
      <c r="AN608" s="22" t="s">
        <v>1148</v>
      </c>
      <c r="AO608" s="22">
        <v>0</v>
      </c>
      <c r="AP608" s="22" t="s">
        <v>1148</v>
      </c>
      <c r="AQ608" s="22">
        <v>577433</v>
      </c>
      <c r="AR608" s="22" t="s">
        <v>1148</v>
      </c>
      <c r="AS608" s="26">
        <v>1755791</v>
      </c>
      <c r="AT608" s="22" t="s">
        <v>1148</v>
      </c>
      <c r="AU608" s="23">
        <v>12.568136611504269</v>
      </c>
      <c r="AV608" s="23" t="s">
        <v>1148</v>
      </c>
      <c r="AW608" s="23">
        <v>24.337754803472155</v>
      </c>
      <c r="AX608" s="23" t="s">
        <v>1148</v>
      </c>
      <c r="AY608" s="23" t="s">
        <v>1148</v>
      </c>
      <c r="AZ608" s="23" t="s">
        <v>1148</v>
      </c>
      <c r="BA608" s="23">
        <v>18.516963827603899</v>
      </c>
      <c r="BB608" s="23" t="s">
        <v>1148</v>
      </c>
      <c r="BC608" s="24">
        <v>15.222741460031212</v>
      </c>
      <c r="BD608" s="1" t="s">
        <v>1148</v>
      </c>
      <c r="BE608" s="1" t="str">
        <f>IF(OR(N608="Q",P608="Q",R608="Q",T608="Q",V608="Q",X608="Q",Z608="Q",AB608="Q",AD608="Q",AF608="Q",AH608="Q",AJ608="Q",AL608="Q",AN608="Q",AP608="Q",AR608="Q",AT608="Q",AV608="Q",AX608="Q",AZ608="Q",BB608="Q",BD608="Q"),"Yes","No")</f>
        <v>No</v>
      </c>
    </row>
    <row r="609" spans="1:57" ht="11.25" customHeight="1">
      <c r="A609" s="7" t="s">
        <v>207</v>
      </c>
      <c r="B609" s="7" t="s">
        <v>208</v>
      </c>
      <c r="C609" s="37" t="s">
        <v>36</v>
      </c>
      <c r="D609" s="298">
        <v>4047</v>
      </c>
      <c r="E609" s="299">
        <v>40047</v>
      </c>
      <c r="F609" s="27" t="s">
        <v>164</v>
      </c>
      <c r="G609" s="73" t="s">
        <v>160</v>
      </c>
      <c r="H609" s="35">
        <v>128754</v>
      </c>
      <c r="I609" s="35">
        <v>25</v>
      </c>
      <c r="J609" s="37" t="s">
        <v>7</v>
      </c>
      <c r="K609" s="37" t="s">
        <v>161</v>
      </c>
      <c r="L609" s="8">
        <v>22</v>
      </c>
      <c r="M609" s="8">
        <v>70272</v>
      </c>
      <c r="N609" s="9" t="s">
        <v>1148</v>
      </c>
      <c r="O609" s="8">
        <v>14726</v>
      </c>
      <c r="P609" s="9" t="s">
        <v>1148</v>
      </c>
      <c r="Q609" s="8">
        <v>4920</v>
      </c>
      <c r="R609" s="9" t="s">
        <v>1148</v>
      </c>
      <c r="S609" s="8">
        <v>10160</v>
      </c>
      <c r="T609" s="9" t="s">
        <v>1148</v>
      </c>
      <c r="U609" s="8">
        <v>0</v>
      </c>
      <c r="V609" s="9" t="s">
        <v>1148</v>
      </c>
      <c r="W609" s="33">
        <v>100078</v>
      </c>
      <c r="X609" s="9" t="s">
        <v>1148</v>
      </c>
      <c r="Y609" s="30">
        <v>57</v>
      </c>
      <c r="Z609" s="9" t="s">
        <v>1148</v>
      </c>
      <c r="AA609" s="30">
        <v>8</v>
      </c>
      <c r="AB609" s="9" t="s">
        <v>1148</v>
      </c>
      <c r="AC609" s="30">
        <v>3</v>
      </c>
      <c r="AD609" s="9" t="s">
        <v>1148</v>
      </c>
      <c r="AE609" s="30">
        <v>5.25</v>
      </c>
      <c r="AF609" s="9" t="s">
        <v>1148</v>
      </c>
      <c r="AG609" s="30">
        <v>0</v>
      </c>
      <c r="AH609" s="9" t="s">
        <v>1148</v>
      </c>
      <c r="AI609" s="32">
        <v>73.25</v>
      </c>
      <c r="AJ609" s="12" t="s">
        <v>1148</v>
      </c>
      <c r="AK609" s="22">
        <v>1923831</v>
      </c>
      <c r="AL609" s="22" t="s">
        <v>1148</v>
      </c>
      <c r="AM609" s="22">
        <v>414328</v>
      </c>
      <c r="AN609" s="22" t="s">
        <v>1148</v>
      </c>
      <c r="AO609" s="22">
        <v>62782</v>
      </c>
      <c r="AP609" s="22" t="s">
        <v>1148</v>
      </c>
      <c r="AQ609" s="22">
        <v>226933</v>
      </c>
      <c r="AR609" s="22" t="s">
        <v>1148</v>
      </c>
      <c r="AS609" s="26">
        <v>2627874</v>
      </c>
      <c r="AT609" s="22" t="s">
        <v>1148</v>
      </c>
      <c r="AU609" s="23">
        <v>27.376921106557376</v>
      </c>
      <c r="AV609" s="23" t="s">
        <v>1148</v>
      </c>
      <c r="AW609" s="23">
        <v>28.135814206165964</v>
      </c>
      <c r="AX609" s="23" t="s">
        <v>1148</v>
      </c>
      <c r="AY609" s="23">
        <v>12.760569105691056</v>
      </c>
      <c r="AZ609" s="23" t="s">
        <v>1148</v>
      </c>
      <c r="BA609" s="23">
        <v>22.335925196850393</v>
      </c>
      <c r="BB609" s="23" t="s">
        <v>1148</v>
      </c>
      <c r="BC609" s="24">
        <v>26.258258558324506</v>
      </c>
      <c r="BD609" s="1" t="s">
        <v>1148</v>
      </c>
      <c r="BE609" s="1" t="str">
        <f>IF(OR(N609="Q",P609="Q",R609="Q",T609="Q",V609="Q",X609="Q",Z609="Q",AB609="Q",AD609="Q",AF609="Q",AH609="Q",AJ609="Q",AL609="Q",AN609="Q",AP609="Q",AR609="Q",AT609="Q",AV609="Q",AX609="Q",AZ609="Q",BB609="Q",BD609="Q"),"Yes","No")</f>
        <v>No</v>
      </c>
    </row>
    <row r="610" spans="1:57" ht="11.25" customHeight="1">
      <c r="A610" s="7" t="s">
        <v>207</v>
      </c>
      <c r="B610" s="7" t="s">
        <v>208</v>
      </c>
      <c r="C610" s="37" t="s">
        <v>36</v>
      </c>
      <c r="D610" s="298">
        <v>4047</v>
      </c>
      <c r="E610" s="299">
        <v>40047</v>
      </c>
      <c r="F610" s="27" t="s">
        <v>164</v>
      </c>
      <c r="G610" s="73" t="s">
        <v>160</v>
      </c>
      <c r="H610" s="35">
        <v>128754</v>
      </c>
      <c r="I610" s="35">
        <v>25</v>
      </c>
      <c r="J610" s="37" t="s">
        <v>10</v>
      </c>
      <c r="K610" s="37" t="s">
        <v>161</v>
      </c>
      <c r="L610" s="8">
        <v>3</v>
      </c>
      <c r="M610" s="8">
        <v>9755</v>
      </c>
      <c r="N610" s="9" t="s">
        <v>1148</v>
      </c>
      <c r="O610" s="8">
        <v>1479</v>
      </c>
      <c r="P610" s="9" t="s">
        <v>1148</v>
      </c>
      <c r="Q610" s="8">
        <v>890</v>
      </c>
      <c r="R610" s="9" t="s">
        <v>1148</v>
      </c>
      <c r="S610" s="8">
        <v>3694</v>
      </c>
      <c r="T610" s="9" t="s">
        <v>1148</v>
      </c>
      <c r="U610" s="8">
        <v>0</v>
      </c>
      <c r="V610" s="9" t="s">
        <v>1148</v>
      </c>
      <c r="W610" s="33">
        <v>15818</v>
      </c>
      <c r="X610" s="9" t="s">
        <v>1148</v>
      </c>
      <c r="Y610" s="30">
        <v>6</v>
      </c>
      <c r="Z610" s="9" t="s">
        <v>1148</v>
      </c>
      <c r="AA610" s="30">
        <v>0.6</v>
      </c>
      <c r="AB610" s="9" t="s">
        <v>1148</v>
      </c>
      <c r="AC610" s="30">
        <v>0.4</v>
      </c>
      <c r="AD610" s="9" t="s">
        <v>1148</v>
      </c>
      <c r="AE610" s="30">
        <v>1.75</v>
      </c>
      <c r="AF610" s="9" t="s">
        <v>1148</v>
      </c>
      <c r="AG610" s="30">
        <v>0</v>
      </c>
      <c r="AH610" s="9" t="s">
        <v>1148</v>
      </c>
      <c r="AI610" s="32">
        <v>8.75</v>
      </c>
      <c r="AJ610" s="12" t="s">
        <v>1148</v>
      </c>
      <c r="AK610" s="22">
        <v>205360</v>
      </c>
      <c r="AL610" s="22" t="s">
        <v>1148</v>
      </c>
      <c r="AM610" s="22">
        <v>27429</v>
      </c>
      <c r="AN610" s="22" t="s">
        <v>1148</v>
      </c>
      <c r="AO610" s="22">
        <v>10912</v>
      </c>
      <c r="AP610" s="22" t="s">
        <v>1148</v>
      </c>
      <c r="AQ610" s="22">
        <v>73913</v>
      </c>
      <c r="AR610" s="22" t="s">
        <v>1148</v>
      </c>
      <c r="AS610" s="26">
        <v>317614</v>
      </c>
      <c r="AT610" s="22" t="s">
        <v>1148</v>
      </c>
      <c r="AU610" s="23">
        <v>21.051768323936443</v>
      </c>
      <c r="AV610" s="23" t="s">
        <v>1148</v>
      </c>
      <c r="AW610" s="23">
        <v>18.545638945233264</v>
      </c>
      <c r="AX610" s="23" t="s">
        <v>1148</v>
      </c>
      <c r="AY610" s="23">
        <v>12.26067415730337</v>
      </c>
      <c r="AZ610" s="23" t="s">
        <v>1148</v>
      </c>
      <c r="BA610" s="23">
        <v>20.00893340552247</v>
      </c>
      <c r="BB610" s="23" t="s">
        <v>1148</v>
      </c>
      <c r="BC610" s="24">
        <v>20.079276773296243</v>
      </c>
      <c r="BD610" s="1" t="s">
        <v>1148</v>
      </c>
      <c r="BE610" s="1" t="str">
        <f>IF(OR(N610="Q",P610="Q",R610="Q",T610="Q",V610="Q",X610="Q",Z610="Q",AB610="Q",AD610="Q",AF610="Q",AH610="Q",AJ610="Q",AL610="Q",AN610="Q",AP610="Q",AR610="Q",AT610="Q",AV610="Q",AX610="Q",AZ610="Q",BB610="Q",BD610="Q"),"Yes","No")</f>
        <v>No</v>
      </c>
    </row>
    <row r="611" spans="1:57" ht="11.25" customHeight="1">
      <c r="A611" s="7" t="s">
        <v>289</v>
      </c>
      <c r="B611" s="7" t="s">
        <v>290</v>
      </c>
      <c r="C611" s="37" t="s">
        <v>55</v>
      </c>
      <c r="D611" s="298">
        <v>7003</v>
      </c>
      <c r="E611" s="299">
        <v>70003</v>
      </c>
      <c r="F611" s="27" t="s">
        <v>164</v>
      </c>
      <c r="G611" s="73" t="s">
        <v>160</v>
      </c>
      <c r="H611" s="35">
        <v>273724</v>
      </c>
      <c r="I611" s="35">
        <v>24</v>
      </c>
      <c r="J611" s="37" t="s">
        <v>7</v>
      </c>
      <c r="K611" s="37" t="s">
        <v>161</v>
      </c>
      <c r="L611" s="8">
        <v>20</v>
      </c>
      <c r="M611" s="8">
        <v>102398</v>
      </c>
      <c r="N611" s="9" t="s">
        <v>1148</v>
      </c>
      <c r="O611" s="8">
        <v>15268</v>
      </c>
      <c r="P611" s="9" t="s">
        <v>1148</v>
      </c>
      <c r="Q611" s="8">
        <v>1647</v>
      </c>
      <c r="R611" s="9" t="s">
        <v>1148</v>
      </c>
      <c r="S611" s="8">
        <v>12403</v>
      </c>
      <c r="T611" s="9" t="s">
        <v>1148</v>
      </c>
      <c r="U611" s="8">
        <v>0</v>
      </c>
      <c r="V611" s="9" t="s">
        <v>1148</v>
      </c>
      <c r="W611" s="33">
        <v>131716</v>
      </c>
      <c r="X611" s="9" t="s">
        <v>1148</v>
      </c>
      <c r="Y611" s="30">
        <v>49.8</v>
      </c>
      <c r="Z611" s="9" t="s">
        <v>1148</v>
      </c>
      <c r="AA611" s="30">
        <v>8.4</v>
      </c>
      <c r="AB611" s="9" t="s">
        <v>1148</v>
      </c>
      <c r="AC611" s="30">
        <v>0.9</v>
      </c>
      <c r="AD611" s="9" t="s">
        <v>1148</v>
      </c>
      <c r="AE611" s="30">
        <v>6.8</v>
      </c>
      <c r="AF611" s="9" t="s">
        <v>1148</v>
      </c>
      <c r="AG611" s="30">
        <v>0</v>
      </c>
      <c r="AH611" s="9" t="s">
        <v>1148</v>
      </c>
      <c r="AI611" s="32">
        <v>65.900000000000006</v>
      </c>
      <c r="AJ611" s="12" t="s">
        <v>1148</v>
      </c>
      <c r="AK611" s="22">
        <v>2306169</v>
      </c>
      <c r="AL611" s="22" t="s">
        <v>1148</v>
      </c>
      <c r="AM611" s="22">
        <v>473776</v>
      </c>
      <c r="AN611" s="22" t="s">
        <v>1148</v>
      </c>
      <c r="AO611" s="22">
        <v>32382</v>
      </c>
      <c r="AP611" s="22" t="s">
        <v>1148</v>
      </c>
      <c r="AQ611" s="22">
        <v>504816</v>
      </c>
      <c r="AR611" s="22" t="s">
        <v>1148</v>
      </c>
      <c r="AS611" s="26">
        <v>3317143</v>
      </c>
      <c r="AT611" s="22" t="s">
        <v>1148</v>
      </c>
      <c r="AU611" s="23">
        <v>22.521621516045236</v>
      </c>
      <c r="AV611" s="23" t="s">
        <v>1148</v>
      </c>
      <c r="AW611" s="23">
        <v>31.030652344773383</v>
      </c>
      <c r="AX611" s="23" t="s">
        <v>1148</v>
      </c>
      <c r="AY611" s="23">
        <v>19.661202185792348</v>
      </c>
      <c r="AZ611" s="23" t="s">
        <v>1148</v>
      </c>
      <c r="BA611" s="23">
        <v>40.701120696605663</v>
      </c>
      <c r="BB611" s="23" t="s">
        <v>1148</v>
      </c>
      <c r="BC611" s="24">
        <v>25.184055088220109</v>
      </c>
      <c r="BD611" s="1" t="s">
        <v>1148</v>
      </c>
      <c r="BE611" s="1" t="str">
        <f>IF(OR(N611="Q",P611="Q",R611="Q",T611="Q",V611="Q",X611="Q",Z611="Q",AB611="Q",AD611="Q",AF611="Q",AH611="Q",AJ611="Q",AL611="Q",AN611="Q",AP611="Q",AR611="Q",AT611="Q",AV611="Q",AX611="Q",AZ611="Q",BB611="Q",BD611="Q"),"Yes","No")</f>
        <v>No</v>
      </c>
    </row>
    <row r="612" spans="1:57" ht="11.25" customHeight="1">
      <c r="A612" s="7" t="s">
        <v>765</v>
      </c>
      <c r="B612" s="7" t="s">
        <v>766</v>
      </c>
      <c r="C612" s="37" t="s">
        <v>13</v>
      </c>
      <c r="D612" s="298">
        <v>9219</v>
      </c>
      <c r="E612" s="299">
        <v>90219</v>
      </c>
      <c r="F612" s="27" t="s">
        <v>167</v>
      </c>
      <c r="G612" s="73" t="s">
        <v>160</v>
      </c>
      <c r="H612" s="35">
        <v>71957</v>
      </c>
      <c r="I612" s="35">
        <v>24</v>
      </c>
      <c r="J612" s="37" t="s">
        <v>7</v>
      </c>
      <c r="K612" s="37" t="s">
        <v>161</v>
      </c>
      <c r="L612" s="8">
        <v>17</v>
      </c>
      <c r="M612" s="8">
        <v>102131</v>
      </c>
      <c r="N612" s="9" t="s">
        <v>1148</v>
      </c>
      <c r="O612" s="8">
        <v>9908</v>
      </c>
      <c r="P612" s="9" t="s">
        <v>1148</v>
      </c>
      <c r="Q612" s="8">
        <v>7508</v>
      </c>
      <c r="R612" s="9" t="s">
        <v>1148</v>
      </c>
      <c r="S612" s="8">
        <v>28971</v>
      </c>
      <c r="T612" s="9" t="s">
        <v>1148</v>
      </c>
      <c r="U612" s="8">
        <v>1944</v>
      </c>
      <c r="V612" s="9" t="s">
        <v>1148</v>
      </c>
      <c r="W612" s="33">
        <v>150462</v>
      </c>
      <c r="X612" s="9" t="s">
        <v>1148</v>
      </c>
      <c r="Y612" s="30">
        <v>94</v>
      </c>
      <c r="Z612" s="9" t="s">
        <v>1148</v>
      </c>
      <c r="AA612" s="30">
        <v>7</v>
      </c>
      <c r="AB612" s="9" t="s">
        <v>1148</v>
      </c>
      <c r="AC612" s="30">
        <v>4</v>
      </c>
      <c r="AD612" s="9" t="s">
        <v>1148</v>
      </c>
      <c r="AE612" s="30">
        <v>19</v>
      </c>
      <c r="AF612" s="9" t="s">
        <v>1148</v>
      </c>
      <c r="AG612" s="30">
        <v>1</v>
      </c>
      <c r="AH612" s="9" t="s">
        <v>1148</v>
      </c>
      <c r="AI612" s="32">
        <v>125</v>
      </c>
      <c r="AJ612" s="12" t="s">
        <v>1148</v>
      </c>
      <c r="AK612" s="22">
        <v>1994453</v>
      </c>
      <c r="AL612" s="22" t="s">
        <v>1148</v>
      </c>
      <c r="AM612" s="22">
        <v>241196</v>
      </c>
      <c r="AN612" s="22" t="s">
        <v>1148</v>
      </c>
      <c r="AO612" s="22">
        <v>131830</v>
      </c>
      <c r="AP612" s="22" t="s">
        <v>1148</v>
      </c>
      <c r="AQ612" s="22">
        <v>662757</v>
      </c>
      <c r="AR612" s="22" t="s">
        <v>1148</v>
      </c>
      <c r="AS612" s="26">
        <v>3030236</v>
      </c>
      <c r="AT612" s="22" t="s">
        <v>1148</v>
      </c>
      <c r="AU612" s="23">
        <v>19.528380217563718</v>
      </c>
      <c r="AV612" s="23" t="s">
        <v>1148</v>
      </c>
      <c r="AW612" s="23">
        <v>24.34356075898264</v>
      </c>
      <c r="AX612" s="23" t="s">
        <v>1148</v>
      </c>
      <c r="AY612" s="23">
        <v>17.558604155567394</v>
      </c>
      <c r="AZ612" s="23" t="s">
        <v>1148</v>
      </c>
      <c r="BA612" s="23">
        <v>22.876566221393809</v>
      </c>
      <c r="BB612" s="23" t="s">
        <v>1148</v>
      </c>
      <c r="BC612" s="24">
        <v>20.139543539232498</v>
      </c>
      <c r="BD612" s="1" t="s">
        <v>1148</v>
      </c>
      <c r="BE612" s="1" t="str">
        <f>IF(OR(N612="Q",P612="Q",R612="Q",T612="Q",V612="Q",X612="Q",Z612="Q",AB612="Q",AD612="Q",AF612="Q",AH612="Q",AJ612="Q",AL612="Q",AN612="Q",AP612="Q",AR612="Q",AT612="Q",AV612="Q",AX612="Q",AZ612="Q",BB612="Q",BD612="Q"),"Yes","No")</f>
        <v>No</v>
      </c>
    </row>
    <row r="613" spans="1:57" ht="11.25" customHeight="1">
      <c r="A613" s="7" t="s">
        <v>700</v>
      </c>
      <c r="B613" s="7" t="s">
        <v>701</v>
      </c>
      <c r="C613" s="37" t="s">
        <v>84</v>
      </c>
      <c r="D613" s="298">
        <v>6012</v>
      </c>
      <c r="E613" s="299">
        <v>60012</v>
      </c>
      <c r="F613" s="27" t="s">
        <v>164</v>
      </c>
      <c r="G613" s="73" t="s">
        <v>160</v>
      </c>
      <c r="H613" s="35">
        <v>172378</v>
      </c>
      <c r="I613" s="35">
        <v>24</v>
      </c>
      <c r="J613" s="37" t="s">
        <v>7</v>
      </c>
      <c r="K613" s="37" t="s">
        <v>161</v>
      </c>
      <c r="L613" s="8">
        <v>15</v>
      </c>
      <c r="M613" s="8">
        <v>117209</v>
      </c>
      <c r="N613" s="9" t="s">
        <v>1148</v>
      </c>
      <c r="O613" s="8">
        <v>13153</v>
      </c>
      <c r="P613" s="9" t="s">
        <v>1148</v>
      </c>
      <c r="Q613" s="8">
        <v>9517</v>
      </c>
      <c r="R613" s="9" t="s">
        <v>1148</v>
      </c>
      <c r="S613" s="8">
        <v>10843</v>
      </c>
      <c r="T613" s="9" t="s">
        <v>1148</v>
      </c>
      <c r="U613" s="8">
        <v>0</v>
      </c>
      <c r="V613" s="9" t="s">
        <v>1148</v>
      </c>
      <c r="W613" s="33">
        <v>150722</v>
      </c>
      <c r="X613" s="9" t="s">
        <v>1148</v>
      </c>
      <c r="Y613" s="30">
        <v>110.4</v>
      </c>
      <c r="Z613" s="9" t="s">
        <v>1148</v>
      </c>
      <c r="AA613" s="30">
        <v>8</v>
      </c>
      <c r="AB613" s="9" t="s">
        <v>1148</v>
      </c>
      <c r="AC613" s="30">
        <v>5.6</v>
      </c>
      <c r="AD613" s="9" t="s">
        <v>1148</v>
      </c>
      <c r="AE613" s="30">
        <v>5.6</v>
      </c>
      <c r="AF613" s="9" t="s">
        <v>1148</v>
      </c>
      <c r="AG613" s="30">
        <v>0</v>
      </c>
      <c r="AH613" s="9" t="s">
        <v>1148</v>
      </c>
      <c r="AI613" s="32">
        <v>129.60000000000002</v>
      </c>
      <c r="AJ613" s="12" t="s">
        <v>1148</v>
      </c>
      <c r="AK613" s="22">
        <v>1394270</v>
      </c>
      <c r="AL613" s="22" t="s">
        <v>1148</v>
      </c>
      <c r="AM613" s="22">
        <v>356288</v>
      </c>
      <c r="AN613" s="22" t="s">
        <v>1148</v>
      </c>
      <c r="AO613" s="22">
        <v>129646</v>
      </c>
      <c r="AP613" s="22" t="s">
        <v>1148</v>
      </c>
      <c r="AQ613" s="22">
        <v>253730</v>
      </c>
      <c r="AR613" s="22" t="s">
        <v>1148</v>
      </c>
      <c r="AS613" s="26">
        <v>2133934</v>
      </c>
      <c r="AT613" s="22" t="s">
        <v>1148</v>
      </c>
      <c r="AU613" s="23">
        <v>11.895588222747399</v>
      </c>
      <c r="AV613" s="23" t="s">
        <v>1148</v>
      </c>
      <c r="AW613" s="23">
        <v>27.087964722876912</v>
      </c>
      <c r="AX613" s="23" t="s">
        <v>1148</v>
      </c>
      <c r="AY613" s="23">
        <v>13.622570137648419</v>
      </c>
      <c r="AZ613" s="23" t="s">
        <v>1148</v>
      </c>
      <c r="BA613" s="23">
        <v>23.400350456515724</v>
      </c>
      <c r="BB613" s="23" t="s">
        <v>1148</v>
      </c>
      <c r="BC613" s="24">
        <v>14.158079112538315</v>
      </c>
      <c r="BD613" s="1" t="s">
        <v>1148</v>
      </c>
      <c r="BE613" s="1" t="str">
        <f>IF(OR(N613="Q",P613="Q",R613="Q",T613="Q",V613="Q",X613="Q",Z613="Q",AB613="Q",AD613="Q",AF613="Q",AH613="Q",AJ613="Q",AL613="Q",AN613="Q",AP613="Q",AR613="Q",AT613="Q",AV613="Q",AX613="Q",AZ613="Q",BB613="Q",BD613="Q"),"Yes","No")</f>
        <v>No</v>
      </c>
    </row>
    <row r="614" spans="1:57" ht="11.25" customHeight="1">
      <c r="A614" s="7" t="s">
        <v>1130</v>
      </c>
      <c r="B614" s="7" t="s">
        <v>1131</v>
      </c>
      <c r="C614" s="37" t="s">
        <v>47</v>
      </c>
      <c r="D614" s="298"/>
      <c r="E614" s="299">
        <v>10183</v>
      </c>
      <c r="F614" s="27" t="s">
        <v>167</v>
      </c>
      <c r="G614" s="73" t="s">
        <v>160</v>
      </c>
      <c r="H614" s="35">
        <v>246695</v>
      </c>
      <c r="I614" s="35">
        <v>24</v>
      </c>
      <c r="J614" s="37" t="s">
        <v>7</v>
      </c>
      <c r="K614" s="37" t="s">
        <v>161</v>
      </c>
      <c r="L614" s="8">
        <v>15</v>
      </c>
      <c r="M614" s="8">
        <v>86054</v>
      </c>
      <c r="N614" s="9" t="s">
        <v>1148</v>
      </c>
      <c r="O614" s="8">
        <v>7942</v>
      </c>
      <c r="P614" s="9" t="s">
        <v>1148</v>
      </c>
      <c r="Q614" s="8">
        <v>19942</v>
      </c>
      <c r="R614" s="9" t="s">
        <v>1148</v>
      </c>
      <c r="S614" s="8">
        <v>16608</v>
      </c>
      <c r="T614" s="9" t="s">
        <v>1148</v>
      </c>
      <c r="U614" s="8">
        <v>0</v>
      </c>
      <c r="V614" s="9" t="s">
        <v>1148</v>
      </c>
      <c r="W614" s="33">
        <v>130546</v>
      </c>
      <c r="X614" s="9" t="s">
        <v>1148</v>
      </c>
      <c r="Y614" s="30">
        <v>73</v>
      </c>
      <c r="Z614" s="9" t="s">
        <v>1148</v>
      </c>
      <c r="AA614" s="30">
        <v>3</v>
      </c>
      <c r="AB614" s="9" t="s">
        <v>1148</v>
      </c>
      <c r="AC614" s="30">
        <v>10</v>
      </c>
      <c r="AD614" s="9" t="s">
        <v>1148</v>
      </c>
      <c r="AE614" s="30">
        <v>9</v>
      </c>
      <c r="AF614" s="9" t="s">
        <v>1148</v>
      </c>
      <c r="AG614" s="30">
        <v>0</v>
      </c>
      <c r="AH614" s="9" t="s">
        <v>1148</v>
      </c>
      <c r="AI614" s="32">
        <v>95</v>
      </c>
      <c r="AJ614" s="12" t="s">
        <v>1148</v>
      </c>
      <c r="AK614" s="22">
        <v>1981606</v>
      </c>
      <c r="AL614" s="22" t="s">
        <v>1148</v>
      </c>
      <c r="AM614" s="22">
        <v>138540</v>
      </c>
      <c r="AN614" s="22" t="s">
        <v>1148</v>
      </c>
      <c r="AO614" s="22">
        <v>807425</v>
      </c>
      <c r="AP614" s="22" t="s">
        <v>1148</v>
      </c>
      <c r="AQ614" s="22">
        <v>389099</v>
      </c>
      <c r="AR614" s="22" t="s">
        <v>1148</v>
      </c>
      <c r="AS614" s="26">
        <v>3316670</v>
      </c>
      <c r="AT614" s="22" t="s">
        <v>1148</v>
      </c>
      <c r="AU614" s="23">
        <v>23.027471122783368</v>
      </c>
      <c r="AV614" s="23" t="s">
        <v>1148</v>
      </c>
      <c r="AW614" s="23">
        <v>17.443968773608663</v>
      </c>
      <c r="AX614" s="23" t="s">
        <v>1148</v>
      </c>
      <c r="AY614" s="23">
        <v>40.488667134690601</v>
      </c>
      <c r="AZ614" s="23" t="s">
        <v>1148</v>
      </c>
      <c r="BA614" s="23">
        <v>23.428407996146436</v>
      </c>
      <c r="BB614" s="23" t="s">
        <v>1148</v>
      </c>
      <c r="BC614" s="24">
        <v>25.406140364316027</v>
      </c>
      <c r="BD614" s="1" t="s">
        <v>1148</v>
      </c>
      <c r="BE614" s="1" t="str">
        <f>IF(OR(N614="Q",P614="Q",R614="Q",T614="Q",V614="Q",X614="Q",Z614="Q",AB614="Q",AD614="Q",AF614="Q",AH614="Q",AJ614="Q",AL614="Q",AN614="Q",AP614="Q",AR614="Q",AT614="Q",AV614="Q",AX614="Q",AZ614="Q",BB614="Q",BD614="Q"),"Yes","No")</f>
        <v>No</v>
      </c>
    </row>
    <row r="615" spans="1:57" ht="11.25" customHeight="1">
      <c r="A615" s="7" t="s">
        <v>577</v>
      </c>
      <c r="B615" s="7" t="s">
        <v>578</v>
      </c>
      <c r="C615" s="37" t="s">
        <v>26</v>
      </c>
      <c r="D615" s="298">
        <v>8007</v>
      </c>
      <c r="E615" s="299">
        <v>80007</v>
      </c>
      <c r="F615" s="27" t="s">
        <v>164</v>
      </c>
      <c r="G615" s="73" t="s">
        <v>160</v>
      </c>
      <c r="H615" s="35">
        <v>136550</v>
      </c>
      <c r="I615" s="35">
        <v>24</v>
      </c>
      <c r="J615" s="37" t="s">
        <v>7</v>
      </c>
      <c r="K615" s="37" t="s">
        <v>161</v>
      </c>
      <c r="L615" s="8">
        <v>13</v>
      </c>
      <c r="M615" s="8">
        <v>55421</v>
      </c>
      <c r="N615" s="9" t="s">
        <v>1148</v>
      </c>
      <c r="O615" s="8">
        <v>12942</v>
      </c>
      <c r="P615" s="9" t="s">
        <v>1148</v>
      </c>
      <c r="Q615" s="8">
        <v>3417</v>
      </c>
      <c r="R615" s="9" t="s">
        <v>123</v>
      </c>
      <c r="S615" s="8">
        <v>5467</v>
      </c>
      <c r="T615" s="9" t="s">
        <v>1148</v>
      </c>
      <c r="U615" s="8">
        <v>0</v>
      </c>
      <c r="V615" s="9" t="s">
        <v>1148</v>
      </c>
      <c r="W615" s="33">
        <v>77247</v>
      </c>
      <c r="X615" s="9" t="s">
        <v>123</v>
      </c>
      <c r="Y615" s="30">
        <v>31</v>
      </c>
      <c r="Z615" s="9" t="s">
        <v>1148</v>
      </c>
      <c r="AA615" s="30">
        <v>7</v>
      </c>
      <c r="AB615" s="9" t="s">
        <v>1148</v>
      </c>
      <c r="AC615" s="30">
        <v>2</v>
      </c>
      <c r="AD615" s="9" t="s">
        <v>1148</v>
      </c>
      <c r="AE615" s="30">
        <v>3</v>
      </c>
      <c r="AF615" s="9" t="s">
        <v>1148</v>
      </c>
      <c r="AG615" s="30">
        <v>0</v>
      </c>
      <c r="AH615" s="9" t="s">
        <v>1148</v>
      </c>
      <c r="AI615" s="32">
        <v>43</v>
      </c>
      <c r="AJ615" s="12" t="s">
        <v>1148</v>
      </c>
      <c r="AK615" s="22">
        <v>1059793</v>
      </c>
      <c r="AL615" s="22" t="s">
        <v>1148</v>
      </c>
      <c r="AM615" s="22">
        <v>216670</v>
      </c>
      <c r="AN615" s="22" t="s">
        <v>1148</v>
      </c>
      <c r="AO615" s="22">
        <v>159046</v>
      </c>
      <c r="AP615" s="22" t="s">
        <v>1148</v>
      </c>
      <c r="AQ615" s="22">
        <v>184671</v>
      </c>
      <c r="AR615" s="22" t="s">
        <v>1148</v>
      </c>
      <c r="AS615" s="26">
        <v>1620180</v>
      </c>
      <c r="AT615" s="22" t="s">
        <v>1148</v>
      </c>
      <c r="AU615" s="23">
        <v>19.122588910340845</v>
      </c>
      <c r="AV615" s="23" t="s">
        <v>1148</v>
      </c>
      <c r="AW615" s="23">
        <v>16.741616442590018</v>
      </c>
      <c r="AX615" s="23" t="s">
        <v>1148</v>
      </c>
      <c r="AY615" s="23">
        <v>46.545507755340942</v>
      </c>
      <c r="AZ615" s="23" t="s">
        <v>123</v>
      </c>
      <c r="BA615" s="23">
        <v>33.779220779220779</v>
      </c>
      <c r="BB615" s="23" t="s">
        <v>1148</v>
      </c>
      <c r="BC615" s="24">
        <v>20.974018408481882</v>
      </c>
      <c r="BD615" s="1" t="s">
        <v>123</v>
      </c>
      <c r="BE615" s="1" t="str">
        <f>IF(OR(N615="Q",P615="Q",R615="Q",T615="Q",V615="Q",X615="Q",Z615="Q",AB615="Q",AD615="Q",AF615="Q",AH615="Q",AJ615="Q",AL615="Q",AN615="Q",AP615="Q",AR615="Q",AT615="Q",AV615="Q",AX615="Q",AZ615="Q",BB615="Q",BD615="Q"),"Yes","No")</f>
        <v>Yes</v>
      </c>
    </row>
    <row r="616" spans="1:57" ht="11.25" customHeight="1">
      <c r="A616" s="7" t="s">
        <v>739</v>
      </c>
      <c r="B616" s="7" t="s">
        <v>740</v>
      </c>
      <c r="C616" s="37" t="s">
        <v>77</v>
      </c>
      <c r="D616" s="298">
        <v>3095</v>
      </c>
      <c r="E616" s="299">
        <v>30095</v>
      </c>
      <c r="F616" s="27" t="s">
        <v>167</v>
      </c>
      <c r="G616" s="73" t="s">
        <v>160</v>
      </c>
      <c r="H616" s="35">
        <v>77086</v>
      </c>
      <c r="I616" s="35">
        <v>24</v>
      </c>
      <c r="J616" s="37" t="s">
        <v>10</v>
      </c>
      <c r="K616" s="37" t="s">
        <v>161</v>
      </c>
      <c r="L616" s="8">
        <v>12</v>
      </c>
      <c r="M616" s="8">
        <v>25426</v>
      </c>
      <c r="N616" s="9" t="s">
        <v>1148</v>
      </c>
      <c r="O616" s="8">
        <v>4015</v>
      </c>
      <c r="P616" s="9" t="s">
        <v>1148</v>
      </c>
      <c r="Q616" s="8">
        <v>0</v>
      </c>
      <c r="R616" s="9" t="s">
        <v>1148</v>
      </c>
      <c r="S616" s="8">
        <v>1704</v>
      </c>
      <c r="T616" s="9" t="s">
        <v>1148</v>
      </c>
      <c r="U616" s="8">
        <v>0</v>
      </c>
      <c r="V616" s="9" t="s">
        <v>1148</v>
      </c>
      <c r="W616" s="33">
        <v>31145</v>
      </c>
      <c r="X616" s="9" t="s">
        <v>1148</v>
      </c>
      <c r="Y616" s="30">
        <v>14.5</v>
      </c>
      <c r="Z616" s="9" t="s">
        <v>1148</v>
      </c>
      <c r="AA616" s="30">
        <v>1.9</v>
      </c>
      <c r="AB616" s="9" t="s">
        <v>1148</v>
      </c>
      <c r="AC616" s="30">
        <v>0</v>
      </c>
      <c r="AD616" s="9" t="s">
        <v>1148</v>
      </c>
      <c r="AE616" s="30">
        <v>1.2</v>
      </c>
      <c r="AF616" s="9" t="s">
        <v>1148</v>
      </c>
      <c r="AG616" s="30">
        <v>0</v>
      </c>
      <c r="AH616" s="9" t="s">
        <v>1148</v>
      </c>
      <c r="AI616" s="32">
        <v>17.600000000000001</v>
      </c>
      <c r="AJ616" s="12" t="s">
        <v>1148</v>
      </c>
      <c r="AK616" s="22">
        <v>373878</v>
      </c>
      <c r="AL616" s="22" t="s">
        <v>1148</v>
      </c>
      <c r="AM616" s="22">
        <v>53049</v>
      </c>
      <c r="AN616" s="22" t="s">
        <v>1148</v>
      </c>
      <c r="AO616" s="22">
        <v>0</v>
      </c>
      <c r="AP616" s="22" t="s">
        <v>1148</v>
      </c>
      <c r="AQ616" s="22">
        <v>37708</v>
      </c>
      <c r="AR616" s="22" t="s">
        <v>1148</v>
      </c>
      <c r="AS616" s="26">
        <v>464635</v>
      </c>
      <c r="AT616" s="22" t="s">
        <v>1148</v>
      </c>
      <c r="AU616" s="23">
        <v>14.70455439314088</v>
      </c>
      <c r="AV616" s="23" t="s">
        <v>1148</v>
      </c>
      <c r="AW616" s="23">
        <v>13.212702366127024</v>
      </c>
      <c r="AX616" s="23" t="s">
        <v>1148</v>
      </c>
      <c r="AY616" s="23" t="s">
        <v>1148</v>
      </c>
      <c r="AZ616" s="23" t="s">
        <v>1148</v>
      </c>
      <c r="BA616" s="23">
        <v>22.129107981220656</v>
      </c>
      <c r="BB616" s="23" t="s">
        <v>1148</v>
      </c>
      <c r="BC616" s="24">
        <v>14.918445978487719</v>
      </c>
      <c r="BD616" s="1" t="s">
        <v>1148</v>
      </c>
      <c r="BE616" s="1" t="str">
        <f>IF(OR(N616="Q",P616="Q",R616="Q",T616="Q",V616="Q",X616="Q",Z616="Q",AB616="Q",AD616="Q",AF616="Q",AH616="Q",AJ616="Q",AL616="Q",AN616="Q",AP616="Q",AR616="Q",AT616="Q",AV616="Q",AX616="Q",AZ616="Q",BB616="Q",BD616="Q"),"Yes","No")</f>
        <v>No</v>
      </c>
    </row>
    <row r="617" spans="1:57" ht="11.25" customHeight="1">
      <c r="A617" s="7" t="s">
        <v>307</v>
      </c>
      <c r="B617" s="7" t="s">
        <v>306</v>
      </c>
      <c r="C617" s="37" t="s">
        <v>52</v>
      </c>
      <c r="D617" s="298">
        <v>5034</v>
      </c>
      <c r="E617" s="299">
        <v>50034</v>
      </c>
      <c r="F617" s="27" t="s">
        <v>167</v>
      </c>
      <c r="G617" s="73" t="s">
        <v>160</v>
      </c>
      <c r="H617" s="35">
        <v>90057</v>
      </c>
      <c r="I617" s="35">
        <v>24</v>
      </c>
      <c r="J617" s="37" t="s">
        <v>10</v>
      </c>
      <c r="K617" s="37" t="s">
        <v>161</v>
      </c>
      <c r="L617" s="8">
        <v>12</v>
      </c>
      <c r="M617" s="8">
        <v>31451</v>
      </c>
      <c r="N617" s="9" t="s">
        <v>1148</v>
      </c>
      <c r="O617" s="8">
        <v>10201</v>
      </c>
      <c r="P617" s="9" t="s">
        <v>1148</v>
      </c>
      <c r="Q617" s="8">
        <v>1625</v>
      </c>
      <c r="R617" s="9" t="s">
        <v>1148</v>
      </c>
      <c r="S617" s="8">
        <v>5067</v>
      </c>
      <c r="T617" s="9" t="s">
        <v>1148</v>
      </c>
      <c r="U617" s="8">
        <v>0</v>
      </c>
      <c r="V617" s="9" t="s">
        <v>1148</v>
      </c>
      <c r="W617" s="33">
        <v>48344</v>
      </c>
      <c r="X617" s="9" t="s">
        <v>1148</v>
      </c>
      <c r="Y617" s="30">
        <v>20</v>
      </c>
      <c r="Z617" s="9" t="s">
        <v>1148</v>
      </c>
      <c r="AA617" s="30">
        <v>6</v>
      </c>
      <c r="AB617" s="9" t="s">
        <v>1148</v>
      </c>
      <c r="AC617" s="30">
        <v>1</v>
      </c>
      <c r="AD617" s="9" t="s">
        <v>1148</v>
      </c>
      <c r="AE617" s="30">
        <v>3</v>
      </c>
      <c r="AF617" s="9" t="s">
        <v>1148</v>
      </c>
      <c r="AG617" s="30">
        <v>0</v>
      </c>
      <c r="AH617" s="9" t="s">
        <v>1148</v>
      </c>
      <c r="AI617" s="32">
        <v>30</v>
      </c>
      <c r="AJ617" s="12" t="s">
        <v>1148</v>
      </c>
      <c r="AK617" s="22">
        <v>587374</v>
      </c>
      <c r="AL617" s="22" t="s">
        <v>1148</v>
      </c>
      <c r="AM617" s="22">
        <v>210731</v>
      </c>
      <c r="AN617" s="22" t="s">
        <v>1148</v>
      </c>
      <c r="AO617" s="22">
        <v>30131</v>
      </c>
      <c r="AP617" s="22" t="s">
        <v>1148</v>
      </c>
      <c r="AQ617" s="22">
        <v>143834</v>
      </c>
      <c r="AR617" s="22" t="s">
        <v>1148</v>
      </c>
      <c r="AS617" s="26">
        <v>972070</v>
      </c>
      <c r="AT617" s="22" t="s">
        <v>1148</v>
      </c>
      <c r="AU617" s="23">
        <v>18.675844965183938</v>
      </c>
      <c r="AV617" s="23" t="s">
        <v>1148</v>
      </c>
      <c r="AW617" s="23">
        <v>20.657876678756985</v>
      </c>
      <c r="AX617" s="23" t="s">
        <v>1148</v>
      </c>
      <c r="AY617" s="23">
        <v>18.542153846153845</v>
      </c>
      <c r="AZ617" s="23" t="s">
        <v>1148</v>
      </c>
      <c r="BA617" s="23">
        <v>28.38642194592461</v>
      </c>
      <c r="BB617" s="23" t="s">
        <v>1148</v>
      </c>
      <c r="BC617" s="24">
        <v>20.107355618070496</v>
      </c>
      <c r="BD617" s="1" t="s">
        <v>1148</v>
      </c>
      <c r="BE617" s="1" t="str">
        <f>IF(OR(N617="Q",P617="Q",R617="Q",T617="Q",V617="Q",X617="Q",Z617="Q",AB617="Q",AD617="Q",AF617="Q",AH617="Q",AJ617="Q",AL617="Q",AN617="Q",AP617="Q",AR617="Q",AT617="Q",AV617="Q",AX617="Q",AZ617="Q",BB617="Q",BD617="Q"),"Yes","No")</f>
        <v>No</v>
      </c>
    </row>
    <row r="618" spans="1:57" ht="11.25" customHeight="1">
      <c r="A618" s="7" t="s">
        <v>700</v>
      </c>
      <c r="B618" s="7" t="s">
        <v>701</v>
      </c>
      <c r="C618" s="37" t="s">
        <v>84</v>
      </c>
      <c r="D618" s="298">
        <v>6012</v>
      </c>
      <c r="E618" s="299">
        <v>60012</v>
      </c>
      <c r="F618" s="27" t="s">
        <v>164</v>
      </c>
      <c r="G618" s="73" t="s">
        <v>160</v>
      </c>
      <c r="H618" s="35">
        <v>172378</v>
      </c>
      <c r="I618" s="35">
        <v>24</v>
      </c>
      <c r="J618" s="37" t="s">
        <v>10</v>
      </c>
      <c r="K618" s="37" t="s">
        <v>161</v>
      </c>
      <c r="L618" s="8">
        <v>9</v>
      </c>
      <c r="M618" s="8">
        <v>29303</v>
      </c>
      <c r="N618" s="9" t="s">
        <v>1148</v>
      </c>
      <c r="O618" s="8">
        <v>3226</v>
      </c>
      <c r="P618" s="9" t="s">
        <v>1148</v>
      </c>
      <c r="Q618" s="8">
        <v>2380</v>
      </c>
      <c r="R618" s="9" t="s">
        <v>1148</v>
      </c>
      <c r="S618" s="8">
        <v>2711</v>
      </c>
      <c r="T618" s="9" t="s">
        <v>1148</v>
      </c>
      <c r="U618" s="8">
        <v>0</v>
      </c>
      <c r="V618" s="9" t="s">
        <v>1148</v>
      </c>
      <c r="W618" s="33">
        <v>37620</v>
      </c>
      <c r="X618" s="9" t="s">
        <v>1148</v>
      </c>
      <c r="Y618" s="30">
        <v>18.600000000000001</v>
      </c>
      <c r="Z618" s="9" t="s">
        <v>1148</v>
      </c>
      <c r="AA618" s="30">
        <v>2</v>
      </c>
      <c r="AB618" s="9" t="s">
        <v>1148</v>
      </c>
      <c r="AC618" s="30">
        <v>1.4</v>
      </c>
      <c r="AD618" s="9" t="s">
        <v>1148</v>
      </c>
      <c r="AE618" s="30">
        <v>1.4</v>
      </c>
      <c r="AF618" s="9" t="s">
        <v>1148</v>
      </c>
      <c r="AG618" s="30">
        <v>0</v>
      </c>
      <c r="AH618" s="9" t="s">
        <v>1148</v>
      </c>
      <c r="AI618" s="32">
        <v>23.4</v>
      </c>
      <c r="AJ618" s="12" t="s">
        <v>1148</v>
      </c>
      <c r="AK618" s="22">
        <v>360728</v>
      </c>
      <c r="AL618" s="22" t="s">
        <v>1148</v>
      </c>
      <c r="AM618" s="22">
        <v>89072</v>
      </c>
      <c r="AN618" s="22" t="s">
        <v>1148</v>
      </c>
      <c r="AO618" s="22">
        <v>32411</v>
      </c>
      <c r="AP618" s="22" t="s">
        <v>1148</v>
      </c>
      <c r="AQ618" s="22">
        <v>21869</v>
      </c>
      <c r="AR618" s="22" t="s">
        <v>1148</v>
      </c>
      <c r="AS618" s="26">
        <v>504080</v>
      </c>
      <c r="AT618" s="22" t="s">
        <v>1148</v>
      </c>
      <c r="AU618" s="23">
        <v>12.31027539842337</v>
      </c>
      <c r="AV618" s="23" t="s">
        <v>1148</v>
      </c>
      <c r="AW618" s="23">
        <v>27.610663360198387</v>
      </c>
      <c r="AX618" s="23" t="s">
        <v>1148</v>
      </c>
      <c r="AY618" s="23">
        <v>13.618067226890757</v>
      </c>
      <c r="AZ618" s="23" t="s">
        <v>1148</v>
      </c>
      <c r="BA618" s="23">
        <v>8.0667650313537447</v>
      </c>
      <c r="BB618" s="23" t="s">
        <v>1148</v>
      </c>
      <c r="BC618" s="24">
        <v>13.399255715045189</v>
      </c>
      <c r="BD618" s="1" t="s">
        <v>1148</v>
      </c>
      <c r="BE618" s="1" t="str">
        <f>IF(OR(N618="Q",P618="Q",R618="Q",T618="Q",V618="Q",X618="Q",Z618="Q",AB618="Q",AD618="Q",AF618="Q",AH618="Q",AJ618="Q",AL618="Q",AN618="Q",AP618="Q",AR618="Q",AT618="Q",AV618="Q",AX618="Q",AZ618="Q",BB618="Q",BD618="Q"),"Yes","No")</f>
        <v>No</v>
      </c>
    </row>
    <row r="619" spans="1:57" ht="11.25" customHeight="1">
      <c r="A619" s="7" t="s">
        <v>307</v>
      </c>
      <c r="B619" s="7" t="s">
        <v>306</v>
      </c>
      <c r="C619" s="37" t="s">
        <v>52</v>
      </c>
      <c r="D619" s="298">
        <v>5034</v>
      </c>
      <c r="E619" s="299">
        <v>50034</v>
      </c>
      <c r="F619" s="27" t="s">
        <v>167</v>
      </c>
      <c r="G619" s="73" t="s">
        <v>160</v>
      </c>
      <c r="H619" s="35">
        <v>90057</v>
      </c>
      <c r="I619" s="35">
        <v>24</v>
      </c>
      <c r="J619" s="37" t="s">
        <v>7</v>
      </c>
      <c r="K619" s="37" t="s">
        <v>161</v>
      </c>
      <c r="L619" s="8">
        <v>9</v>
      </c>
      <c r="M619" s="8">
        <v>37340</v>
      </c>
      <c r="N619" s="9" t="s">
        <v>1148</v>
      </c>
      <c r="O619" s="8">
        <v>12109</v>
      </c>
      <c r="P619" s="9" t="s">
        <v>1148</v>
      </c>
      <c r="Q619" s="8">
        <v>1930</v>
      </c>
      <c r="R619" s="9" t="s">
        <v>1148</v>
      </c>
      <c r="S619" s="8">
        <v>6016</v>
      </c>
      <c r="T619" s="9" t="s">
        <v>1148</v>
      </c>
      <c r="U619" s="8">
        <v>0</v>
      </c>
      <c r="V619" s="9" t="s">
        <v>1148</v>
      </c>
      <c r="W619" s="33">
        <v>57395</v>
      </c>
      <c r="X619" s="9" t="s">
        <v>1148</v>
      </c>
      <c r="Y619" s="30">
        <v>20</v>
      </c>
      <c r="Z619" s="9" t="s">
        <v>1148</v>
      </c>
      <c r="AA619" s="30">
        <v>7</v>
      </c>
      <c r="AB619" s="9" t="s">
        <v>1148</v>
      </c>
      <c r="AC619" s="30">
        <v>1</v>
      </c>
      <c r="AD619" s="9" t="s">
        <v>1148</v>
      </c>
      <c r="AE619" s="30">
        <v>3</v>
      </c>
      <c r="AF619" s="9" t="s">
        <v>1148</v>
      </c>
      <c r="AG619" s="30">
        <v>0</v>
      </c>
      <c r="AH619" s="9" t="s">
        <v>1148</v>
      </c>
      <c r="AI619" s="32">
        <v>31</v>
      </c>
      <c r="AJ619" s="12" t="s">
        <v>1148</v>
      </c>
      <c r="AK619" s="22">
        <v>697347</v>
      </c>
      <c r="AL619" s="22" t="s">
        <v>1148</v>
      </c>
      <c r="AM619" s="22">
        <v>250185</v>
      </c>
      <c r="AN619" s="22" t="s">
        <v>1148</v>
      </c>
      <c r="AO619" s="22">
        <v>36879</v>
      </c>
      <c r="AP619" s="22" t="s">
        <v>1148</v>
      </c>
      <c r="AQ619" s="22">
        <v>176045</v>
      </c>
      <c r="AR619" s="22" t="s">
        <v>1148</v>
      </c>
      <c r="AS619" s="26">
        <v>1160456</v>
      </c>
      <c r="AT619" s="22" t="s">
        <v>1148</v>
      </c>
      <c r="AU619" s="23">
        <v>18.67560257096947</v>
      </c>
      <c r="AV619" s="23" t="s">
        <v>1148</v>
      </c>
      <c r="AW619" s="23">
        <v>20.661078536625649</v>
      </c>
      <c r="AX619" s="23" t="s">
        <v>1148</v>
      </c>
      <c r="AY619" s="23">
        <v>19.108290155440415</v>
      </c>
      <c r="AZ619" s="23" t="s">
        <v>1148</v>
      </c>
      <c r="BA619" s="23">
        <v>29.26279920212766</v>
      </c>
      <c r="BB619" s="23" t="s">
        <v>1148</v>
      </c>
      <c r="BC619" s="24">
        <v>20.218764700757905</v>
      </c>
      <c r="BD619" s="1" t="s">
        <v>1148</v>
      </c>
      <c r="BE619" s="1" t="str">
        <f>IF(OR(N619="Q",P619="Q",R619="Q",T619="Q",V619="Q",X619="Q",Z619="Q",AB619="Q",AD619="Q",AF619="Q",AH619="Q",AJ619="Q",AL619="Q",AN619="Q",AP619="Q",AR619="Q",AT619="Q",AV619="Q",AX619="Q",AZ619="Q",BB619="Q",BD619="Q"),"Yes","No")</f>
        <v>No</v>
      </c>
    </row>
    <row r="620" spans="1:57" ht="11.25" customHeight="1">
      <c r="A620" s="7" t="s">
        <v>336</v>
      </c>
      <c r="B620" s="7" t="s">
        <v>337</v>
      </c>
      <c r="C620" s="37" t="s">
        <v>89</v>
      </c>
      <c r="D620" s="298">
        <v>16</v>
      </c>
      <c r="E620" s="299">
        <v>16</v>
      </c>
      <c r="F620" s="27" t="s">
        <v>164</v>
      </c>
      <c r="G620" s="73" t="s">
        <v>160</v>
      </c>
      <c r="H620" s="35">
        <v>63952</v>
      </c>
      <c r="I620" s="35">
        <v>24</v>
      </c>
      <c r="J620" s="37" t="s">
        <v>7</v>
      </c>
      <c r="K620" s="37" t="s">
        <v>161</v>
      </c>
      <c r="L620" s="8">
        <v>9</v>
      </c>
      <c r="M620" s="8">
        <v>41013</v>
      </c>
      <c r="N620" s="9" t="s">
        <v>1148</v>
      </c>
      <c r="O620" s="8">
        <v>1510</v>
      </c>
      <c r="P620" s="9" t="s">
        <v>1148</v>
      </c>
      <c r="Q620" s="8">
        <v>1314</v>
      </c>
      <c r="R620" s="9" t="s">
        <v>1148</v>
      </c>
      <c r="S620" s="8">
        <v>4361</v>
      </c>
      <c r="T620" s="9" t="s">
        <v>1148</v>
      </c>
      <c r="U620" s="8">
        <v>0</v>
      </c>
      <c r="V620" s="9" t="s">
        <v>1148</v>
      </c>
      <c r="W620" s="33">
        <v>48198</v>
      </c>
      <c r="X620" s="9" t="s">
        <v>1148</v>
      </c>
      <c r="Y620" s="30">
        <v>28</v>
      </c>
      <c r="Z620" s="9" t="s">
        <v>1148</v>
      </c>
      <c r="AA620" s="30">
        <v>0.73</v>
      </c>
      <c r="AB620" s="9" t="s">
        <v>1148</v>
      </c>
      <c r="AC620" s="30">
        <v>1</v>
      </c>
      <c r="AD620" s="9" t="s">
        <v>1148</v>
      </c>
      <c r="AE620" s="30">
        <v>2.85</v>
      </c>
      <c r="AF620" s="9" t="s">
        <v>1148</v>
      </c>
      <c r="AG620" s="30">
        <v>0</v>
      </c>
      <c r="AH620" s="9" t="s">
        <v>1148</v>
      </c>
      <c r="AI620" s="32">
        <v>32.58</v>
      </c>
      <c r="AJ620" s="12" t="s">
        <v>1148</v>
      </c>
      <c r="AK620" s="22">
        <v>957150</v>
      </c>
      <c r="AL620" s="22" t="s">
        <v>1148</v>
      </c>
      <c r="AM620" s="22">
        <v>148498</v>
      </c>
      <c r="AN620" s="22" t="s">
        <v>1148</v>
      </c>
      <c r="AO620" s="22">
        <v>46290</v>
      </c>
      <c r="AP620" s="22" t="s">
        <v>1148</v>
      </c>
      <c r="AQ620" s="22">
        <v>116929</v>
      </c>
      <c r="AR620" s="22" t="s">
        <v>1148</v>
      </c>
      <c r="AS620" s="26">
        <v>1268867</v>
      </c>
      <c r="AT620" s="22" t="s">
        <v>1148</v>
      </c>
      <c r="AU620" s="23">
        <v>23.337722185648452</v>
      </c>
      <c r="AV620" s="23" t="s">
        <v>1148</v>
      </c>
      <c r="AW620" s="23">
        <v>98.34304635761589</v>
      </c>
      <c r="AX620" s="23" t="s">
        <v>1148</v>
      </c>
      <c r="AY620" s="23">
        <v>35.228310502283108</v>
      </c>
      <c r="AZ620" s="23" t="s">
        <v>1148</v>
      </c>
      <c r="BA620" s="23">
        <v>26.812428342123365</v>
      </c>
      <c r="BB620" s="23" t="s">
        <v>1148</v>
      </c>
      <c r="BC620" s="24">
        <v>26.326133864475704</v>
      </c>
      <c r="BD620" s="1" t="s">
        <v>1148</v>
      </c>
      <c r="BE620" s="1" t="str">
        <f>IF(OR(N620="Q",P620="Q",R620="Q",T620="Q",V620="Q",X620="Q",Z620="Q",AB620="Q",AD620="Q",AF620="Q",AH620="Q",AJ620="Q",AL620="Q",AN620="Q",AP620="Q",AR620="Q",AT620="Q",AV620="Q",AX620="Q",AZ620="Q",BB620="Q",BD620="Q"),"Yes","No")</f>
        <v>No</v>
      </c>
    </row>
    <row r="621" spans="1:57" ht="11.25" customHeight="1">
      <c r="A621" s="7" t="s">
        <v>1130</v>
      </c>
      <c r="B621" s="7" t="s">
        <v>1131</v>
      </c>
      <c r="C621" s="37" t="s">
        <v>47</v>
      </c>
      <c r="D621" s="298"/>
      <c r="E621" s="299">
        <v>10183</v>
      </c>
      <c r="F621" s="27" t="s">
        <v>167</v>
      </c>
      <c r="G621" s="73" t="s">
        <v>160</v>
      </c>
      <c r="H621" s="35">
        <v>246695</v>
      </c>
      <c r="I621" s="35">
        <v>24</v>
      </c>
      <c r="J621" s="37" t="s">
        <v>19</v>
      </c>
      <c r="K621" s="37" t="s">
        <v>161</v>
      </c>
      <c r="L621" s="8">
        <v>9</v>
      </c>
      <c r="M621" s="8">
        <v>702378</v>
      </c>
      <c r="N621" s="9" t="s">
        <v>1148</v>
      </c>
      <c r="O621" s="8">
        <v>58089</v>
      </c>
      <c r="P621" s="9" t="s">
        <v>1148</v>
      </c>
      <c r="Q621" s="8">
        <v>0</v>
      </c>
      <c r="R621" s="9" t="s">
        <v>1148</v>
      </c>
      <c r="S621" s="8">
        <v>259477</v>
      </c>
      <c r="T621" s="9" t="s">
        <v>1148</v>
      </c>
      <c r="U621" s="8">
        <v>0</v>
      </c>
      <c r="V621" s="9" t="s">
        <v>1148</v>
      </c>
      <c r="W621" s="33">
        <v>1019944</v>
      </c>
      <c r="X621" s="9" t="s">
        <v>1148</v>
      </c>
      <c r="Y621" s="30">
        <v>463</v>
      </c>
      <c r="Z621" s="9" t="s">
        <v>1148</v>
      </c>
      <c r="AA621" s="30">
        <v>29</v>
      </c>
      <c r="AB621" s="9" t="s">
        <v>1148</v>
      </c>
      <c r="AC621" s="30">
        <v>0</v>
      </c>
      <c r="AD621" s="9" t="s">
        <v>1148</v>
      </c>
      <c r="AE621" s="30">
        <v>155</v>
      </c>
      <c r="AF621" s="9" t="s">
        <v>1148</v>
      </c>
      <c r="AG621" s="30">
        <v>0</v>
      </c>
      <c r="AH621" s="9" t="s">
        <v>1148</v>
      </c>
      <c r="AI621" s="32">
        <v>647</v>
      </c>
      <c r="AJ621" s="12" t="s">
        <v>1148</v>
      </c>
      <c r="AK621" s="22">
        <v>14243304</v>
      </c>
      <c r="AL621" s="22" t="s">
        <v>1148</v>
      </c>
      <c r="AM621" s="22">
        <v>2503716</v>
      </c>
      <c r="AN621" s="22" t="s">
        <v>1148</v>
      </c>
      <c r="AO621" s="22">
        <v>0</v>
      </c>
      <c r="AP621" s="22" t="s">
        <v>1148</v>
      </c>
      <c r="AQ621" s="22">
        <v>10828305</v>
      </c>
      <c r="AR621" s="22" t="s">
        <v>1148</v>
      </c>
      <c r="AS621" s="26">
        <v>27575325</v>
      </c>
      <c r="AT621" s="22" t="s">
        <v>1148</v>
      </c>
      <c r="AU621" s="23">
        <v>20.278687544313744</v>
      </c>
      <c r="AV621" s="23" t="s">
        <v>1148</v>
      </c>
      <c r="AW621" s="23">
        <v>43.101378918556009</v>
      </c>
      <c r="AX621" s="23" t="s">
        <v>1148</v>
      </c>
      <c r="AY621" s="23" t="s">
        <v>1148</v>
      </c>
      <c r="AZ621" s="23" t="s">
        <v>1148</v>
      </c>
      <c r="BA621" s="23">
        <v>41.731270979701478</v>
      </c>
      <c r="BB621" s="23" t="s">
        <v>1148</v>
      </c>
      <c r="BC621" s="24">
        <v>27.036116688759382</v>
      </c>
      <c r="BD621" s="1" t="s">
        <v>1148</v>
      </c>
      <c r="BE621" s="1" t="str">
        <f>IF(OR(N621="Q",P621="Q",R621="Q",T621="Q",V621="Q",X621="Q",Z621="Q",AB621="Q",AD621="Q",AF621="Q",AH621="Q",AJ621="Q",AL621="Q",AN621="Q",AP621="Q",AR621="Q",AT621="Q",AV621="Q",AX621="Q",AZ621="Q",BB621="Q",BD621="Q"),"Yes","No")</f>
        <v>No</v>
      </c>
    </row>
    <row r="622" spans="1:57" ht="11.25" customHeight="1">
      <c r="A622" s="7" t="s">
        <v>739</v>
      </c>
      <c r="B622" s="7" t="s">
        <v>740</v>
      </c>
      <c r="C622" s="37" t="s">
        <v>77</v>
      </c>
      <c r="D622" s="298">
        <v>3095</v>
      </c>
      <c r="E622" s="299">
        <v>30095</v>
      </c>
      <c r="F622" s="27" t="s">
        <v>167</v>
      </c>
      <c r="G622" s="73" t="s">
        <v>160</v>
      </c>
      <c r="H622" s="35">
        <v>77086</v>
      </c>
      <c r="I622" s="35">
        <v>24</v>
      </c>
      <c r="J622" s="37" t="s">
        <v>7</v>
      </c>
      <c r="K622" s="37" t="s">
        <v>161</v>
      </c>
      <c r="L622" s="8">
        <v>8</v>
      </c>
      <c r="M622" s="8">
        <v>30957</v>
      </c>
      <c r="N622" s="9" t="s">
        <v>1148</v>
      </c>
      <c r="O622" s="8">
        <v>6170</v>
      </c>
      <c r="P622" s="9" t="s">
        <v>1148</v>
      </c>
      <c r="Q622" s="8">
        <v>1560</v>
      </c>
      <c r="R622" s="9" t="s">
        <v>1148</v>
      </c>
      <c r="S622" s="8">
        <v>6670</v>
      </c>
      <c r="T622" s="9" t="s">
        <v>1148</v>
      </c>
      <c r="U622" s="8">
        <v>0</v>
      </c>
      <c r="V622" s="9" t="s">
        <v>1148</v>
      </c>
      <c r="W622" s="33">
        <v>45357</v>
      </c>
      <c r="X622" s="9" t="s">
        <v>1148</v>
      </c>
      <c r="Y622" s="30">
        <v>15.3</v>
      </c>
      <c r="Z622" s="9" t="s">
        <v>1148</v>
      </c>
      <c r="AA622" s="30">
        <v>2.7</v>
      </c>
      <c r="AB622" s="9" t="s">
        <v>1148</v>
      </c>
      <c r="AC622" s="30">
        <v>1</v>
      </c>
      <c r="AD622" s="9" t="s">
        <v>1148</v>
      </c>
      <c r="AE622" s="30">
        <v>4.4000000000000004</v>
      </c>
      <c r="AF622" s="9" t="s">
        <v>1148</v>
      </c>
      <c r="AG622" s="30">
        <v>0</v>
      </c>
      <c r="AH622" s="9" t="s">
        <v>1148</v>
      </c>
      <c r="AI622" s="32">
        <v>23.4</v>
      </c>
      <c r="AJ622" s="12" t="s">
        <v>1148</v>
      </c>
      <c r="AK622" s="22">
        <v>499181</v>
      </c>
      <c r="AL622" s="22" t="s">
        <v>1148</v>
      </c>
      <c r="AM622" s="22">
        <v>135180</v>
      </c>
      <c r="AN622" s="22" t="s">
        <v>1148</v>
      </c>
      <c r="AO622" s="22">
        <v>40732</v>
      </c>
      <c r="AP622" s="22" t="s">
        <v>1148</v>
      </c>
      <c r="AQ622" s="22">
        <v>187910</v>
      </c>
      <c r="AR622" s="22" t="s">
        <v>1148</v>
      </c>
      <c r="AS622" s="26">
        <v>863003</v>
      </c>
      <c r="AT622" s="22" t="s">
        <v>1148</v>
      </c>
      <c r="AU622" s="23">
        <v>16.12497981070517</v>
      </c>
      <c r="AV622" s="23" t="s">
        <v>1148</v>
      </c>
      <c r="AW622" s="23">
        <v>21.909238249594814</v>
      </c>
      <c r="AX622" s="23" t="s">
        <v>1148</v>
      </c>
      <c r="AY622" s="23">
        <v>26.110256410256412</v>
      </c>
      <c r="AZ622" s="23" t="s">
        <v>1148</v>
      </c>
      <c r="BA622" s="23">
        <v>28.172413793103448</v>
      </c>
      <c r="BB622" s="23" t="s">
        <v>1148</v>
      </c>
      <c r="BC622" s="24">
        <v>19.026897722512512</v>
      </c>
      <c r="BD622" s="1" t="s">
        <v>1148</v>
      </c>
      <c r="BE622" s="1" t="str">
        <f>IF(OR(N622="Q",P622="Q",R622="Q",T622="Q",V622="Q",X622="Q",Z622="Q",AB622="Q",AD622="Q",AF622="Q",AH622="Q",AJ622="Q",AL622="Q",AN622="Q",AP622="Q",AR622="Q",AT622="Q",AV622="Q",AX622="Q",AZ622="Q",BB622="Q",BD622="Q"),"Yes","No")</f>
        <v>No</v>
      </c>
    </row>
    <row r="623" spans="1:57" ht="11.25" customHeight="1">
      <c r="A623" s="7" t="s">
        <v>765</v>
      </c>
      <c r="B623" s="7" t="s">
        <v>766</v>
      </c>
      <c r="C623" s="37" t="s">
        <v>13</v>
      </c>
      <c r="D623" s="298">
        <v>9219</v>
      </c>
      <c r="E623" s="299">
        <v>90219</v>
      </c>
      <c r="F623" s="27" t="s">
        <v>167</v>
      </c>
      <c r="G623" s="73" t="s">
        <v>160</v>
      </c>
      <c r="H623" s="35">
        <v>71957</v>
      </c>
      <c r="I623" s="35">
        <v>24</v>
      </c>
      <c r="J623" s="37" t="s">
        <v>10</v>
      </c>
      <c r="K623" s="37" t="s">
        <v>161</v>
      </c>
      <c r="L623" s="8">
        <v>6</v>
      </c>
      <c r="M623" s="8">
        <v>17310</v>
      </c>
      <c r="N623" s="9" t="s">
        <v>1148</v>
      </c>
      <c r="O623" s="8">
        <v>1608</v>
      </c>
      <c r="P623" s="9" t="s">
        <v>1148</v>
      </c>
      <c r="Q623" s="8">
        <v>1104</v>
      </c>
      <c r="R623" s="9" t="s">
        <v>1148</v>
      </c>
      <c r="S623" s="8">
        <v>6563</v>
      </c>
      <c r="T623" s="9" t="s">
        <v>1148</v>
      </c>
      <c r="U623" s="8">
        <v>0</v>
      </c>
      <c r="V623" s="9" t="s">
        <v>1148</v>
      </c>
      <c r="W623" s="33">
        <v>26585</v>
      </c>
      <c r="X623" s="9" t="s">
        <v>1148</v>
      </c>
      <c r="Y623" s="30">
        <v>12</v>
      </c>
      <c r="Z623" s="9" t="s">
        <v>1148</v>
      </c>
      <c r="AA623" s="30">
        <v>1.5</v>
      </c>
      <c r="AB623" s="9" t="s">
        <v>1148</v>
      </c>
      <c r="AC623" s="30">
        <v>1</v>
      </c>
      <c r="AD623" s="9" t="s">
        <v>1148</v>
      </c>
      <c r="AE623" s="30">
        <v>4.5</v>
      </c>
      <c r="AF623" s="9" t="s">
        <v>1148</v>
      </c>
      <c r="AG623" s="30">
        <v>0</v>
      </c>
      <c r="AH623" s="9" t="s">
        <v>1148</v>
      </c>
      <c r="AI623" s="32">
        <v>19</v>
      </c>
      <c r="AJ623" s="12" t="s">
        <v>1148</v>
      </c>
      <c r="AK623" s="22">
        <v>348193</v>
      </c>
      <c r="AL623" s="22" t="s">
        <v>1148</v>
      </c>
      <c r="AM623" s="22">
        <v>37326</v>
      </c>
      <c r="AN623" s="22" t="s">
        <v>1148</v>
      </c>
      <c r="AO623" s="22">
        <v>18936</v>
      </c>
      <c r="AP623" s="22" t="s">
        <v>1148</v>
      </c>
      <c r="AQ623" s="22">
        <v>126285</v>
      </c>
      <c r="AR623" s="22" t="s">
        <v>1148</v>
      </c>
      <c r="AS623" s="26">
        <v>530740</v>
      </c>
      <c r="AT623" s="22" t="s">
        <v>1148</v>
      </c>
      <c r="AU623" s="23">
        <v>20.115135759676487</v>
      </c>
      <c r="AV623" s="23" t="s">
        <v>1148</v>
      </c>
      <c r="AW623" s="23">
        <v>23.21268656716418</v>
      </c>
      <c r="AX623" s="23" t="s">
        <v>1148</v>
      </c>
      <c r="AY623" s="23">
        <v>17.152173913043477</v>
      </c>
      <c r="AZ623" s="23" t="s">
        <v>1148</v>
      </c>
      <c r="BA623" s="23">
        <v>19.241962517141552</v>
      </c>
      <c r="BB623" s="23" t="s">
        <v>1148</v>
      </c>
      <c r="BC623" s="24">
        <v>19.963889411322175</v>
      </c>
      <c r="BD623" s="1" t="s">
        <v>1148</v>
      </c>
      <c r="BE623" s="1" t="str">
        <f>IF(OR(N623="Q",P623="Q",R623="Q",T623="Q",V623="Q",X623="Q",Z623="Q",AB623="Q",AD623="Q",AF623="Q",AH623="Q",AJ623="Q",AL623="Q",AN623="Q",AP623="Q",AR623="Q",AT623="Q",AV623="Q",AX623="Q",AZ623="Q",BB623="Q",BD623="Q"),"Yes","No")</f>
        <v>No</v>
      </c>
    </row>
    <row r="624" spans="1:57" ht="11.25" customHeight="1">
      <c r="A624" s="7" t="s">
        <v>739</v>
      </c>
      <c r="B624" s="7" t="s">
        <v>740</v>
      </c>
      <c r="C624" s="37" t="s">
        <v>77</v>
      </c>
      <c r="D624" s="298">
        <v>3095</v>
      </c>
      <c r="E624" s="299">
        <v>30095</v>
      </c>
      <c r="F624" s="27" t="s">
        <v>167</v>
      </c>
      <c r="G624" s="73" t="s">
        <v>160</v>
      </c>
      <c r="H624" s="35">
        <v>77086</v>
      </c>
      <c r="I624" s="35">
        <v>24</v>
      </c>
      <c r="J624" s="37" t="s">
        <v>18</v>
      </c>
      <c r="K624" s="37" t="s">
        <v>161</v>
      </c>
      <c r="L624" s="8">
        <v>4</v>
      </c>
      <c r="M624" s="8">
        <v>7129</v>
      </c>
      <c r="N624" s="9" t="s">
        <v>1148</v>
      </c>
      <c r="O624" s="8">
        <v>1900</v>
      </c>
      <c r="P624" s="9" t="s">
        <v>1148</v>
      </c>
      <c r="Q624" s="8">
        <v>390</v>
      </c>
      <c r="R624" s="9" t="s">
        <v>1148</v>
      </c>
      <c r="S624" s="8">
        <v>2334</v>
      </c>
      <c r="T624" s="9" t="s">
        <v>1148</v>
      </c>
      <c r="U624" s="8">
        <v>0</v>
      </c>
      <c r="V624" s="9" t="s">
        <v>1148</v>
      </c>
      <c r="W624" s="33">
        <v>11753</v>
      </c>
      <c r="X624" s="9" t="s">
        <v>1148</v>
      </c>
      <c r="Y624" s="30">
        <v>3.5</v>
      </c>
      <c r="Z624" s="9" t="s">
        <v>1148</v>
      </c>
      <c r="AA624" s="30">
        <v>0.8</v>
      </c>
      <c r="AB624" s="9" t="s">
        <v>1148</v>
      </c>
      <c r="AC624" s="30">
        <v>0.2</v>
      </c>
      <c r="AD624" s="9" t="s">
        <v>1148</v>
      </c>
      <c r="AE624" s="30">
        <v>1.5</v>
      </c>
      <c r="AF624" s="9" t="s">
        <v>1148</v>
      </c>
      <c r="AG624" s="30">
        <v>0</v>
      </c>
      <c r="AH624" s="9" t="s">
        <v>1148</v>
      </c>
      <c r="AI624" s="32">
        <v>6</v>
      </c>
      <c r="AJ624" s="12" t="s">
        <v>1148</v>
      </c>
      <c r="AK624" s="22">
        <v>139157</v>
      </c>
      <c r="AL624" s="22" t="s">
        <v>1148</v>
      </c>
      <c r="AM624" s="22">
        <v>37684</v>
      </c>
      <c r="AN624" s="22" t="s">
        <v>1148</v>
      </c>
      <c r="AO624" s="22">
        <v>11355</v>
      </c>
      <c r="AP624" s="22" t="s">
        <v>1148</v>
      </c>
      <c r="AQ624" s="22">
        <v>52384</v>
      </c>
      <c r="AR624" s="22" t="s">
        <v>1148</v>
      </c>
      <c r="AS624" s="26">
        <v>240580</v>
      </c>
      <c r="AT624" s="22" t="s">
        <v>1148</v>
      </c>
      <c r="AU624" s="23">
        <v>19.519848506101837</v>
      </c>
      <c r="AV624" s="23" t="s">
        <v>1148</v>
      </c>
      <c r="AW624" s="23">
        <v>19.833684210526314</v>
      </c>
      <c r="AX624" s="23" t="s">
        <v>1148</v>
      </c>
      <c r="AY624" s="23">
        <v>29.115384615384617</v>
      </c>
      <c r="AZ624" s="23" t="s">
        <v>1148</v>
      </c>
      <c r="BA624" s="23">
        <v>22.443873179091689</v>
      </c>
      <c r="BB624" s="23" t="s">
        <v>1148</v>
      </c>
      <c r="BC624" s="24">
        <v>20.469667318982388</v>
      </c>
      <c r="BD624" s="1" t="s">
        <v>1148</v>
      </c>
      <c r="BE624" s="1" t="str">
        <f>IF(OR(N624="Q",P624="Q",R624="Q",T624="Q",V624="Q",X624="Q",Z624="Q",AB624="Q",AD624="Q",AF624="Q",AH624="Q",AJ624="Q",AL624="Q",AN624="Q",AP624="Q",AR624="Q",AT624="Q",AV624="Q",AX624="Q",AZ624="Q",BB624="Q",BD624="Q"),"Yes","No")</f>
        <v>No</v>
      </c>
    </row>
    <row r="625" spans="1:57" ht="11.25" customHeight="1">
      <c r="A625" s="7" t="s">
        <v>289</v>
      </c>
      <c r="B625" s="7" t="s">
        <v>290</v>
      </c>
      <c r="C625" s="37" t="s">
        <v>55</v>
      </c>
      <c r="D625" s="298">
        <v>7003</v>
      </c>
      <c r="E625" s="299">
        <v>70003</v>
      </c>
      <c r="F625" s="27" t="s">
        <v>164</v>
      </c>
      <c r="G625" s="73" t="s">
        <v>160</v>
      </c>
      <c r="H625" s="35">
        <v>273724</v>
      </c>
      <c r="I625" s="35">
        <v>24</v>
      </c>
      <c r="J625" s="37" t="s">
        <v>10</v>
      </c>
      <c r="K625" s="37" t="s">
        <v>161</v>
      </c>
      <c r="L625" s="8">
        <v>4</v>
      </c>
      <c r="M625" s="8">
        <v>12656</v>
      </c>
      <c r="N625" s="9" t="s">
        <v>1148</v>
      </c>
      <c r="O625" s="8">
        <v>1887</v>
      </c>
      <c r="P625" s="9" t="s">
        <v>1148</v>
      </c>
      <c r="Q625" s="8">
        <v>204</v>
      </c>
      <c r="R625" s="9" t="s">
        <v>1148</v>
      </c>
      <c r="S625" s="8">
        <v>1533</v>
      </c>
      <c r="T625" s="9" t="s">
        <v>1148</v>
      </c>
      <c r="U625" s="8">
        <v>0</v>
      </c>
      <c r="V625" s="9" t="s">
        <v>1148</v>
      </c>
      <c r="W625" s="33">
        <v>16280</v>
      </c>
      <c r="X625" s="9" t="s">
        <v>1148</v>
      </c>
      <c r="Y625" s="30">
        <v>6.2</v>
      </c>
      <c r="Z625" s="9" t="s">
        <v>1148</v>
      </c>
      <c r="AA625" s="30">
        <v>1</v>
      </c>
      <c r="AB625" s="9" t="s">
        <v>1148</v>
      </c>
      <c r="AC625" s="30">
        <v>0.1</v>
      </c>
      <c r="AD625" s="9" t="s">
        <v>1148</v>
      </c>
      <c r="AE625" s="30">
        <v>0.8</v>
      </c>
      <c r="AF625" s="9" t="s">
        <v>1148</v>
      </c>
      <c r="AG625" s="30">
        <v>0</v>
      </c>
      <c r="AH625" s="9" t="s">
        <v>1148</v>
      </c>
      <c r="AI625" s="32">
        <v>8.1</v>
      </c>
      <c r="AJ625" s="12" t="s">
        <v>1148</v>
      </c>
      <c r="AK625" s="22">
        <v>293214</v>
      </c>
      <c r="AL625" s="22" t="s">
        <v>1148</v>
      </c>
      <c r="AM625" s="22">
        <v>60237</v>
      </c>
      <c r="AN625" s="22" t="s">
        <v>1148</v>
      </c>
      <c r="AO625" s="22">
        <v>4117</v>
      </c>
      <c r="AP625" s="22" t="s">
        <v>1148</v>
      </c>
      <c r="AQ625" s="22">
        <v>64184</v>
      </c>
      <c r="AR625" s="22" t="s">
        <v>1148</v>
      </c>
      <c r="AS625" s="26">
        <v>421752</v>
      </c>
      <c r="AT625" s="22" t="s">
        <v>1148</v>
      </c>
      <c r="AU625" s="23">
        <v>23.167983565107459</v>
      </c>
      <c r="AV625" s="23" t="s">
        <v>1148</v>
      </c>
      <c r="AW625" s="23">
        <v>31.922098569157392</v>
      </c>
      <c r="AX625" s="23" t="s">
        <v>1148</v>
      </c>
      <c r="AY625" s="23">
        <v>20.181372549019606</v>
      </c>
      <c r="AZ625" s="23" t="s">
        <v>1148</v>
      </c>
      <c r="BA625" s="23">
        <v>41.868232224396607</v>
      </c>
      <c r="BB625" s="23" t="s">
        <v>1148</v>
      </c>
      <c r="BC625" s="24">
        <v>25.906142506142505</v>
      </c>
      <c r="BD625" s="1" t="s">
        <v>1148</v>
      </c>
      <c r="BE625" s="1" t="str">
        <f>IF(OR(N625="Q",P625="Q",R625="Q",T625="Q",V625="Q",X625="Q",Z625="Q",AB625="Q",AD625="Q",AF625="Q",AH625="Q",AJ625="Q",AL625="Q",AN625="Q",AP625="Q",AR625="Q",AT625="Q",AV625="Q",AX625="Q",AZ625="Q",BB625="Q",BD625="Q"),"Yes","No")</f>
        <v>No</v>
      </c>
    </row>
    <row r="626" spans="1:57" ht="11.25" customHeight="1">
      <c r="A626" s="7" t="s">
        <v>764</v>
      </c>
      <c r="B626" s="7" t="s">
        <v>435</v>
      </c>
      <c r="C626" s="37" t="s">
        <v>38</v>
      </c>
      <c r="D626" s="298">
        <v>7045</v>
      </c>
      <c r="E626" s="299">
        <v>70045</v>
      </c>
      <c r="F626" s="27" t="s">
        <v>164</v>
      </c>
      <c r="G626" s="73" t="s">
        <v>160</v>
      </c>
      <c r="H626" s="35">
        <v>106621</v>
      </c>
      <c r="I626" s="35">
        <v>23</v>
      </c>
      <c r="J626" s="37" t="s">
        <v>10</v>
      </c>
      <c r="K626" s="37" t="s">
        <v>161</v>
      </c>
      <c r="L626" s="8">
        <v>23</v>
      </c>
      <c r="M626" s="8">
        <v>59752</v>
      </c>
      <c r="N626" s="9" t="s">
        <v>1148</v>
      </c>
      <c r="O626" s="8">
        <v>181</v>
      </c>
      <c r="P626" s="9" t="s">
        <v>1148</v>
      </c>
      <c r="Q626" s="8">
        <v>0</v>
      </c>
      <c r="R626" s="9" t="s">
        <v>1148</v>
      </c>
      <c r="S626" s="8">
        <v>6362</v>
      </c>
      <c r="T626" s="9" t="s">
        <v>1148</v>
      </c>
      <c r="U626" s="8">
        <v>0</v>
      </c>
      <c r="V626" s="9" t="s">
        <v>1148</v>
      </c>
      <c r="W626" s="33">
        <v>66295</v>
      </c>
      <c r="X626" s="9" t="s">
        <v>1148</v>
      </c>
      <c r="Y626" s="30">
        <v>55</v>
      </c>
      <c r="Z626" s="9" t="s">
        <v>1148</v>
      </c>
      <c r="AA626" s="30">
        <v>1</v>
      </c>
      <c r="AB626" s="9" t="s">
        <v>1148</v>
      </c>
      <c r="AC626" s="30">
        <v>0</v>
      </c>
      <c r="AD626" s="9" t="s">
        <v>1148</v>
      </c>
      <c r="AE626" s="30">
        <v>4</v>
      </c>
      <c r="AF626" s="9" t="s">
        <v>1148</v>
      </c>
      <c r="AG626" s="30">
        <v>0</v>
      </c>
      <c r="AH626" s="9" t="s">
        <v>1148</v>
      </c>
      <c r="AI626" s="32">
        <v>60</v>
      </c>
      <c r="AJ626" s="12" t="s">
        <v>1148</v>
      </c>
      <c r="AK626" s="22">
        <v>1302911</v>
      </c>
      <c r="AL626" s="22" t="s">
        <v>1148</v>
      </c>
      <c r="AM626" s="22">
        <v>3667</v>
      </c>
      <c r="AN626" s="22" t="s">
        <v>1148</v>
      </c>
      <c r="AO626" s="22">
        <v>0</v>
      </c>
      <c r="AP626" s="22" t="s">
        <v>1148</v>
      </c>
      <c r="AQ626" s="22">
        <v>241990</v>
      </c>
      <c r="AR626" s="22" t="s">
        <v>1148</v>
      </c>
      <c r="AS626" s="26">
        <v>1548568</v>
      </c>
      <c r="AT626" s="22" t="s">
        <v>1148</v>
      </c>
      <c r="AU626" s="23">
        <v>21.805311956085152</v>
      </c>
      <c r="AV626" s="23" t="s">
        <v>1148</v>
      </c>
      <c r="AW626" s="23">
        <v>20.259668508287294</v>
      </c>
      <c r="AX626" s="23" t="s">
        <v>1148</v>
      </c>
      <c r="AY626" s="23" t="s">
        <v>1148</v>
      </c>
      <c r="AZ626" s="23" t="s">
        <v>1148</v>
      </c>
      <c r="BA626" s="23">
        <v>38.036780886513675</v>
      </c>
      <c r="BB626" s="23" t="s">
        <v>1148</v>
      </c>
      <c r="BC626" s="24">
        <v>23.358745003393921</v>
      </c>
      <c r="BD626" s="1" t="s">
        <v>1148</v>
      </c>
      <c r="BE626" s="1" t="str">
        <f>IF(OR(N626="Q",P626="Q",R626="Q",T626="Q",V626="Q",X626="Q",Z626="Q",AB626="Q",AD626="Q",AF626="Q",AH626="Q",AJ626="Q",AL626="Q",AN626="Q",AP626="Q",AR626="Q",AT626="Q",AV626="Q",AX626="Q",AZ626="Q",BB626="Q",BD626="Q"),"Yes","No")</f>
        <v>No</v>
      </c>
    </row>
    <row r="627" spans="1:57" ht="11.25" customHeight="1">
      <c r="A627" s="7" t="s">
        <v>310</v>
      </c>
      <c r="B627" s="7" t="s">
        <v>311</v>
      </c>
      <c r="C627" s="37" t="s">
        <v>46</v>
      </c>
      <c r="D627" s="298">
        <v>6038</v>
      </c>
      <c r="E627" s="299">
        <v>60038</v>
      </c>
      <c r="F627" s="27" t="s">
        <v>164</v>
      </c>
      <c r="G627" s="73" t="s">
        <v>160</v>
      </c>
      <c r="H627" s="35">
        <v>252720</v>
      </c>
      <c r="I627" s="35">
        <v>23</v>
      </c>
      <c r="J627" s="37" t="s">
        <v>7</v>
      </c>
      <c r="K627" s="37" t="s">
        <v>161</v>
      </c>
      <c r="L627" s="8">
        <v>13</v>
      </c>
      <c r="M627" s="8">
        <v>54187</v>
      </c>
      <c r="N627" s="9" t="s">
        <v>1148</v>
      </c>
      <c r="O627" s="8">
        <v>0</v>
      </c>
      <c r="P627" s="9" t="s">
        <v>1148</v>
      </c>
      <c r="Q627" s="8">
        <v>1501</v>
      </c>
      <c r="R627" s="9" t="s">
        <v>1148</v>
      </c>
      <c r="S627" s="8">
        <v>7950</v>
      </c>
      <c r="T627" s="9" t="s">
        <v>1148</v>
      </c>
      <c r="U627" s="8">
        <v>0</v>
      </c>
      <c r="V627" s="9" t="s">
        <v>1148</v>
      </c>
      <c r="W627" s="33">
        <v>63638</v>
      </c>
      <c r="X627" s="9" t="s">
        <v>1148</v>
      </c>
      <c r="Y627" s="30">
        <v>33</v>
      </c>
      <c r="Z627" s="9" t="s">
        <v>1148</v>
      </c>
      <c r="AA627" s="30">
        <v>0</v>
      </c>
      <c r="AB627" s="9" t="s">
        <v>1148</v>
      </c>
      <c r="AC627" s="30">
        <v>2</v>
      </c>
      <c r="AD627" s="9" t="s">
        <v>1148</v>
      </c>
      <c r="AE627" s="30">
        <v>5</v>
      </c>
      <c r="AF627" s="9" t="s">
        <v>1148</v>
      </c>
      <c r="AG627" s="30">
        <v>0</v>
      </c>
      <c r="AH627" s="9" t="s">
        <v>1148</v>
      </c>
      <c r="AI627" s="32">
        <v>40</v>
      </c>
      <c r="AJ627" s="12" t="s">
        <v>1148</v>
      </c>
      <c r="AK627" s="22">
        <v>1136346</v>
      </c>
      <c r="AL627" s="22" t="s">
        <v>1148</v>
      </c>
      <c r="AM627" s="22">
        <v>13157</v>
      </c>
      <c r="AN627" s="22" t="s">
        <v>1148</v>
      </c>
      <c r="AO627" s="22">
        <v>45330</v>
      </c>
      <c r="AP627" s="22" t="s">
        <v>1148</v>
      </c>
      <c r="AQ627" s="22">
        <v>156218</v>
      </c>
      <c r="AR627" s="22" t="s">
        <v>1148</v>
      </c>
      <c r="AS627" s="26">
        <v>1351051</v>
      </c>
      <c r="AT627" s="22" t="s">
        <v>1148</v>
      </c>
      <c r="AU627" s="23">
        <v>20.970823260191558</v>
      </c>
      <c r="AV627" s="23" t="s">
        <v>1148</v>
      </c>
      <c r="AW627" s="23" t="s">
        <v>1148</v>
      </c>
      <c r="AX627" s="23" t="s">
        <v>1148</v>
      </c>
      <c r="AY627" s="23">
        <v>30.199866755496334</v>
      </c>
      <c r="AZ627" s="23" t="s">
        <v>1148</v>
      </c>
      <c r="BA627" s="23">
        <v>19.65006289308176</v>
      </c>
      <c r="BB627" s="23" t="s">
        <v>1148</v>
      </c>
      <c r="BC627" s="24">
        <v>21.230255507715516</v>
      </c>
      <c r="BD627" s="1" t="s">
        <v>1148</v>
      </c>
      <c r="BE627" s="1" t="str">
        <f>IF(OR(N627="Q",P627="Q",R627="Q",T627="Q",V627="Q",X627="Q",Z627="Q",AB627="Q",AD627="Q",AF627="Q",AH627="Q",AJ627="Q",AL627="Q",AN627="Q",AP627="Q",AR627="Q",AT627="Q",AV627="Q",AX627="Q",AZ627="Q",BB627="Q",BD627="Q"),"Yes","No")</f>
        <v>No</v>
      </c>
    </row>
    <row r="628" spans="1:57" ht="11.25" customHeight="1">
      <c r="A628" s="7" t="s">
        <v>185</v>
      </c>
      <c r="B628" s="7" t="s">
        <v>186</v>
      </c>
      <c r="C628" s="37" t="s">
        <v>70</v>
      </c>
      <c r="D628" s="298">
        <v>2178</v>
      </c>
      <c r="E628" s="299">
        <v>20178</v>
      </c>
      <c r="F628" s="27" t="s">
        <v>164</v>
      </c>
      <c r="G628" s="73" t="s">
        <v>160</v>
      </c>
      <c r="H628" s="35">
        <v>423566</v>
      </c>
      <c r="I628" s="35">
        <v>22</v>
      </c>
      <c r="J628" s="37" t="s">
        <v>7</v>
      </c>
      <c r="K628" s="37" t="s">
        <v>161</v>
      </c>
      <c r="L628" s="8">
        <v>18</v>
      </c>
      <c r="M628" s="8">
        <v>70399</v>
      </c>
      <c r="N628" s="9" t="s">
        <v>1148</v>
      </c>
      <c r="O628" s="8">
        <v>10023</v>
      </c>
      <c r="P628" s="9" t="s">
        <v>1148</v>
      </c>
      <c r="Q628" s="8">
        <v>1371</v>
      </c>
      <c r="R628" s="9" t="s">
        <v>1148</v>
      </c>
      <c r="S628" s="8">
        <v>10857</v>
      </c>
      <c r="T628" s="9" t="s">
        <v>1148</v>
      </c>
      <c r="U628" s="8">
        <v>281</v>
      </c>
      <c r="V628" s="9" t="s">
        <v>1148</v>
      </c>
      <c r="W628" s="33">
        <v>92931</v>
      </c>
      <c r="X628" s="9" t="s">
        <v>1148</v>
      </c>
      <c r="Y628" s="30">
        <v>43</v>
      </c>
      <c r="Z628" s="9" t="s">
        <v>1148</v>
      </c>
      <c r="AA628" s="30">
        <v>6.5</v>
      </c>
      <c r="AB628" s="9" t="s">
        <v>1148</v>
      </c>
      <c r="AC628" s="30">
        <v>0.9</v>
      </c>
      <c r="AD628" s="9" t="s">
        <v>1148</v>
      </c>
      <c r="AE628" s="30">
        <v>5.35</v>
      </c>
      <c r="AF628" s="9" t="s">
        <v>1148</v>
      </c>
      <c r="AG628" s="30">
        <v>0.15</v>
      </c>
      <c r="AH628" s="9" t="s">
        <v>1148</v>
      </c>
      <c r="AI628" s="32">
        <v>55.9</v>
      </c>
      <c r="AJ628" s="12" t="s">
        <v>1148</v>
      </c>
      <c r="AK628" s="22">
        <v>1564892</v>
      </c>
      <c r="AL628" s="22" t="s">
        <v>1148</v>
      </c>
      <c r="AM628" s="22">
        <v>263463</v>
      </c>
      <c r="AN628" s="22" t="s">
        <v>1148</v>
      </c>
      <c r="AO628" s="22">
        <v>38927</v>
      </c>
      <c r="AP628" s="22" t="s">
        <v>1148</v>
      </c>
      <c r="AQ628" s="22">
        <v>342892</v>
      </c>
      <c r="AR628" s="22" t="s">
        <v>1148</v>
      </c>
      <c r="AS628" s="26">
        <v>2210174</v>
      </c>
      <c r="AT628" s="22" t="s">
        <v>1148</v>
      </c>
      <c r="AU628" s="23">
        <v>22.228895296808194</v>
      </c>
      <c r="AV628" s="23" t="s">
        <v>1148</v>
      </c>
      <c r="AW628" s="23">
        <v>26.285842562107153</v>
      </c>
      <c r="AX628" s="23" t="s">
        <v>1148</v>
      </c>
      <c r="AY628" s="23">
        <v>28.393143690736689</v>
      </c>
      <c r="AZ628" s="23" t="s">
        <v>1148</v>
      </c>
      <c r="BA628" s="23">
        <v>31.582573454913881</v>
      </c>
      <c r="BB628" s="23" t="s">
        <v>1148</v>
      </c>
      <c r="BC628" s="24">
        <v>23.782957247850558</v>
      </c>
      <c r="BD628" s="1" t="s">
        <v>1148</v>
      </c>
      <c r="BE628" s="1" t="str">
        <f>IF(OR(N628="Q",P628="Q",R628="Q",T628="Q",V628="Q",X628="Q",Z628="Q",AB628="Q",AD628="Q",AF628="Q",AH628="Q",AJ628="Q",AL628="Q",AN628="Q",AP628="Q",AR628="Q",AT628="Q",AV628="Q",AX628="Q",AZ628="Q",BB628="Q",BD628="Q"),"Yes","No")</f>
        <v>No</v>
      </c>
    </row>
    <row r="629" spans="1:57" ht="11.25" customHeight="1">
      <c r="A629" s="7" t="s">
        <v>754</v>
      </c>
      <c r="B629" s="7" t="s">
        <v>755</v>
      </c>
      <c r="C629" s="37" t="s">
        <v>85</v>
      </c>
      <c r="D629" s="298">
        <v>8028</v>
      </c>
      <c r="E629" s="299">
        <v>80028</v>
      </c>
      <c r="F629" s="27" t="s">
        <v>167</v>
      </c>
      <c r="G629" s="73" t="s">
        <v>160</v>
      </c>
      <c r="H629" s="35">
        <v>94983</v>
      </c>
      <c r="I629" s="35">
        <v>22</v>
      </c>
      <c r="J629" s="37" t="s">
        <v>7</v>
      </c>
      <c r="K629" s="37" t="s">
        <v>161</v>
      </c>
      <c r="L629" s="8">
        <v>17</v>
      </c>
      <c r="M629" s="8">
        <v>78582</v>
      </c>
      <c r="N629" s="9" t="s">
        <v>1148</v>
      </c>
      <c r="O629" s="8">
        <v>11425</v>
      </c>
      <c r="P629" s="9" t="s">
        <v>1148</v>
      </c>
      <c r="Q629" s="8">
        <v>1507</v>
      </c>
      <c r="R629" s="9" t="s">
        <v>1148</v>
      </c>
      <c r="S629" s="8">
        <v>12720</v>
      </c>
      <c r="T629" s="9" t="s">
        <v>1148</v>
      </c>
      <c r="U629" s="8">
        <v>209</v>
      </c>
      <c r="V629" s="9" t="s">
        <v>1148</v>
      </c>
      <c r="W629" s="33">
        <v>104443</v>
      </c>
      <c r="X629" s="9" t="s">
        <v>1148</v>
      </c>
      <c r="Y629" s="30">
        <v>70.52000000000001</v>
      </c>
      <c r="Z629" s="9" t="s">
        <v>1148</v>
      </c>
      <c r="AA629" s="30">
        <v>9.84</v>
      </c>
      <c r="AB629" s="9" t="s">
        <v>1148</v>
      </c>
      <c r="AC629" s="30">
        <v>0.82</v>
      </c>
      <c r="AD629" s="9" t="s">
        <v>1148</v>
      </c>
      <c r="AE629" s="30">
        <v>22.878</v>
      </c>
      <c r="AF629" s="9" t="s">
        <v>1148</v>
      </c>
      <c r="AG629" s="30">
        <v>8.2000000000000003E-2</v>
      </c>
      <c r="AH629" s="9" t="s">
        <v>1148</v>
      </c>
      <c r="AI629" s="32">
        <v>104.14</v>
      </c>
      <c r="AJ629" s="12" t="s">
        <v>1148</v>
      </c>
      <c r="AK629" s="22">
        <v>1168509</v>
      </c>
      <c r="AL629" s="22" t="s">
        <v>1148</v>
      </c>
      <c r="AM629" s="22">
        <v>238218</v>
      </c>
      <c r="AN629" s="22" t="s">
        <v>1148</v>
      </c>
      <c r="AO629" s="22">
        <v>33524</v>
      </c>
      <c r="AP629" s="22" t="s">
        <v>1148</v>
      </c>
      <c r="AQ629" s="22">
        <v>416807</v>
      </c>
      <c r="AR629" s="22" t="s">
        <v>1148</v>
      </c>
      <c r="AS629" s="26">
        <v>1857058</v>
      </c>
      <c r="AT629" s="22" t="s">
        <v>1148</v>
      </c>
      <c r="AU629" s="23">
        <v>14.869932045506605</v>
      </c>
      <c r="AV629" s="23" t="s">
        <v>1148</v>
      </c>
      <c r="AW629" s="23">
        <v>20.850590809628009</v>
      </c>
      <c r="AX629" s="23" t="s">
        <v>1148</v>
      </c>
      <c r="AY629" s="23">
        <v>22.245520902455208</v>
      </c>
      <c r="AZ629" s="23" t="s">
        <v>1148</v>
      </c>
      <c r="BA629" s="23">
        <v>32.767845911949685</v>
      </c>
      <c r="BB629" s="23" t="s">
        <v>1148</v>
      </c>
      <c r="BC629" s="24">
        <v>17.780588454946717</v>
      </c>
      <c r="BD629" s="1" t="s">
        <v>1148</v>
      </c>
      <c r="BE629" s="1" t="str">
        <f>IF(OR(N629="Q",P629="Q",R629="Q",T629="Q",V629="Q",X629="Q",Z629="Q",AB629="Q",AD629="Q",AF629="Q",AH629="Q",AJ629="Q",AL629="Q",AN629="Q",AP629="Q",AR629="Q",AT629="Q",AV629="Q",AX629="Q",AZ629="Q",BB629="Q",BD629="Q"),"Yes","No")</f>
        <v>No</v>
      </c>
    </row>
    <row r="630" spans="1:57" ht="11.25" customHeight="1">
      <c r="A630" s="7" t="s">
        <v>418</v>
      </c>
      <c r="B630" s="7" t="s">
        <v>419</v>
      </c>
      <c r="C630" s="37" t="s">
        <v>81</v>
      </c>
      <c r="D630" s="298">
        <v>4053</v>
      </c>
      <c r="E630" s="299">
        <v>40053</v>
      </c>
      <c r="F630" s="27" t="s">
        <v>167</v>
      </c>
      <c r="G630" s="73" t="s">
        <v>160</v>
      </c>
      <c r="H630" s="35">
        <v>400492</v>
      </c>
      <c r="I630" s="35">
        <v>22</v>
      </c>
      <c r="J630" s="37" t="s">
        <v>7</v>
      </c>
      <c r="K630" s="37" t="s">
        <v>161</v>
      </c>
      <c r="L630" s="8">
        <v>17</v>
      </c>
      <c r="M630" s="8">
        <v>77036</v>
      </c>
      <c r="N630" s="9" t="s">
        <v>1148</v>
      </c>
      <c r="O630" s="8">
        <v>16250</v>
      </c>
      <c r="P630" s="9" t="s">
        <v>1148</v>
      </c>
      <c r="Q630" s="8">
        <v>1892</v>
      </c>
      <c r="R630" s="9" t="s">
        <v>1148</v>
      </c>
      <c r="S630" s="8">
        <v>8942</v>
      </c>
      <c r="T630" s="9" t="s">
        <v>1148</v>
      </c>
      <c r="U630" s="8">
        <v>0</v>
      </c>
      <c r="V630" s="9" t="s">
        <v>1148</v>
      </c>
      <c r="W630" s="33">
        <v>104120</v>
      </c>
      <c r="X630" s="9" t="s">
        <v>1148</v>
      </c>
      <c r="Y630" s="30">
        <v>50</v>
      </c>
      <c r="Z630" s="9" t="s">
        <v>1148</v>
      </c>
      <c r="AA630" s="30">
        <v>8</v>
      </c>
      <c r="AB630" s="9" t="s">
        <v>1148</v>
      </c>
      <c r="AC630" s="30">
        <v>2</v>
      </c>
      <c r="AD630" s="9" t="s">
        <v>1148</v>
      </c>
      <c r="AE630" s="30">
        <v>8</v>
      </c>
      <c r="AF630" s="9" t="s">
        <v>1148</v>
      </c>
      <c r="AG630" s="30">
        <v>0</v>
      </c>
      <c r="AH630" s="9" t="s">
        <v>1148</v>
      </c>
      <c r="AI630" s="32">
        <v>68</v>
      </c>
      <c r="AJ630" s="12" t="s">
        <v>1148</v>
      </c>
      <c r="AK630" s="22">
        <v>1365178</v>
      </c>
      <c r="AL630" s="22" t="s">
        <v>1148</v>
      </c>
      <c r="AM630" s="22">
        <v>361018</v>
      </c>
      <c r="AN630" s="22" t="s">
        <v>1148</v>
      </c>
      <c r="AO630" s="22">
        <v>36047</v>
      </c>
      <c r="AP630" s="22" t="s">
        <v>1148</v>
      </c>
      <c r="AQ630" s="22">
        <v>315035</v>
      </c>
      <c r="AR630" s="22" t="s">
        <v>1148</v>
      </c>
      <c r="AS630" s="26">
        <v>2077278</v>
      </c>
      <c r="AT630" s="22" t="s">
        <v>1148</v>
      </c>
      <c r="AU630" s="23">
        <v>17.721299132872943</v>
      </c>
      <c r="AV630" s="23" t="s">
        <v>1148</v>
      </c>
      <c r="AW630" s="23">
        <v>22.216492307692306</v>
      </c>
      <c r="AX630" s="23" t="s">
        <v>1148</v>
      </c>
      <c r="AY630" s="23">
        <v>19.052325581395348</v>
      </c>
      <c r="AZ630" s="23" t="s">
        <v>1148</v>
      </c>
      <c r="BA630" s="23">
        <v>35.230932677253413</v>
      </c>
      <c r="BB630" s="23" t="s">
        <v>1148</v>
      </c>
      <c r="BC630" s="24">
        <v>19.950806761429121</v>
      </c>
      <c r="BD630" s="1" t="s">
        <v>1148</v>
      </c>
      <c r="BE630" s="1" t="str">
        <f>IF(OR(N630="Q",P630="Q",R630="Q",T630="Q",V630="Q",X630="Q",Z630="Q",AB630="Q",AD630="Q",AF630="Q",AH630="Q",AJ630="Q",AL630="Q",AN630="Q",AP630="Q",AR630="Q",AT630="Q",AV630="Q",AX630="Q",AZ630="Q",BB630="Q",BD630="Q"),"Yes","No")</f>
        <v>No</v>
      </c>
    </row>
    <row r="631" spans="1:57" ht="11.25" customHeight="1">
      <c r="A631" s="7" t="s">
        <v>754</v>
      </c>
      <c r="B631" s="7" t="s">
        <v>755</v>
      </c>
      <c r="C631" s="37" t="s">
        <v>85</v>
      </c>
      <c r="D631" s="298">
        <v>8028</v>
      </c>
      <c r="E631" s="299">
        <v>80028</v>
      </c>
      <c r="F631" s="27" t="s">
        <v>167</v>
      </c>
      <c r="G631" s="73" t="s">
        <v>160</v>
      </c>
      <c r="H631" s="35">
        <v>94983</v>
      </c>
      <c r="I631" s="35">
        <v>22</v>
      </c>
      <c r="J631" s="37" t="s">
        <v>10</v>
      </c>
      <c r="K631" s="37" t="s">
        <v>161</v>
      </c>
      <c r="L631" s="8">
        <v>5</v>
      </c>
      <c r="M631" s="8">
        <v>17249</v>
      </c>
      <c r="N631" s="9" t="s">
        <v>1148</v>
      </c>
      <c r="O631" s="8">
        <v>2507</v>
      </c>
      <c r="P631" s="9" t="s">
        <v>1148</v>
      </c>
      <c r="Q631" s="8">
        <v>330</v>
      </c>
      <c r="R631" s="9" t="s">
        <v>1148</v>
      </c>
      <c r="S631" s="8">
        <v>2791</v>
      </c>
      <c r="T631" s="9" t="s">
        <v>1148</v>
      </c>
      <c r="U631" s="8">
        <v>143</v>
      </c>
      <c r="V631" s="9" t="s">
        <v>1148</v>
      </c>
      <c r="W631" s="33">
        <v>23020</v>
      </c>
      <c r="X631" s="9" t="s">
        <v>1148</v>
      </c>
      <c r="Y631" s="30">
        <v>15.48</v>
      </c>
      <c r="Z631" s="9" t="s">
        <v>1148</v>
      </c>
      <c r="AA631" s="30">
        <v>2.16</v>
      </c>
      <c r="AB631" s="9" t="s">
        <v>1148</v>
      </c>
      <c r="AC631" s="30">
        <v>0.18</v>
      </c>
      <c r="AD631" s="9" t="s">
        <v>1148</v>
      </c>
      <c r="AE631" s="30">
        <v>5.0220000000000002</v>
      </c>
      <c r="AF631" s="9" t="s">
        <v>1148</v>
      </c>
      <c r="AG631" s="30">
        <v>0.02</v>
      </c>
      <c r="AH631" s="9" t="s">
        <v>1148</v>
      </c>
      <c r="AI631" s="32">
        <v>22.862000000000002</v>
      </c>
      <c r="AJ631" s="12" t="s">
        <v>1148</v>
      </c>
      <c r="AK631" s="22">
        <v>256502</v>
      </c>
      <c r="AL631" s="22" t="s">
        <v>1148</v>
      </c>
      <c r="AM631" s="22">
        <v>52292</v>
      </c>
      <c r="AN631" s="22" t="s">
        <v>1148</v>
      </c>
      <c r="AO631" s="22">
        <v>7359</v>
      </c>
      <c r="AP631" s="22" t="s">
        <v>1148</v>
      </c>
      <c r="AQ631" s="22">
        <v>91494</v>
      </c>
      <c r="AR631" s="22" t="s">
        <v>1148</v>
      </c>
      <c r="AS631" s="26">
        <v>407647</v>
      </c>
      <c r="AT631" s="22" t="s">
        <v>1148</v>
      </c>
      <c r="AU631" s="23">
        <v>14.870543219896806</v>
      </c>
      <c r="AV631" s="23" t="s">
        <v>1148</v>
      </c>
      <c r="AW631" s="23">
        <v>20.858396489828479</v>
      </c>
      <c r="AX631" s="23" t="s">
        <v>1148</v>
      </c>
      <c r="AY631" s="23">
        <v>22.3</v>
      </c>
      <c r="AZ631" s="23" t="s">
        <v>1148</v>
      </c>
      <c r="BA631" s="23">
        <v>32.781798638480829</v>
      </c>
      <c r="BB631" s="23" t="s">
        <v>1148</v>
      </c>
      <c r="BC631" s="24">
        <v>17.708384013900957</v>
      </c>
      <c r="BD631" s="1" t="s">
        <v>1148</v>
      </c>
      <c r="BE631" s="1" t="str">
        <f>IF(OR(N631="Q",P631="Q",R631="Q",T631="Q",V631="Q",X631="Q",Z631="Q",AB631="Q",AD631="Q",AF631="Q",AH631="Q",AJ631="Q",AL631="Q",AN631="Q",AP631="Q",AR631="Q",AT631="Q",AV631="Q",AX631="Q",AZ631="Q",BB631="Q",BD631="Q"),"Yes","No")</f>
        <v>No</v>
      </c>
    </row>
    <row r="632" spans="1:57" ht="11.25" customHeight="1">
      <c r="A632" s="7" t="s">
        <v>418</v>
      </c>
      <c r="B632" s="7" t="s">
        <v>419</v>
      </c>
      <c r="C632" s="37" t="s">
        <v>81</v>
      </c>
      <c r="D632" s="298">
        <v>4053</v>
      </c>
      <c r="E632" s="299">
        <v>40053</v>
      </c>
      <c r="F632" s="27" t="s">
        <v>167</v>
      </c>
      <c r="G632" s="73" t="s">
        <v>160</v>
      </c>
      <c r="H632" s="35">
        <v>400492</v>
      </c>
      <c r="I632" s="35">
        <v>22</v>
      </c>
      <c r="J632" s="37" t="s">
        <v>10</v>
      </c>
      <c r="K632" s="37" t="s">
        <v>161</v>
      </c>
      <c r="L632" s="8">
        <v>5</v>
      </c>
      <c r="M632" s="8">
        <v>14119</v>
      </c>
      <c r="N632" s="9" t="s">
        <v>1148</v>
      </c>
      <c r="O632" s="8">
        <v>1111</v>
      </c>
      <c r="P632" s="9" t="s">
        <v>1148</v>
      </c>
      <c r="Q632" s="8">
        <v>62</v>
      </c>
      <c r="R632" s="9" t="s">
        <v>1148</v>
      </c>
      <c r="S632" s="8">
        <v>1559</v>
      </c>
      <c r="T632" s="9" t="s">
        <v>1148</v>
      </c>
      <c r="U632" s="8">
        <v>0</v>
      </c>
      <c r="V632" s="9" t="s">
        <v>1148</v>
      </c>
      <c r="W632" s="33">
        <v>16851</v>
      </c>
      <c r="X632" s="9" t="s">
        <v>1148</v>
      </c>
      <c r="Y632" s="30">
        <v>8</v>
      </c>
      <c r="Z632" s="9" t="s">
        <v>1148</v>
      </c>
      <c r="AA632" s="30">
        <v>1</v>
      </c>
      <c r="AB632" s="9" t="s">
        <v>1148</v>
      </c>
      <c r="AC632" s="30">
        <v>1</v>
      </c>
      <c r="AD632" s="9" t="s">
        <v>1148</v>
      </c>
      <c r="AE632" s="30">
        <v>1.5</v>
      </c>
      <c r="AF632" s="9" t="s">
        <v>1148</v>
      </c>
      <c r="AG632" s="30">
        <v>0</v>
      </c>
      <c r="AH632" s="9" t="s">
        <v>1148</v>
      </c>
      <c r="AI632" s="32">
        <v>11.5</v>
      </c>
      <c r="AJ632" s="12" t="s">
        <v>1148</v>
      </c>
      <c r="AK632" s="22">
        <v>226139</v>
      </c>
      <c r="AL632" s="22" t="s">
        <v>1148</v>
      </c>
      <c r="AM632" s="22">
        <v>24685</v>
      </c>
      <c r="AN632" s="22" t="s">
        <v>1148</v>
      </c>
      <c r="AO632" s="22">
        <v>2465</v>
      </c>
      <c r="AP632" s="22" t="s">
        <v>1148</v>
      </c>
      <c r="AQ632" s="22">
        <v>21541</v>
      </c>
      <c r="AR632" s="22" t="s">
        <v>1148</v>
      </c>
      <c r="AS632" s="26">
        <v>274830</v>
      </c>
      <c r="AT632" s="22" t="s">
        <v>1148</v>
      </c>
      <c r="AU632" s="23">
        <v>16.016644238260501</v>
      </c>
      <c r="AV632" s="23" t="s">
        <v>1148</v>
      </c>
      <c r="AW632" s="23">
        <v>22.218721872187217</v>
      </c>
      <c r="AX632" s="23" t="s">
        <v>1148</v>
      </c>
      <c r="AY632" s="23">
        <v>39.758064516129032</v>
      </c>
      <c r="AZ632" s="23" t="s">
        <v>1148</v>
      </c>
      <c r="BA632" s="23">
        <v>13.817190506735086</v>
      </c>
      <c r="BB632" s="23" t="s">
        <v>1148</v>
      </c>
      <c r="BC632" s="24">
        <v>16.309417838703933</v>
      </c>
      <c r="BD632" s="1" t="s">
        <v>1148</v>
      </c>
      <c r="BE632" s="1" t="str">
        <f>IF(OR(N632="Q",P632="Q",R632="Q",T632="Q",V632="Q",X632="Q",Z632="Q",AB632="Q",AD632="Q",AF632="Q",AH632="Q",AJ632="Q",AL632="Q",AN632="Q",AP632="Q",AR632="Q",AT632="Q",AV632="Q",AX632="Q",AZ632="Q",BB632="Q",BD632="Q"),"Yes","No")</f>
        <v>No</v>
      </c>
    </row>
    <row r="633" spans="1:57" ht="11.25" customHeight="1">
      <c r="A633" s="7" t="s">
        <v>185</v>
      </c>
      <c r="B633" s="7" t="s">
        <v>186</v>
      </c>
      <c r="C633" s="37" t="s">
        <v>70</v>
      </c>
      <c r="D633" s="298">
        <v>2178</v>
      </c>
      <c r="E633" s="299">
        <v>20178</v>
      </c>
      <c r="F633" s="27" t="s">
        <v>164</v>
      </c>
      <c r="G633" s="73" t="s">
        <v>160</v>
      </c>
      <c r="H633" s="35">
        <v>423566</v>
      </c>
      <c r="I633" s="35">
        <v>22</v>
      </c>
      <c r="J633" s="37" t="s">
        <v>10</v>
      </c>
      <c r="K633" s="37" t="s">
        <v>161</v>
      </c>
      <c r="L633" s="8">
        <v>4</v>
      </c>
      <c r="M633" s="8">
        <v>9684</v>
      </c>
      <c r="N633" s="9" t="s">
        <v>1148</v>
      </c>
      <c r="O633" s="8">
        <v>871</v>
      </c>
      <c r="P633" s="9" t="s">
        <v>1148</v>
      </c>
      <c r="Q633" s="8">
        <v>152</v>
      </c>
      <c r="R633" s="9" t="s">
        <v>1148</v>
      </c>
      <c r="S633" s="8">
        <v>905</v>
      </c>
      <c r="T633" s="9" t="s">
        <v>1148</v>
      </c>
      <c r="U633" s="8">
        <v>0</v>
      </c>
      <c r="V633" s="9" t="s">
        <v>1148</v>
      </c>
      <c r="W633" s="33">
        <v>11612</v>
      </c>
      <c r="X633" s="9" t="s">
        <v>1148</v>
      </c>
      <c r="Y633" s="30">
        <v>6</v>
      </c>
      <c r="Z633" s="9" t="s">
        <v>1148</v>
      </c>
      <c r="AA633" s="30">
        <v>0.5</v>
      </c>
      <c r="AB633" s="9" t="s">
        <v>1148</v>
      </c>
      <c r="AC633" s="30">
        <v>0.1</v>
      </c>
      <c r="AD633" s="9" t="s">
        <v>1148</v>
      </c>
      <c r="AE633" s="30">
        <v>0.5</v>
      </c>
      <c r="AF633" s="9" t="s">
        <v>1148</v>
      </c>
      <c r="AG633" s="30">
        <v>0</v>
      </c>
      <c r="AH633" s="9" t="s">
        <v>1148</v>
      </c>
      <c r="AI633" s="32">
        <v>7.1</v>
      </c>
      <c r="AJ633" s="12" t="s">
        <v>1148</v>
      </c>
      <c r="AK633" s="22">
        <v>220938</v>
      </c>
      <c r="AL633" s="22" t="s">
        <v>1148</v>
      </c>
      <c r="AM633" s="22">
        <v>22910</v>
      </c>
      <c r="AN633" s="22" t="s">
        <v>1148</v>
      </c>
      <c r="AO633" s="22">
        <v>4325</v>
      </c>
      <c r="AP633" s="22" t="s">
        <v>1148</v>
      </c>
      <c r="AQ633" s="22">
        <v>28827</v>
      </c>
      <c r="AR633" s="22" t="s">
        <v>1148</v>
      </c>
      <c r="AS633" s="26">
        <v>277000</v>
      </c>
      <c r="AT633" s="22" t="s">
        <v>1148</v>
      </c>
      <c r="AU633" s="23">
        <v>22.814745972738539</v>
      </c>
      <c r="AV633" s="23" t="s">
        <v>1148</v>
      </c>
      <c r="AW633" s="23">
        <v>26.303099885189436</v>
      </c>
      <c r="AX633" s="23" t="s">
        <v>1148</v>
      </c>
      <c r="AY633" s="23">
        <v>28.453947368421051</v>
      </c>
      <c r="AZ633" s="23" t="s">
        <v>1148</v>
      </c>
      <c r="BA633" s="23">
        <v>31.853038674033151</v>
      </c>
      <c r="BB633" s="23" t="s">
        <v>1148</v>
      </c>
      <c r="BC633" s="24">
        <v>23.854633138132964</v>
      </c>
      <c r="BD633" s="1" t="s">
        <v>1148</v>
      </c>
      <c r="BE633" s="1" t="str">
        <f>IF(OR(N633="Q",P633="Q",R633="Q",T633="Q",V633="Q",X633="Q",Z633="Q",AB633="Q",AD633="Q",AF633="Q",AH633="Q",AJ633="Q",AL633="Q",AN633="Q",AP633="Q",AR633="Q",AT633="Q",AV633="Q",AX633="Q",AZ633="Q",BB633="Q",BD633="Q"),"Yes","No")</f>
        <v>No</v>
      </c>
    </row>
    <row r="634" spans="1:57" ht="11.25" customHeight="1">
      <c r="A634" s="7" t="s">
        <v>434</v>
      </c>
      <c r="B634" s="7" t="s">
        <v>435</v>
      </c>
      <c r="C634" s="37" t="s">
        <v>38</v>
      </c>
      <c r="D634" s="298">
        <v>7018</v>
      </c>
      <c r="E634" s="299">
        <v>70018</v>
      </c>
      <c r="F634" s="27" t="s">
        <v>164</v>
      </c>
      <c r="G634" s="73" t="s">
        <v>160</v>
      </c>
      <c r="H634" s="35">
        <v>106621</v>
      </c>
      <c r="I634" s="35">
        <v>21</v>
      </c>
      <c r="J634" s="37" t="s">
        <v>7</v>
      </c>
      <c r="K634" s="37" t="s">
        <v>161</v>
      </c>
      <c r="L634" s="8">
        <v>21</v>
      </c>
      <c r="M634" s="8">
        <v>95418</v>
      </c>
      <c r="N634" s="9" t="s">
        <v>1148</v>
      </c>
      <c r="O634" s="8">
        <v>11790</v>
      </c>
      <c r="P634" s="9" t="s">
        <v>1148</v>
      </c>
      <c r="Q634" s="8">
        <v>3816</v>
      </c>
      <c r="R634" s="9" t="s">
        <v>1148</v>
      </c>
      <c r="S634" s="8">
        <v>5856</v>
      </c>
      <c r="T634" s="9" t="s">
        <v>1148</v>
      </c>
      <c r="U634" s="8">
        <v>0</v>
      </c>
      <c r="V634" s="9" t="s">
        <v>1148</v>
      </c>
      <c r="W634" s="33">
        <v>116880</v>
      </c>
      <c r="X634" s="9" t="s">
        <v>1148</v>
      </c>
      <c r="Y634" s="30">
        <v>52</v>
      </c>
      <c r="Z634" s="9" t="s">
        <v>1148</v>
      </c>
      <c r="AA634" s="30">
        <v>6</v>
      </c>
      <c r="AB634" s="9" t="s">
        <v>1148</v>
      </c>
      <c r="AC634" s="30">
        <v>2</v>
      </c>
      <c r="AD634" s="9" t="s">
        <v>1148</v>
      </c>
      <c r="AE634" s="30">
        <v>3</v>
      </c>
      <c r="AF634" s="9" t="s">
        <v>1148</v>
      </c>
      <c r="AG634" s="30">
        <v>0</v>
      </c>
      <c r="AH634" s="9" t="s">
        <v>1148</v>
      </c>
      <c r="AI634" s="32">
        <v>63</v>
      </c>
      <c r="AJ634" s="12" t="s">
        <v>1148</v>
      </c>
      <c r="AK634" s="22">
        <v>2243547</v>
      </c>
      <c r="AL634" s="22" t="s">
        <v>1148</v>
      </c>
      <c r="AM634" s="22">
        <v>306714</v>
      </c>
      <c r="AN634" s="22" t="s">
        <v>1148</v>
      </c>
      <c r="AO634" s="22">
        <v>57065</v>
      </c>
      <c r="AP634" s="22" t="s">
        <v>1148</v>
      </c>
      <c r="AQ634" s="22">
        <v>187430</v>
      </c>
      <c r="AR634" s="22" t="s">
        <v>1148</v>
      </c>
      <c r="AS634" s="26">
        <v>2794756</v>
      </c>
      <c r="AT634" s="22" t="s">
        <v>1148</v>
      </c>
      <c r="AU634" s="23">
        <v>23.512827768345595</v>
      </c>
      <c r="AV634" s="23" t="s">
        <v>1148</v>
      </c>
      <c r="AW634" s="23">
        <v>26.014758269720101</v>
      </c>
      <c r="AX634" s="23" t="s">
        <v>1148</v>
      </c>
      <c r="AY634" s="23">
        <v>14.954140461215934</v>
      </c>
      <c r="AZ634" s="23" t="s">
        <v>1148</v>
      </c>
      <c r="BA634" s="23">
        <v>32.006489071038253</v>
      </c>
      <c r="BB634" s="23" t="s">
        <v>1148</v>
      </c>
      <c r="BC634" s="24">
        <v>23.911327857631758</v>
      </c>
      <c r="BD634" s="1" t="s">
        <v>1148</v>
      </c>
      <c r="BE634" s="1" t="str">
        <f>IF(OR(N634="Q",P634="Q",R634="Q",T634="Q",V634="Q",X634="Q",Z634="Q",AB634="Q",AD634="Q",AF634="Q",AH634="Q",AJ634="Q",AL634="Q",AN634="Q",AP634="Q",AR634="Q",AT634="Q",AV634="Q",AX634="Q",AZ634="Q",BB634="Q",BD634="Q"),"Yes","No")</f>
        <v>No</v>
      </c>
    </row>
    <row r="635" spans="1:57" ht="11.25" customHeight="1">
      <c r="A635" s="7" t="s">
        <v>769</v>
      </c>
      <c r="B635" s="7" t="s">
        <v>770</v>
      </c>
      <c r="C635" s="37" t="s">
        <v>83</v>
      </c>
      <c r="D635" s="298">
        <v>4178</v>
      </c>
      <c r="E635" s="299">
        <v>40178</v>
      </c>
      <c r="F635" s="27" t="s">
        <v>246</v>
      </c>
      <c r="G635" s="73" t="s">
        <v>160</v>
      </c>
      <c r="H635" s="35">
        <v>969587</v>
      </c>
      <c r="I635" s="35">
        <v>21</v>
      </c>
      <c r="J635" s="37" t="s">
        <v>8</v>
      </c>
      <c r="K635" s="37" t="s">
        <v>161</v>
      </c>
      <c r="L635" s="8">
        <v>21</v>
      </c>
      <c r="M635" s="8">
        <v>508</v>
      </c>
      <c r="N635" s="9" t="s">
        <v>1148</v>
      </c>
      <c r="O635" s="8">
        <v>368</v>
      </c>
      <c r="P635" s="9" t="s">
        <v>1148</v>
      </c>
      <c r="Q635" s="8">
        <v>65</v>
      </c>
      <c r="R635" s="9" t="s">
        <v>1148</v>
      </c>
      <c r="S635" s="8">
        <v>1628</v>
      </c>
      <c r="T635" s="9" t="s">
        <v>1148</v>
      </c>
      <c r="U635" s="8">
        <v>0</v>
      </c>
      <c r="V635" s="9" t="s">
        <v>1148</v>
      </c>
      <c r="W635" s="33">
        <v>2569</v>
      </c>
      <c r="X635" s="9" t="s">
        <v>1148</v>
      </c>
      <c r="Y635" s="30">
        <v>0.3</v>
      </c>
      <c r="Z635" s="9" t="s">
        <v>1148</v>
      </c>
      <c r="AA635" s="30">
        <v>0.2</v>
      </c>
      <c r="AB635" s="9" t="s">
        <v>1148</v>
      </c>
      <c r="AC635" s="30">
        <v>0.1</v>
      </c>
      <c r="AD635" s="9" t="s">
        <v>1148</v>
      </c>
      <c r="AE635" s="30">
        <v>0.9</v>
      </c>
      <c r="AF635" s="9" t="s">
        <v>1148</v>
      </c>
      <c r="AG635" s="30">
        <v>0</v>
      </c>
      <c r="AH635" s="9" t="s">
        <v>1148</v>
      </c>
      <c r="AI635" s="32">
        <v>1.5</v>
      </c>
      <c r="AJ635" s="12" t="s">
        <v>1148</v>
      </c>
      <c r="AK635" s="22">
        <v>23180</v>
      </c>
      <c r="AL635" s="22" t="s">
        <v>1148</v>
      </c>
      <c r="AM635" s="22">
        <v>6182</v>
      </c>
      <c r="AN635" s="22" t="s">
        <v>1148</v>
      </c>
      <c r="AO635" s="22">
        <v>2289</v>
      </c>
      <c r="AP635" s="22" t="s">
        <v>1148</v>
      </c>
      <c r="AQ635" s="22">
        <v>48669</v>
      </c>
      <c r="AR635" s="22" t="s">
        <v>1148</v>
      </c>
      <c r="AS635" s="26">
        <v>80320</v>
      </c>
      <c r="AT635" s="22" t="s">
        <v>1148</v>
      </c>
      <c r="AU635" s="23">
        <v>45.629921259842519</v>
      </c>
      <c r="AV635" s="23" t="s">
        <v>1148</v>
      </c>
      <c r="AW635" s="23">
        <v>16.798913043478262</v>
      </c>
      <c r="AX635" s="23" t="s">
        <v>1148</v>
      </c>
      <c r="AY635" s="23">
        <v>35.215384615384615</v>
      </c>
      <c r="AZ635" s="23" t="s">
        <v>1148</v>
      </c>
      <c r="BA635" s="23">
        <v>29.894963144963146</v>
      </c>
      <c r="BB635" s="23" t="s">
        <v>1148</v>
      </c>
      <c r="BC635" s="24">
        <v>31.265083690151808</v>
      </c>
      <c r="BD635" s="1" t="s">
        <v>1148</v>
      </c>
      <c r="BE635" s="1" t="str">
        <f>IF(OR(N635="Q",P635="Q",R635="Q",T635="Q",V635="Q",X635="Q",Z635="Q",AB635="Q",AD635="Q",AF635="Q",AH635="Q",AJ635="Q",AL635="Q",AN635="Q",AP635="Q",AR635="Q",AT635="Q",AV635="Q",AX635="Q",AZ635="Q",BB635="Q",BD635="Q"),"Yes","No")</f>
        <v>No</v>
      </c>
    </row>
    <row r="636" spans="1:57" ht="11.25" customHeight="1">
      <c r="A636" s="7" t="s">
        <v>165</v>
      </c>
      <c r="B636" s="7" t="s">
        <v>166</v>
      </c>
      <c r="C636" s="37" t="s">
        <v>28</v>
      </c>
      <c r="D636" s="298">
        <v>1040</v>
      </c>
      <c r="E636" s="299">
        <v>10040</v>
      </c>
      <c r="F636" s="27" t="s">
        <v>167</v>
      </c>
      <c r="G636" s="73" t="s">
        <v>160</v>
      </c>
      <c r="H636" s="35">
        <v>209190</v>
      </c>
      <c r="I636" s="35">
        <v>21</v>
      </c>
      <c r="J636" s="37" t="s">
        <v>7</v>
      </c>
      <c r="K636" s="37" t="s">
        <v>161</v>
      </c>
      <c r="L636" s="8">
        <v>18</v>
      </c>
      <c r="M636" s="8">
        <v>86466</v>
      </c>
      <c r="N636" s="9" t="s">
        <v>1148</v>
      </c>
      <c r="O636" s="8">
        <v>19826</v>
      </c>
      <c r="P636" s="9" t="s">
        <v>1148</v>
      </c>
      <c r="Q636" s="8">
        <v>934</v>
      </c>
      <c r="R636" s="9" t="s">
        <v>1148</v>
      </c>
      <c r="S636" s="8">
        <v>8231</v>
      </c>
      <c r="T636" s="9" t="s">
        <v>1148</v>
      </c>
      <c r="U636" s="8">
        <v>0</v>
      </c>
      <c r="V636" s="9" t="s">
        <v>1148</v>
      </c>
      <c r="W636" s="33">
        <v>115457</v>
      </c>
      <c r="X636" s="9" t="s">
        <v>1148</v>
      </c>
      <c r="Y636" s="30">
        <v>47</v>
      </c>
      <c r="Z636" s="9" t="s">
        <v>1148</v>
      </c>
      <c r="AA636" s="30">
        <v>10.6</v>
      </c>
      <c r="AB636" s="9" t="s">
        <v>1148</v>
      </c>
      <c r="AC636" s="30">
        <v>0.52</v>
      </c>
      <c r="AD636" s="9" t="s">
        <v>1148</v>
      </c>
      <c r="AE636" s="30">
        <v>5</v>
      </c>
      <c r="AF636" s="9" t="s">
        <v>1148</v>
      </c>
      <c r="AG636" s="30">
        <v>0</v>
      </c>
      <c r="AH636" s="9" t="s">
        <v>1148</v>
      </c>
      <c r="AI636" s="32">
        <v>63.12</v>
      </c>
      <c r="AJ636" s="12" t="s">
        <v>1148</v>
      </c>
      <c r="AK636" s="22">
        <v>1934122</v>
      </c>
      <c r="AL636" s="22" t="s">
        <v>1148</v>
      </c>
      <c r="AM636" s="22">
        <v>501208</v>
      </c>
      <c r="AN636" s="22" t="s">
        <v>1148</v>
      </c>
      <c r="AO636" s="22">
        <v>23881</v>
      </c>
      <c r="AP636" s="22" t="s">
        <v>1148</v>
      </c>
      <c r="AQ636" s="22">
        <v>162217</v>
      </c>
      <c r="AR636" s="22" t="s">
        <v>1148</v>
      </c>
      <c r="AS636" s="26">
        <v>2621428</v>
      </c>
      <c r="AT636" s="22" t="s">
        <v>1148</v>
      </c>
      <c r="AU636" s="23">
        <v>22.368584183378438</v>
      </c>
      <c r="AV636" s="23" t="s">
        <v>1148</v>
      </c>
      <c r="AW636" s="23">
        <v>25.280338948855039</v>
      </c>
      <c r="AX636" s="23" t="s">
        <v>1148</v>
      </c>
      <c r="AY636" s="23">
        <v>25.568522483940043</v>
      </c>
      <c r="AZ636" s="23" t="s">
        <v>1148</v>
      </c>
      <c r="BA636" s="23">
        <v>19.708054914348196</v>
      </c>
      <c r="BB636" s="23" t="s">
        <v>1148</v>
      </c>
      <c r="BC636" s="24">
        <v>22.704799189308574</v>
      </c>
      <c r="BD636" s="1" t="s">
        <v>1148</v>
      </c>
      <c r="BE636" s="1" t="str">
        <f>IF(OR(N636="Q",P636="Q",R636="Q",T636="Q",V636="Q",X636="Q",Z636="Q",AB636="Q",AD636="Q",AF636="Q",AH636="Q",AJ636="Q",AL636="Q",AN636="Q",AP636="Q",AR636="Q",AT636="Q",AV636="Q",AX636="Q",AZ636="Q",BB636="Q",BD636="Q"),"Yes","No")</f>
        <v>No</v>
      </c>
    </row>
    <row r="637" spans="1:57" ht="11.25" customHeight="1">
      <c r="A637" s="7" t="s">
        <v>760</v>
      </c>
      <c r="B637" s="7" t="s">
        <v>761</v>
      </c>
      <c r="C637" s="37" t="s">
        <v>52</v>
      </c>
      <c r="D637" s="298">
        <v>5184</v>
      </c>
      <c r="E637" s="299">
        <v>50184</v>
      </c>
      <c r="F637" s="27" t="s">
        <v>167</v>
      </c>
      <c r="G637" s="73" t="s">
        <v>160</v>
      </c>
      <c r="H637" s="35">
        <v>99941</v>
      </c>
      <c r="I637" s="35">
        <v>21</v>
      </c>
      <c r="J637" s="37" t="s">
        <v>10</v>
      </c>
      <c r="K637" s="37" t="s">
        <v>161</v>
      </c>
      <c r="L637" s="8">
        <v>13</v>
      </c>
      <c r="M637" s="8">
        <v>51907</v>
      </c>
      <c r="N637" s="9" t="s">
        <v>1148</v>
      </c>
      <c r="O637" s="8">
        <v>1200</v>
      </c>
      <c r="P637" s="9" t="s">
        <v>1148</v>
      </c>
      <c r="Q637" s="8">
        <v>1200</v>
      </c>
      <c r="R637" s="9" t="s">
        <v>1148</v>
      </c>
      <c r="S637" s="8">
        <v>9205</v>
      </c>
      <c r="T637" s="9" t="s">
        <v>1148</v>
      </c>
      <c r="U637" s="8">
        <v>0</v>
      </c>
      <c r="V637" s="9" t="s">
        <v>1148</v>
      </c>
      <c r="W637" s="33">
        <v>63512</v>
      </c>
      <c r="X637" s="9" t="s">
        <v>1148</v>
      </c>
      <c r="Y637" s="30">
        <v>30</v>
      </c>
      <c r="Z637" s="9" t="s">
        <v>1148</v>
      </c>
      <c r="AA637" s="30">
        <v>1</v>
      </c>
      <c r="AB637" s="9" t="s">
        <v>1148</v>
      </c>
      <c r="AC637" s="30">
        <v>1</v>
      </c>
      <c r="AD637" s="9" t="s">
        <v>1148</v>
      </c>
      <c r="AE637" s="30">
        <v>4.5</v>
      </c>
      <c r="AF637" s="9" t="s">
        <v>1148</v>
      </c>
      <c r="AG637" s="30">
        <v>0</v>
      </c>
      <c r="AH637" s="9" t="s">
        <v>1148</v>
      </c>
      <c r="AI637" s="32">
        <v>36.5</v>
      </c>
      <c r="AJ637" s="12" t="s">
        <v>1148</v>
      </c>
      <c r="AK637" s="22">
        <v>643624</v>
      </c>
      <c r="AL637" s="22" t="s">
        <v>1148</v>
      </c>
      <c r="AM637" s="22">
        <v>14353</v>
      </c>
      <c r="AN637" s="22" t="s">
        <v>1148</v>
      </c>
      <c r="AO637" s="22">
        <v>14353</v>
      </c>
      <c r="AP637" s="22" t="s">
        <v>1148</v>
      </c>
      <c r="AQ637" s="22">
        <v>158392</v>
      </c>
      <c r="AR637" s="22" t="s">
        <v>1148</v>
      </c>
      <c r="AS637" s="26">
        <v>830722</v>
      </c>
      <c r="AT637" s="22" t="s">
        <v>1148</v>
      </c>
      <c r="AU637" s="23">
        <v>12.399560752884968</v>
      </c>
      <c r="AV637" s="23" t="s">
        <v>1148</v>
      </c>
      <c r="AW637" s="23">
        <v>11.960833333333333</v>
      </c>
      <c r="AX637" s="23" t="s">
        <v>1148</v>
      </c>
      <c r="AY637" s="23">
        <v>11.960833333333333</v>
      </c>
      <c r="AZ637" s="23" t="s">
        <v>1148</v>
      </c>
      <c r="BA637" s="23">
        <v>17.207170016295493</v>
      </c>
      <c r="BB637" s="23" t="s">
        <v>1148</v>
      </c>
      <c r="BC637" s="24">
        <v>13.079764453961456</v>
      </c>
      <c r="BD637" s="1" t="s">
        <v>1148</v>
      </c>
      <c r="BE637" s="1" t="str">
        <f>IF(OR(N637="Q",P637="Q",R637="Q",T637="Q",V637="Q",X637="Q",Z637="Q",AB637="Q",AD637="Q",AF637="Q",AH637="Q",AJ637="Q",AL637="Q",AN637="Q",AP637="Q",AR637="Q",AT637="Q",AV637="Q",AX637="Q",AZ637="Q",BB637="Q",BD637="Q"),"Yes","No")</f>
        <v>No</v>
      </c>
    </row>
    <row r="638" spans="1:57" ht="11.25" customHeight="1">
      <c r="A638" s="7" t="s">
        <v>428</v>
      </c>
      <c r="B638" s="7" t="s">
        <v>429</v>
      </c>
      <c r="C638" s="37" t="s">
        <v>70</v>
      </c>
      <c r="D638" s="298">
        <v>2071</v>
      </c>
      <c r="E638" s="299">
        <v>20071</v>
      </c>
      <c r="F638" s="27" t="s">
        <v>164</v>
      </c>
      <c r="G638" s="73" t="s">
        <v>160</v>
      </c>
      <c r="H638" s="35">
        <v>18351295</v>
      </c>
      <c r="I638" s="35">
        <v>21</v>
      </c>
      <c r="J638" s="37" t="s">
        <v>10</v>
      </c>
      <c r="K638" s="37" t="s">
        <v>161</v>
      </c>
      <c r="L638" s="8">
        <v>13</v>
      </c>
      <c r="M638" s="8">
        <v>26634</v>
      </c>
      <c r="N638" s="9" t="s">
        <v>1148</v>
      </c>
      <c r="O638" s="8">
        <v>5063</v>
      </c>
      <c r="P638" s="9" t="s">
        <v>1148</v>
      </c>
      <c r="Q638" s="8">
        <v>827</v>
      </c>
      <c r="R638" s="9" t="s">
        <v>1148</v>
      </c>
      <c r="S638" s="8">
        <v>1612</v>
      </c>
      <c r="T638" s="9" t="s">
        <v>1148</v>
      </c>
      <c r="U638" s="8">
        <v>0</v>
      </c>
      <c r="V638" s="9" t="s">
        <v>1148</v>
      </c>
      <c r="W638" s="33">
        <v>34136</v>
      </c>
      <c r="X638" s="9" t="s">
        <v>1148</v>
      </c>
      <c r="Y638" s="30">
        <v>15.719999999999999</v>
      </c>
      <c r="Z638" s="9" t="s">
        <v>1148</v>
      </c>
      <c r="AA638" s="30">
        <v>2.4900000000000002</v>
      </c>
      <c r="AB638" s="9" t="s">
        <v>1148</v>
      </c>
      <c r="AC638" s="30">
        <v>0.57999999999999996</v>
      </c>
      <c r="AD638" s="9" t="s">
        <v>1148</v>
      </c>
      <c r="AE638" s="30">
        <v>1.05</v>
      </c>
      <c r="AF638" s="9" t="s">
        <v>1148</v>
      </c>
      <c r="AG638" s="30">
        <v>0</v>
      </c>
      <c r="AH638" s="9" t="s">
        <v>1148</v>
      </c>
      <c r="AI638" s="32">
        <v>19.84</v>
      </c>
      <c r="AJ638" s="12" t="s">
        <v>1148</v>
      </c>
      <c r="AK638" s="22">
        <v>842473</v>
      </c>
      <c r="AL638" s="22" t="s">
        <v>1148</v>
      </c>
      <c r="AM638" s="22">
        <v>184979</v>
      </c>
      <c r="AN638" s="22" t="s">
        <v>1148</v>
      </c>
      <c r="AO638" s="22">
        <v>25439</v>
      </c>
      <c r="AP638" s="22" t="s">
        <v>1148</v>
      </c>
      <c r="AQ638" s="22">
        <v>97776</v>
      </c>
      <c r="AR638" s="22" t="s">
        <v>1148</v>
      </c>
      <c r="AS638" s="26">
        <v>1150667</v>
      </c>
      <c r="AT638" s="22" t="s">
        <v>1148</v>
      </c>
      <c r="AU638" s="23">
        <v>31.631486070436285</v>
      </c>
      <c r="AV638" s="23" t="s">
        <v>1148</v>
      </c>
      <c r="AW638" s="23">
        <v>36.535453288564092</v>
      </c>
      <c r="AX638" s="23" t="s">
        <v>1148</v>
      </c>
      <c r="AY638" s="23">
        <v>30.760580411124547</v>
      </c>
      <c r="AZ638" s="23" t="s">
        <v>1148</v>
      </c>
      <c r="BA638" s="23">
        <v>60.655086848635236</v>
      </c>
      <c r="BB638" s="23" t="s">
        <v>1148</v>
      </c>
      <c r="BC638" s="24">
        <v>33.708313803609094</v>
      </c>
      <c r="BD638" s="1" t="s">
        <v>1148</v>
      </c>
      <c r="BE638" s="1" t="str">
        <f>IF(OR(N638="Q",P638="Q",R638="Q",T638="Q",V638="Q",X638="Q",Z638="Q",AB638="Q",AD638="Q",AF638="Q",AH638="Q",AJ638="Q",AL638="Q",AN638="Q",AP638="Q",AR638="Q",AT638="Q",AV638="Q",AX638="Q",AZ638="Q",BB638="Q",BD638="Q"),"Yes","No")</f>
        <v>No</v>
      </c>
    </row>
    <row r="639" spans="1:57" ht="11.25" customHeight="1">
      <c r="A639" s="7" t="s">
        <v>760</v>
      </c>
      <c r="B639" s="7" t="s">
        <v>761</v>
      </c>
      <c r="C639" s="37" t="s">
        <v>52</v>
      </c>
      <c r="D639" s="298">
        <v>5184</v>
      </c>
      <c r="E639" s="299">
        <v>50184</v>
      </c>
      <c r="F639" s="27" t="s">
        <v>167</v>
      </c>
      <c r="G639" s="73" t="s">
        <v>160</v>
      </c>
      <c r="H639" s="35">
        <v>99941</v>
      </c>
      <c r="I639" s="35">
        <v>21</v>
      </c>
      <c r="J639" s="37" t="s">
        <v>7</v>
      </c>
      <c r="K639" s="37" t="s">
        <v>161</v>
      </c>
      <c r="L639" s="8">
        <v>8</v>
      </c>
      <c r="M639" s="8">
        <v>53768</v>
      </c>
      <c r="N639" s="9" t="s">
        <v>1148</v>
      </c>
      <c r="O639" s="8">
        <v>1244</v>
      </c>
      <c r="P639" s="9" t="s">
        <v>1148</v>
      </c>
      <c r="Q639" s="8">
        <v>1244</v>
      </c>
      <c r="R639" s="9" t="s">
        <v>1148</v>
      </c>
      <c r="S639" s="8">
        <v>9535</v>
      </c>
      <c r="T639" s="9" t="s">
        <v>1148</v>
      </c>
      <c r="U639" s="8">
        <v>0</v>
      </c>
      <c r="V639" s="9" t="s">
        <v>1148</v>
      </c>
      <c r="W639" s="33">
        <v>65791</v>
      </c>
      <c r="X639" s="9" t="s">
        <v>1148</v>
      </c>
      <c r="Y639" s="30">
        <v>31</v>
      </c>
      <c r="Z639" s="9" t="s">
        <v>1148</v>
      </c>
      <c r="AA639" s="30">
        <v>1</v>
      </c>
      <c r="AB639" s="9" t="s">
        <v>1148</v>
      </c>
      <c r="AC639" s="30">
        <v>1</v>
      </c>
      <c r="AD639" s="9" t="s">
        <v>1148</v>
      </c>
      <c r="AE639" s="30">
        <v>5.5</v>
      </c>
      <c r="AF639" s="9" t="s">
        <v>1148</v>
      </c>
      <c r="AG639" s="30">
        <v>0</v>
      </c>
      <c r="AH639" s="9" t="s">
        <v>1148</v>
      </c>
      <c r="AI639" s="32">
        <v>38.5</v>
      </c>
      <c r="AJ639" s="12" t="s">
        <v>1148</v>
      </c>
      <c r="AK639" s="22">
        <v>666686</v>
      </c>
      <c r="AL639" s="22" t="s">
        <v>1148</v>
      </c>
      <c r="AM639" s="22">
        <v>14867</v>
      </c>
      <c r="AN639" s="22" t="s">
        <v>1148</v>
      </c>
      <c r="AO639" s="22">
        <v>14867</v>
      </c>
      <c r="AP639" s="22" t="s">
        <v>1148</v>
      </c>
      <c r="AQ639" s="22">
        <v>164068</v>
      </c>
      <c r="AR639" s="22" t="s">
        <v>1148</v>
      </c>
      <c r="AS639" s="26">
        <v>860488</v>
      </c>
      <c r="AT639" s="22" t="s">
        <v>1148</v>
      </c>
      <c r="AU639" s="23">
        <v>12.399308138669841</v>
      </c>
      <c r="AV639" s="23" t="s">
        <v>1148</v>
      </c>
      <c r="AW639" s="23">
        <v>11.95096463022508</v>
      </c>
      <c r="AX639" s="23" t="s">
        <v>1148</v>
      </c>
      <c r="AY639" s="23">
        <v>11.95096463022508</v>
      </c>
      <c r="AZ639" s="23" t="s">
        <v>1148</v>
      </c>
      <c r="BA639" s="23">
        <v>17.206921866806503</v>
      </c>
      <c r="BB639" s="23" t="s">
        <v>1148</v>
      </c>
      <c r="BC639" s="24">
        <v>13.079114164551383</v>
      </c>
      <c r="BD639" s="1" t="s">
        <v>1148</v>
      </c>
      <c r="BE639" s="1" t="str">
        <f>IF(OR(N639="Q",P639="Q",R639="Q",T639="Q",V639="Q",X639="Q",Z639="Q",AB639="Q",AD639="Q",AF639="Q",AH639="Q",AJ639="Q",AL639="Q",AN639="Q",AP639="Q",AR639="Q",AT639="Q",AV639="Q",AX639="Q",AZ639="Q",BB639="Q",BD639="Q"),"Yes","No")</f>
        <v>No</v>
      </c>
    </row>
    <row r="640" spans="1:57" ht="11.25" customHeight="1">
      <c r="A640" s="7" t="s">
        <v>428</v>
      </c>
      <c r="B640" s="7" t="s">
        <v>429</v>
      </c>
      <c r="C640" s="37" t="s">
        <v>70</v>
      </c>
      <c r="D640" s="298">
        <v>2071</v>
      </c>
      <c r="E640" s="299">
        <v>20071</v>
      </c>
      <c r="F640" s="27" t="s">
        <v>164</v>
      </c>
      <c r="G640" s="73" t="s">
        <v>160</v>
      </c>
      <c r="H640" s="35">
        <v>18351295</v>
      </c>
      <c r="I640" s="35">
        <v>21</v>
      </c>
      <c r="J640" s="37" t="s">
        <v>7</v>
      </c>
      <c r="K640" s="37" t="s">
        <v>161</v>
      </c>
      <c r="L640" s="8">
        <v>8</v>
      </c>
      <c r="M640" s="8">
        <v>38560</v>
      </c>
      <c r="N640" s="9" t="s">
        <v>1148</v>
      </c>
      <c r="O640" s="8">
        <v>4602</v>
      </c>
      <c r="P640" s="9" t="s">
        <v>1148</v>
      </c>
      <c r="Q640" s="8">
        <v>1009</v>
      </c>
      <c r="R640" s="9" t="s">
        <v>1148</v>
      </c>
      <c r="S640" s="8">
        <v>1684</v>
      </c>
      <c r="T640" s="9" t="s">
        <v>1148</v>
      </c>
      <c r="U640" s="8">
        <v>0</v>
      </c>
      <c r="V640" s="9" t="s">
        <v>1148</v>
      </c>
      <c r="W640" s="33">
        <v>45855</v>
      </c>
      <c r="X640" s="9" t="s">
        <v>1148</v>
      </c>
      <c r="Y640" s="30">
        <v>22.13</v>
      </c>
      <c r="Z640" s="9" t="s">
        <v>1148</v>
      </c>
      <c r="AA640" s="30">
        <v>2.2999999999999998</v>
      </c>
      <c r="AB640" s="9" t="s">
        <v>1148</v>
      </c>
      <c r="AC640" s="30">
        <v>0.73</v>
      </c>
      <c r="AD640" s="9" t="s">
        <v>1148</v>
      </c>
      <c r="AE640" s="30">
        <v>1.0900000000000001</v>
      </c>
      <c r="AF640" s="9" t="s">
        <v>1148</v>
      </c>
      <c r="AG640" s="30">
        <v>0</v>
      </c>
      <c r="AH640" s="9" t="s">
        <v>1148</v>
      </c>
      <c r="AI640" s="32">
        <v>26.25</v>
      </c>
      <c r="AJ640" s="12" t="s">
        <v>1148</v>
      </c>
      <c r="AK640" s="22">
        <v>1234573</v>
      </c>
      <c r="AL640" s="22" t="s">
        <v>1148</v>
      </c>
      <c r="AM640" s="22">
        <v>171157</v>
      </c>
      <c r="AN640" s="22" t="s">
        <v>1148</v>
      </c>
      <c r="AO640" s="22">
        <v>30513</v>
      </c>
      <c r="AP640" s="22" t="s">
        <v>1148</v>
      </c>
      <c r="AQ640" s="22">
        <v>100191</v>
      </c>
      <c r="AR640" s="22" t="s">
        <v>1148</v>
      </c>
      <c r="AS640" s="26">
        <v>1536434</v>
      </c>
      <c r="AT640" s="22" t="s">
        <v>1148</v>
      </c>
      <c r="AU640" s="23">
        <v>32.016934647302904</v>
      </c>
      <c r="AV640" s="23" t="s">
        <v>1148</v>
      </c>
      <c r="AW640" s="23">
        <v>37.191873098652756</v>
      </c>
      <c r="AX640" s="23" t="s">
        <v>1148</v>
      </c>
      <c r="AY640" s="23">
        <v>30.240832507433101</v>
      </c>
      <c r="AZ640" s="23" t="s">
        <v>1148</v>
      </c>
      <c r="BA640" s="23">
        <v>59.4958432304038</v>
      </c>
      <c r="BB640" s="23" t="s">
        <v>1148</v>
      </c>
      <c r="BC640" s="24">
        <v>33.506356994875148</v>
      </c>
      <c r="BD640" s="1" t="s">
        <v>1148</v>
      </c>
      <c r="BE640" s="1" t="str">
        <f>IF(OR(N640="Q",P640="Q",R640="Q",T640="Q",V640="Q",X640="Q",Z640="Q",AB640="Q",AD640="Q",AF640="Q",AH640="Q",AJ640="Q",AL640="Q",AN640="Q",AP640="Q",AR640="Q",AT640="Q",AV640="Q",AX640="Q",AZ640="Q",BB640="Q",BD640="Q"),"Yes","No")</f>
        <v>No</v>
      </c>
    </row>
    <row r="641" spans="1:57" ht="11.25" customHeight="1">
      <c r="A641" s="7" t="s">
        <v>787</v>
      </c>
      <c r="B641" s="7" t="s">
        <v>788</v>
      </c>
      <c r="C641" s="37" t="s">
        <v>63</v>
      </c>
      <c r="D641" s="298">
        <v>2193</v>
      </c>
      <c r="E641" s="299">
        <v>20193</v>
      </c>
      <c r="F641" s="27" t="s">
        <v>164</v>
      </c>
      <c r="G641" s="73" t="s">
        <v>160</v>
      </c>
      <c r="H641" s="35">
        <v>5441567</v>
      </c>
      <c r="I641" s="35">
        <v>20</v>
      </c>
      <c r="J641" s="37" t="s">
        <v>10</v>
      </c>
      <c r="K641" s="37" t="s">
        <v>161</v>
      </c>
      <c r="L641" s="8">
        <v>20</v>
      </c>
      <c r="M641" s="8">
        <v>38624</v>
      </c>
      <c r="N641" s="9" t="s">
        <v>1148</v>
      </c>
      <c r="O641" s="8">
        <v>3489</v>
      </c>
      <c r="P641" s="9" t="s">
        <v>1148</v>
      </c>
      <c r="Q641" s="8">
        <v>0</v>
      </c>
      <c r="R641" s="9" t="s">
        <v>1148</v>
      </c>
      <c r="S641" s="8">
        <v>5111</v>
      </c>
      <c r="T641" s="9" t="s">
        <v>1148</v>
      </c>
      <c r="U641" s="8">
        <v>0</v>
      </c>
      <c r="V641" s="9" t="s">
        <v>1148</v>
      </c>
      <c r="W641" s="33">
        <v>47224</v>
      </c>
      <c r="X641" s="9" t="s">
        <v>1148</v>
      </c>
      <c r="Y641" s="30">
        <v>31</v>
      </c>
      <c r="Z641" s="9" t="s">
        <v>1148</v>
      </c>
      <c r="AA641" s="30">
        <v>2</v>
      </c>
      <c r="AB641" s="9" t="s">
        <v>1148</v>
      </c>
      <c r="AC641" s="30">
        <v>0</v>
      </c>
      <c r="AD641" s="9" t="s">
        <v>1148</v>
      </c>
      <c r="AE641" s="30">
        <v>5</v>
      </c>
      <c r="AF641" s="9" t="s">
        <v>1148</v>
      </c>
      <c r="AG641" s="30">
        <v>0</v>
      </c>
      <c r="AH641" s="9" t="s">
        <v>1148</v>
      </c>
      <c r="AI641" s="32">
        <v>38</v>
      </c>
      <c r="AJ641" s="12" t="s">
        <v>1148</v>
      </c>
      <c r="AK641" s="22">
        <v>1033781</v>
      </c>
      <c r="AL641" s="22" t="s">
        <v>1148</v>
      </c>
      <c r="AM641" s="22">
        <v>101418</v>
      </c>
      <c r="AN641" s="22" t="s">
        <v>1148</v>
      </c>
      <c r="AO641" s="22">
        <v>0</v>
      </c>
      <c r="AP641" s="22" t="s">
        <v>1148</v>
      </c>
      <c r="AQ641" s="22">
        <v>182079</v>
      </c>
      <c r="AR641" s="22" t="s">
        <v>1148</v>
      </c>
      <c r="AS641" s="26">
        <v>1317278</v>
      </c>
      <c r="AT641" s="22" t="s">
        <v>1148</v>
      </c>
      <c r="AU641" s="23">
        <v>26.765249585749793</v>
      </c>
      <c r="AV641" s="23" t="s">
        <v>1148</v>
      </c>
      <c r="AW641" s="23">
        <v>29.067927773000861</v>
      </c>
      <c r="AX641" s="23" t="s">
        <v>1148</v>
      </c>
      <c r="AY641" s="23" t="s">
        <v>1148</v>
      </c>
      <c r="AZ641" s="23" t="s">
        <v>1148</v>
      </c>
      <c r="BA641" s="23">
        <v>35.624926628839759</v>
      </c>
      <c r="BB641" s="23" t="s">
        <v>1148</v>
      </c>
      <c r="BC641" s="24">
        <v>27.894248687108249</v>
      </c>
      <c r="BD641" s="1" t="s">
        <v>1148</v>
      </c>
      <c r="BE641" s="1" t="str">
        <f>IF(OR(N641="Q",P641="Q",R641="Q",T641="Q",V641="Q",X641="Q",Z641="Q",AB641="Q",AD641="Q",AF641="Q",AH641="Q",AJ641="Q",AL641="Q",AN641="Q",AP641="Q",AR641="Q",AT641="Q",AV641="Q",AX641="Q",AZ641="Q",BB641="Q",BD641="Q"),"Yes","No")</f>
        <v>No</v>
      </c>
    </row>
    <row r="642" spans="1:57" ht="11.25" customHeight="1">
      <c r="A642" s="7" t="s">
        <v>391</v>
      </c>
      <c r="B642" s="7" t="s">
        <v>392</v>
      </c>
      <c r="C642" s="37" t="s">
        <v>42</v>
      </c>
      <c r="D642" s="298">
        <v>5045</v>
      </c>
      <c r="E642" s="299">
        <v>50045</v>
      </c>
      <c r="F642" s="27" t="s">
        <v>164</v>
      </c>
      <c r="G642" s="73" t="s">
        <v>160</v>
      </c>
      <c r="H642" s="35">
        <v>8608208</v>
      </c>
      <c r="I642" s="35">
        <v>20</v>
      </c>
      <c r="J642" s="37" t="s">
        <v>7</v>
      </c>
      <c r="K642" s="37" t="s">
        <v>161</v>
      </c>
      <c r="L642" s="8">
        <v>16</v>
      </c>
      <c r="M642" s="8">
        <v>71070</v>
      </c>
      <c r="N642" s="9" t="s">
        <v>1148</v>
      </c>
      <c r="O642" s="8">
        <v>22830</v>
      </c>
      <c r="P642" s="9" t="s">
        <v>1148</v>
      </c>
      <c r="Q642" s="8">
        <v>11482</v>
      </c>
      <c r="R642" s="9" t="s">
        <v>1148</v>
      </c>
      <c r="S642" s="8">
        <v>17848</v>
      </c>
      <c r="T642" s="9" t="s">
        <v>1148</v>
      </c>
      <c r="U642" s="8">
        <v>0</v>
      </c>
      <c r="V642" s="9" t="s">
        <v>1148</v>
      </c>
      <c r="W642" s="33">
        <v>123230</v>
      </c>
      <c r="X642" s="9" t="s">
        <v>1148</v>
      </c>
      <c r="Y642" s="30">
        <v>38</v>
      </c>
      <c r="Z642" s="9" t="s">
        <v>1148</v>
      </c>
      <c r="AA642" s="30">
        <v>13.5</v>
      </c>
      <c r="AB642" s="9" t="s">
        <v>1148</v>
      </c>
      <c r="AC642" s="30">
        <v>6</v>
      </c>
      <c r="AD642" s="9" t="s">
        <v>1148</v>
      </c>
      <c r="AE642" s="30">
        <v>8</v>
      </c>
      <c r="AF642" s="9" t="s">
        <v>1148</v>
      </c>
      <c r="AG642" s="30">
        <v>0</v>
      </c>
      <c r="AH642" s="9" t="s">
        <v>1148</v>
      </c>
      <c r="AI642" s="32">
        <v>65.5</v>
      </c>
      <c r="AJ642" s="12" t="s">
        <v>1148</v>
      </c>
      <c r="AK642" s="22">
        <v>1166014</v>
      </c>
      <c r="AL642" s="22" t="s">
        <v>1148</v>
      </c>
      <c r="AM642" s="22">
        <v>343266</v>
      </c>
      <c r="AN642" s="22" t="s">
        <v>1148</v>
      </c>
      <c r="AO642" s="22">
        <v>182096</v>
      </c>
      <c r="AP642" s="22" t="s">
        <v>1148</v>
      </c>
      <c r="AQ642" s="22">
        <v>357019</v>
      </c>
      <c r="AR642" s="22" t="s">
        <v>1148</v>
      </c>
      <c r="AS642" s="26">
        <v>2048395</v>
      </c>
      <c r="AT642" s="22" t="s">
        <v>1148</v>
      </c>
      <c r="AU642" s="23">
        <v>16.406556915716898</v>
      </c>
      <c r="AV642" s="23" t="s">
        <v>1148</v>
      </c>
      <c r="AW642" s="23">
        <v>15.035742444152431</v>
      </c>
      <c r="AX642" s="23" t="s">
        <v>1148</v>
      </c>
      <c r="AY642" s="23">
        <v>15.859257968994948</v>
      </c>
      <c r="AZ642" s="23" t="s">
        <v>1148</v>
      </c>
      <c r="BA642" s="23">
        <v>20.003305692514566</v>
      </c>
      <c r="BB642" s="23" t="s">
        <v>1148</v>
      </c>
      <c r="BC642" s="24">
        <v>16.622535096973138</v>
      </c>
      <c r="BD642" s="1" t="s">
        <v>1148</v>
      </c>
      <c r="BE642" s="1" t="str">
        <f>IF(OR(N642="Q",P642="Q",R642="Q",T642="Q",V642="Q",X642="Q",Z642="Q",AB642="Q",AD642="Q",AF642="Q",AH642="Q",AJ642="Q",AL642="Q",AN642="Q",AP642="Q",AR642="Q",AT642="Q",AV642="Q",AX642="Q",AZ642="Q",BB642="Q",BD642="Q"),"Yes","No")</f>
        <v>No</v>
      </c>
    </row>
    <row r="643" spans="1:57" ht="11.25" customHeight="1">
      <c r="A643" s="7" t="s">
        <v>727</v>
      </c>
      <c r="B643" s="7" t="s">
        <v>728</v>
      </c>
      <c r="C643" s="37" t="s">
        <v>57</v>
      </c>
      <c r="D643" s="298">
        <v>8012</v>
      </c>
      <c r="E643" s="299">
        <v>80012</v>
      </c>
      <c r="F643" s="27" t="s">
        <v>167</v>
      </c>
      <c r="G643" s="73" t="s">
        <v>160</v>
      </c>
      <c r="H643" s="35">
        <v>65207</v>
      </c>
      <c r="I643" s="35">
        <v>20</v>
      </c>
      <c r="J643" s="37" t="s">
        <v>7</v>
      </c>
      <c r="K643" s="37" t="s">
        <v>161</v>
      </c>
      <c r="L643" s="8">
        <v>13</v>
      </c>
      <c r="M643" s="8">
        <v>47838</v>
      </c>
      <c r="N643" s="9" t="s">
        <v>1148</v>
      </c>
      <c r="O643" s="8">
        <v>6750</v>
      </c>
      <c r="P643" s="9" t="s">
        <v>1148</v>
      </c>
      <c r="Q643" s="8">
        <v>2605</v>
      </c>
      <c r="R643" s="9" t="s">
        <v>1148</v>
      </c>
      <c r="S643" s="8">
        <v>5577</v>
      </c>
      <c r="T643" s="9" t="s">
        <v>1148</v>
      </c>
      <c r="U643" s="8">
        <v>0</v>
      </c>
      <c r="V643" s="9" t="s">
        <v>1148</v>
      </c>
      <c r="W643" s="33">
        <v>62770</v>
      </c>
      <c r="X643" s="9" t="s">
        <v>1148</v>
      </c>
      <c r="Y643" s="30">
        <v>27</v>
      </c>
      <c r="Z643" s="9" t="s">
        <v>1148</v>
      </c>
      <c r="AA643" s="30">
        <v>4.5</v>
      </c>
      <c r="AB643" s="9" t="s">
        <v>1148</v>
      </c>
      <c r="AC643" s="30">
        <v>1.5</v>
      </c>
      <c r="AD643" s="9" t="s">
        <v>1148</v>
      </c>
      <c r="AE643" s="30">
        <v>4</v>
      </c>
      <c r="AF643" s="9" t="s">
        <v>1148</v>
      </c>
      <c r="AG643" s="30">
        <v>0</v>
      </c>
      <c r="AH643" s="9" t="s">
        <v>1148</v>
      </c>
      <c r="AI643" s="32">
        <v>37</v>
      </c>
      <c r="AJ643" s="12" t="s">
        <v>1148</v>
      </c>
      <c r="AK643" s="22">
        <v>740434</v>
      </c>
      <c r="AL643" s="22" t="s">
        <v>1148</v>
      </c>
      <c r="AM643" s="22">
        <v>107466</v>
      </c>
      <c r="AN643" s="22" t="s">
        <v>1148</v>
      </c>
      <c r="AO643" s="22">
        <v>38130</v>
      </c>
      <c r="AP643" s="22" t="s">
        <v>1148</v>
      </c>
      <c r="AQ643" s="22">
        <v>125046</v>
      </c>
      <c r="AR643" s="22" t="s">
        <v>1148</v>
      </c>
      <c r="AS643" s="26">
        <v>1011076</v>
      </c>
      <c r="AT643" s="22" t="s">
        <v>1148</v>
      </c>
      <c r="AU643" s="23">
        <v>15.477946402441574</v>
      </c>
      <c r="AV643" s="23" t="s">
        <v>1148</v>
      </c>
      <c r="AW643" s="23">
        <v>15.920888888888889</v>
      </c>
      <c r="AX643" s="23" t="s">
        <v>1148</v>
      </c>
      <c r="AY643" s="23">
        <v>14.637236084452976</v>
      </c>
      <c r="AZ643" s="23" t="s">
        <v>1148</v>
      </c>
      <c r="BA643" s="23">
        <v>22.421732114039806</v>
      </c>
      <c r="BB643" s="23" t="s">
        <v>1148</v>
      </c>
      <c r="BC643" s="24">
        <v>16.107631033933409</v>
      </c>
      <c r="BD643" s="1" t="s">
        <v>1148</v>
      </c>
      <c r="BE643" s="1" t="str">
        <f>IF(OR(N643="Q",P643="Q",R643="Q",T643="Q",V643="Q",X643="Q",Z643="Q",AB643="Q",AD643="Q",AF643="Q",AH643="Q",AJ643="Q",AL643="Q",AN643="Q",AP643="Q",AR643="Q",AT643="Q",AV643="Q",AX643="Q",AZ643="Q",BB643="Q",BD643="Q"),"Yes","No")</f>
        <v>No</v>
      </c>
    </row>
    <row r="644" spans="1:57" ht="11.25" customHeight="1">
      <c r="A644" s="7" t="s">
        <v>727</v>
      </c>
      <c r="B644" s="7" t="s">
        <v>728</v>
      </c>
      <c r="C644" s="37" t="s">
        <v>57</v>
      </c>
      <c r="D644" s="298">
        <v>8012</v>
      </c>
      <c r="E644" s="299">
        <v>80012</v>
      </c>
      <c r="F644" s="27" t="s">
        <v>167</v>
      </c>
      <c r="G644" s="73" t="s">
        <v>160</v>
      </c>
      <c r="H644" s="35">
        <v>65207</v>
      </c>
      <c r="I644" s="35">
        <v>20</v>
      </c>
      <c r="J644" s="37" t="s">
        <v>10</v>
      </c>
      <c r="K644" s="37" t="s">
        <v>161</v>
      </c>
      <c r="L644" s="8">
        <v>7</v>
      </c>
      <c r="M644" s="8">
        <v>19656</v>
      </c>
      <c r="N644" s="9" t="s">
        <v>1148</v>
      </c>
      <c r="O644" s="8">
        <v>132</v>
      </c>
      <c r="P644" s="9" t="s">
        <v>1148</v>
      </c>
      <c r="Q644" s="8">
        <v>13</v>
      </c>
      <c r="R644" s="9" t="s">
        <v>1148</v>
      </c>
      <c r="S644" s="8">
        <v>1881</v>
      </c>
      <c r="T644" s="9" t="s">
        <v>1148</v>
      </c>
      <c r="U644" s="8">
        <v>0</v>
      </c>
      <c r="V644" s="9" t="s">
        <v>1148</v>
      </c>
      <c r="W644" s="33">
        <v>21682</v>
      </c>
      <c r="X644" s="9" t="s">
        <v>1148</v>
      </c>
      <c r="Y644" s="30">
        <v>12</v>
      </c>
      <c r="Z644" s="9" t="s">
        <v>1148</v>
      </c>
      <c r="AA644" s="30">
        <v>0.01</v>
      </c>
      <c r="AB644" s="9" t="s">
        <v>1148</v>
      </c>
      <c r="AC644" s="30">
        <v>0</v>
      </c>
      <c r="AD644" s="9" t="s">
        <v>1148</v>
      </c>
      <c r="AE644" s="30">
        <v>1</v>
      </c>
      <c r="AF644" s="9" t="s">
        <v>1148</v>
      </c>
      <c r="AG644" s="30">
        <v>0</v>
      </c>
      <c r="AH644" s="9" t="s">
        <v>1148</v>
      </c>
      <c r="AI644" s="32">
        <v>13.01</v>
      </c>
      <c r="AJ644" s="12" t="s">
        <v>1148</v>
      </c>
      <c r="AK644" s="22">
        <v>257695</v>
      </c>
      <c r="AL644" s="22" t="s">
        <v>1148</v>
      </c>
      <c r="AM644" s="22">
        <v>1932</v>
      </c>
      <c r="AN644" s="22" t="s">
        <v>1148</v>
      </c>
      <c r="AO644" s="22">
        <v>205</v>
      </c>
      <c r="AP644" s="22" t="s">
        <v>1148</v>
      </c>
      <c r="AQ644" s="22">
        <v>26341</v>
      </c>
      <c r="AR644" s="22" t="s">
        <v>1148</v>
      </c>
      <c r="AS644" s="26">
        <v>286173</v>
      </c>
      <c r="AT644" s="22" t="s">
        <v>1148</v>
      </c>
      <c r="AU644" s="23">
        <v>13.110246235246235</v>
      </c>
      <c r="AV644" s="23" t="s">
        <v>1148</v>
      </c>
      <c r="AW644" s="23">
        <v>14.636363636363637</v>
      </c>
      <c r="AX644" s="23" t="s">
        <v>1148</v>
      </c>
      <c r="AY644" s="23">
        <v>15.76923076923077</v>
      </c>
      <c r="AZ644" s="23" t="s">
        <v>1148</v>
      </c>
      <c r="BA644" s="23">
        <v>14.003721424774056</v>
      </c>
      <c r="BB644" s="23" t="s">
        <v>1148</v>
      </c>
      <c r="BC644" s="24">
        <v>13.198644036527996</v>
      </c>
      <c r="BD644" s="1" t="s">
        <v>1148</v>
      </c>
      <c r="BE644" s="1" t="str">
        <f>IF(OR(N644="Q",P644="Q",R644="Q",T644="Q",V644="Q",X644="Q",Z644="Q",AB644="Q",AD644="Q",AF644="Q",AH644="Q",AJ644="Q",AL644="Q",AN644="Q",AP644="Q",AR644="Q",AT644="Q",AV644="Q",AX644="Q",AZ644="Q",BB644="Q",BD644="Q"),"Yes","No")</f>
        <v>No</v>
      </c>
    </row>
    <row r="645" spans="1:57" ht="11.25" customHeight="1">
      <c r="A645" s="7" t="s">
        <v>391</v>
      </c>
      <c r="B645" s="7" t="s">
        <v>392</v>
      </c>
      <c r="C645" s="37" t="s">
        <v>42</v>
      </c>
      <c r="D645" s="298">
        <v>5045</v>
      </c>
      <c r="E645" s="299">
        <v>50045</v>
      </c>
      <c r="F645" s="27" t="s">
        <v>164</v>
      </c>
      <c r="G645" s="73" t="s">
        <v>160</v>
      </c>
      <c r="H645" s="35">
        <v>8608208</v>
      </c>
      <c r="I645" s="35">
        <v>20</v>
      </c>
      <c r="J645" s="37" t="s">
        <v>10</v>
      </c>
      <c r="K645" s="37" t="s">
        <v>161</v>
      </c>
      <c r="L645" s="8">
        <v>4</v>
      </c>
      <c r="M645" s="8">
        <v>15323</v>
      </c>
      <c r="N645" s="9" t="s">
        <v>1148</v>
      </c>
      <c r="O645" s="8">
        <v>3556</v>
      </c>
      <c r="P645" s="9" t="s">
        <v>1148</v>
      </c>
      <c r="Q645" s="8">
        <v>1050</v>
      </c>
      <c r="R645" s="9" t="s">
        <v>1148</v>
      </c>
      <c r="S645" s="8">
        <v>5212</v>
      </c>
      <c r="T645" s="9" t="s">
        <v>1148</v>
      </c>
      <c r="U645" s="8">
        <v>0</v>
      </c>
      <c r="V645" s="9" t="s">
        <v>1148</v>
      </c>
      <c r="W645" s="33">
        <v>25141</v>
      </c>
      <c r="X645" s="9" t="s">
        <v>1148</v>
      </c>
      <c r="Y645" s="30">
        <v>12</v>
      </c>
      <c r="Z645" s="9" t="s">
        <v>1148</v>
      </c>
      <c r="AA645" s="30">
        <v>2</v>
      </c>
      <c r="AB645" s="9" t="s">
        <v>1148</v>
      </c>
      <c r="AC645" s="30">
        <v>0.5</v>
      </c>
      <c r="AD645" s="9" t="s">
        <v>1148</v>
      </c>
      <c r="AE645" s="30">
        <v>2.5</v>
      </c>
      <c r="AF645" s="9" t="s">
        <v>1148</v>
      </c>
      <c r="AG645" s="30">
        <v>0</v>
      </c>
      <c r="AH645" s="9" t="s">
        <v>1148</v>
      </c>
      <c r="AI645" s="32">
        <v>17</v>
      </c>
      <c r="AJ645" s="12" t="s">
        <v>1148</v>
      </c>
      <c r="AK645" s="22">
        <v>244910</v>
      </c>
      <c r="AL645" s="22" t="s">
        <v>1148</v>
      </c>
      <c r="AM645" s="22">
        <v>52196</v>
      </c>
      <c r="AN645" s="22" t="s">
        <v>1148</v>
      </c>
      <c r="AO645" s="22">
        <v>10806</v>
      </c>
      <c r="AP645" s="22" t="s">
        <v>1148</v>
      </c>
      <c r="AQ645" s="22">
        <v>65010</v>
      </c>
      <c r="AR645" s="22" t="s">
        <v>1148</v>
      </c>
      <c r="AS645" s="26">
        <v>372922</v>
      </c>
      <c r="AT645" s="22" t="s">
        <v>1148</v>
      </c>
      <c r="AU645" s="23">
        <v>15.983162566077139</v>
      </c>
      <c r="AV645" s="23" t="s">
        <v>1148</v>
      </c>
      <c r="AW645" s="23">
        <v>14.678290213723285</v>
      </c>
      <c r="AX645" s="23" t="s">
        <v>1148</v>
      </c>
      <c r="AY645" s="23">
        <v>10.291428571428572</v>
      </c>
      <c r="AZ645" s="23" t="s">
        <v>1148</v>
      </c>
      <c r="BA645" s="23">
        <v>12.473138910207215</v>
      </c>
      <c r="BB645" s="23" t="s">
        <v>1148</v>
      </c>
      <c r="BC645" s="24">
        <v>14.833220635615131</v>
      </c>
      <c r="BD645" s="1" t="s">
        <v>1148</v>
      </c>
      <c r="BE645" s="1" t="str">
        <f>IF(OR(N645="Q",P645="Q",R645="Q",T645="Q",V645="Q",X645="Q",Z645="Q",AB645="Q",AD645="Q",AF645="Q",AH645="Q",AJ645="Q",AL645="Q",AN645="Q",AP645="Q",AR645="Q",AT645="Q",AV645="Q",AX645="Q",AZ645="Q",BB645="Q",BD645="Q"),"Yes","No")</f>
        <v>No</v>
      </c>
    </row>
    <row r="646" spans="1:57" ht="11.25" customHeight="1">
      <c r="A646" s="7" t="s">
        <v>1142</v>
      </c>
      <c r="B646" s="7" t="s">
        <v>495</v>
      </c>
      <c r="C646" s="37" t="s">
        <v>54</v>
      </c>
      <c r="D646" s="298">
        <v>5218</v>
      </c>
      <c r="E646" s="299">
        <v>50515</v>
      </c>
      <c r="F646" s="27" t="s">
        <v>114</v>
      </c>
      <c r="G646" s="73" t="s">
        <v>160</v>
      </c>
      <c r="H646" s="35">
        <v>2650890</v>
      </c>
      <c r="I646" s="35">
        <v>20</v>
      </c>
      <c r="J646" s="37" t="s">
        <v>10</v>
      </c>
      <c r="K646" s="37" t="s">
        <v>161</v>
      </c>
      <c r="L646" s="8">
        <v>2</v>
      </c>
      <c r="M646" s="8">
        <v>7260</v>
      </c>
      <c r="N646" s="9" t="s">
        <v>1148</v>
      </c>
      <c r="O646" s="8">
        <v>24</v>
      </c>
      <c r="P646" s="9" t="s">
        <v>1148</v>
      </c>
      <c r="Q646" s="8">
        <v>0</v>
      </c>
      <c r="R646" s="9" t="s">
        <v>1148</v>
      </c>
      <c r="S646" s="8">
        <v>0</v>
      </c>
      <c r="T646" s="9" t="s">
        <v>1148</v>
      </c>
      <c r="U646" s="8">
        <v>0</v>
      </c>
      <c r="V646" s="9" t="s">
        <v>1148</v>
      </c>
      <c r="W646" s="33">
        <v>7284</v>
      </c>
      <c r="X646" s="9" t="s">
        <v>1148</v>
      </c>
      <c r="Y646" s="30">
        <v>5</v>
      </c>
      <c r="Z646" s="9" t="s">
        <v>1148</v>
      </c>
      <c r="AA646" s="30">
        <v>3</v>
      </c>
      <c r="AB646" s="9" t="s">
        <v>1148</v>
      </c>
      <c r="AC646" s="30">
        <v>0</v>
      </c>
      <c r="AD646" s="9" t="s">
        <v>1148</v>
      </c>
      <c r="AE646" s="30">
        <v>0</v>
      </c>
      <c r="AF646" s="9" t="s">
        <v>1148</v>
      </c>
      <c r="AG646" s="30">
        <v>0</v>
      </c>
      <c r="AH646" s="9" t="s">
        <v>1148</v>
      </c>
      <c r="AI646" s="32">
        <v>8</v>
      </c>
      <c r="AJ646" s="12" t="s">
        <v>1148</v>
      </c>
      <c r="AK646" s="22">
        <v>72126</v>
      </c>
      <c r="AL646" s="22" t="s">
        <v>1148</v>
      </c>
      <c r="AM646" s="22">
        <v>0</v>
      </c>
      <c r="AN646" s="22" t="s">
        <v>1148</v>
      </c>
      <c r="AO646" s="22">
        <v>0</v>
      </c>
      <c r="AP646" s="22" t="s">
        <v>1148</v>
      </c>
      <c r="AQ646" s="22">
        <v>30911</v>
      </c>
      <c r="AR646" s="22" t="s">
        <v>1148</v>
      </c>
      <c r="AS646" s="26">
        <v>103037</v>
      </c>
      <c r="AT646" s="22" t="s">
        <v>1148</v>
      </c>
      <c r="AU646" s="23">
        <v>9.9347107438016522</v>
      </c>
      <c r="AV646" s="23" t="s">
        <v>1148</v>
      </c>
      <c r="AW646" s="23">
        <v>0</v>
      </c>
      <c r="AX646" s="23" t="s">
        <v>1148</v>
      </c>
      <c r="AY646" s="23" t="s">
        <v>1148</v>
      </c>
      <c r="AZ646" s="23" t="s">
        <v>1148</v>
      </c>
      <c r="BA646" s="23" t="s">
        <v>1148</v>
      </c>
      <c r="BB646" s="23" t="s">
        <v>1148</v>
      </c>
      <c r="BC646" s="24">
        <v>14.145661724327292</v>
      </c>
      <c r="BD646" s="1" t="s">
        <v>1148</v>
      </c>
      <c r="BE646" s="1" t="str">
        <f>IF(OR(N646="Q",P646="Q",R646="Q",T646="Q",V646="Q",X646="Q",Z646="Q",AB646="Q",AD646="Q",AF646="Q",AH646="Q",AJ646="Q",AL646="Q",AN646="Q",AP646="Q",AR646="Q",AT646="Q",AV646="Q",AX646="Q",AZ646="Q",BB646="Q",BD646="Q"),"Yes","No")</f>
        <v>No</v>
      </c>
    </row>
    <row r="647" spans="1:57" ht="11.25" customHeight="1">
      <c r="A647" s="7" t="s">
        <v>704</v>
      </c>
      <c r="B647" s="7" t="s">
        <v>269</v>
      </c>
      <c r="C647" s="37" t="s">
        <v>89</v>
      </c>
      <c r="D647" s="298">
        <v>35</v>
      </c>
      <c r="E647" s="299">
        <v>35</v>
      </c>
      <c r="F647" s="27" t="s">
        <v>159</v>
      </c>
      <c r="G647" s="73" t="s">
        <v>160</v>
      </c>
      <c r="H647" s="35">
        <v>3059393</v>
      </c>
      <c r="I647" s="35">
        <v>19</v>
      </c>
      <c r="J647" s="37" t="s">
        <v>19</v>
      </c>
      <c r="K647" s="37" t="s">
        <v>161</v>
      </c>
      <c r="L647" s="8">
        <v>19</v>
      </c>
      <c r="M647" s="8">
        <v>2883101</v>
      </c>
      <c r="N647" s="9" t="s">
        <v>1148</v>
      </c>
      <c r="O647" s="8">
        <v>246790</v>
      </c>
      <c r="P647" s="9" t="s">
        <v>1148</v>
      </c>
      <c r="Q647" s="8">
        <v>123542</v>
      </c>
      <c r="R647" s="9" t="s">
        <v>1148</v>
      </c>
      <c r="S647" s="8">
        <v>119948</v>
      </c>
      <c r="T647" s="9" t="s">
        <v>1148</v>
      </c>
      <c r="U647" s="8">
        <v>195522</v>
      </c>
      <c r="V647" s="9" t="s">
        <v>1148</v>
      </c>
      <c r="W647" s="33">
        <v>3568903</v>
      </c>
      <c r="X647" s="9" t="s">
        <v>1148</v>
      </c>
      <c r="Y647" s="30">
        <v>1608</v>
      </c>
      <c r="Z647" s="9" t="s">
        <v>1148</v>
      </c>
      <c r="AA647" s="30">
        <v>124</v>
      </c>
      <c r="AB647" s="9" t="s">
        <v>1148</v>
      </c>
      <c r="AC647" s="30">
        <v>64</v>
      </c>
      <c r="AD647" s="9" t="s">
        <v>1148</v>
      </c>
      <c r="AE647" s="30">
        <v>93</v>
      </c>
      <c r="AF647" s="9" t="s">
        <v>1148</v>
      </c>
      <c r="AG647" s="30">
        <v>92</v>
      </c>
      <c r="AH647" s="9" t="s">
        <v>1148</v>
      </c>
      <c r="AI647" s="32">
        <v>1981</v>
      </c>
      <c r="AJ647" s="12" t="s">
        <v>1148</v>
      </c>
      <c r="AK647" s="22">
        <v>94207464</v>
      </c>
      <c r="AL647" s="22" t="s">
        <v>1148</v>
      </c>
      <c r="AM647" s="22">
        <v>10295529</v>
      </c>
      <c r="AN647" s="22" t="s">
        <v>1148</v>
      </c>
      <c r="AO647" s="22">
        <v>4307165</v>
      </c>
      <c r="AP647" s="22" t="s">
        <v>1148</v>
      </c>
      <c r="AQ647" s="22">
        <v>3482994</v>
      </c>
      <c r="AR647" s="22" t="s">
        <v>1148</v>
      </c>
      <c r="AS647" s="26">
        <v>112293152</v>
      </c>
      <c r="AT647" s="22" t="s">
        <v>1148</v>
      </c>
      <c r="AU647" s="23">
        <v>32.675741848794061</v>
      </c>
      <c r="AV647" s="23" t="s">
        <v>1148</v>
      </c>
      <c r="AW647" s="23">
        <v>41.717772194983588</v>
      </c>
      <c r="AX647" s="23" t="s">
        <v>1148</v>
      </c>
      <c r="AY647" s="23">
        <v>34.863973385569281</v>
      </c>
      <c r="AZ647" s="23" t="s">
        <v>1148</v>
      </c>
      <c r="BA647" s="23">
        <v>29.037532930936738</v>
      </c>
      <c r="BB647" s="23" t="s">
        <v>1148</v>
      </c>
      <c r="BC647" s="24">
        <v>31.464332877637752</v>
      </c>
      <c r="BD647" s="1" t="s">
        <v>1148</v>
      </c>
      <c r="BE647" s="1" t="str">
        <f>IF(OR(N647="Q",P647="Q",R647="Q",T647="Q",V647="Q",X647="Q",Z647="Q",AB647="Q",AD647="Q",AF647="Q",AH647="Q",AJ647="Q",AL647="Q",AN647="Q",AP647="Q",AR647="Q",AT647="Q",AV647="Q",AX647="Q",AZ647="Q",BB647="Q",BD647="Q"),"Yes","No")</f>
        <v>No</v>
      </c>
    </row>
    <row r="648" spans="1:57" ht="11.25" customHeight="1">
      <c r="A648" s="7" t="s">
        <v>757</v>
      </c>
      <c r="B648" s="7" t="s">
        <v>758</v>
      </c>
      <c r="C648" s="37" t="s">
        <v>47</v>
      </c>
      <c r="D648" s="298">
        <v>1117</v>
      </c>
      <c r="E648" s="299">
        <v>10117</v>
      </c>
      <c r="F648" s="27" t="s">
        <v>175</v>
      </c>
      <c r="G648" s="73" t="s">
        <v>160</v>
      </c>
      <c r="H648" s="35">
        <v>4181019</v>
      </c>
      <c r="I648" s="35">
        <v>18</v>
      </c>
      <c r="J648" s="37" t="s">
        <v>18</v>
      </c>
      <c r="K648" s="37" t="s">
        <v>161</v>
      </c>
      <c r="L648" s="8">
        <v>18</v>
      </c>
      <c r="M648" s="8">
        <v>110508</v>
      </c>
      <c r="N648" s="9" t="s">
        <v>123</v>
      </c>
      <c r="O648" s="8">
        <v>21885</v>
      </c>
      <c r="P648" s="9" t="s">
        <v>1148</v>
      </c>
      <c r="Q648" s="8">
        <v>3800</v>
      </c>
      <c r="R648" s="9" t="s">
        <v>123</v>
      </c>
      <c r="S648" s="8">
        <v>12088</v>
      </c>
      <c r="T648" s="9" t="s">
        <v>1148</v>
      </c>
      <c r="U648" s="8">
        <v>0</v>
      </c>
      <c r="V648" s="9" t="s">
        <v>1148</v>
      </c>
      <c r="W648" s="33">
        <v>148281</v>
      </c>
      <c r="X648" s="9" t="s">
        <v>123</v>
      </c>
      <c r="Y648" s="30">
        <v>46</v>
      </c>
      <c r="Z648" s="9" t="s">
        <v>1148</v>
      </c>
      <c r="AA648" s="30">
        <v>11</v>
      </c>
      <c r="AB648" s="9" t="s">
        <v>1148</v>
      </c>
      <c r="AC648" s="30">
        <v>3</v>
      </c>
      <c r="AD648" s="9" t="s">
        <v>1148</v>
      </c>
      <c r="AE648" s="30">
        <v>8</v>
      </c>
      <c r="AF648" s="9" t="s">
        <v>1148</v>
      </c>
      <c r="AG648" s="30">
        <v>0</v>
      </c>
      <c r="AH648" s="9" t="s">
        <v>1148</v>
      </c>
      <c r="AI648" s="32">
        <v>68</v>
      </c>
      <c r="AJ648" s="12" t="s">
        <v>1148</v>
      </c>
      <c r="AK648" s="22">
        <v>1568587</v>
      </c>
      <c r="AL648" s="22" t="s">
        <v>123</v>
      </c>
      <c r="AM648" s="22">
        <v>536581</v>
      </c>
      <c r="AN648" s="22" t="s">
        <v>1148</v>
      </c>
      <c r="AO648" s="22">
        <v>52821</v>
      </c>
      <c r="AP648" s="22" t="s">
        <v>1148</v>
      </c>
      <c r="AQ648" s="22">
        <v>306114</v>
      </c>
      <c r="AR648" s="22" t="s">
        <v>1148</v>
      </c>
      <c r="AS648" s="26">
        <v>2464103</v>
      </c>
      <c r="AT648" s="22" t="s">
        <v>123</v>
      </c>
      <c r="AU648" s="23">
        <v>14.194329822275311</v>
      </c>
      <c r="AV648" s="23" t="s">
        <v>123</v>
      </c>
      <c r="AW648" s="23">
        <v>24.518208818825681</v>
      </c>
      <c r="AX648" s="23" t="s">
        <v>1148</v>
      </c>
      <c r="AY648" s="23">
        <v>13.900263157894736</v>
      </c>
      <c r="AZ648" s="23" t="s">
        <v>123</v>
      </c>
      <c r="BA648" s="23">
        <v>25.323792190602251</v>
      </c>
      <c r="BB648" s="23" t="s">
        <v>1148</v>
      </c>
      <c r="BC648" s="24">
        <v>16.617793243908526</v>
      </c>
      <c r="BD648" s="1" t="s">
        <v>123</v>
      </c>
      <c r="BE648" s="1" t="str">
        <f>IF(OR(N648="Q",P648="Q",R648="Q",T648="Q",V648="Q",X648="Q",Z648="Q",AB648="Q",AD648="Q",AF648="Q",AH648="Q",AJ648="Q",AL648="Q",AN648="Q",AP648="Q",AR648="Q",AT648="Q",AV648="Q",AX648="Q",AZ648="Q",BB648="Q",BD648="Q"),"Yes","No")</f>
        <v>Yes</v>
      </c>
    </row>
    <row r="649" spans="1:57" ht="11.25" customHeight="1">
      <c r="A649" s="7" t="s">
        <v>14</v>
      </c>
      <c r="B649" s="7" t="s">
        <v>304</v>
      </c>
      <c r="C649" s="37" t="s">
        <v>13</v>
      </c>
      <c r="D649" s="298">
        <v>9034</v>
      </c>
      <c r="E649" s="299">
        <v>90034</v>
      </c>
      <c r="F649" s="27" t="s">
        <v>164</v>
      </c>
      <c r="G649" s="73" t="s">
        <v>160</v>
      </c>
      <c r="H649" s="35">
        <v>3629114</v>
      </c>
      <c r="I649" s="35">
        <v>18</v>
      </c>
      <c r="J649" s="37" t="s">
        <v>10</v>
      </c>
      <c r="K649" s="37" t="s">
        <v>161</v>
      </c>
      <c r="L649" s="8">
        <v>15</v>
      </c>
      <c r="M649" s="8">
        <v>64218</v>
      </c>
      <c r="N649" s="9" t="s">
        <v>1148</v>
      </c>
      <c r="O649" s="8">
        <v>2307</v>
      </c>
      <c r="P649" s="9" t="s">
        <v>1148</v>
      </c>
      <c r="Q649" s="8">
        <v>107</v>
      </c>
      <c r="R649" s="9" t="s">
        <v>1148</v>
      </c>
      <c r="S649" s="8">
        <v>8999</v>
      </c>
      <c r="T649" s="9" t="s">
        <v>1148</v>
      </c>
      <c r="U649" s="8">
        <v>0</v>
      </c>
      <c r="V649" s="9" t="s">
        <v>1148</v>
      </c>
      <c r="W649" s="33">
        <v>75631</v>
      </c>
      <c r="X649" s="9" t="s">
        <v>1148</v>
      </c>
      <c r="Y649" s="30">
        <v>36.19</v>
      </c>
      <c r="Z649" s="9" t="s">
        <v>1148</v>
      </c>
      <c r="AA649" s="30">
        <v>1.19</v>
      </c>
      <c r="AB649" s="9" t="s">
        <v>1148</v>
      </c>
      <c r="AC649" s="30">
        <v>0.05</v>
      </c>
      <c r="AD649" s="9" t="s">
        <v>1148</v>
      </c>
      <c r="AE649" s="30">
        <v>4.6399999999999997</v>
      </c>
      <c r="AF649" s="9" t="s">
        <v>1148</v>
      </c>
      <c r="AG649" s="30">
        <v>0</v>
      </c>
      <c r="AH649" s="9" t="s">
        <v>1148</v>
      </c>
      <c r="AI649" s="32">
        <v>42.07</v>
      </c>
      <c r="AJ649" s="12" t="s">
        <v>1148</v>
      </c>
      <c r="AK649" s="22">
        <v>944684</v>
      </c>
      <c r="AL649" s="22" t="s">
        <v>1148</v>
      </c>
      <c r="AM649" s="22">
        <v>51235</v>
      </c>
      <c r="AN649" s="22" t="s">
        <v>1148</v>
      </c>
      <c r="AO649" s="22">
        <v>2325</v>
      </c>
      <c r="AP649" s="22" t="s">
        <v>1148</v>
      </c>
      <c r="AQ649" s="22">
        <v>309528</v>
      </c>
      <c r="AR649" s="22" t="s">
        <v>1148</v>
      </c>
      <c r="AS649" s="26">
        <v>1307772</v>
      </c>
      <c r="AT649" s="22" t="s">
        <v>1148</v>
      </c>
      <c r="AU649" s="23">
        <v>14.71057958827743</v>
      </c>
      <c r="AV649" s="23" t="s">
        <v>1148</v>
      </c>
      <c r="AW649" s="23">
        <v>22.208495882097964</v>
      </c>
      <c r="AX649" s="23" t="s">
        <v>1148</v>
      </c>
      <c r="AY649" s="23">
        <v>21.728971962616821</v>
      </c>
      <c r="AZ649" s="23" t="s">
        <v>1148</v>
      </c>
      <c r="BA649" s="23">
        <v>34.39582175797311</v>
      </c>
      <c r="BB649" s="23" t="s">
        <v>1148</v>
      </c>
      <c r="BC649" s="24">
        <v>17.291481006465602</v>
      </c>
      <c r="BD649" s="1" t="s">
        <v>1148</v>
      </c>
      <c r="BE649" s="1" t="str">
        <f>IF(OR(N649="Q",P649="Q",R649="Q",T649="Q",V649="Q",X649="Q",Z649="Q",AB649="Q",AD649="Q",AF649="Q",AH649="Q",AJ649="Q",AL649="Q",AN649="Q",AP649="Q",AR649="Q",AT649="Q",AV649="Q",AX649="Q",AZ649="Q",BB649="Q",BD649="Q"),"Yes","No")</f>
        <v>No</v>
      </c>
    </row>
    <row r="650" spans="1:57" ht="11.25" customHeight="1">
      <c r="A650" s="7" t="s">
        <v>328</v>
      </c>
      <c r="B650" s="7" t="s">
        <v>329</v>
      </c>
      <c r="C650" s="37" t="s">
        <v>81</v>
      </c>
      <c r="D650" s="298">
        <v>4102</v>
      </c>
      <c r="E650" s="299">
        <v>40102</v>
      </c>
      <c r="F650" s="27" t="s">
        <v>167</v>
      </c>
      <c r="G650" s="73" t="s">
        <v>160</v>
      </c>
      <c r="H650" s="35">
        <v>215304</v>
      </c>
      <c r="I650" s="35">
        <v>18</v>
      </c>
      <c r="J650" s="37" t="s">
        <v>7</v>
      </c>
      <c r="K650" s="37" t="s">
        <v>161</v>
      </c>
      <c r="L650" s="8">
        <v>13</v>
      </c>
      <c r="M650" s="8">
        <v>53706</v>
      </c>
      <c r="N650" s="9" t="s">
        <v>1148</v>
      </c>
      <c r="O650" s="8">
        <v>16876</v>
      </c>
      <c r="P650" s="9" t="s">
        <v>1148</v>
      </c>
      <c r="Q650" s="8">
        <v>1776</v>
      </c>
      <c r="R650" s="9" t="s">
        <v>1148</v>
      </c>
      <c r="S650" s="8">
        <v>25893</v>
      </c>
      <c r="T650" s="9" t="s">
        <v>1148</v>
      </c>
      <c r="U650" s="8">
        <v>0</v>
      </c>
      <c r="V650" s="9" t="s">
        <v>1148</v>
      </c>
      <c r="W650" s="33">
        <v>98251</v>
      </c>
      <c r="X650" s="9" t="s">
        <v>1148</v>
      </c>
      <c r="Y650" s="30">
        <v>40.4</v>
      </c>
      <c r="Z650" s="9" t="s">
        <v>1148</v>
      </c>
      <c r="AA650" s="30">
        <v>8.5</v>
      </c>
      <c r="AB650" s="9" t="s">
        <v>1148</v>
      </c>
      <c r="AC650" s="30">
        <v>0.85</v>
      </c>
      <c r="AD650" s="9" t="s">
        <v>1148</v>
      </c>
      <c r="AE650" s="30">
        <v>16.149999999999999</v>
      </c>
      <c r="AF650" s="9" t="s">
        <v>1148</v>
      </c>
      <c r="AG650" s="30">
        <v>0</v>
      </c>
      <c r="AH650" s="9" t="s">
        <v>1148</v>
      </c>
      <c r="AI650" s="32">
        <v>65.900000000000006</v>
      </c>
      <c r="AJ650" s="12" t="s">
        <v>1148</v>
      </c>
      <c r="AK650" s="22">
        <v>1041454</v>
      </c>
      <c r="AL650" s="22" t="s">
        <v>1148</v>
      </c>
      <c r="AM650" s="22">
        <v>342854</v>
      </c>
      <c r="AN650" s="22" t="s">
        <v>1148</v>
      </c>
      <c r="AO650" s="22">
        <v>22752</v>
      </c>
      <c r="AP650" s="22" t="s">
        <v>1148</v>
      </c>
      <c r="AQ650" s="22">
        <v>352383</v>
      </c>
      <c r="AR650" s="22" t="s">
        <v>1148</v>
      </c>
      <c r="AS650" s="26">
        <v>1759443</v>
      </c>
      <c r="AT650" s="22" t="s">
        <v>1148</v>
      </c>
      <c r="AU650" s="23">
        <v>19.391762559118163</v>
      </c>
      <c r="AV650" s="23" t="s">
        <v>1148</v>
      </c>
      <c r="AW650" s="23">
        <v>20.316070158805402</v>
      </c>
      <c r="AX650" s="23" t="s">
        <v>1148</v>
      </c>
      <c r="AY650" s="23">
        <v>12.810810810810811</v>
      </c>
      <c r="AZ650" s="23" t="s">
        <v>1148</v>
      </c>
      <c r="BA650" s="23">
        <v>13.609199397520566</v>
      </c>
      <c r="BB650" s="23" t="s">
        <v>1148</v>
      </c>
      <c r="BC650" s="24">
        <v>17.907634527892846</v>
      </c>
      <c r="BD650" s="1" t="s">
        <v>1148</v>
      </c>
      <c r="BE650" s="1" t="str">
        <f>IF(OR(N650="Q",P650="Q",R650="Q",T650="Q",V650="Q",X650="Q",Z650="Q",AB650="Q",AD650="Q",AF650="Q",AH650="Q",AJ650="Q",AL650="Q",AN650="Q",AP650="Q",AR650="Q",AT650="Q",AV650="Q",AX650="Q",AZ650="Q",BB650="Q",BD650="Q"),"Yes","No")</f>
        <v>No</v>
      </c>
    </row>
    <row r="651" spans="1:57" ht="11.25" customHeight="1">
      <c r="A651" s="7" t="s">
        <v>803</v>
      </c>
      <c r="B651" s="7" t="s">
        <v>804</v>
      </c>
      <c r="C651" s="37" t="s">
        <v>73</v>
      </c>
      <c r="D651" s="298">
        <v>5198</v>
      </c>
      <c r="E651" s="299">
        <v>50198</v>
      </c>
      <c r="F651" s="27" t="s">
        <v>164</v>
      </c>
      <c r="G651" s="73" t="s">
        <v>160</v>
      </c>
      <c r="H651" s="35">
        <v>1780673</v>
      </c>
      <c r="I651" s="35">
        <v>18</v>
      </c>
      <c r="J651" s="37" t="s">
        <v>10</v>
      </c>
      <c r="K651" s="37" t="s">
        <v>161</v>
      </c>
      <c r="L651" s="8">
        <v>10</v>
      </c>
      <c r="M651" s="8">
        <v>32048</v>
      </c>
      <c r="N651" s="9" t="s">
        <v>1148</v>
      </c>
      <c r="O651" s="8">
        <v>0</v>
      </c>
      <c r="P651" s="9" t="s">
        <v>1148</v>
      </c>
      <c r="Q651" s="8">
        <v>0</v>
      </c>
      <c r="R651" s="9" t="s">
        <v>1148</v>
      </c>
      <c r="S651" s="8">
        <v>2918</v>
      </c>
      <c r="T651" s="9" t="s">
        <v>1148</v>
      </c>
      <c r="U651" s="8">
        <v>0</v>
      </c>
      <c r="V651" s="9" t="s">
        <v>1148</v>
      </c>
      <c r="W651" s="33">
        <v>34966</v>
      </c>
      <c r="X651" s="9" t="s">
        <v>1148</v>
      </c>
      <c r="Y651" s="30">
        <v>25.66</v>
      </c>
      <c r="Z651" s="9" t="s">
        <v>1148</v>
      </c>
      <c r="AA651" s="30">
        <v>0</v>
      </c>
      <c r="AB651" s="9" t="s">
        <v>1148</v>
      </c>
      <c r="AC651" s="30">
        <v>0</v>
      </c>
      <c r="AD651" s="9" t="s">
        <v>1148</v>
      </c>
      <c r="AE651" s="30">
        <v>1.85</v>
      </c>
      <c r="AF651" s="9" t="s">
        <v>1148</v>
      </c>
      <c r="AG651" s="30">
        <v>0</v>
      </c>
      <c r="AH651" s="9" t="s">
        <v>1148</v>
      </c>
      <c r="AI651" s="32">
        <v>27.509999999999998</v>
      </c>
      <c r="AJ651" s="12" t="s">
        <v>1148</v>
      </c>
      <c r="AK651" s="22">
        <v>475413</v>
      </c>
      <c r="AL651" s="22" t="s">
        <v>1148</v>
      </c>
      <c r="AM651" s="22">
        <v>0</v>
      </c>
      <c r="AN651" s="22" t="s">
        <v>1148</v>
      </c>
      <c r="AO651" s="22">
        <v>0</v>
      </c>
      <c r="AP651" s="22" t="s">
        <v>1148</v>
      </c>
      <c r="AQ651" s="22">
        <v>53413</v>
      </c>
      <c r="AR651" s="22" t="s">
        <v>1148</v>
      </c>
      <c r="AS651" s="26">
        <v>528826</v>
      </c>
      <c r="AT651" s="22" t="s">
        <v>1148</v>
      </c>
      <c r="AU651" s="23">
        <v>14.834404643035446</v>
      </c>
      <c r="AV651" s="23" t="s">
        <v>1148</v>
      </c>
      <c r="AW651" s="23" t="s">
        <v>1148</v>
      </c>
      <c r="AX651" s="23" t="s">
        <v>1148</v>
      </c>
      <c r="AY651" s="23" t="s">
        <v>1148</v>
      </c>
      <c r="AZ651" s="23" t="s">
        <v>1148</v>
      </c>
      <c r="BA651" s="23">
        <v>18.304660726525018</v>
      </c>
      <c r="BB651" s="23" t="s">
        <v>1148</v>
      </c>
      <c r="BC651" s="24">
        <v>15.124006177429504</v>
      </c>
      <c r="BD651" s="1" t="s">
        <v>1148</v>
      </c>
      <c r="BE651" s="1" t="str">
        <f>IF(OR(N651="Q",P651="Q",R651="Q",T651="Q",V651="Q",X651="Q",Z651="Q",AB651="Q",AD651="Q",AF651="Q",AH651="Q",AJ651="Q",AL651="Q",AN651="Q",AP651="Q",AR651="Q",AT651="Q",AV651="Q",AX651="Q",AZ651="Q",BB651="Q",BD651="Q"),"Yes","No")</f>
        <v>No</v>
      </c>
    </row>
    <row r="652" spans="1:57" ht="11.25" customHeight="1">
      <c r="A652" s="7" t="s">
        <v>397</v>
      </c>
      <c r="B652" s="7" t="s">
        <v>398</v>
      </c>
      <c r="C652" s="37" t="s">
        <v>59</v>
      </c>
      <c r="D652" s="298">
        <v>8008</v>
      </c>
      <c r="E652" s="299">
        <v>80008</v>
      </c>
      <c r="F652" s="27" t="s">
        <v>164</v>
      </c>
      <c r="G652" s="73" t="s">
        <v>160</v>
      </c>
      <c r="H652" s="35">
        <v>61270</v>
      </c>
      <c r="I652" s="35">
        <v>18</v>
      </c>
      <c r="J652" s="37" t="s">
        <v>7</v>
      </c>
      <c r="K652" s="37" t="s">
        <v>161</v>
      </c>
      <c r="L652" s="8">
        <v>8</v>
      </c>
      <c r="M652" s="8">
        <v>31461</v>
      </c>
      <c r="N652" s="9" t="s">
        <v>1148</v>
      </c>
      <c r="O652" s="8">
        <v>4284</v>
      </c>
      <c r="P652" s="9" t="s">
        <v>1148</v>
      </c>
      <c r="Q652" s="8">
        <v>0</v>
      </c>
      <c r="R652" s="9" t="s">
        <v>1148</v>
      </c>
      <c r="S652" s="8">
        <v>8223</v>
      </c>
      <c r="T652" s="9" t="s">
        <v>1148</v>
      </c>
      <c r="U652" s="8">
        <v>0</v>
      </c>
      <c r="V652" s="9" t="s">
        <v>1148</v>
      </c>
      <c r="W652" s="33">
        <v>43968</v>
      </c>
      <c r="X652" s="9" t="s">
        <v>1148</v>
      </c>
      <c r="Y652" s="30">
        <v>29</v>
      </c>
      <c r="Z652" s="9" t="s">
        <v>1148</v>
      </c>
      <c r="AA652" s="30">
        <v>2.5</v>
      </c>
      <c r="AB652" s="9" t="s">
        <v>1148</v>
      </c>
      <c r="AC652" s="30">
        <v>0</v>
      </c>
      <c r="AD652" s="9" t="s">
        <v>1148</v>
      </c>
      <c r="AE652" s="30">
        <v>4.5</v>
      </c>
      <c r="AF652" s="9" t="s">
        <v>1148</v>
      </c>
      <c r="AG652" s="30">
        <v>0</v>
      </c>
      <c r="AH652" s="9" t="s">
        <v>1148</v>
      </c>
      <c r="AI652" s="32">
        <v>36</v>
      </c>
      <c r="AJ652" s="12" t="s">
        <v>1148</v>
      </c>
      <c r="AK652" s="22">
        <v>710273</v>
      </c>
      <c r="AL652" s="22" t="s">
        <v>1148</v>
      </c>
      <c r="AM652" s="22">
        <v>104785</v>
      </c>
      <c r="AN652" s="22" t="s">
        <v>1148</v>
      </c>
      <c r="AO652" s="22">
        <v>0</v>
      </c>
      <c r="AP652" s="22" t="s">
        <v>1148</v>
      </c>
      <c r="AQ652" s="22">
        <v>112270</v>
      </c>
      <c r="AR652" s="22" t="s">
        <v>1148</v>
      </c>
      <c r="AS652" s="26">
        <v>927328</v>
      </c>
      <c r="AT652" s="22" t="s">
        <v>1148</v>
      </c>
      <c r="AU652" s="23">
        <v>22.576300816884398</v>
      </c>
      <c r="AV652" s="23" t="s">
        <v>1148</v>
      </c>
      <c r="AW652" s="23">
        <v>24.459617180205417</v>
      </c>
      <c r="AX652" s="23" t="s">
        <v>1148</v>
      </c>
      <c r="AY652" s="23" t="s">
        <v>1148</v>
      </c>
      <c r="AZ652" s="23" t="s">
        <v>1148</v>
      </c>
      <c r="BA652" s="23">
        <v>13.653167943572905</v>
      </c>
      <c r="BB652" s="23" t="s">
        <v>1148</v>
      </c>
      <c r="BC652" s="24">
        <v>21.090975254730715</v>
      </c>
      <c r="BD652" s="1" t="s">
        <v>1148</v>
      </c>
      <c r="BE652" s="1" t="str">
        <f>IF(OR(N652="Q",P652="Q",R652="Q",T652="Q",V652="Q",X652="Q",Z652="Q",AB652="Q",AD652="Q",AF652="Q",AH652="Q",AJ652="Q",AL652="Q",AN652="Q",AP652="Q",AR652="Q",AT652="Q",AV652="Q",AX652="Q",AZ652="Q",BB652="Q",BD652="Q"),"Yes","No")</f>
        <v>No</v>
      </c>
    </row>
    <row r="653" spans="1:57" ht="11.25" customHeight="1">
      <c r="A653" s="7" t="s">
        <v>328</v>
      </c>
      <c r="B653" s="7" t="s">
        <v>329</v>
      </c>
      <c r="C653" s="37" t="s">
        <v>81</v>
      </c>
      <c r="D653" s="298">
        <v>4102</v>
      </c>
      <c r="E653" s="299">
        <v>40102</v>
      </c>
      <c r="F653" s="27" t="s">
        <v>167</v>
      </c>
      <c r="G653" s="73" t="s">
        <v>160</v>
      </c>
      <c r="H653" s="35">
        <v>215304</v>
      </c>
      <c r="I653" s="35">
        <v>18</v>
      </c>
      <c r="J653" s="37" t="s">
        <v>10</v>
      </c>
      <c r="K653" s="37" t="s">
        <v>161</v>
      </c>
      <c r="L653" s="8">
        <v>5</v>
      </c>
      <c r="M653" s="8">
        <v>10864</v>
      </c>
      <c r="N653" s="9" t="s">
        <v>1148</v>
      </c>
      <c r="O653" s="8">
        <v>2978</v>
      </c>
      <c r="P653" s="9" t="s">
        <v>1148</v>
      </c>
      <c r="Q653" s="8">
        <v>313</v>
      </c>
      <c r="R653" s="9" t="s">
        <v>1148</v>
      </c>
      <c r="S653" s="8">
        <v>4570</v>
      </c>
      <c r="T653" s="9" t="s">
        <v>1148</v>
      </c>
      <c r="U653" s="8">
        <v>0</v>
      </c>
      <c r="V653" s="9" t="s">
        <v>1148</v>
      </c>
      <c r="W653" s="33">
        <v>18725</v>
      </c>
      <c r="X653" s="9" t="s">
        <v>1148</v>
      </c>
      <c r="Y653" s="30">
        <v>5.6</v>
      </c>
      <c r="Z653" s="9" t="s">
        <v>1148</v>
      </c>
      <c r="AA653" s="30">
        <v>1.5</v>
      </c>
      <c r="AB653" s="9" t="s">
        <v>1148</v>
      </c>
      <c r="AC653" s="30">
        <v>0.15</v>
      </c>
      <c r="AD653" s="9" t="s">
        <v>1148</v>
      </c>
      <c r="AE653" s="30">
        <v>2.85</v>
      </c>
      <c r="AF653" s="9" t="s">
        <v>1148</v>
      </c>
      <c r="AG653" s="30">
        <v>0</v>
      </c>
      <c r="AH653" s="9" t="s">
        <v>1148</v>
      </c>
      <c r="AI653" s="32">
        <v>10.1</v>
      </c>
      <c r="AJ653" s="12" t="s">
        <v>1148</v>
      </c>
      <c r="AK653" s="22">
        <v>177349</v>
      </c>
      <c r="AL653" s="22" t="s">
        <v>1148</v>
      </c>
      <c r="AM653" s="22">
        <v>40266</v>
      </c>
      <c r="AN653" s="22" t="s">
        <v>1148</v>
      </c>
      <c r="AO653" s="22">
        <v>2672</v>
      </c>
      <c r="AP653" s="22" t="s">
        <v>1148</v>
      </c>
      <c r="AQ653" s="22">
        <v>48598</v>
      </c>
      <c r="AR653" s="22" t="s">
        <v>1148</v>
      </c>
      <c r="AS653" s="26">
        <v>268885</v>
      </c>
      <c r="AT653" s="22" t="s">
        <v>1148</v>
      </c>
      <c r="AU653" s="23">
        <v>16.324466126656848</v>
      </c>
      <c r="AV653" s="23" t="s">
        <v>1148</v>
      </c>
      <c r="AW653" s="23">
        <v>13.521155137676292</v>
      </c>
      <c r="AX653" s="23" t="s">
        <v>1148</v>
      </c>
      <c r="AY653" s="23">
        <v>8.5367412140575087</v>
      </c>
      <c r="AZ653" s="23" t="s">
        <v>1148</v>
      </c>
      <c r="BA653" s="23">
        <v>10.634135667396061</v>
      </c>
      <c r="BB653" s="23" t="s">
        <v>1148</v>
      </c>
      <c r="BC653" s="24">
        <v>14.359679572763685</v>
      </c>
      <c r="BD653" s="1" t="s">
        <v>1148</v>
      </c>
      <c r="BE653" s="1" t="str">
        <f>IF(OR(N653="Q",P653="Q",R653="Q",T653="Q",V653="Q",X653="Q",Z653="Q",AB653="Q",AD653="Q",AF653="Q",AH653="Q",AJ653="Q",AL653="Q",AN653="Q",AP653="Q",AR653="Q",AT653="Q",AV653="Q",AX653="Q",AZ653="Q",BB653="Q",BD653="Q"),"Yes","No")</f>
        <v>No</v>
      </c>
    </row>
    <row r="654" spans="1:57" ht="11.25" customHeight="1">
      <c r="A654" s="7" t="s">
        <v>803</v>
      </c>
      <c r="B654" s="7" t="s">
        <v>804</v>
      </c>
      <c r="C654" s="37" t="s">
        <v>73</v>
      </c>
      <c r="D654" s="298">
        <v>5198</v>
      </c>
      <c r="E654" s="299">
        <v>50198</v>
      </c>
      <c r="F654" s="27" t="s">
        <v>164</v>
      </c>
      <c r="G654" s="73" t="s">
        <v>160</v>
      </c>
      <c r="H654" s="35">
        <v>1780673</v>
      </c>
      <c r="I654" s="35">
        <v>18</v>
      </c>
      <c r="J654" s="37" t="s">
        <v>7</v>
      </c>
      <c r="K654" s="37" t="s">
        <v>161</v>
      </c>
      <c r="L654" s="8">
        <v>5</v>
      </c>
      <c r="M654" s="8">
        <v>19717</v>
      </c>
      <c r="N654" s="9" t="s">
        <v>1148</v>
      </c>
      <c r="O654" s="8">
        <v>0</v>
      </c>
      <c r="P654" s="9" t="s">
        <v>1148</v>
      </c>
      <c r="Q654" s="8">
        <v>0</v>
      </c>
      <c r="R654" s="9" t="s">
        <v>1148</v>
      </c>
      <c r="S654" s="8">
        <v>1795</v>
      </c>
      <c r="T654" s="9" t="s">
        <v>1148</v>
      </c>
      <c r="U654" s="8">
        <v>0</v>
      </c>
      <c r="V654" s="9" t="s">
        <v>1148</v>
      </c>
      <c r="W654" s="33">
        <v>21512</v>
      </c>
      <c r="X654" s="9" t="s">
        <v>1148</v>
      </c>
      <c r="Y654" s="30">
        <v>15.78</v>
      </c>
      <c r="Z654" s="9" t="s">
        <v>1148</v>
      </c>
      <c r="AA654" s="30">
        <v>0</v>
      </c>
      <c r="AB654" s="9" t="s">
        <v>1148</v>
      </c>
      <c r="AC654" s="30">
        <v>0</v>
      </c>
      <c r="AD654" s="9" t="s">
        <v>1148</v>
      </c>
      <c r="AE654" s="30">
        <v>1.1399999999999999</v>
      </c>
      <c r="AF654" s="9" t="s">
        <v>1148</v>
      </c>
      <c r="AG654" s="30">
        <v>0</v>
      </c>
      <c r="AH654" s="9" t="s">
        <v>1148</v>
      </c>
      <c r="AI654" s="32">
        <v>16.920000000000002</v>
      </c>
      <c r="AJ654" s="12" t="s">
        <v>1148</v>
      </c>
      <c r="AK654" s="22">
        <v>267421</v>
      </c>
      <c r="AL654" s="22" t="s">
        <v>1148</v>
      </c>
      <c r="AM654" s="22">
        <v>0</v>
      </c>
      <c r="AN654" s="22" t="s">
        <v>1148</v>
      </c>
      <c r="AO654" s="22">
        <v>0</v>
      </c>
      <c r="AP654" s="22" t="s">
        <v>1148</v>
      </c>
      <c r="AQ654" s="22">
        <v>30044</v>
      </c>
      <c r="AR654" s="22" t="s">
        <v>1148</v>
      </c>
      <c r="AS654" s="26">
        <v>297465</v>
      </c>
      <c r="AT654" s="22" t="s">
        <v>1148</v>
      </c>
      <c r="AU654" s="23">
        <v>13.562965968453618</v>
      </c>
      <c r="AV654" s="23" t="s">
        <v>1148</v>
      </c>
      <c r="AW654" s="23" t="s">
        <v>1148</v>
      </c>
      <c r="AX654" s="23" t="s">
        <v>1148</v>
      </c>
      <c r="AY654" s="23" t="s">
        <v>1148</v>
      </c>
      <c r="AZ654" s="23" t="s">
        <v>1148</v>
      </c>
      <c r="BA654" s="23">
        <v>16.737604456824513</v>
      </c>
      <c r="BB654" s="23" t="s">
        <v>1148</v>
      </c>
      <c r="BC654" s="24">
        <v>13.827863518036445</v>
      </c>
      <c r="BD654" s="1" t="s">
        <v>1148</v>
      </c>
      <c r="BE654" s="1" t="str">
        <f>IF(OR(N654="Q",P654="Q",R654="Q",T654="Q",V654="Q",X654="Q",Z654="Q",AB654="Q",AD654="Q",AF654="Q",AH654="Q",AJ654="Q",AL654="Q",AN654="Q",AP654="Q",AR654="Q",AT654="Q",AV654="Q",AX654="Q",AZ654="Q",BB654="Q",BD654="Q"),"Yes","No")</f>
        <v>No</v>
      </c>
    </row>
    <row r="655" spans="1:57" ht="11.25" customHeight="1">
      <c r="A655" s="7" t="s">
        <v>14</v>
      </c>
      <c r="B655" s="7" t="s">
        <v>304</v>
      </c>
      <c r="C655" s="37" t="s">
        <v>13</v>
      </c>
      <c r="D655" s="298">
        <v>9034</v>
      </c>
      <c r="E655" s="299">
        <v>90034</v>
      </c>
      <c r="F655" s="27" t="s">
        <v>164</v>
      </c>
      <c r="G655" s="73" t="s">
        <v>160</v>
      </c>
      <c r="H655" s="35">
        <v>3629114</v>
      </c>
      <c r="I655" s="35">
        <v>18</v>
      </c>
      <c r="J655" s="37" t="s">
        <v>7</v>
      </c>
      <c r="K655" s="37" t="s">
        <v>161</v>
      </c>
      <c r="L655" s="8">
        <v>3</v>
      </c>
      <c r="M655" s="8">
        <v>10754</v>
      </c>
      <c r="N655" s="9" t="s">
        <v>1148</v>
      </c>
      <c r="O655" s="8">
        <v>575</v>
      </c>
      <c r="P655" s="9" t="s">
        <v>1148</v>
      </c>
      <c r="Q655" s="8">
        <v>35</v>
      </c>
      <c r="R655" s="9" t="s">
        <v>1148</v>
      </c>
      <c r="S655" s="8">
        <v>1581</v>
      </c>
      <c r="T655" s="9" t="s">
        <v>1148</v>
      </c>
      <c r="U655" s="8">
        <v>0</v>
      </c>
      <c r="V655" s="9" t="s">
        <v>1148</v>
      </c>
      <c r="W655" s="33">
        <v>12945</v>
      </c>
      <c r="X655" s="9" t="s">
        <v>1148</v>
      </c>
      <c r="Y655" s="30">
        <v>7.81</v>
      </c>
      <c r="Z655" s="9" t="s">
        <v>1148</v>
      </c>
      <c r="AA655" s="30">
        <v>0.28999999999999998</v>
      </c>
      <c r="AB655" s="9" t="s">
        <v>1148</v>
      </c>
      <c r="AC655" s="30">
        <v>0.02</v>
      </c>
      <c r="AD655" s="9" t="s">
        <v>1148</v>
      </c>
      <c r="AE655" s="30">
        <v>0.76</v>
      </c>
      <c r="AF655" s="9" t="s">
        <v>1148</v>
      </c>
      <c r="AG655" s="30">
        <v>0</v>
      </c>
      <c r="AH655" s="9" t="s">
        <v>1148</v>
      </c>
      <c r="AI655" s="32">
        <v>8.879999999999999</v>
      </c>
      <c r="AJ655" s="12" t="s">
        <v>1148</v>
      </c>
      <c r="AK655" s="22">
        <v>162484</v>
      </c>
      <c r="AL655" s="22" t="s">
        <v>1148</v>
      </c>
      <c r="AM655" s="22">
        <v>12779</v>
      </c>
      <c r="AN655" s="22" t="s">
        <v>1148</v>
      </c>
      <c r="AO655" s="22">
        <v>717</v>
      </c>
      <c r="AP655" s="22" t="s">
        <v>1148</v>
      </c>
      <c r="AQ655" s="22">
        <v>83171</v>
      </c>
      <c r="AR655" s="22" t="s">
        <v>1148</v>
      </c>
      <c r="AS655" s="26">
        <v>259151</v>
      </c>
      <c r="AT655" s="22" t="s">
        <v>1148</v>
      </c>
      <c r="AU655" s="23">
        <v>15.109168681420867</v>
      </c>
      <c r="AV655" s="23" t="s">
        <v>1148</v>
      </c>
      <c r="AW655" s="23">
        <v>22.224347826086955</v>
      </c>
      <c r="AX655" s="23" t="s">
        <v>1148</v>
      </c>
      <c r="AY655" s="23">
        <v>20.485714285714284</v>
      </c>
      <c r="AZ655" s="23" t="s">
        <v>1148</v>
      </c>
      <c r="BA655" s="23">
        <v>52.606578115117017</v>
      </c>
      <c r="BB655" s="23" t="s">
        <v>1148</v>
      </c>
      <c r="BC655" s="24">
        <v>20.019389725762842</v>
      </c>
      <c r="BD655" s="1" t="s">
        <v>1148</v>
      </c>
      <c r="BE655" s="1" t="str">
        <f>IF(OR(N655="Q",P655="Q",R655="Q",T655="Q",V655="Q",X655="Q",Z655="Q",AB655="Q",AD655="Q",AF655="Q",AH655="Q",AJ655="Q",AL655="Q",AN655="Q",AP655="Q",AR655="Q",AT655="Q",AV655="Q",AX655="Q",AZ655="Q",BB655="Q",BD655="Q"),"Yes","No")</f>
        <v>No</v>
      </c>
    </row>
    <row r="656" spans="1:57" ht="11.25" customHeight="1">
      <c r="A656" s="7" t="s">
        <v>1129</v>
      </c>
      <c r="B656" s="7" t="s">
        <v>360</v>
      </c>
      <c r="C656" s="37" t="s">
        <v>62</v>
      </c>
      <c r="D656" s="298">
        <v>1086</v>
      </c>
      <c r="E656" s="299">
        <v>10086</v>
      </c>
      <c r="F656" s="27" t="s">
        <v>167</v>
      </c>
      <c r="G656" s="73" t="s">
        <v>160</v>
      </c>
      <c r="H656" s="35">
        <v>88087</v>
      </c>
      <c r="I656" s="35">
        <v>17</v>
      </c>
      <c r="J656" s="37" t="s">
        <v>7</v>
      </c>
      <c r="K656" s="37" t="s">
        <v>161</v>
      </c>
      <c r="L656" s="8">
        <v>14</v>
      </c>
      <c r="M656" s="8">
        <v>71523</v>
      </c>
      <c r="N656" s="9" t="s">
        <v>1148</v>
      </c>
      <c r="O656" s="8">
        <v>8063</v>
      </c>
      <c r="P656" s="9" t="s">
        <v>1148</v>
      </c>
      <c r="Q656" s="8">
        <v>0</v>
      </c>
      <c r="R656" s="9" t="s">
        <v>1148</v>
      </c>
      <c r="S656" s="8">
        <v>7748</v>
      </c>
      <c r="T656" s="9" t="s">
        <v>1148</v>
      </c>
      <c r="U656" s="8">
        <v>0</v>
      </c>
      <c r="V656" s="9" t="s">
        <v>1148</v>
      </c>
      <c r="W656" s="33">
        <v>87334</v>
      </c>
      <c r="X656" s="9" t="s">
        <v>1148</v>
      </c>
      <c r="Y656" s="30">
        <v>47.8</v>
      </c>
      <c r="Z656" s="9" t="s">
        <v>1148</v>
      </c>
      <c r="AA656" s="30">
        <v>10</v>
      </c>
      <c r="AB656" s="9" t="s">
        <v>1148</v>
      </c>
      <c r="AC656" s="30">
        <v>0</v>
      </c>
      <c r="AD656" s="9" t="s">
        <v>1148</v>
      </c>
      <c r="AE656" s="30">
        <v>4.0999999999999996</v>
      </c>
      <c r="AF656" s="9" t="s">
        <v>1148</v>
      </c>
      <c r="AG656" s="30">
        <v>0</v>
      </c>
      <c r="AH656" s="9" t="s">
        <v>1148</v>
      </c>
      <c r="AI656" s="32">
        <v>61.9</v>
      </c>
      <c r="AJ656" s="12" t="s">
        <v>1148</v>
      </c>
      <c r="AK656" s="22">
        <v>1230555</v>
      </c>
      <c r="AL656" s="22" t="s">
        <v>1148</v>
      </c>
      <c r="AM656" s="22">
        <v>187345</v>
      </c>
      <c r="AN656" s="22" t="s">
        <v>1148</v>
      </c>
      <c r="AO656" s="22">
        <v>0</v>
      </c>
      <c r="AP656" s="22" t="s">
        <v>1148</v>
      </c>
      <c r="AQ656" s="22">
        <v>257441</v>
      </c>
      <c r="AR656" s="22" t="s">
        <v>1148</v>
      </c>
      <c r="AS656" s="26">
        <v>1675341</v>
      </c>
      <c r="AT656" s="22" t="s">
        <v>1148</v>
      </c>
      <c r="AU656" s="23">
        <v>17.205024957006838</v>
      </c>
      <c r="AV656" s="23" t="s">
        <v>1148</v>
      </c>
      <c r="AW656" s="23">
        <v>23.235148207863077</v>
      </c>
      <c r="AX656" s="23" t="s">
        <v>1148</v>
      </c>
      <c r="AY656" s="23" t="s">
        <v>1148</v>
      </c>
      <c r="AZ656" s="23" t="s">
        <v>1148</v>
      </c>
      <c r="BA656" s="23">
        <v>33.226768198244706</v>
      </c>
      <c r="BB656" s="23" t="s">
        <v>1148</v>
      </c>
      <c r="BC656" s="24">
        <v>19.183147456889643</v>
      </c>
      <c r="BD656" s="1" t="s">
        <v>1148</v>
      </c>
      <c r="BE656" s="1" t="str">
        <f>IF(OR(N656="Q",P656="Q",R656="Q",T656="Q",V656="Q",X656="Q",Z656="Q",AB656="Q",AD656="Q",AF656="Q",AH656="Q",AJ656="Q",AL656="Q",AN656="Q",AP656="Q",AR656="Q",AT656="Q",AV656="Q",AX656="Q",AZ656="Q",BB656="Q",BD656="Q"),"Yes","No")</f>
        <v>No</v>
      </c>
    </row>
    <row r="657" spans="1:57" ht="11.25" customHeight="1">
      <c r="A657" s="7" t="s">
        <v>1129</v>
      </c>
      <c r="B657" s="7" t="s">
        <v>360</v>
      </c>
      <c r="C657" s="37" t="s">
        <v>62</v>
      </c>
      <c r="D657" s="298">
        <v>1086</v>
      </c>
      <c r="E657" s="299">
        <v>10086</v>
      </c>
      <c r="F657" s="27" t="s">
        <v>167</v>
      </c>
      <c r="G657" s="73" t="s">
        <v>160</v>
      </c>
      <c r="H657" s="35">
        <v>88087</v>
      </c>
      <c r="I657" s="35">
        <v>17</v>
      </c>
      <c r="J657" s="37" t="s">
        <v>10</v>
      </c>
      <c r="K657" s="37" t="s">
        <v>161</v>
      </c>
      <c r="L657" s="8">
        <v>3</v>
      </c>
      <c r="M657" s="8">
        <v>21384</v>
      </c>
      <c r="N657" s="9" t="s">
        <v>1148</v>
      </c>
      <c r="O657" s="8">
        <v>2882</v>
      </c>
      <c r="P657" s="9" t="s">
        <v>1148</v>
      </c>
      <c r="Q657" s="8">
        <v>0</v>
      </c>
      <c r="R657" s="9" t="s">
        <v>1148</v>
      </c>
      <c r="S657" s="8">
        <v>1673</v>
      </c>
      <c r="T657" s="9" t="s">
        <v>1148</v>
      </c>
      <c r="U657" s="8">
        <v>0</v>
      </c>
      <c r="V657" s="9" t="s">
        <v>1148</v>
      </c>
      <c r="W657" s="33">
        <v>25939</v>
      </c>
      <c r="X657" s="9" t="s">
        <v>1148</v>
      </c>
      <c r="Y657" s="30">
        <v>14.2</v>
      </c>
      <c r="Z657" s="9" t="s">
        <v>1148</v>
      </c>
      <c r="AA657" s="30">
        <v>3</v>
      </c>
      <c r="AB657" s="9" t="s">
        <v>1148</v>
      </c>
      <c r="AC657" s="30">
        <v>0</v>
      </c>
      <c r="AD657" s="9" t="s">
        <v>1148</v>
      </c>
      <c r="AE657" s="30">
        <v>0.9</v>
      </c>
      <c r="AF657" s="9" t="s">
        <v>1148</v>
      </c>
      <c r="AG657" s="30">
        <v>0</v>
      </c>
      <c r="AH657" s="9" t="s">
        <v>1148</v>
      </c>
      <c r="AI657" s="32">
        <v>18.100000000000001</v>
      </c>
      <c r="AJ657" s="12" t="s">
        <v>1148</v>
      </c>
      <c r="AK657" s="22">
        <v>367935</v>
      </c>
      <c r="AL657" s="22" t="s">
        <v>1148</v>
      </c>
      <c r="AM657" s="22">
        <v>46696</v>
      </c>
      <c r="AN657" s="22" t="s">
        <v>1148</v>
      </c>
      <c r="AO657" s="22">
        <v>0</v>
      </c>
      <c r="AP657" s="22" t="s">
        <v>1148</v>
      </c>
      <c r="AQ657" s="22">
        <v>55166</v>
      </c>
      <c r="AR657" s="22" t="s">
        <v>1148</v>
      </c>
      <c r="AS657" s="26">
        <v>469797</v>
      </c>
      <c r="AT657" s="22" t="s">
        <v>1148</v>
      </c>
      <c r="AU657" s="23">
        <v>17.206088664421998</v>
      </c>
      <c r="AV657" s="23" t="s">
        <v>1148</v>
      </c>
      <c r="AW657" s="23">
        <v>16.202637057598889</v>
      </c>
      <c r="AX657" s="23" t="s">
        <v>1148</v>
      </c>
      <c r="AY657" s="23" t="s">
        <v>1148</v>
      </c>
      <c r="AZ657" s="23" t="s">
        <v>1148</v>
      </c>
      <c r="BA657" s="23">
        <v>32.974297668858341</v>
      </c>
      <c r="BB657" s="23" t="s">
        <v>1148</v>
      </c>
      <c r="BC657" s="24">
        <v>18.111608003392575</v>
      </c>
      <c r="BD657" s="1" t="s">
        <v>1148</v>
      </c>
      <c r="BE657" s="1" t="str">
        <f>IF(OR(N657="Q",P657="Q",R657="Q",T657="Q",V657="Q",X657="Q",Z657="Q",AB657="Q",AD657="Q",AF657="Q",AH657="Q",AJ657="Q",AL657="Q",AN657="Q",AP657="Q",AR657="Q",AT657="Q",AV657="Q",AX657="Q",AZ657="Q",BB657="Q",BD657="Q"),"Yes","No")</f>
        <v>No</v>
      </c>
    </row>
    <row r="658" spans="1:57" ht="11.25" customHeight="1">
      <c r="A658" s="7" t="s">
        <v>205</v>
      </c>
      <c r="B658" s="7" t="s">
        <v>206</v>
      </c>
      <c r="C658" s="37" t="s">
        <v>58</v>
      </c>
      <c r="D658" s="298">
        <v>4005</v>
      </c>
      <c r="E658" s="299">
        <v>40005</v>
      </c>
      <c r="F658" s="27" t="s">
        <v>164</v>
      </c>
      <c r="G658" s="73" t="s">
        <v>160</v>
      </c>
      <c r="H658" s="35">
        <v>280648</v>
      </c>
      <c r="I658" s="35">
        <v>16</v>
      </c>
      <c r="J658" s="37" t="s">
        <v>7</v>
      </c>
      <c r="K658" s="37" t="s">
        <v>161</v>
      </c>
      <c r="L658" s="8">
        <v>16</v>
      </c>
      <c r="M658" s="8">
        <v>89832</v>
      </c>
      <c r="N658" s="9" t="s">
        <v>1148</v>
      </c>
      <c r="O658" s="8">
        <v>19439</v>
      </c>
      <c r="P658" s="9" t="s">
        <v>1148</v>
      </c>
      <c r="Q658" s="8">
        <v>6069</v>
      </c>
      <c r="R658" s="9" t="s">
        <v>1148</v>
      </c>
      <c r="S658" s="8">
        <v>11940</v>
      </c>
      <c r="T658" s="9" t="s">
        <v>1148</v>
      </c>
      <c r="U658" s="8">
        <v>0</v>
      </c>
      <c r="V658" s="9" t="s">
        <v>1148</v>
      </c>
      <c r="W658" s="33">
        <v>127280</v>
      </c>
      <c r="X658" s="9" t="s">
        <v>1148</v>
      </c>
      <c r="Y658" s="30">
        <v>43</v>
      </c>
      <c r="Z658" s="9" t="s">
        <v>1148</v>
      </c>
      <c r="AA658" s="30">
        <v>9</v>
      </c>
      <c r="AB658" s="9" t="s">
        <v>1148</v>
      </c>
      <c r="AC658" s="30">
        <v>3</v>
      </c>
      <c r="AD658" s="9" t="s">
        <v>1148</v>
      </c>
      <c r="AE658" s="30">
        <v>6</v>
      </c>
      <c r="AF658" s="9" t="s">
        <v>1148</v>
      </c>
      <c r="AG658" s="30">
        <v>0</v>
      </c>
      <c r="AH658" s="9" t="s">
        <v>1148</v>
      </c>
      <c r="AI658" s="32">
        <v>61</v>
      </c>
      <c r="AJ658" s="12" t="s">
        <v>1148</v>
      </c>
      <c r="AK658" s="22">
        <v>1796043</v>
      </c>
      <c r="AL658" s="22" t="s">
        <v>1148</v>
      </c>
      <c r="AM658" s="22">
        <v>322702</v>
      </c>
      <c r="AN658" s="22" t="s">
        <v>1148</v>
      </c>
      <c r="AO658" s="22">
        <v>89690</v>
      </c>
      <c r="AP658" s="22" t="s">
        <v>1148</v>
      </c>
      <c r="AQ658" s="22">
        <v>248381</v>
      </c>
      <c r="AR658" s="22" t="s">
        <v>1148</v>
      </c>
      <c r="AS658" s="26">
        <v>2456816</v>
      </c>
      <c r="AT658" s="22" t="s">
        <v>1148</v>
      </c>
      <c r="AU658" s="23">
        <v>19.993354261287738</v>
      </c>
      <c r="AV658" s="23" t="s">
        <v>1148</v>
      </c>
      <c r="AW658" s="23">
        <v>16.600751067441742</v>
      </c>
      <c r="AX658" s="23" t="s">
        <v>1148</v>
      </c>
      <c r="AY658" s="23">
        <v>14.778381941011698</v>
      </c>
      <c r="AZ658" s="23" t="s">
        <v>1148</v>
      </c>
      <c r="BA658" s="23">
        <v>20.802428810720269</v>
      </c>
      <c r="BB658" s="23" t="s">
        <v>1148</v>
      </c>
      <c r="BC658" s="24">
        <v>19.302451288497799</v>
      </c>
      <c r="BD658" s="1" t="s">
        <v>1148</v>
      </c>
      <c r="BE658" s="1" t="str">
        <f>IF(OR(N658="Q",P658="Q",R658="Q",T658="Q",V658="Q",X658="Q",Z658="Q",AB658="Q",AD658="Q",AF658="Q",AH658="Q",AJ658="Q",AL658="Q",AN658="Q",AP658="Q",AR658="Q",AT658="Q",AV658="Q",AX658="Q",AZ658="Q",BB658="Q",BD658="Q"),"Yes","No")</f>
        <v>No</v>
      </c>
    </row>
    <row r="659" spans="1:57" ht="11.25" customHeight="1">
      <c r="A659" s="7" t="s">
        <v>550</v>
      </c>
      <c r="B659" s="7" t="s">
        <v>551</v>
      </c>
      <c r="C659" s="37" t="s">
        <v>96</v>
      </c>
      <c r="D659" s="298">
        <v>3035</v>
      </c>
      <c r="E659" s="299">
        <v>30035</v>
      </c>
      <c r="F659" s="27" t="s">
        <v>167</v>
      </c>
      <c r="G659" s="73" t="s">
        <v>160</v>
      </c>
      <c r="H659" s="35">
        <v>81249</v>
      </c>
      <c r="I659" s="35">
        <v>16</v>
      </c>
      <c r="J659" s="37" t="s">
        <v>7</v>
      </c>
      <c r="K659" s="37" t="s">
        <v>161</v>
      </c>
      <c r="L659" s="8">
        <v>14</v>
      </c>
      <c r="M659" s="8">
        <v>54020</v>
      </c>
      <c r="N659" s="9" t="s">
        <v>1148</v>
      </c>
      <c r="O659" s="8">
        <v>13633</v>
      </c>
      <c r="P659" s="9" t="s">
        <v>1148</v>
      </c>
      <c r="Q659" s="8">
        <v>1515</v>
      </c>
      <c r="R659" s="9" t="s">
        <v>1148</v>
      </c>
      <c r="S659" s="8">
        <v>7756</v>
      </c>
      <c r="T659" s="9" t="s">
        <v>1148</v>
      </c>
      <c r="U659" s="8">
        <v>0</v>
      </c>
      <c r="V659" s="9" t="s">
        <v>1148</v>
      </c>
      <c r="W659" s="33">
        <v>76924</v>
      </c>
      <c r="X659" s="9" t="s">
        <v>1148</v>
      </c>
      <c r="Y659" s="30">
        <v>29</v>
      </c>
      <c r="Z659" s="9" t="s">
        <v>1148</v>
      </c>
      <c r="AA659" s="30">
        <v>6.8</v>
      </c>
      <c r="AB659" s="9" t="s">
        <v>1148</v>
      </c>
      <c r="AC659" s="30">
        <v>0.8</v>
      </c>
      <c r="AD659" s="9" t="s">
        <v>1148</v>
      </c>
      <c r="AE659" s="30">
        <v>4.2</v>
      </c>
      <c r="AF659" s="9" t="s">
        <v>1148</v>
      </c>
      <c r="AG659" s="30">
        <v>0</v>
      </c>
      <c r="AH659" s="9" t="s">
        <v>1148</v>
      </c>
      <c r="AI659" s="32">
        <v>40.799999999999997</v>
      </c>
      <c r="AJ659" s="12" t="s">
        <v>1148</v>
      </c>
      <c r="AK659" s="22">
        <v>1093454</v>
      </c>
      <c r="AL659" s="22" t="s">
        <v>1148</v>
      </c>
      <c r="AM659" s="22">
        <v>274842</v>
      </c>
      <c r="AN659" s="22" t="s">
        <v>1148</v>
      </c>
      <c r="AO659" s="22">
        <v>30538</v>
      </c>
      <c r="AP659" s="22" t="s">
        <v>1148</v>
      </c>
      <c r="AQ659" s="22">
        <v>233954</v>
      </c>
      <c r="AR659" s="22" t="s">
        <v>1148</v>
      </c>
      <c r="AS659" s="26">
        <v>1632788</v>
      </c>
      <c r="AT659" s="22" t="s">
        <v>1148</v>
      </c>
      <c r="AU659" s="23">
        <v>20.241651240281378</v>
      </c>
      <c r="AV659" s="23" t="s">
        <v>1148</v>
      </c>
      <c r="AW659" s="23">
        <v>20.160052813027214</v>
      </c>
      <c r="AX659" s="23" t="s">
        <v>1148</v>
      </c>
      <c r="AY659" s="23">
        <v>20.157095709570957</v>
      </c>
      <c r="AZ659" s="23" t="s">
        <v>1148</v>
      </c>
      <c r="BA659" s="23">
        <v>30.164259927797833</v>
      </c>
      <c r="BB659" s="23" t="s">
        <v>1148</v>
      </c>
      <c r="BC659" s="24">
        <v>21.225989288128542</v>
      </c>
      <c r="BD659" s="1" t="s">
        <v>1148</v>
      </c>
      <c r="BE659" s="1" t="str">
        <f>IF(OR(N659="Q",P659="Q",R659="Q",T659="Q",V659="Q",X659="Q",Z659="Q",AB659="Q",AD659="Q",AF659="Q",AH659="Q",AJ659="Q",AL659="Q",AN659="Q",AP659="Q",AR659="Q",AT659="Q",AV659="Q",AX659="Q",AZ659="Q",BB659="Q",BD659="Q"),"Yes","No")</f>
        <v>No</v>
      </c>
    </row>
    <row r="660" spans="1:57" ht="11.25" customHeight="1">
      <c r="A660" s="7" t="s">
        <v>514</v>
      </c>
      <c r="B660" s="7" t="s">
        <v>515</v>
      </c>
      <c r="C660" s="37" t="s">
        <v>28</v>
      </c>
      <c r="D660" s="298">
        <v>1063</v>
      </c>
      <c r="E660" s="299">
        <v>10063</v>
      </c>
      <c r="F660" s="27" t="s">
        <v>167</v>
      </c>
      <c r="G660" s="73" t="s">
        <v>160</v>
      </c>
      <c r="H660" s="35">
        <v>924859</v>
      </c>
      <c r="I660" s="35">
        <v>16</v>
      </c>
      <c r="J660" s="37" t="s">
        <v>7</v>
      </c>
      <c r="K660" s="37" t="s">
        <v>161</v>
      </c>
      <c r="L660" s="8">
        <v>9</v>
      </c>
      <c r="M660" s="8">
        <v>29255</v>
      </c>
      <c r="N660" s="9" t="s">
        <v>1148</v>
      </c>
      <c r="O660" s="8">
        <v>4599</v>
      </c>
      <c r="P660" s="9" t="s">
        <v>1148</v>
      </c>
      <c r="Q660" s="8">
        <v>755</v>
      </c>
      <c r="R660" s="9" t="s">
        <v>1148</v>
      </c>
      <c r="S660" s="8">
        <v>16463</v>
      </c>
      <c r="T660" s="9" t="s">
        <v>1148</v>
      </c>
      <c r="U660" s="8">
        <v>0</v>
      </c>
      <c r="V660" s="9" t="s">
        <v>1148</v>
      </c>
      <c r="W660" s="33">
        <v>51072</v>
      </c>
      <c r="X660" s="9" t="s">
        <v>1148</v>
      </c>
      <c r="Y660" s="30">
        <v>17</v>
      </c>
      <c r="Z660" s="9" t="s">
        <v>1148</v>
      </c>
      <c r="AA660" s="30">
        <v>2</v>
      </c>
      <c r="AB660" s="9" t="s">
        <v>1148</v>
      </c>
      <c r="AC660" s="30">
        <v>1</v>
      </c>
      <c r="AD660" s="9" t="s">
        <v>1148</v>
      </c>
      <c r="AE660" s="30">
        <v>9</v>
      </c>
      <c r="AF660" s="9" t="s">
        <v>1148</v>
      </c>
      <c r="AG660" s="30">
        <v>0</v>
      </c>
      <c r="AH660" s="9" t="s">
        <v>1148</v>
      </c>
      <c r="AI660" s="32">
        <v>29</v>
      </c>
      <c r="AJ660" s="12" t="s">
        <v>1148</v>
      </c>
      <c r="AK660" s="22">
        <v>658872</v>
      </c>
      <c r="AL660" s="22" t="s">
        <v>1148</v>
      </c>
      <c r="AM660" s="22">
        <v>72539</v>
      </c>
      <c r="AN660" s="22" t="s">
        <v>1148</v>
      </c>
      <c r="AO660" s="22">
        <v>9711</v>
      </c>
      <c r="AP660" s="22" t="s">
        <v>1148</v>
      </c>
      <c r="AQ660" s="22">
        <v>260007</v>
      </c>
      <c r="AR660" s="22" t="s">
        <v>1148</v>
      </c>
      <c r="AS660" s="26">
        <v>1001129</v>
      </c>
      <c r="AT660" s="22" t="s">
        <v>1148</v>
      </c>
      <c r="AU660" s="23">
        <v>22.521688600239276</v>
      </c>
      <c r="AV660" s="23" t="s">
        <v>1148</v>
      </c>
      <c r="AW660" s="23">
        <v>15.77277669058491</v>
      </c>
      <c r="AX660" s="23" t="s">
        <v>1148</v>
      </c>
      <c r="AY660" s="23">
        <v>12.862251655629139</v>
      </c>
      <c r="AZ660" s="23" t="s">
        <v>1148</v>
      </c>
      <c r="BA660" s="23">
        <v>15.793415537872805</v>
      </c>
      <c r="BB660" s="23" t="s">
        <v>1148</v>
      </c>
      <c r="BC660" s="24">
        <v>19.602306547619047</v>
      </c>
      <c r="BD660" s="1" t="s">
        <v>1148</v>
      </c>
      <c r="BE660" s="1" t="str">
        <f>IF(OR(N660="Q",P660="Q",R660="Q",T660="Q",V660="Q",X660="Q",Z660="Q",AB660="Q",AD660="Q",AF660="Q",AH660="Q",AJ660="Q",AL660="Q",AN660="Q",AP660="Q",AR660="Q",AT660="Q",AV660="Q",AX660="Q",AZ660="Q",BB660="Q",BD660="Q"),"Yes","No")</f>
        <v>No</v>
      </c>
    </row>
    <row r="661" spans="1:57" ht="11.25" customHeight="1">
      <c r="A661" s="7" t="s">
        <v>514</v>
      </c>
      <c r="B661" s="7" t="s">
        <v>515</v>
      </c>
      <c r="C661" s="37" t="s">
        <v>28</v>
      </c>
      <c r="D661" s="298">
        <v>1063</v>
      </c>
      <c r="E661" s="299">
        <v>10063</v>
      </c>
      <c r="F661" s="27" t="s">
        <v>167</v>
      </c>
      <c r="G661" s="73" t="s">
        <v>160</v>
      </c>
      <c r="H661" s="35">
        <v>924859</v>
      </c>
      <c r="I661" s="35">
        <v>16</v>
      </c>
      <c r="J661" s="37" t="s">
        <v>10</v>
      </c>
      <c r="K661" s="37" t="s">
        <v>161</v>
      </c>
      <c r="L661" s="8">
        <v>7</v>
      </c>
      <c r="M661" s="8">
        <v>18900</v>
      </c>
      <c r="N661" s="9" t="s">
        <v>1148</v>
      </c>
      <c r="O661" s="8">
        <v>395</v>
      </c>
      <c r="P661" s="9" t="s">
        <v>1148</v>
      </c>
      <c r="Q661" s="8">
        <v>151</v>
      </c>
      <c r="R661" s="9" t="s">
        <v>1148</v>
      </c>
      <c r="S661" s="8">
        <v>2995</v>
      </c>
      <c r="T661" s="9" t="s">
        <v>1148</v>
      </c>
      <c r="U661" s="8">
        <v>0</v>
      </c>
      <c r="V661" s="9" t="s">
        <v>1148</v>
      </c>
      <c r="W661" s="33">
        <v>22441</v>
      </c>
      <c r="X661" s="9" t="s">
        <v>1148</v>
      </c>
      <c r="Y661" s="30">
        <v>11</v>
      </c>
      <c r="Z661" s="9" t="s">
        <v>1148</v>
      </c>
      <c r="AA661" s="30">
        <v>1.5</v>
      </c>
      <c r="AB661" s="9" t="s">
        <v>1148</v>
      </c>
      <c r="AC661" s="30">
        <v>0.75</v>
      </c>
      <c r="AD661" s="9" t="s">
        <v>1148</v>
      </c>
      <c r="AE661" s="30">
        <v>2.75</v>
      </c>
      <c r="AF661" s="9" t="s">
        <v>1148</v>
      </c>
      <c r="AG661" s="30">
        <v>0</v>
      </c>
      <c r="AH661" s="9" t="s">
        <v>1148</v>
      </c>
      <c r="AI661" s="32">
        <v>16</v>
      </c>
      <c r="AJ661" s="12" t="s">
        <v>1148</v>
      </c>
      <c r="AK661" s="22">
        <v>247663</v>
      </c>
      <c r="AL661" s="22" t="s">
        <v>1148</v>
      </c>
      <c r="AM661" s="22">
        <v>4426</v>
      </c>
      <c r="AN661" s="22" t="s">
        <v>1148</v>
      </c>
      <c r="AO661" s="22">
        <v>3171</v>
      </c>
      <c r="AP661" s="22" t="s">
        <v>1148</v>
      </c>
      <c r="AQ661" s="22">
        <v>40857</v>
      </c>
      <c r="AR661" s="22" t="s">
        <v>1148</v>
      </c>
      <c r="AS661" s="26">
        <v>296117</v>
      </c>
      <c r="AT661" s="22" t="s">
        <v>1148</v>
      </c>
      <c r="AU661" s="23">
        <v>13.103862433862433</v>
      </c>
      <c r="AV661" s="23" t="s">
        <v>1148</v>
      </c>
      <c r="AW661" s="23">
        <v>11.20506329113924</v>
      </c>
      <c r="AX661" s="23" t="s">
        <v>1148</v>
      </c>
      <c r="AY661" s="23">
        <v>21</v>
      </c>
      <c r="AZ661" s="23" t="s">
        <v>1148</v>
      </c>
      <c r="BA661" s="23">
        <v>13.641736227045076</v>
      </c>
      <c r="BB661" s="23" t="s">
        <v>1148</v>
      </c>
      <c r="BC661" s="24">
        <v>13.195356713158951</v>
      </c>
      <c r="BD661" s="1" t="s">
        <v>1148</v>
      </c>
      <c r="BE661" s="1" t="str">
        <f>IF(OR(N661="Q",P661="Q",R661="Q",T661="Q",V661="Q",X661="Q",Z661="Q",AB661="Q",AD661="Q",AF661="Q",AH661="Q",AJ661="Q",AL661="Q",AN661="Q",AP661="Q",AR661="Q",AT661="Q",AV661="Q",AX661="Q",AZ661="Q",BB661="Q",BD661="Q"),"Yes","No")</f>
        <v>No</v>
      </c>
    </row>
    <row r="662" spans="1:57" ht="11.25" customHeight="1">
      <c r="A662" s="7" t="s">
        <v>550</v>
      </c>
      <c r="B662" s="7" t="s">
        <v>551</v>
      </c>
      <c r="C662" s="37" t="s">
        <v>96</v>
      </c>
      <c r="D662" s="298">
        <v>3035</v>
      </c>
      <c r="E662" s="299">
        <v>30035</v>
      </c>
      <c r="F662" s="27" t="s">
        <v>167</v>
      </c>
      <c r="G662" s="73" t="s">
        <v>160</v>
      </c>
      <c r="H662" s="35">
        <v>81249</v>
      </c>
      <c r="I662" s="35">
        <v>16</v>
      </c>
      <c r="J662" s="37" t="s">
        <v>10</v>
      </c>
      <c r="K662" s="37" t="s">
        <v>161</v>
      </c>
      <c r="L662" s="8">
        <v>2</v>
      </c>
      <c r="M662" s="8">
        <v>3682</v>
      </c>
      <c r="N662" s="9" t="s">
        <v>1148</v>
      </c>
      <c r="O662" s="8">
        <v>1950</v>
      </c>
      <c r="P662" s="9" t="s">
        <v>1148</v>
      </c>
      <c r="Q662" s="8">
        <v>207</v>
      </c>
      <c r="R662" s="9" t="s">
        <v>1148</v>
      </c>
      <c r="S662" s="8">
        <v>1369</v>
      </c>
      <c r="T662" s="9" t="s">
        <v>1148</v>
      </c>
      <c r="U662" s="8">
        <v>0</v>
      </c>
      <c r="V662" s="9" t="s">
        <v>1148</v>
      </c>
      <c r="W662" s="33">
        <v>7208</v>
      </c>
      <c r="X662" s="9" t="s">
        <v>1148</v>
      </c>
      <c r="Y662" s="30">
        <v>2</v>
      </c>
      <c r="Z662" s="9" t="s">
        <v>1148</v>
      </c>
      <c r="AA662" s="30">
        <v>1.3</v>
      </c>
      <c r="AB662" s="9" t="s">
        <v>1148</v>
      </c>
      <c r="AC662" s="30">
        <v>0.1</v>
      </c>
      <c r="AD662" s="9" t="s">
        <v>1148</v>
      </c>
      <c r="AE662" s="30">
        <v>0.8</v>
      </c>
      <c r="AF662" s="9" t="s">
        <v>1148</v>
      </c>
      <c r="AG662" s="30">
        <v>0</v>
      </c>
      <c r="AH662" s="9" t="s">
        <v>1148</v>
      </c>
      <c r="AI662" s="32">
        <v>4.2</v>
      </c>
      <c r="AJ662" s="12" t="s">
        <v>1148</v>
      </c>
      <c r="AK662" s="22">
        <v>79372</v>
      </c>
      <c r="AL662" s="22" t="s">
        <v>1148</v>
      </c>
      <c r="AM662" s="22">
        <v>48501</v>
      </c>
      <c r="AN662" s="22" t="s">
        <v>1148</v>
      </c>
      <c r="AO662" s="22">
        <v>5389</v>
      </c>
      <c r="AP662" s="22" t="s">
        <v>1148</v>
      </c>
      <c r="AQ662" s="22">
        <v>41286</v>
      </c>
      <c r="AR662" s="22" t="s">
        <v>1148</v>
      </c>
      <c r="AS662" s="26">
        <v>174548</v>
      </c>
      <c r="AT662" s="22" t="s">
        <v>1148</v>
      </c>
      <c r="AU662" s="23">
        <v>21.556762629005974</v>
      </c>
      <c r="AV662" s="23" t="s">
        <v>1148</v>
      </c>
      <c r="AW662" s="23">
        <v>24.872307692307693</v>
      </c>
      <c r="AX662" s="23" t="s">
        <v>1148</v>
      </c>
      <c r="AY662" s="23">
        <v>26.033816425120772</v>
      </c>
      <c r="AZ662" s="23" t="s">
        <v>1148</v>
      </c>
      <c r="BA662" s="23">
        <v>30.157779401022644</v>
      </c>
      <c r="BB662" s="23" t="s">
        <v>1148</v>
      </c>
      <c r="BC662" s="24">
        <v>24.215871254162042</v>
      </c>
      <c r="BD662" s="1" t="s">
        <v>1148</v>
      </c>
      <c r="BE662" s="1" t="str">
        <f>IF(OR(N662="Q",P662="Q",R662="Q",T662="Q",V662="Q",X662="Q",Z662="Q",AB662="Q",AD662="Q",AF662="Q",AH662="Q",AJ662="Q",AL662="Q",AN662="Q",AP662="Q",AR662="Q",AT662="Q",AV662="Q",AX662="Q",AZ662="Q",BB662="Q",BD662="Q"),"Yes","No")</f>
        <v>No</v>
      </c>
    </row>
    <row r="663" spans="1:57" ht="11.25" customHeight="1">
      <c r="A663" s="7" t="s">
        <v>553</v>
      </c>
      <c r="B663" s="7" t="s">
        <v>554</v>
      </c>
      <c r="C663" s="37" t="s">
        <v>42</v>
      </c>
      <c r="D663" s="298">
        <v>5131</v>
      </c>
      <c r="E663" s="299">
        <v>50131</v>
      </c>
      <c r="F663" s="27" t="s">
        <v>189</v>
      </c>
      <c r="G663" s="73" t="s">
        <v>160</v>
      </c>
      <c r="H663" s="35">
        <v>8608208</v>
      </c>
      <c r="I663" s="35">
        <v>15</v>
      </c>
      <c r="J663" s="37" t="s">
        <v>10</v>
      </c>
      <c r="K663" s="37" t="s">
        <v>161</v>
      </c>
      <c r="L663" s="8">
        <v>15</v>
      </c>
      <c r="M663" s="8">
        <v>30009</v>
      </c>
      <c r="N663" s="9" t="s">
        <v>1148</v>
      </c>
      <c r="O663" s="8">
        <v>0</v>
      </c>
      <c r="P663" s="9" t="s">
        <v>1148</v>
      </c>
      <c r="Q663" s="8">
        <v>52</v>
      </c>
      <c r="R663" s="9" t="s">
        <v>1148</v>
      </c>
      <c r="S663" s="8">
        <v>2476</v>
      </c>
      <c r="T663" s="9" t="s">
        <v>1148</v>
      </c>
      <c r="U663" s="8">
        <v>0</v>
      </c>
      <c r="V663" s="9" t="s">
        <v>1148</v>
      </c>
      <c r="W663" s="33">
        <v>32537</v>
      </c>
      <c r="X663" s="9" t="s">
        <v>1148</v>
      </c>
      <c r="Y663" s="30">
        <v>16</v>
      </c>
      <c r="Z663" s="9" t="s">
        <v>1148</v>
      </c>
      <c r="AA663" s="30">
        <v>0</v>
      </c>
      <c r="AB663" s="9" t="s">
        <v>1148</v>
      </c>
      <c r="AC663" s="30">
        <v>0.03</v>
      </c>
      <c r="AD663" s="9" t="s">
        <v>1148</v>
      </c>
      <c r="AE663" s="30">
        <v>1.38</v>
      </c>
      <c r="AF663" s="9" t="s">
        <v>1148</v>
      </c>
      <c r="AG663" s="30">
        <v>0</v>
      </c>
      <c r="AH663" s="9" t="s">
        <v>1148</v>
      </c>
      <c r="AI663" s="32">
        <v>17.41</v>
      </c>
      <c r="AJ663" s="12" t="s">
        <v>1148</v>
      </c>
      <c r="AK663" s="22">
        <v>263401</v>
      </c>
      <c r="AL663" s="22" t="s">
        <v>1148</v>
      </c>
      <c r="AM663" s="22">
        <v>0</v>
      </c>
      <c r="AN663" s="22" t="s">
        <v>1148</v>
      </c>
      <c r="AO663" s="22">
        <v>823</v>
      </c>
      <c r="AP663" s="22" t="s">
        <v>1148</v>
      </c>
      <c r="AQ663" s="22">
        <v>56138</v>
      </c>
      <c r="AR663" s="22" t="s">
        <v>1148</v>
      </c>
      <c r="AS663" s="26">
        <v>320362</v>
      </c>
      <c r="AT663" s="22" t="s">
        <v>1148</v>
      </c>
      <c r="AU663" s="23">
        <v>8.7774001132993433</v>
      </c>
      <c r="AV663" s="23" t="s">
        <v>1148</v>
      </c>
      <c r="AW663" s="23" t="s">
        <v>1148</v>
      </c>
      <c r="AX663" s="23" t="s">
        <v>1148</v>
      </c>
      <c r="AY663" s="23">
        <v>15.826923076923077</v>
      </c>
      <c r="AZ663" s="23" t="s">
        <v>1148</v>
      </c>
      <c r="BA663" s="23">
        <v>22.672859450726978</v>
      </c>
      <c r="BB663" s="23" t="s">
        <v>1148</v>
      </c>
      <c r="BC663" s="24">
        <v>9.8460829209822656</v>
      </c>
      <c r="BD663" s="1" t="s">
        <v>1148</v>
      </c>
      <c r="BE663" s="1" t="str">
        <f>IF(OR(N663="Q",P663="Q",R663="Q",T663="Q",V663="Q",X663="Q",Z663="Q",AB663="Q",AD663="Q",AF663="Q",AH663="Q",AJ663="Q",AL663="Q",AN663="Q",AP663="Q",AR663="Q",AT663="Q",AV663="Q",AX663="Q",AZ663="Q",BB663="Q",BD663="Q"),"Yes","No")</f>
        <v>No</v>
      </c>
    </row>
    <row r="664" spans="1:57" ht="11.25" customHeight="1">
      <c r="A664" s="7" t="s">
        <v>807</v>
      </c>
      <c r="B664" s="7" t="s">
        <v>808</v>
      </c>
      <c r="C664" s="37" t="s">
        <v>73</v>
      </c>
      <c r="D664" s="298">
        <v>5199</v>
      </c>
      <c r="E664" s="299">
        <v>50199</v>
      </c>
      <c r="F664" s="27" t="s">
        <v>167</v>
      </c>
      <c r="G664" s="73" t="s">
        <v>160</v>
      </c>
      <c r="H664" s="35">
        <v>1368035</v>
      </c>
      <c r="I664" s="35">
        <v>15</v>
      </c>
      <c r="J664" s="37" t="s">
        <v>7</v>
      </c>
      <c r="K664" s="37" t="s">
        <v>161</v>
      </c>
      <c r="L664" s="8">
        <v>11</v>
      </c>
      <c r="M664" s="8">
        <v>26573</v>
      </c>
      <c r="N664" s="9" t="s">
        <v>1148</v>
      </c>
      <c r="O664" s="8">
        <v>1993</v>
      </c>
      <c r="P664" s="9" t="s">
        <v>1148</v>
      </c>
      <c r="Q664" s="8">
        <v>0</v>
      </c>
      <c r="R664" s="9" t="s">
        <v>1148</v>
      </c>
      <c r="S664" s="8">
        <v>7059</v>
      </c>
      <c r="T664" s="9" t="s">
        <v>1148</v>
      </c>
      <c r="U664" s="8">
        <v>0</v>
      </c>
      <c r="V664" s="9" t="s">
        <v>1148</v>
      </c>
      <c r="W664" s="33">
        <v>35625</v>
      </c>
      <c r="X664" s="9" t="s">
        <v>1148</v>
      </c>
      <c r="Y664" s="30">
        <v>19</v>
      </c>
      <c r="Z664" s="9" t="s">
        <v>1148</v>
      </c>
      <c r="AA664" s="30">
        <v>1</v>
      </c>
      <c r="AB664" s="9" t="s">
        <v>1148</v>
      </c>
      <c r="AC664" s="30">
        <v>0</v>
      </c>
      <c r="AD664" s="9" t="s">
        <v>1148</v>
      </c>
      <c r="AE664" s="30">
        <v>4</v>
      </c>
      <c r="AF664" s="9" t="s">
        <v>1148</v>
      </c>
      <c r="AG664" s="30">
        <v>0</v>
      </c>
      <c r="AH664" s="9" t="s">
        <v>1148</v>
      </c>
      <c r="AI664" s="32">
        <v>24</v>
      </c>
      <c r="AJ664" s="12" t="s">
        <v>1148</v>
      </c>
      <c r="AK664" s="22">
        <v>407244</v>
      </c>
      <c r="AL664" s="22" t="s">
        <v>1148</v>
      </c>
      <c r="AM664" s="22">
        <v>72956</v>
      </c>
      <c r="AN664" s="22" t="s">
        <v>1148</v>
      </c>
      <c r="AO664" s="22">
        <v>0</v>
      </c>
      <c r="AP664" s="22" t="s">
        <v>1148</v>
      </c>
      <c r="AQ664" s="22">
        <v>143030</v>
      </c>
      <c r="AR664" s="22" t="s">
        <v>1148</v>
      </c>
      <c r="AS664" s="26">
        <v>623230</v>
      </c>
      <c r="AT664" s="22" t="s">
        <v>1148</v>
      </c>
      <c r="AU664" s="23">
        <v>15.325480751138373</v>
      </c>
      <c r="AV664" s="23" t="s">
        <v>1148</v>
      </c>
      <c r="AW664" s="23">
        <v>36.606121424987457</v>
      </c>
      <c r="AX664" s="23" t="s">
        <v>1148</v>
      </c>
      <c r="AY664" s="23" t="s">
        <v>1148</v>
      </c>
      <c r="AZ664" s="23" t="s">
        <v>1148</v>
      </c>
      <c r="BA664" s="23">
        <v>20.262076781413796</v>
      </c>
      <c r="BB664" s="23" t="s">
        <v>1148</v>
      </c>
      <c r="BC664" s="24">
        <v>17.494175438596493</v>
      </c>
      <c r="BD664" s="1" t="s">
        <v>1148</v>
      </c>
      <c r="BE664" s="1" t="str">
        <f>IF(OR(N664="Q",P664="Q",R664="Q",T664="Q",V664="Q",X664="Q",Z664="Q",AB664="Q",AD664="Q",AF664="Q",AH664="Q",AJ664="Q",AL664="Q",AN664="Q",AP664="Q",AR664="Q",AT664="Q",AV664="Q",AX664="Q",AZ664="Q",BB664="Q",BD664="Q"),"Yes","No")</f>
        <v>No</v>
      </c>
    </row>
    <row r="665" spans="1:57" ht="11.25" customHeight="1">
      <c r="A665" s="7" t="s">
        <v>436</v>
      </c>
      <c r="B665" s="7" t="s">
        <v>306</v>
      </c>
      <c r="C665" s="37" t="s">
        <v>83</v>
      </c>
      <c r="D665" s="298">
        <v>4057</v>
      </c>
      <c r="E665" s="299">
        <v>40057</v>
      </c>
      <c r="F665" s="27" t="s">
        <v>167</v>
      </c>
      <c r="G665" s="73" t="s">
        <v>160</v>
      </c>
      <c r="H665" s="35">
        <v>71880</v>
      </c>
      <c r="I665" s="35">
        <v>15</v>
      </c>
      <c r="J665" s="37" t="s">
        <v>7</v>
      </c>
      <c r="K665" s="37" t="s">
        <v>161</v>
      </c>
      <c r="L665" s="8">
        <v>9</v>
      </c>
      <c r="M665" s="8">
        <v>43862</v>
      </c>
      <c r="N665" s="9" t="s">
        <v>1148</v>
      </c>
      <c r="O665" s="8">
        <v>9365</v>
      </c>
      <c r="P665" s="9" t="s">
        <v>1148</v>
      </c>
      <c r="Q665" s="8">
        <v>0</v>
      </c>
      <c r="R665" s="9" t="s">
        <v>1148</v>
      </c>
      <c r="S665" s="8">
        <v>4032</v>
      </c>
      <c r="T665" s="9" t="s">
        <v>1148</v>
      </c>
      <c r="U665" s="8">
        <v>0</v>
      </c>
      <c r="V665" s="9" t="s">
        <v>1148</v>
      </c>
      <c r="W665" s="33">
        <v>57259</v>
      </c>
      <c r="X665" s="9" t="s">
        <v>1148</v>
      </c>
      <c r="Y665" s="30">
        <v>22.8</v>
      </c>
      <c r="Z665" s="9" t="s">
        <v>1148</v>
      </c>
      <c r="AA665" s="30">
        <v>4.9000000000000004</v>
      </c>
      <c r="AB665" s="9" t="s">
        <v>1148</v>
      </c>
      <c r="AC665" s="30">
        <v>0</v>
      </c>
      <c r="AD665" s="9" t="s">
        <v>1148</v>
      </c>
      <c r="AE665" s="30">
        <v>2.1</v>
      </c>
      <c r="AF665" s="9" t="s">
        <v>1148</v>
      </c>
      <c r="AG665" s="30">
        <v>0</v>
      </c>
      <c r="AH665" s="9" t="s">
        <v>1148</v>
      </c>
      <c r="AI665" s="32">
        <v>29.8</v>
      </c>
      <c r="AJ665" s="12" t="s">
        <v>1148</v>
      </c>
      <c r="AK665" s="22">
        <v>785481</v>
      </c>
      <c r="AL665" s="22" t="s">
        <v>1148</v>
      </c>
      <c r="AM665" s="22">
        <v>188162</v>
      </c>
      <c r="AN665" s="22" t="s">
        <v>1148</v>
      </c>
      <c r="AO665" s="22">
        <v>0</v>
      </c>
      <c r="AP665" s="22" t="s">
        <v>1148</v>
      </c>
      <c r="AQ665" s="22">
        <v>81026</v>
      </c>
      <c r="AR665" s="22" t="s">
        <v>1148</v>
      </c>
      <c r="AS665" s="26">
        <v>1054669</v>
      </c>
      <c r="AT665" s="22" t="s">
        <v>1148</v>
      </c>
      <c r="AU665" s="23">
        <v>17.908006930828506</v>
      </c>
      <c r="AV665" s="23" t="s">
        <v>1148</v>
      </c>
      <c r="AW665" s="23">
        <v>20.092044847837695</v>
      </c>
      <c r="AX665" s="23" t="s">
        <v>1148</v>
      </c>
      <c r="AY665" s="23" t="s">
        <v>1148</v>
      </c>
      <c r="AZ665" s="23" t="s">
        <v>1148</v>
      </c>
      <c r="BA665" s="23">
        <v>20.095734126984127</v>
      </c>
      <c r="BB665" s="23" t="s">
        <v>1148</v>
      </c>
      <c r="BC665" s="24">
        <v>18.419270333048079</v>
      </c>
      <c r="BD665" s="1" t="s">
        <v>1148</v>
      </c>
      <c r="BE665" s="1" t="str">
        <f>IF(OR(N665="Q",P665="Q",R665="Q",T665="Q",V665="Q",X665="Q",Z665="Q",AB665="Q",AD665="Q",AF665="Q",AH665="Q",AJ665="Q",AL665="Q",AN665="Q",AP665="Q",AR665="Q",AT665="Q",AV665="Q",AX665="Q",AZ665="Q",BB665="Q",BD665="Q"),"Yes","No")</f>
        <v>No</v>
      </c>
    </row>
    <row r="666" spans="1:57" ht="11.25" customHeight="1">
      <c r="A666" s="7" t="s">
        <v>436</v>
      </c>
      <c r="B666" s="7" t="s">
        <v>306</v>
      </c>
      <c r="C666" s="37" t="s">
        <v>83</v>
      </c>
      <c r="D666" s="298">
        <v>4057</v>
      </c>
      <c r="E666" s="299">
        <v>40057</v>
      </c>
      <c r="F666" s="27" t="s">
        <v>167</v>
      </c>
      <c r="G666" s="73" t="s">
        <v>160</v>
      </c>
      <c r="H666" s="35">
        <v>71880</v>
      </c>
      <c r="I666" s="35">
        <v>15</v>
      </c>
      <c r="J666" s="37" t="s">
        <v>10</v>
      </c>
      <c r="K666" s="37" t="s">
        <v>161</v>
      </c>
      <c r="L666" s="8">
        <v>6</v>
      </c>
      <c r="M666" s="8">
        <v>16188</v>
      </c>
      <c r="N666" s="9" t="s">
        <v>1148</v>
      </c>
      <c r="O666" s="8">
        <v>4013</v>
      </c>
      <c r="P666" s="9" t="s">
        <v>1148</v>
      </c>
      <c r="Q666" s="8">
        <v>0</v>
      </c>
      <c r="R666" s="9" t="s">
        <v>1148</v>
      </c>
      <c r="S666" s="8">
        <v>1782</v>
      </c>
      <c r="T666" s="9" t="s">
        <v>1148</v>
      </c>
      <c r="U666" s="8">
        <v>0</v>
      </c>
      <c r="V666" s="9" t="s">
        <v>1148</v>
      </c>
      <c r="W666" s="33">
        <v>21983</v>
      </c>
      <c r="X666" s="9" t="s">
        <v>1148</v>
      </c>
      <c r="Y666" s="30">
        <v>7.2</v>
      </c>
      <c r="Z666" s="9" t="s">
        <v>1148</v>
      </c>
      <c r="AA666" s="30">
        <v>2.1</v>
      </c>
      <c r="AB666" s="9" t="s">
        <v>1148</v>
      </c>
      <c r="AC666" s="30">
        <v>0</v>
      </c>
      <c r="AD666" s="9" t="s">
        <v>1148</v>
      </c>
      <c r="AE666" s="30">
        <v>0.9</v>
      </c>
      <c r="AF666" s="9" t="s">
        <v>1148</v>
      </c>
      <c r="AG666" s="30">
        <v>0</v>
      </c>
      <c r="AH666" s="9" t="s">
        <v>1148</v>
      </c>
      <c r="AI666" s="32">
        <v>10.200000000000001</v>
      </c>
      <c r="AJ666" s="12" t="s">
        <v>1148</v>
      </c>
      <c r="AK666" s="22">
        <v>305315</v>
      </c>
      <c r="AL666" s="22" t="s">
        <v>1148</v>
      </c>
      <c r="AM666" s="22">
        <v>80641</v>
      </c>
      <c r="AN666" s="22" t="s">
        <v>1148</v>
      </c>
      <c r="AO666" s="22">
        <v>0</v>
      </c>
      <c r="AP666" s="22" t="s">
        <v>1148</v>
      </c>
      <c r="AQ666" s="22">
        <v>34725</v>
      </c>
      <c r="AR666" s="22" t="s">
        <v>1148</v>
      </c>
      <c r="AS666" s="26">
        <v>420681</v>
      </c>
      <c r="AT666" s="22" t="s">
        <v>1148</v>
      </c>
      <c r="AU666" s="23">
        <v>18.86057573511243</v>
      </c>
      <c r="AV666" s="23" t="s">
        <v>1148</v>
      </c>
      <c r="AW666" s="23">
        <v>20.094941440318962</v>
      </c>
      <c r="AX666" s="23" t="s">
        <v>1148</v>
      </c>
      <c r="AY666" s="23" t="s">
        <v>1148</v>
      </c>
      <c r="AZ666" s="23" t="s">
        <v>1148</v>
      </c>
      <c r="BA666" s="23">
        <v>19.486531986531986</v>
      </c>
      <c r="BB666" s="23" t="s">
        <v>1148</v>
      </c>
      <c r="BC666" s="24">
        <v>19.136651048537505</v>
      </c>
      <c r="BD666" s="1" t="s">
        <v>1148</v>
      </c>
      <c r="BE666" s="1" t="str">
        <f>IF(OR(N666="Q",P666="Q",R666="Q",T666="Q",V666="Q",X666="Q",Z666="Q",AB666="Q",AD666="Q",AF666="Q",AH666="Q",AJ666="Q",AL666="Q",AN666="Q",AP666="Q",AR666="Q",AT666="Q",AV666="Q",AX666="Q",AZ666="Q",BB666="Q",BD666="Q"),"Yes","No")</f>
        <v>No</v>
      </c>
    </row>
    <row r="667" spans="1:57" ht="11.25" customHeight="1">
      <c r="A667" s="7" t="s">
        <v>807</v>
      </c>
      <c r="B667" s="7" t="s">
        <v>808</v>
      </c>
      <c r="C667" s="37" t="s">
        <v>73</v>
      </c>
      <c r="D667" s="298">
        <v>5199</v>
      </c>
      <c r="E667" s="299">
        <v>50199</v>
      </c>
      <c r="F667" s="27" t="s">
        <v>167</v>
      </c>
      <c r="G667" s="73" t="s">
        <v>160</v>
      </c>
      <c r="H667" s="35">
        <v>1368035</v>
      </c>
      <c r="I667" s="35">
        <v>15</v>
      </c>
      <c r="J667" s="37" t="s">
        <v>10</v>
      </c>
      <c r="K667" s="37" t="s">
        <v>161</v>
      </c>
      <c r="L667" s="8">
        <v>4</v>
      </c>
      <c r="M667" s="8">
        <v>12147</v>
      </c>
      <c r="N667" s="9" t="s">
        <v>1148</v>
      </c>
      <c r="O667" s="8">
        <v>919</v>
      </c>
      <c r="P667" s="9" t="s">
        <v>1148</v>
      </c>
      <c r="Q667" s="8">
        <v>0</v>
      </c>
      <c r="R667" s="9" t="s">
        <v>1148</v>
      </c>
      <c r="S667" s="8">
        <v>3242</v>
      </c>
      <c r="T667" s="9" t="s">
        <v>1148</v>
      </c>
      <c r="U667" s="8">
        <v>0</v>
      </c>
      <c r="V667" s="9" t="s">
        <v>1148</v>
      </c>
      <c r="W667" s="33">
        <v>16308</v>
      </c>
      <c r="X667" s="9" t="s">
        <v>1148</v>
      </c>
      <c r="Y667" s="30">
        <v>9</v>
      </c>
      <c r="Z667" s="9" t="s">
        <v>1148</v>
      </c>
      <c r="AA667" s="30">
        <v>1</v>
      </c>
      <c r="AB667" s="9" t="s">
        <v>1148</v>
      </c>
      <c r="AC667" s="30">
        <v>0</v>
      </c>
      <c r="AD667" s="9" t="s">
        <v>1148</v>
      </c>
      <c r="AE667" s="30">
        <v>2</v>
      </c>
      <c r="AF667" s="9" t="s">
        <v>1148</v>
      </c>
      <c r="AG667" s="30">
        <v>0</v>
      </c>
      <c r="AH667" s="9" t="s">
        <v>1148</v>
      </c>
      <c r="AI667" s="32">
        <v>12</v>
      </c>
      <c r="AJ667" s="12" t="s">
        <v>1148</v>
      </c>
      <c r="AK667" s="22">
        <v>163930</v>
      </c>
      <c r="AL667" s="22" t="s">
        <v>1148</v>
      </c>
      <c r="AM667" s="22">
        <v>29367</v>
      </c>
      <c r="AN667" s="22" t="s">
        <v>1148</v>
      </c>
      <c r="AO667" s="22">
        <v>0</v>
      </c>
      <c r="AP667" s="22" t="s">
        <v>1148</v>
      </c>
      <c r="AQ667" s="22">
        <v>57575</v>
      </c>
      <c r="AR667" s="22" t="s">
        <v>1148</v>
      </c>
      <c r="AS667" s="26">
        <v>250872</v>
      </c>
      <c r="AT667" s="22" t="s">
        <v>1148</v>
      </c>
      <c r="AU667" s="23">
        <v>13.495513295463901</v>
      </c>
      <c r="AV667" s="23" t="s">
        <v>1148</v>
      </c>
      <c r="AW667" s="23">
        <v>31.955386289445048</v>
      </c>
      <c r="AX667" s="23" t="s">
        <v>1148</v>
      </c>
      <c r="AY667" s="23" t="s">
        <v>1148</v>
      </c>
      <c r="AZ667" s="23" t="s">
        <v>1148</v>
      </c>
      <c r="BA667" s="23">
        <v>17.759099321406538</v>
      </c>
      <c r="BB667" s="23" t="s">
        <v>1148</v>
      </c>
      <c r="BC667" s="24">
        <v>15.383370125091979</v>
      </c>
      <c r="BD667" s="1" t="s">
        <v>1148</v>
      </c>
      <c r="BE667" s="1" t="str">
        <f>IF(OR(N667="Q",P667="Q",R667="Q",T667="Q",V667="Q",X667="Q",Z667="Q",AB667="Q",AD667="Q",AF667="Q",AH667="Q",AJ667="Q",AL667="Q",AN667="Q",AP667="Q",AR667="Q",AT667="Q",AV667="Q",AX667="Q",AZ667="Q",BB667="Q",BD667="Q"),"Yes","No")</f>
        <v>No</v>
      </c>
    </row>
    <row r="668" spans="1:57" ht="11.25" customHeight="1">
      <c r="A668" s="7" t="s">
        <v>187</v>
      </c>
      <c r="B668" s="7" t="s">
        <v>188</v>
      </c>
      <c r="C668" s="37" t="s">
        <v>42</v>
      </c>
      <c r="D668" s="298">
        <v>5167</v>
      </c>
      <c r="E668" s="299">
        <v>50167</v>
      </c>
      <c r="F668" s="27" t="s">
        <v>189</v>
      </c>
      <c r="G668" s="73" t="s">
        <v>160</v>
      </c>
      <c r="H668" s="35">
        <v>8608208</v>
      </c>
      <c r="I668" s="35">
        <v>14</v>
      </c>
      <c r="J668" s="37" t="s">
        <v>10</v>
      </c>
      <c r="K668" s="37" t="s">
        <v>161</v>
      </c>
      <c r="L668" s="8">
        <v>14</v>
      </c>
      <c r="M668" s="8">
        <v>33150</v>
      </c>
      <c r="N668" s="9" t="s">
        <v>1148</v>
      </c>
      <c r="O668" s="8">
        <v>0</v>
      </c>
      <c r="P668" s="9" t="s">
        <v>1148</v>
      </c>
      <c r="Q668" s="8">
        <v>0</v>
      </c>
      <c r="R668" s="9" t="s">
        <v>1148</v>
      </c>
      <c r="S668" s="8">
        <v>1462</v>
      </c>
      <c r="T668" s="9" t="s">
        <v>1148</v>
      </c>
      <c r="U668" s="8">
        <v>0</v>
      </c>
      <c r="V668" s="9" t="s">
        <v>1148</v>
      </c>
      <c r="W668" s="33">
        <v>34612</v>
      </c>
      <c r="X668" s="9" t="s">
        <v>1148</v>
      </c>
      <c r="Y668" s="30">
        <v>19</v>
      </c>
      <c r="Z668" s="9" t="s">
        <v>1148</v>
      </c>
      <c r="AA668" s="30">
        <v>0</v>
      </c>
      <c r="AB668" s="9" t="s">
        <v>1148</v>
      </c>
      <c r="AC668" s="30">
        <v>0</v>
      </c>
      <c r="AD668" s="9" t="s">
        <v>1148</v>
      </c>
      <c r="AE668" s="30">
        <v>1</v>
      </c>
      <c r="AF668" s="9" t="s">
        <v>1148</v>
      </c>
      <c r="AG668" s="30">
        <v>0</v>
      </c>
      <c r="AH668" s="9" t="s">
        <v>1148</v>
      </c>
      <c r="AI668" s="32">
        <v>20</v>
      </c>
      <c r="AJ668" s="12" t="s">
        <v>1148</v>
      </c>
      <c r="AK668" s="22">
        <v>352604</v>
      </c>
      <c r="AL668" s="22" t="s">
        <v>1148</v>
      </c>
      <c r="AM668" s="22">
        <v>0</v>
      </c>
      <c r="AN668" s="22" t="s">
        <v>1148</v>
      </c>
      <c r="AO668" s="22">
        <v>0</v>
      </c>
      <c r="AP668" s="22" t="s">
        <v>1148</v>
      </c>
      <c r="AQ668" s="22">
        <v>39188</v>
      </c>
      <c r="AR668" s="22" t="s">
        <v>1148</v>
      </c>
      <c r="AS668" s="26">
        <v>391792</v>
      </c>
      <c r="AT668" s="22" t="s">
        <v>1148</v>
      </c>
      <c r="AU668" s="23">
        <v>10.636621417797889</v>
      </c>
      <c r="AV668" s="23" t="s">
        <v>1148</v>
      </c>
      <c r="AW668" s="23" t="s">
        <v>1148</v>
      </c>
      <c r="AX668" s="23" t="s">
        <v>1148</v>
      </c>
      <c r="AY668" s="23" t="s">
        <v>1148</v>
      </c>
      <c r="AZ668" s="23" t="s">
        <v>1148</v>
      </c>
      <c r="BA668" s="23">
        <v>26.804377564979479</v>
      </c>
      <c r="BB668" s="23" t="s">
        <v>1148</v>
      </c>
      <c r="BC668" s="24">
        <v>11.319542355252514</v>
      </c>
      <c r="BD668" s="1" t="s">
        <v>1148</v>
      </c>
      <c r="BE668" s="1" t="str">
        <f>IF(OR(N668="Q",P668="Q",R668="Q",T668="Q",V668="Q",X668="Q",Z668="Q",AB668="Q",AD668="Q",AF668="Q",AH668="Q",AJ668="Q",AL668="Q",AN668="Q",AP668="Q",AR668="Q",AT668="Q",AV668="Q",AX668="Q",AZ668="Q",BB668="Q",BD668="Q"),"Yes","No")</f>
        <v>No</v>
      </c>
    </row>
    <row r="669" spans="1:57" ht="11.25" customHeight="1">
      <c r="A669" s="7" t="s">
        <v>296</v>
      </c>
      <c r="B669" s="7" t="s">
        <v>297</v>
      </c>
      <c r="C669" s="37" t="s">
        <v>17</v>
      </c>
      <c r="D669" s="298">
        <v>9043</v>
      </c>
      <c r="E669" s="299">
        <v>90043</v>
      </c>
      <c r="F669" s="27" t="s">
        <v>164</v>
      </c>
      <c r="G669" s="73" t="s">
        <v>160</v>
      </c>
      <c r="H669" s="35">
        <v>12150996</v>
      </c>
      <c r="I669" s="35">
        <v>14</v>
      </c>
      <c r="J669" s="37" t="s">
        <v>7</v>
      </c>
      <c r="K669" s="37" t="s">
        <v>161</v>
      </c>
      <c r="L669" s="8">
        <v>10</v>
      </c>
      <c r="M669" s="8">
        <v>42927</v>
      </c>
      <c r="N669" s="9" t="s">
        <v>1148</v>
      </c>
      <c r="O669" s="8">
        <v>4956</v>
      </c>
      <c r="P669" s="9" t="s">
        <v>1148</v>
      </c>
      <c r="Q669" s="8">
        <v>3487</v>
      </c>
      <c r="R669" s="9" t="s">
        <v>1148</v>
      </c>
      <c r="S669" s="8">
        <v>2889</v>
      </c>
      <c r="T669" s="9" t="s">
        <v>1148</v>
      </c>
      <c r="U669" s="8">
        <v>0</v>
      </c>
      <c r="V669" s="9" t="s">
        <v>1148</v>
      </c>
      <c r="W669" s="33">
        <v>54259</v>
      </c>
      <c r="X669" s="9" t="s">
        <v>1148</v>
      </c>
      <c r="Y669" s="30">
        <v>26.799999999999997</v>
      </c>
      <c r="Z669" s="9" t="s">
        <v>1148</v>
      </c>
      <c r="AA669" s="30">
        <v>3.2</v>
      </c>
      <c r="AB669" s="9" t="s">
        <v>1148</v>
      </c>
      <c r="AC669" s="30">
        <v>1.8</v>
      </c>
      <c r="AD669" s="9" t="s">
        <v>1148</v>
      </c>
      <c r="AE669" s="30">
        <v>2</v>
      </c>
      <c r="AF669" s="9" t="s">
        <v>1148</v>
      </c>
      <c r="AG669" s="30">
        <v>0</v>
      </c>
      <c r="AH669" s="9" t="s">
        <v>1148</v>
      </c>
      <c r="AI669" s="32">
        <v>33.799999999999997</v>
      </c>
      <c r="AJ669" s="12" t="s">
        <v>1148</v>
      </c>
      <c r="AK669" s="22">
        <v>1096213</v>
      </c>
      <c r="AL669" s="22" t="s">
        <v>1148</v>
      </c>
      <c r="AM669" s="22">
        <v>124470</v>
      </c>
      <c r="AN669" s="22" t="s">
        <v>1148</v>
      </c>
      <c r="AO669" s="22">
        <v>67022</v>
      </c>
      <c r="AP669" s="22" t="s">
        <v>1148</v>
      </c>
      <c r="AQ669" s="22">
        <v>175188</v>
      </c>
      <c r="AR669" s="22" t="s">
        <v>1148</v>
      </c>
      <c r="AS669" s="26">
        <v>1462893</v>
      </c>
      <c r="AT669" s="22" t="s">
        <v>1148</v>
      </c>
      <c r="AU669" s="23">
        <v>25.536678547301232</v>
      </c>
      <c r="AV669" s="23" t="s">
        <v>1148</v>
      </c>
      <c r="AW669" s="23">
        <v>25.115012106537531</v>
      </c>
      <c r="AX669" s="23" t="s">
        <v>1148</v>
      </c>
      <c r="AY669" s="23">
        <v>19.220533409807857</v>
      </c>
      <c r="AZ669" s="23" t="s">
        <v>1148</v>
      </c>
      <c r="BA669" s="23">
        <v>60.639667705088264</v>
      </c>
      <c r="BB669" s="23" t="s">
        <v>1148</v>
      </c>
      <c r="BC669" s="24">
        <v>26.961296743397408</v>
      </c>
      <c r="BD669" s="1" t="s">
        <v>1148</v>
      </c>
      <c r="BE669" s="1" t="str">
        <f>IF(OR(N669="Q",P669="Q",R669="Q",T669="Q",V669="Q",X669="Q",Z669="Q",AB669="Q",AD669="Q",AF669="Q",AH669="Q",AJ669="Q",AL669="Q",AN669="Q",AP669="Q",AR669="Q",AT669="Q",AV669="Q",AX669="Q",AZ669="Q",BB669="Q",BD669="Q"),"Yes","No")</f>
        <v>No</v>
      </c>
    </row>
    <row r="670" spans="1:57" ht="11.25" customHeight="1">
      <c r="A670" s="7" t="s">
        <v>516</v>
      </c>
      <c r="B670" s="7" t="s">
        <v>517</v>
      </c>
      <c r="C670" s="37" t="s">
        <v>28</v>
      </c>
      <c r="D670" s="298">
        <v>1107</v>
      </c>
      <c r="E670" s="299">
        <v>10107</v>
      </c>
      <c r="F670" s="27" t="s">
        <v>167</v>
      </c>
      <c r="G670" s="73" t="s">
        <v>160</v>
      </c>
      <c r="H670" s="35">
        <v>923311</v>
      </c>
      <c r="I670" s="35">
        <v>14</v>
      </c>
      <c r="J670" s="37" t="s">
        <v>10</v>
      </c>
      <c r="K670" s="37" t="s">
        <v>161</v>
      </c>
      <c r="L670" s="8">
        <v>8</v>
      </c>
      <c r="M670" s="8">
        <v>20958</v>
      </c>
      <c r="N670" s="9" t="s">
        <v>1148</v>
      </c>
      <c r="O670" s="8">
        <v>3261</v>
      </c>
      <c r="P670" s="9" t="s">
        <v>1148</v>
      </c>
      <c r="Q670" s="8">
        <v>155</v>
      </c>
      <c r="R670" s="9" t="s">
        <v>1148</v>
      </c>
      <c r="S670" s="8">
        <v>5360</v>
      </c>
      <c r="T670" s="9" t="s">
        <v>1148</v>
      </c>
      <c r="U670" s="8">
        <v>0</v>
      </c>
      <c r="V670" s="9" t="s">
        <v>1148</v>
      </c>
      <c r="W670" s="33">
        <v>29734</v>
      </c>
      <c r="X670" s="9" t="s">
        <v>1148</v>
      </c>
      <c r="Y670" s="30">
        <v>10</v>
      </c>
      <c r="Z670" s="9" t="s">
        <v>1148</v>
      </c>
      <c r="AA670" s="30">
        <v>2</v>
      </c>
      <c r="AB670" s="9" t="s">
        <v>1148</v>
      </c>
      <c r="AC670" s="30">
        <v>0.5</v>
      </c>
      <c r="AD670" s="9" t="s">
        <v>1148</v>
      </c>
      <c r="AE670" s="30">
        <v>3</v>
      </c>
      <c r="AF670" s="9" t="s">
        <v>1148</v>
      </c>
      <c r="AG670" s="30">
        <v>0</v>
      </c>
      <c r="AH670" s="9" t="s">
        <v>1148</v>
      </c>
      <c r="AI670" s="32">
        <v>15.5</v>
      </c>
      <c r="AJ670" s="12" t="s">
        <v>1148</v>
      </c>
      <c r="AK670" s="22">
        <v>385842</v>
      </c>
      <c r="AL670" s="22" t="s">
        <v>1148</v>
      </c>
      <c r="AM670" s="22">
        <v>58671</v>
      </c>
      <c r="AN670" s="22" t="s">
        <v>1148</v>
      </c>
      <c r="AO670" s="22">
        <v>1568</v>
      </c>
      <c r="AP670" s="22" t="s">
        <v>1148</v>
      </c>
      <c r="AQ670" s="22">
        <v>68749</v>
      </c>
      <c r="AR670" s="22" t="s">
        <v>1148</v>
      </c>
      <c r="AS670" s="26">
        <v>514830</v>
      </c>
      <c r="AT670" s="22" t="s">
        <v>1148</v>
      </c>
      <c r="AU670" s="23">
        <v>18.410249069567708</v>
      </c>
      <c r="AV670" s="23" t="s">
        <v>1148</v>
      </c>
      <c r="AW670" s="23">
        <v>17.991720331186752</v>
      </c>
      <c r="AX670" s="23" t="s">
        <v>1148</v>
      </c>
      <c r="AY670" s="23">
        <v>10.116129032258064</v>
      </c>
      <c r="AZ670" s="23" t="s">
        <v>1148</v>
      </c>
      <c r="BA670" s="23">
        <v>12.826305970149253</v>
      </c>
      <c r="BB670" s="23" t="s">
        <v>1148</v>
      </c>
      <c r="BC670" s="24">
        <v>17.31452209591713</v>
      </c>
      <c r="BD670" s="1" t="s">
        <v>1148</v>
      </c>
      <c r="BE670" s="1" t="str">
        <f>IF(OR(N670="Q",P670="Q",R670="Q",T670="Q",V670="Q",X670="Q",Z670="Q",AB670="Q",AD670="Q",AF670="Q",AH670="Q",AJ670="Q",AL670="Q",AN670="Q",AP670="Q",AR670="Q",AT670="Q",AV670="Q",AX670="Q",AZ670="Q",BB670="Q",BD670="Q"),"Yes","No")</f>
        <v>No</v>
      </c>
    </row>
    <row r="671" spans="1:57" ht="11.25" customHeight="1">
      <c r="A671" s="7" t="s">
        <v>200</v>
      </c>
      <c r="B671" s="7" t="s">
        <v>201</v>
      </c>
      <c r="C671" s="37" t="s">
        <v>36</v>
      </c>
      <c r="D671" s="298">
        <v>4021</v>
      </c>
      <c r="E671" s="299">
        <v>40021</v>
      </c>
      <c r="F671" s="27" t="s">
        <v>164</v>
      </c>
      <c r="G671" s="73" t="s">
        <v>160</v>
      </c>
      <c r="H671" s="35">
        <v>95779</v>
      </c>
      <c r="I671" s="35">
        <v>14</v>
      </c>
      <c r="J671" s="37" t="s">
        <v>7</v>
      </c>
      <c r="K671" s="37" t="s">
        <v>161</v>
      </c>
      <c r="L671" s="8">
        <v>8</v>
      </c>
      <c r="M671" s="8">
        <v>66484</v>
      </c>
      <c r="N671" s="9" t="s">
        <v>1148</v>
      </c>
      <c r="O671" s="8">
        <v>8291</v>
      </c>
      <c r="P671" s="9" t="s">
        <v>1148</v>
      </c>
      <c r="Q671" s="8">
        <v>2287</v>
      </c>
      <c r="R671" s="9" t="s">
        <v>1148</v>
      </c>
      <c r="S671" s="8">
        <v>7908</v>
      </c>
      <c r="T671" s="9" t="s">
        <v>1148</v>
      </c>
      <c r="U671" s="8">
        <v>0</v>
      </c>
      <c r="V671" s="9" t="s">
        <v>1148</v>
      </c>
      <c r="W671" s="33">
        <v>84970</v>
      </c>
      <c r="X671" s="9" t="s">
        <v>1148</v>
      </c>
      <c r="Y671" s="30">
        <v>27</v>
      </c>
      <c r="Z671" s="9" t="s">
        <v>1148</v>
      </c>
      <c r="AA671" s="30">
        <v>4.2</v>
      </c>
      <c r="AB671" s="9" t="s">
        <v>1148</v>
      </c>
      <c r="AC671" s="30">
        <v>1.7</v>
      </c>
      <c r="AD671" s="9" t="s">
        <v>1148</v>
      </c>
      <c r="AE671" s="30">
        <v>4</v>
      </c>
      <c r="AF671" s="9" t="s">
        <v>1148</v>
      </c>
      <c r="AG671" s="30">
        <v>0</v>
      </c>
      <c r="AH671" s="9" t="s">
        <v>1148</v>
      </c>
      <c r="AI671" s="32">
        <v>36.900000000000006</v>
      </c>
      <c r="AJ671" s="12" t="s">
        <v>1148</v>
      </c>
      <c r="AK671" s="22">
        <v>1045776</v>
      </c>
      <c r="AL671" s="22" t="s">
        <v>1148</v>
      </c>
      <c r="AM671" s="22">
        <v>120017</v>
      </c>
      <c r="AN671" s="22" t="s">
        <v>1148</v>
      </c>
      <c r="AO671" s="22">
        <v>43930</v>
      </c>
      <c r="AP671" s="22" t="s">
        <v>1148</v>
      </c>
      <c r="AQ671" s="22">
        <v>214749</v>
      </c>
      <c r="AR671" s="22" t="s">
        <v>1148</v>
      </c>
      <c r="AS671" s="26">
        <v>1424472</v>
      </c>
      <c r="AT671" s="22" t="s">
        <v>1148</v>
      </c>
      <c r="AU671" s="23">
        <v>15.729739486192166</v>
      </c>
      <c r="AV671" s="23" t="s">
        <v>1148</v>
      </c>
      <c r="AW671" s="23">
        <v>14.47557592570257</v>
      </c>
      <c r="AX671" s="23" t="s">
        <v>1148</v>
      </c>
      <c r="AY671" s="23">
        <v>19.208570179274158</v>
      </c>
      <c r="AZ671" s="23" t="s">
        <v>1148</v>
      </c>
      <c r="BA671" s="23">
        <v>27.155918057663126</v>
      </c>
      <c r="BB671" s="23" t="s">
        <v>1148</v>
      </c>
      <c r="BC671" s="24">
        <v>16.764410968577145</v>
      </c>
      <c r="BD671" s="1" t="s">
        <v>1148</v>
      </c>
      <c r="BE671" s="1" t="str">
        <f>IF(OR(N671="Q",P671="Q",R671="Q",T671="Q",V671="Q",X671="Q",Z671="Q",AB671="Q",AD671="Q",AF671="Q",AH671="Q",AJ671="Q",AL671="Q",AN671="Q",AP671="Q",AR671="Q",AT671="Q",AV671="Q",AX671="Q",AZ671="Q",BB671="Q",BD671="Q"),"Yes","No")</f>
        <v>No</v>
      </c>
    </row>
    <row r="672" spans="1:57" ht="11.25" customHeight="1">
      <c r="A672" s="7" t="s">
        <v>516</v>
      </c>
      <c r="B672" s="7" t="s">
        <v>517</v>
      </c>
      <c r="C672" s="37" t="s">
        <v>28</v>
      </c>
      <c r="D672" s="298">
        <v>1107</v>
      </c>
      <c r="E672" s="299">
        <v>10107</v>
      </c>
      <c r="F672" s="27" t="s">
        <v>167</v>
      </c>
      <c r="G672" s="73" t="s">
        <v>160</v>
      </c>
      <c r="H672" s="35">
        <v>923311</v>
      </c>
      <c r="I672" s="35">
        <v>14</v>
      </c>
      <c r="J672" s="37" t="s">
        <v>7</v>
      </c>
      <c r="K672" s="37" t="s">
        <v>161</v>
      </c>
      <c r="L672" s="8">
        <v>6</v>
      </c>
      <c r="M672" s="8">
        <v>23298</v>
      </c>
      <c r="N672" s="9" t="s">
        <v>1148</v>
      </c>
      <c r="O672" s="8">
        <v>5346</v>
      </c>
      <c r="P672" s="9" t="s">
        <v>1148</v>
      </c>
      <c r="Q672" s="8">
        <v>390</v>
      </c>
      <c r="R672" s="9" t="s">
        <v>1148</v>
      </c>
      <c r="S672" s="8">
        <v>6944</v>
      </c>
      <c r="T672" s="9" t="s">
        <v>1148</v>
      </c>
      <c r="U672" s="8">
        <v>0</v>
      </c>
      <c r="V672" s="9" t="s">
        <v>1148</v>
      </c>
      <c r="W672" s="33">
        <v>35978</v>
      </c>
      <c r="X672" s="9" t="s">
        <v>1148</v>
      </c>
      <c r="Y672" s="30">
        <v>11</v>
      </c>
      <c r="Z672" s="9" t="s">
        <v>1148</v>
      </c>
      <c r="AA672" s="30">
        <v>3</v>
      </c>
      <c r="AB672" s="9" t="s">
        <v>1148</v>
      </c>
      <c r="AC672" s="30">
        <v>1</v>
      </c>
      <c r="AD672" s="9" t="s">
        <v>1148</v>
      </c>
      <c r="AE672" s="30">
        <v>4</v>
      </c>
      <c r="AF672" s="9" t="s">
        <v>1148</v>
      </c>
      <c r="AG672" s="30">
        <v>0</v>
      </c>
      <c r="AH672" s="9" t="s">
        <v>1148</v>
      </c>
      <c r="AI672" s="32">
        <v>19</v>
      </c>
      <c r="AJ672" s="12" t="s">
        <v>1148</v>
      </c>
      <c r="AK672" s="22">
        <v>555410</v>
      </c>
      <c r="AL672" s="22" t="s">
        <v>1148</v>
      </c>
      <c r="AM672" s="22">
        <v>101669</v>
      </c>
      <c r="AN672" s="22" t="s">
        <v>1148</v>
      </c>
      <c r="AO672" s="22">
        <v>4812</v>
      </c>
      <c r="AP672" s="22" t="s">
        <v>1148</v>
      </c>
      <c r="AQ672" s="22">
        <v>140053</v>
      </c>
      <c r="AR672" s="22" t="s">
        <v>1148</v>
      </c>
      <c r="AS672" s="26">
        <v>801944</v>
      </c>
      <c r="AT672" s="22" t="s">
        <v>1148</v>
      </c>
      <c r="AU672" s="23">
        <v>23.83938535496609</v>
      </c>
      <c r="AV672" s="23" t="s">
        <v>1148</v>
      </c>
      <c r="AW672" s="23">
        <v>19.017770295548072</v>
      </c>
      <c r="AX672" s="23" t="s">
        <v>1148</v>
      </c>
      <c r="AY672" s="23">
        <v>12.338461538461539</v>
      </c>
      <c r="AZ672" s="23" t="s">
        <v>1148</v>
      </c>
      <c r="BA672" s="23">
        <v>20.168922811059907</v>
      </c>
      <c r="BB672" s="23" t="s">
        <v>1148</v>
      </c>
      <c r="BC672" s="24">
        <v>22.289843793429316</v>
      </c>
      <c r="BD672" s="1" t="s">
        <v>1148</v>
      </c>
      <c r="BE672" s="1" t="str">
        <f>IF(OR(N672="Q",P672="Q",R672="Q",T672="Q",V672="Q",X672="Q",Z672="Q",AB672="Q",AD672="Q",AF672="Q",AH672="Q",AJ672="Q",AL672="Q",AN672="Q",AP672="Q",AR672="Q",AT672="Q",AV672="Q",AX672="Q",AZ672="Q",BB672="Q",BD672="Q"),"Yes","No")</f>
        <v>No</v>
      </c>
    </row>
    <row r="673" spans="1:57" ht="11.25" customHeight="1">
      <c r="A673" s="7" t="s">
        <v>200</v>
      </c>
      <c r="B673" s="7" t="s">
        <v>201</v>
      </c>
      <c r="C673" s="37" t="s">
        <v>36</v>
      </c>
      <c r="D673" s="298">
        <v>4021</v>
      </c>
      <c r="E673" s="299">
        <v>40021</v>
      </c>
      <c r="F673" s="27" t="s">
        <v>164</v>
      </c>
      <c r="G673" s="73" t="s">
        <v>160</v>
      </c>
      <c r="H673" s="35">
        <v>95779</v>
      </c>
      <c r="I673" s="35">
        <v>14</v>
      </c>
      <c r="J673" s="37" t="s">
        <v>10</v>
      </c>
      <c r="K673" s="37" t="s">
        <v>161</v>
      </c>
      <c r="L673" s="8">
        <v>6</v>
      </c>
      <c r="M673" s="8">
        <v>11184</v>
      </c>
      <c r="N673" s="9" t="s">
        <v>1148</v>
      </c>
      <c r="O673" s="8">
        <v>2468</v>
      </c>
      <c r="P673" s="9" t="s">
        <v>1148</v>
      </c>
      <c r="Q673" s="8">
        <v>403</v>
      </c>
      <c r="R673" s="9" t="s">
        <v>1148</v>
      </c>
      <c r="S673" s="8">
        <v>1395</v>
      </c>
      <c r="T673" s="9" t="s">
        <v>1148</v>
      </c>
      <c r="U673" s="8">
        <v>0</v>
      </c>
      <c r="V673" s="9" t="s">
        <v>1148</v>
      </c>
      <c r="W673" s="33">
        <v>15450</v>
      </c>
      <c r="X673" s="9" t="s">
        <v>1148</v>
      </c>
      <c r="Y673" s="30">
        <v>4</v>
      </c>
      <c r="Z673" s="9" t="s">
        <v>1148</v>
      </c>
      <c r="AA673" s="30">
        <v>0.8</v>
      </c>
      <c r="AB673" s="9" t="s">
        <v>1148</v>
      </c>
      <c r="AC673" s="30">
        <v>0.3</v>
      </c>
      <c r="AD673" s="9" t="s">
        <v>1148</v>
      </c>
      <c r="AE673" s="30">
        <v>1</v>
      </c>
      <c r="AF673" s="9" t="s">
        <v>1148</v>
      </c>
      <c r="AG673" s="30">
        <v>0</v>
      </c>
      <c r="AH673" s="9" t="s">
        <v>1148</v>
      </c>
      <c r="AI673" s="32">
        <v>6.1000000000000005</v>
      </c>
      <c r="AJ673" s="12" t="s">
        <v>1148</v>
      </c>
      <c r="AK673" s="22">
        <v>176883</v>
      </c>
      <c r="AL673" s="22" t="s">
        <v>1148</v>
      </c>
      <c r="AM673" s="22">
        <v>21179</v>
      </c>
      <c r="AN673" s="22" t="s">
        <v>1148</v>
      </c>
      <c r="AO673" s="22">
        <v>7752</v>
      </c>
      <c r="AP673" s="22" t="s">
        <v>1148</v>
      </c>
      <c r="AQ673" s="22">
        <v>37897</v>
      </c>
      <c r="AR673" s="22" t="s">
        <v>1148</v>
      </c>
      <c r="AS673" s="26">
        <v>243711</v>
      </c>
      <c r="AT673" s="22" t="s">
        <v>1148</v>
      </c>
      <c r="AU673" s="23">
        <v>15.815718884120171</v>
      </c>
      <c r="AV673" s="23" t="s">
        <v>1148</v>
      </c>
      <c r="AW673" s="23">
        <v>8.5814424635332252</v>
      </c>
      <c r="AX673" s="23" t="s">
        <v>1148</v>
      </c>
      <c r="AY673" s="23">
        <v>19.23573200992556</v>
      </c>
      <c r="AZ673" s="23" t="s">
        <v>1148</v>
      </c>
      <c r="BA673" s="23">
        <v>27.166308243727599</v>
      </c>
      <c r="BB673" s="23" t="s">
        <v>1148</v>
      </c>
      <c r="BC673" s="24">
        <v>15.774174757281553</v>
      </c>
      <c r="BD673" s="1" t="s">
        <v>1148</v>
      </c>
      <c r="BE673" s="1" t="str">
        <f>IF(OR(N673="Q",P673="Q",R673="Q",T673="Q",V673="Q",X673="Q",Z673="Q",AB673="Q",AD673="Q",AF673="Q",AH673="Q",AJ673="Q",AL673="Q",AN673="Q",AP673="Q",AR673="Q",AT673="Q",AV673="Q",AX673="Q",AZ673="Q",BB673="Q",BD673="Q"),"Yes","No")</f>
        <v>No</v>
      </c>
    </row>
    <row r="674" spans="1:57" ht="11.25" customHeight="1">
      <c r="A674" s="7" t="s">
        <v>296</v>
      </c>
      <c r="B674" s="7" t="s">
        <v>297</v>
      </c>
      <c r="C674" s="37" t="s">
        <v>17</v>
      </c>
      <c r="D674" s="298">
        <v>9043</v>
      </c>
      <c r="E674" s="299">
        <v>90043</v>
      </c>
      <c r="F674" s="27" t="s">
        <v>164</v>
      </c>
      <c r="G674" s="73" t="s">
        <v>160</v>
      </c>
      <c r="H674" s="35">
        <v>12150996</v>
      </c>
      <c r="I674" s="35">
        <v>14</v>
      </c>
      <c r="J674" s="37" t="s">
        <v>10</v>
      </c>
      <c r="K674" s="37" t="s">
        <v>161</v>
      </c>
      <c r="L674" s="8">
        <v>4</v>
      </c>
      <c r="M674" s="8">
        <v>8297</v>
      </c>
      <c r="N674" s="9" t="s">
        <v>1148</v>
      </c>
      <c r="O674" s="8">
        <v>1653</v>
      </c>
      <c r="P674" s="9" t="s">
        <v>1148</v>
      </c>
      <c r="Q674" s="8">
        <v>815</v>
      </c>
      <c r="R674" s="9" t="s">
        <v>1148</v>
      </c>
      <c r="S674" s="8">
        <v>550</v>
      </c>
      <c r="T674" s="9" t="s">
        <v>123</v>
      </c>
      <c r="U674" s="8">
        <v>0</v>
      </c>
      <c r="V674" s="9" t="s">
        <v>1148</v>
      </c>
      <c r="W674" s="33">
        <v>11315</v>
      </c>
      <c r="X674" s="9" t="s">
        <v>123</v>
      </c>
      <c r="Y674" s="30">
        <v>4.8</v>
      </c>
      <c r="Z674" s="9" t="s">
        <v>1148</v>
      </c>
      <c r="AA674" s="30">
        <v>1.1000000000000001</v>
      </c>
      <c r="AB674" s="9" t="s">
        <v>1148</v>
      </c>
      <c r="AC674" s="30">
        <v>1.4000000000000001</v>
      </c>
      <c r="AD674" s="9" t="s">
        <v>1148</v>
      </c>
      <c r="AE674" s="30">
        <v>1.3900000000000001</v>
      </c>
      <c r="AF674" s="9" t="s">
        <v>1148</v>
      </c>
      <c r="AG674" s="30">
        <v>0</v>
      </c>
      <c r="AH674" s="9" t="s">
        <v>1148</v>
      </c>
      <c r="AI674" s="32">
        <v>8.69</v>
      </c>
      <c r="AJ674" s="12" t="s">
        <v>1148</v>
      </c>
      <c r="AK674" s="22">
        <v>293196</v>
      </c>
      <c r="AL674" s="22" t="s">
        <v>1148</v>
      </c>
      <c r="AM674" s="22">
        <v>26433</v>
      </c>
      <c r="AN674" s="22" t="s">
        <v>1148</v>
      </c>
      <c r="AO674" s="22">
        <v>12827</v>
      </c>
      <c r="AP674" s="22" t="s">
        <v>1148</v>
      </c>
      <c r="AQ674" s="22">
        <v>25218</v>
      </c>
      <c r="AR674" s="22" t="s">
        <v>1148</v>
      </c>
      <c r="AS674" s="26">
        <v>357674</v>
      </c>
      <c r="AT674" s="22" t="s">
        <v>1148</v>
      </c>
      <c r="AU674" s="23">
        <v>35.337591900686995</v>
      </c>
      <c r="AV674" s="23" t="s">
        <v>1148</v>
      </c>
      <c r="AW674" s="23">
        <v>15.99092558983666</v>
      </c>
      <c r="AX674" s="23" t="s">
        <v>1148</v>
      </c>
      <c r="AY674" s="23">
        <v>15.738650306748466</v>
      </c>
      <c r="AZ674" s="23" t="s">
        <v>1148</v>
      </c>
      <c r="BA674" s="23">
        <v>45.850909090909092</v>
      </c>
      <c r="BB674" s="23" t="s">
        <v>123</v>
      </c>
      <c r="BC674" s="24">
        <v>31.610605391073797</v>
      </c>
      <c r="BD674" s="1" t="s">
        <v>123</v>
      </c>
      <c r="BE674" s="1" t="str">
        <f>IF(OR(N674="Q",P674="Q",R674="Q",T674="Q",V674="Q",X674="Q",Z674="Q",AB674="Q",AD674="Q",AF674="Q",AH674="Q",AJ674="Q",AL674="Q",AN674="Q",AP674="Q",AR674="Q",AT674="Q",AV674="Q",AX674="Q",AZ674="Q",BB674="Q",BD674="Q"),"Yes","No")</f>
        <v>Yes</v>
      </c>
    </row>
    <row r="675" spans="1:57" ht="11.25" customHeight="1">
      <c r="A675" s="7" t="s">
        <v>698</v>
      </c>
      <c r="B675" s="7" t="s">
        <v>699</v>
      </c>
      <c r="C675" s="37" t="s">
        <v>28</v>
      </c>
      <c r="D675" s="298">
        <v>1042</v>
      </c>
      <c r="E675" s="299">
        <v>10042</v>
      </c>
      <c r="F675" s="27" t="s">
        <v>167</v>
      </c>
      <c r="G675" s="73" t="s">
        <v>160</v>
      </c>
      <c r="H675" s="35">
        <v>923311</v>
      </c>
      <c r="I675" s="35">
        <v>12</v>
      </c>
      <c r="J675" s="37" t="s">
        <v>10</v>
      </c>
      <c r="K675" s="37" t="s">
        <v>161</v>
      </c>
      <c r="L675" s="8">
        <v>12</v>
      </c>
      <c r="M675" s="8">
        <v>29029</v>
      </c>
      <c r="N675" s="9" t="s">
        <v>1148</v>
      </c>
      <c r="O675" s="8">
        <v>1976</v>
      </c>
      <c r="P675" s="9" t="s">
        <v>1148</v>
      </c>
      <c r="Q675" s="8">
        <v>0</v>
      </c>
      <c r="R675" s="9" t="s">
        <v>1148</v>
      </c>
      <c r="S675" s="8">
        <v>4499</v>
      </c>
      <c r="T675" s="9" t="s">
        <v>1148</v>
      </c>
      <c r="U675" s="8">
        <v>0</v>
      </c>
      <c r="V675" s="9" t="s">
        <v>1148</v>
      </c>
      <c r="W675" s="33">
        <v>35504</v>
      </c>
      <c r="X675" s="9" t="s">
        <v>1148</v>
      </c>
      <c r="Y675" s="30">
        <v>18</v>
      </c>
      <c r="Z675" s="9" t="s">
        <v>1148</v>
      </c>
      <c r="AA675" s="30">
        <v>1</v>
      </c>
      <c r="AB675" s="9" t="s">
        <v>1148</v>
      </c>
      <c r="AC675" s="30">
        <v>0</v>
      </c>
      <c r="AD675" s="9" t="s">
        <v>1148</v>
      </c>
      <c r="AE675" s="30">
        <v>3</v>
      </c>
      <c r="AF675" s="9" t="s">
        <v>1148</v>
      </c>
      <c r="AG675" s="30">
        <v>0</v>
      </c>
      <c r="AH675" s="9" t="s">
        <v>1148</v>
      </c>
      <c r="AI675" s="32">
        <v>22</v>
      </c>
      <c r="AJ675" s="12" t="s">
        <v>1148</v>
      </c>
      <c r="AK675" s="22">
        <v>516166</v>
      </c>
      <c r="AL675" s="22" t="s">
        <v>1148</v>
      </c>
      <c r="AM675" s="22">
        <v>51647</v>
      </c>
      <c r="AN675" s="22" t="s">
        <v>1148</v>
      </c>
      <c r="AO675" s="22">
        <v>0</v>
      </c>
      <c r="AP675" s="22" t="s">
        <v>1148</v>
      </c>
      <c r="AQ675" s="22">
        <v>116666</v>
      </c>
      <c r="AR675" s="22" t="s">
        <v>1148</v>
      </c>
      <c r="AS675" s="26">
        <v>684479</v>
      </c>
      <c r="AT675" s="22" t="s">
        <v>1148</v>
      </c>
      <c r="AU675" s="23">
        <v>17.78104653966723</v>
      </c>
      <c r="AV675" s="23" t="s">
        <v>1148</v>
      </c>
      <c r="AW675" s="23">
        <v>26.137145748987855</v>
      </c>
      <c r="AX675" s="23" t="s">
        <v>1148</v>
      </c>
      <c r="AY675" s="23" t="s">
        <v>1148</v>
      </c>
      <c r="AZ675" s="23" t="s">
        <v>1148</v>
      </c>
      <c r="BA675" s="23">
        <v>25.931540342298288</v>
      </c>
      <c r="BB675" s="23" t="s">
        <v>1148</v>
      </c>
      <c r="BC675" s="24">
        <v>19.278926318161332</v>
      </c>
      <c r="BD675" s="1" t="s">
        <v>1148</v>
      </c>
      <c r="BE675" s="1" t="str">
        <f>IF(OR(N675="Q",P675="Q",R675="Q",T675="Q",V675="Q",X675="Q",Z675="Q",AB675="Q",AD675="Q",AF675="Q",AH675="Q",AJ675="Q",AL675="Q",AN675="Q",AP675="Q",AR675="Q",AT675="Q",AV675="Q",AX675="Q",AZ675="Q",BB675="Q",BD675="Q"),"Yes","No")</f>
        <v>No</v>
      </c>
    </row>
    <row r="676" spans="1:57" ht="11.25" customHeight="1">
      <c r="A676" s="7" t="s">
        <v>71</v>
      </c>
      <c r="B676" s="7" t="s">
        <v>192</v>
      </c>
      <c r="C676" s="37" t="s">
        <v>70</v>
      </c>
      <c r="D676" s="298">
        <v>2137</v>
      </c>
      <c r="E676" s="299">
        <v>20137</v>
      </c>
      <c r="F676" s="27" t="s">
        <v>175</v>
      </c>
      <c r="G676" s="73" t="s">
        <v>160</v>
      </c>
      <c r="H676" s="35">
        <v>423566</v>
      </c>
      <c r="I676" s="35">
        <v>12</v>
      </c>
      <c r="J676" s="37" t="s">
        <v>18</v>
      </c>
      <c r="K676" s="37" t="s">
        <v>161</v>
      </c>
      <c r="L676" s="8">
        <v>12</v>
      </c>
      <c r="M676" s="8">
        <v>30740</v>
      </c>
      <c r="N676" s="9" t="s">
        <v>1148</v>
      </c>
      <c r="O676" s="8">
        <v>11694</v>
      </c>
      <c r="P676" s="9" t="s">
        <v>1148</v>
      </c>
      <c r="Q676" s="8">
        <v>624</v>
      </c>
      <c r="R676" s="9" t="s">
        <v>1148</v>
      </c>
      <c r="S676" s="8">
        <v>7540</v>
      </c>
      <c r="T676" s="9" t="s">
        <v>1148</v>
      </c>
      <c r="U676" s="8">
        <v>0</v>
      </c>
      <c r="V676" s="9" t="s">
        <v>1148</v>
      </c>
      <c r="W676" s="33">
        <v>50598</v>
      </c>
      <c r="X676" s="9" t="s">
        <v>1148</v>
      </c>
      <c r="Y676" s="30">
        <v>24</v>
      </c>
      <c r="Z676" s="9" t="s">
        <v>1148</v>
      </c>
      <c r="AA676" s="30">
        <v>7</v>
      </c>
      <c r="AB676" s="9" t="s">
        <v>1148</v>
      </c>
      <c r="AC676" s="30">
        <v>1</v>
      </c>
      <c r="AD676" s="9" t="s">
        <v>1148</v>
      </c>
      <c r="AE676" s="30">
        <v>5</v>
      </c>
      <c r="AF676" s="9" t="s">
        <v>1148</v>
      </c>
      <c r="AG676" s="30">
        <v>0</v>
      </c>
      <c r="AH676" s="9" t="s">
        <v>1148</v>
      </c>
      <c r="AI676" s="32">
        <v>37</v>
      </c>
      <c r="AJ676" s="12" t="s">
        <v>1148</v>
      </c>
      <c r="AK676" s="22">
        <v>660810</v>
      </c>
      <c r="AL676" s="22" t="s">
        <v>1148</v>
      </c>
      <c r="AM676" s="22">
        <v>283598</v>
      </c>
      <c r="AN676" s="22" t="s">
        <v>1148</v>
      </c>
      <c r="AO676" s="22">
        <v>6864</v>
      </c>
      <c r="AP676" s="22" t="s">
        <v>1148</v>
      </c>
      <c r="AQ676" s="22">
        <v>164556</v>
      </c>
      <c r="AR676" s="22" t="s">
        <v>1148</v>
      </c>
      <c r="AS676" s="26">
        <v>1115828</v>
      </c>
      <c r="AT676" s="22" t="s">
        <v>1148</v>
      </c>
      <c r="AU676" s="23">
        <v>21.496746909564084</v>
      </c>
      <c r="AV676" s="23" t="s">
        <v>1148</v>
      </c>
      <c r="AW676" s="23">
        <v>24.251582007867281</v>
      </c>
      <c r="AX676" s="23" t="s">
        <v>1148</v>
      </c>
      <c r="AY676" s="23">
        <v>11</v>
      </c>
      <c r="AZ676" s="23" t="s">
        <v>1148</v>
      </c>
      <c r="BA676" s="23">
        <v>21.824403183023872</v>
      </c>
      <c r="BB676" s="23" t="s">
        <v>1148</v>
      </c>
      <c r="BC676" s="24">
        <v>22.05280841139966</v>
      </c>
      <c r="BD676" s="1" t="s">
        <v>1148</v>
      </c>
      <c r="BE676" s="1" t="str">
        <f>IF(OR(N676="Q",P676="Q",R676="Q",T676="Q",V676="Q",X676="Q",Z676="Q",AB676="Q",AD676="Q",AF676="Q",AH676="Q",AJ676="Q",AL676="Q",AN676="Q",AP676="Q",AR676="Q",AT676="Q",AV676="Q",AX676="Q",AZ676="Q",BB676="Q",BD676="Q"),"Yes","No")</f>
        <v>No</v>
      </c>
    </row>
    <row r="677" spans="1:57" ht="11.25" customHeight="1">
      <c r="A677" s="7" t="s">
        <v>273</v>
      </c>
      <c r="B677" s="7" t="s">
        <v>242</v>
      </c>
      <c r="C677" s="37" t="s">
        <v>70</v>
      </c>
      <c r="D677" s="298">
        <v>2172</v>
      </c>
      <c r="E677" s="299">
        <v>20172</v>
      </c>
      <c r="F677" s="27" t="s">
        <v>243</v>
      </c>
      <c r="G677" s="73" t="s">
        <v>160</v>
      </c>
      <c r="H677" s="35">
        <v>412317</v>
      </c>
      <c r="I677" s="35">
        <v>11</v>
      </c>
      <c r="J677" s="37" t="s">
        <v>7</v>
      </c>
      <c r="K677" s="37" t="s">
        <v>161</v>
      </c>
      <c r="L677" s="8">
        <v>11</v>
      </c>
      <c r="M677" s="8">
        <v>44130</v>
      </c>
      <c r="N677" s="9" t="s">
        <v>1148</v>
      </c>
      <c r="O677" s="8">
        <v>5449</v>
      </c>
      <c r="P677" s="9" t="s">
        <v>1148</v>
      </c>
      <c r="Q677" s="8">
        <v>222</v>
      </c>
      <c r="R677" s="9" t="s">
        <v>1148</v>
      </c>
      <c r="S677" s="8">
        <v>2093</v>
      </c>
      <c r="T677" s="9" t="s">
        <v>1148</v>
      </c>
      <c r="U677" s="8">
        <v>0</v>
      </c>
      <c r="V677" s="9" t="s">
        <v>1148</v>
      </c>
      <c r="W677" s="33">
        <v>51894</v>
      </c>
      <c r="X677" s="9" t="s">
        <v>1148</v>
      </c>
      <c r="Y677" s="30">
        <v>29</v>
      </c>
      <c r="Z677" s="9" t="s">
        <v>1148</v>
      </c>
      <c r="AA677" s="30">
        <v>4</v>
      </c>
      <c r="AB677" s="9" t="s">
        <v>1148</v>
      </c>
      <c r="AC677" s="30">
        <v>1</v>
      </c>
      <c r="AD677" s="9" t="s">
        <v>1148</v>
      </c>
      <c r="AE677" s="30">
        <v>1</v>
      </c>
      <c r="AF677" s="9" t="s">
        <v>1148</v>
      </c>
      <c r="AG677" s="30">
        <v>0</v>
      </c>
      <c r="AH677" s="9" t="s">
        <v>1148</v>
      </c>
      <c r="AI677" s="32">
        <v>35</v>
      </c>
      <c r="AJ677" s="12" t="s">
        <v>1148</v>
      </c>
      <c r="AK677" s="22">
        <v>1066621</v>
      </c>
      <c r="AL677" s="22" t="s">
        <v>1148</v>
      </c>
      <c r="AM677" s="22">
        <v>130781</v>
      </c>
      <c r="AN677" s="22" t="s">
        <v>1148</v>
      </c>
      <c r="AO677" s="22">
        <v>4160</v>
      </c>
      <c r="AP677" s="22" t="s">
        <v>1148</v>
      </c>
      <c r="AQ677" s="22">
        <v>48457</v>
      </c>
      <c r="AR677" s="22" t="s">
        <v>1148</v>
      </c>
      <c r="AS677" s="26">
        <v>1250019</v>
      </c>
      <c r="AT677" s="22" t="s">
        <v>1148</v>
      </c>
      <c r="AU677" s="23">
        <v>24.169975073646047</v>
      </c>
      <c r="AV677" s="23" t="s">
        <v>1148</v>
      </c>
      <c r="AW677" s="23">
        <v>24.000917599559553</v>
      </c>
      <c r="AX677" s="23" t="s">
        <v>1148</v>
      </c>
      <c r="AY677" s="23">
        <v>18.738738738738739</v>
      </c>
      <c r="AZ677" s="23" t="s">
        <v>1148</v>
      </c>
      <c r="BA677" s="23">
        <v>23.15193502150024</v>
      </c>
      <c r="BB677" s="23" t="s">
        <v>1148</v>
      </c>
      <c r="BC677" s="24">
        <v>24.08792924037461</v>
      </c>
      <c r="BD677" s="1" t="s">
        <v>1148</v>
      </c>
      <c r="BE677" s="1" t="str">
        <f>IF(OR(N677="Q",P677="Q",R677="Q",T677="Q",V677="Q",X677="Q",Z677="Q",AB677="Q",AD677="Q",AF677="Q",AH677="Q",AJ677="Q",AL677="Q",AN677="Q",AP677="Q",AR677="Q",AT677="Q",AV677="Q",AX677="Q",AZ677="Q",BB677="Q",BD677="Q"),"Yes","No")</f>
        <v>No</v>
      </c>
    </row>
    <row r="678" spans="1:57" ht="11.25" customHeight="1">
      <c r="A678" s="7" t="s">
        <v>272</v>
      </c>
      <c r="B678" s="7" t="s">
        <v>242</v>
      </c>
      <c r="C678" s="37" t="s">
        <v>70</v>
      </c>
      <c r="D678" s="298">
        <v>2116</v>
      </c>
      <c r="E678" s="299">
        <v>20116</v>
      </c>
      <c r="F678" s="27" t="s">
        <v>243</v>
      </c>
      <c r="G678" s="73" t="s">
        <v>160</v>
      </c>
      <c r="H678" s="35">
        <v>412317</v>
      </c>
      <c r="I678" s="35">
        <v>11</v>
      </c>
      <c r="J678" s="37" t="s">
        <v>7</v>
      </c>
      <c r="K678" s="37" t="s">
        <v>161</v>
      </c>
      <c r="L678" s="8">
        <v>11</v>
      </c>
      <c r="M678" s="8">
        <v>41125</v>
      </c>
      <c r="N678" s="9" t="s">
        <v>1148</v>
      </c>
      <c r="O678" s="8">
        <v>5894</v>
      </c>
      <c r="P678" s="9" t="s">
        <v>1148</v>
      </c>
      <c r="Q678" s="8">
        <v>966</v>
      </c>
      <c r="R678" s="9" t="s">
        <v>1148</v>
      </c>
      <c r="S678" s="8">
        <v>1925</v>
      </c>
      <c r="T678" s="9" t="s">
        <v>1148</v>
      </c>
      <c r="U678" s="8">
        <v>0</v>
      </c>
      <c r="V678" s="9" t="s">
        <v>1148</v>
      </c>
      <c r="W678" s="33">
        <v>49910</v>
      </c>
      <c r="X678" s="9" t="s">
        <v>1148</v>
      </c>
      <c r="Y678" s="30">
        <v>41</v>
      </c>
      <c r="Z678" s="9" t="s">
        <v>1148</v>
      </c>
      <c r="AA678" s="30">
        <v>3</v>
      </c>
      <c r="AB678" s="9" t="s">
        <v>1148</v>
      </c>
      <c r="AC678" s="30">
        <v>3</v>
      </c>
      <c r="AD678" s="9" t="s">
        <v>1148</v>
      </c>
      <c r="AE678" s="30">
        <v>1</v>
      </c>
      <c r="AF678" s="9" t="s">
        <v>1148</v>
      </c>
      <c r="AG678" s="30">
        <v>0</v>
      </c>
      <c r="AH678" s="9" t="s">
        <v>1148</v>
      </c>
      <c r="AI678" s="32">
        <v>48</v>
      </c>
      <c r="AJ678" s="12" t="s">
        <v>1148</v>
      </c>
      <c r="AK678" s="22">
        <v>883138</v>
      </c>
      <c r="AL678" s="22" t="s">
        <v>1148</v>
      </c>
      <c r="AM678" s="22">
        <v>140901</v>
      </c>
      <c r="AN678" s="22" t="s">
        <v>1148</v>
      </c>
      <c r="AO678" s="22">
        <v>16498</v>
      </c>
      <c r="AP678" s="22" t="s">
        <v>1148</v>
      </c>
      <c r="AQ678" s="22">
        <v>40150</v>
      </c>
      <c r="AR678" s="22" t="s">
        <v>1148</v>
      </c>
      <c r="AS678" s="26">
        <v>1080687</v>
      </c>
      <c r="AT678" s="22" t="s">
        <v>1148</v>
      </c>
      <c r="AU678" s="23">
        <v>21.474480243161093</v>
      </c>
      <c r="AV678" s="23" t="s">
        <v>1148</v>
      </c>
      <c r="AW678" s="23">
        <v>23.905836443841196</v>
      </c>
      <c r="AX678" s="23" t="s">
        <v>1148</v>
      </c>
      <c r="AY678" s="23">
        <v>17.078674948240167</v>
      </c>
      <c r="AZ678" s="23" t="s">
        <v>1148</v>
      </c>
      <c r="BA678" s="23">
        <v>20.857142857142858</v>
      </c>
      <c r="BB678" s="23" t="s">
        <v>1148</v>
      </c>
      <c r="BC678" s="24">
        <v>21.652714886796232</v>
      </c>
      <c r="BD678" s="1" t="s">
        <v>1148</v>
      </c>
      <c r="BE678" s="1" t="str">
        <f>IF(OR(N678="Q",P678="Q",R678="Q",T678="Q",V678="Q",X678="Q",Z678="Q",AB678="Q",AD678="Q",AF678="Q",AH678="Q",AJ678="Q",AL678="Q",AN678="Q",AP678="Q",AR678="Q",AT678="Q",AV678="Q",AX678="Q",AZ678="Q",BB678="Q",BD678="Q"),"Yes","No")</f>
        <v>No</v>
      </c>
    </row>
    <row r="679" spans="1:57" ht="11.25" customHeight="1">
      <c r="A679" s="7" t="s">
        <v>363</v>
      </c>
      <c r="B679" s="7" t="s">
        <v>299</v>
      </c>
      <c r="C679" s="37" t="s">
        <v>52</v>
      </c>
      <c r="D679" s="298">
        <v>5141</v>
      </c>
      <c r="E679" s="299">
        <v>50141</v>
      </c>
      <c r="F679" s="27" t="s">
        <v>167</v>
      </c>
      <c r="G679" s="73" t="s">
        <v>160</v>
      </c>
      <c r="H679" s="35">
        <v>3734090</v>
      </c>
      <c r="I679" s="35">
        <v>10</v>
      </c>
      <c r="J679" s="37" t="s">
        <v>34</v>
      </c>
      <c r="K679" s="37" t="s">
        <v>161</v>
      </c>
      <c r="L679" s="8">
        <v>10</v>
      </c>
      <c r="M679" s="8">
        <v>130219</v>
      </c>
      <c r="N679" s="9" t="s">
        <v>1148</v>
      </c>
      <c r="O679" s="8">
        <v>59665</v>
      </c>
      <c r="P679" s="9" t="s">
        <v>1148</v>
      </c>
      <c r="Q679" s="8">
        <v>0</v>
      </c>
      <c r="R679" s="9" t="s">
        <v>1148</v>
      </c>
      <c r="S679" s="8">
        <v>35521</v>
      </c>
      <c r="T679" s="9" t="s">
        <v>1148</v>
      </c>
      <c r="U679" s="8">
        <v>0</v>
      </c>
      <c r="V679" s="9" t="s">
        <v>1148</v>
      </c>
      <c r="W679" s="33">
        <v>225405</v>
      </c>
      <c r="X679" s="9" t="s">
        <v>1148</v>
      </c>
      <c r="Y679" s="30">
        <v>62</v>
      </c>
      <c r="Z679" s="9" t="s">
        <v>1148</v>
      </c>
      <c r="AA679" s="30">
        <v>22</v>
      </c>
      <c r="AB679" s="9" t="s">
        <v>1148</v>
      </c>
      <c r="AC679" s="30">
        <v>0</v>
      </c>
      <c r="AD679" s="9" t="s">
        <v>1148</v>
      </c>
      <c r="AE679" s="30">
        <v>18</v>
      </c>
      <c r="AF679" s="9" t="s">
        <v>1148</v>
      </c>
      <c r="AG679" s="30">
        <v>0</v>
      </c>
      <c r="AH679" s="9" t="s">
        <v>1148</v>
      </c>
      <c r="AI679" s="32">
        <v>102</v>
      </c>
      <c r="AJ679" s="12" t="s">
        <v>1148</v>
      </c>
      <c r="AK679" s="22">
        <v>2999420</v>
      </c>
      <c r="AL679" s="22" t="s">
        <v>1148</v>
      </c>
      <c r="AM679" s="22">
        <v>1512658</v>
      </c>
      <c r="AN679" s="22" t="s">
        <v>1148</v>
      </c>
      <c r="AO679" s="22">
        <v>0</v>
      </c>
      <c r="AP679" s="22" t="s">
        <v>1148</v>
      </c>
      <c r="AQ679" s="22">
        <v>996557</v>
      </c>
      <c r="AR679" s="22" t="s">
        <v>1148</v>
      </c>
      <c r="AS679" s="26">
        <v>5508635</v>
      </c>
      <c r="AT679" s="22" t="s">
        <v>1148</v>
      </c>
      <c r="AU679" s="23">
        <v>23.033658682680716</v>
      </c>
      <c r="AV679" s="23" t="s">
        <v>1148</v>
      </c>
      <c r="AW679" s="23">
        <v>25.352518226766112</v>
      </c>
      <c r="AX679" s="23" t="s">
        <v>1148</v>
      </c>
      <c r="AY679" s="23" t="s">
        <v>1148</v>
      </c>
      <c r="AZ679" s="23" t="s">
        <v>1148</v>
      </c>
      <c r="BA679" s="23">
        <v>28.055431997973031</v>
      </c>
      <c r="BB679" s="23" t="s">
        <v>1148</v>
      </c>
      <c r="BC679" s="24">
        <v>24.438832324038952</v>
      </c>
      <c r="BD679" s="1" t="s">
        <v>1148</v>
      </c>
      <c r="BE679" s="1" t="str">
        <f>IF(OR(N679="Q",P679="Q",R679="Q",T679="Q",V679="Q",X679="Q",Z679="Q",AB679="Q",AD679="Q",AF679="Q",AH679="Q",AJ679="Q",AL679="Q",AN679="Q",AP679="Q",AR679="Q",AT679="Q",AV679="Q",AX679="Q",AZ679="Q",BB679="Q",BD679="Q"),"Yes","No")</f>
        <v>No</v>
      </c>
    </row>
    <row r="680" spans="1:57" ht="11.25" customHeight="1">
      <c r="A680" s="7" t="s">
        <v>657</v>
      </c>
      <c r="B680" s="7" t="s">
        <v>658</v>
      </c>
      <c r="C680" s="37" t="s">
        <v>42</v>
      </c>
      <c r="D680" s="298">
        <v>5053</v>
      </c>
      <c r="E680" s="299">
        <v>50053</v>
      </c>
      <c r="F680" s="27" t="s">
        <v>164</v>
      </c>
      <c r="G680" s="73" t="s">
        <v>160</v>
      </c>
      <c r="H680" s="35">
        <v>92742</v>
      </c>
      <c r="I680" s="35">
        <v>10</v>
      </c>
      <c r="J680" s="37" t="s">
        <v>7</v>
      </c>
      <c r="K680" s="37" t="s">
        <v>161</v>
      </c>
      <c r="L680" s="8">
        <v>8</v>
      </c>
      <c r="M680" s="8">
        <v>39810</v>
      </c>
      <c r="N680" s="9" t="s">
        <v>1148</v>
      </c>
      <c r="O680" s="8">
        <v>3028</v>
      </c>
      <c r="P680" s="9" t="s">
        <v>1148</v>
      </c>
      <c r="Q680" s="8">
        <v>3024</v>
      </c>
      <c r="R680" s="9" t="s">
        <v>1148</v>
      </c>
      <c r="S680" s="8">
        <v>13176</v>
      </c>
      <c r="T680" s="9" t="s">
        <v>1148</v>
      </c>
      <c r="U680" s="8">
        <v>0</v>
      </c>
      <c r="V680" s="9" t="s">
        <v>1148</v>
      </c>
      <c r="W680" s="33">
        <v>59038</v>
      </c>
      <c r="X680" s="9" t="s">
        <v>1148</v>
      </c>
      <c r="Y680" s="30">
        <v>23</v>
      </c>
      <c r="Z680" s="9" t="s">
        <v>1148</v>
      </c>
      <c r="AA680" s="30">
        <v>2</v>
      </c>
      <c r="AB680" s="9" t="s">
        <v>1148</v>
      </c>
      <c r="AC680" s="30">
        <v>2</v>
      </c>
      <c r="AD680" s="9" t="s">
        <v>1148</v>
      </c>
      <c r="AE680" s="30">
        <v>7.7</v>
      </c>
      <c r="AF680" s="9" t="s">
        <v>1148</v>
      </c>
      <c r="AG680" s="30">
        <v>0</v>
      </c>
      <c r="AH680" s="9" t="s">
        <v>1148</v>
      </c>
      <c r="AI680" s="32">
        <v>34.700000000000003</v>
      </c>
      <c r="AJ680" s="12" t="s">
        <v>1148</v>
      </c>
      <c r="AK680" s="22">
        <v>912793</v>
      </c>
      <c r="AL680" s="22" t="s">
        <v>1148</v>
      </c>
      <c r="AM680" s="22">
        <v>79301</v>
      </c>
      <c r="AN680" s="22" t="s">
        <v>1148</v>
      </c>
      <c r="AO680" s="22">
        <v>72256</v>
      </c>
      <c r="AP680" s="22" t="s">
        <v>1148</v>
      </c>
      <c r="AQ680" s="22">
        <v>196355</v>
      </c>
      <c r="AR680" s="22" t="s">
        <v>1148</v>
      </c>
      <c r="AS680" s="26">
        <v>1260705</v>
      </c>
      <c r="AT680" s="22" t="s">
        <v>1148</v>
      </c>
      <c r="AU680" s="23">
        <v>22.928736498367243</v>
      </c>
      <c r="AV680" s="23" t="s">
        <v>1148</v>
      </c>
      <c r="AW680" s="23">
        <v>26.189233817701453</v>
      </c>
      <c r="AX680" s="23" t="s">
        <v>1148</v>
      </c>
      <c r="AY680" s="23">
        <v>23.894179894179896</v>
      </c>
      <c r="AZ680" s="23" t="s">
        <v>1148</v>
      </c>
      <c r="BA680" s="23">
        <v>14.902474195506983</v>
      </c>
      <c r="BB680" s="23" t="s">
        <v>1148</v>
      </c>
      <c r="BC680" s="24">
        <v>21.354127849859413</v>
      </c>
      <c r="BD680" s="1" t="s">
        <v>1148</v>
      </c>
      <c r="BE680" s="1" t="str">
        <f>IF(OR(N680="Q",P680="Q",R680="Q",T680="Q",V680="Q",X680="Q",Z680="Q",AB680="Q",AD680="Q",AF680="Q",AH680="Q",AJ680="Q",AL680="Q",AN680="Q",AP680="Q",AR680="Q",AT680="Q",AV680="Q",AX680="Q",AZ680="Q",BB680="Q",BD680="Q"),"Yes","No")</f>
        <v>No</v>
      </c>
    </row>
    <row r="681" spans="1:57" ht="11.25" customHeight="1">
      <c r="A681" s="7" t="s">
        <v>805</v>
      </c>
      <c r="B681" s="7" t="s">
        <v>806</v>
      </c>
      <c r="C681" s="37" t="s">
        <v>46</v>
      </c>
      <c r="D681" s="298">
        <v>6127</v>
      </c>
      <c r="E681" s="299">
        <v>60127</v>
      </c>
      <c r="F681" s="27" t="s">
        <v>164</v>
      </c>
      <c r="G681" s="73" t="s">
        <v>160</v>
      </c>
      <c r="H681" s="35">
        <v>899703</v>
      </c>
      <c r="I681" s="35">
        <v>10</v>
      </c>
      <c r="J681" s="37" t="s">
        <v>10</v>
      </c>
      <c r="K681" s="37" t="s">
        <v>161</v>
      </c>
      <c r="L681" s="8">
        <v>7</v>
      </c>
      <c r="M681" s="8">
        <v>8273</v>
      </c>
      <c r="N681" s="9" t="s">
        <v>1148</v>
      </c>
      <c r="O681" s="8">
        <v>0</v>
      </c>
      <c r="P681" s="9" t="s">
        <v>1148</v>
      </c>
      <c r="Q681" s="8">
        <v>0</v>
      </c>
      <c r="R681" s="9" t="s">
        <v>1148</v>
      </c>
      <c r="S681" s="8">
        <v>5193</v>
      </c>
      <c r="T681" s="9" t="s">
        <v>1148</v>
      </c>
      <c r="U681" s="8">
        <v>0</v>
      </c>
      <c r="V681" s="9" t="s">
        <v>1148</v>
      </c>
      <c r="W681" s="33">
        <v>13466</v>
      </c>
      <c r="X681" s="9" t="s">
        <v>1148</v>
      </c>
      <c r="Y681" s="30">
        <v>5</v>
      </c>
      <c r="Z681" s="9" t="s">
        <v>1148</v>
      </c>
      <c r="AA681" s="30">
        <v>0</v>
      </c>
      <c r="AB681" s="9" t="s">
        <v>1148</v>
      </c>
      <c r="AC681" s="30">
        <v>0</v>
      </c>
      <c r="AD681" s="9" t="s">
        <v>1148</v>
      </c>
      <c r="AE681" s="30">
        <v>3</v>
      </c>
      <c r="AF681" s="9" t="s">
        <v>1148</v>
      </c>
      <c r="AG681" s="30">
        <v>0</v>
      </c>
      <c r="AH681" s="9" t="s">
        <v>1148</v>
      </c>
      <c r="AI681" s="32">
        <v>8</v>
      </c>
      <c r="AJ681" s="12" t="s">
        <v>1148</v>
      </c>
      <c r="AK681" s="22">
        <v>145428</v>
      </c>
      <c r="AL681" s="22" t="s">
        <v>123</v>
      </c>
      <c r="AM681" s="22">
        <v>0</v>
      </c>
      <c r="AN681" s="22" t="s">
        <v>1148</v>
      </c>
      <c r="AO681" s="22">
        <v>0</v>
      </c>
      <c r="AP681" s="22" t="s">
        <v>1148</v>
      </c>
      <c r="AQ681" s="22">
        <v>152067</v>
      </c>
      <c r="AR681" s="22" t="s">
        <v>1148</v>
      </c>
      <c r="AS681" s="26">
        <v>297495</v>
      </c>
      <c r="AT681" s="22" t="s">
        <v>123</v>
      </c>
      <c r="AU681" s="23">
        <v>17.578629275957937</v>
      </c>
      <c r="AV681" s="23" t="s">
        <v>123</v>
      </c>
      <c r="AW681" s="23" t="s">
        <v>1148</v>
      </c>
      <c r="AX681" s="23" t="s">
        <v>1148</v>
      </c>
      <c r="AY681" s="23" t="s">
        <v>1148</v>
      </c>
      <c r="AZ681" s="23" t="s">
        <v>1148</v>
      </c>
      <c r="BA681" s="23">
        <v>29.283073367995378</v>
      </c>
      <c r="BB681" s="23" t="s">
        <v>1148</v>
      </c>
      <c r="BC681" s="24">
        <v>22.0923065498292</v>
      </c>
      <c r="BD681" s="1" t="s">
        <v>123</v>
      </c>
      <c r="BE681" s="1" t="str">
        <f>IF(OR(N681="Q",P681="Q",R681="Q",T681="Q",V681="Q",X681="Q",Z681="Q",AB681="Q",AD681="Q",AF681="Q",AH681="Q",AJ681="Q",AL681="Q",AN681="Q",AP681="Q",AR681="Q",AT681="Q",AV681="Q",AX681="Q",AZ681="Q",BB681="Q",BD681="Q"),"Yes","No")</f>
        <v>Yes</v>
      </c>
    </row>
    <row r="682" spans="1:57" ht="11.25" customHeight="1">
      <c r="A682" s="7" t="s">
        <v>805</v>
      </c>
      <c r="B682" s="7" t="s">
        <v>806</v>
      </c>
      <c r="C682" s="37" t="s">
        <v>46</v>
      </c>
      <c r="D682" s="298">
        <v>6127</v>
      </c>
      <c r="E682" s="299">
        <v>60127</v>
      </c>
      <c r="F682" s="27" t="s">
        <v>164</v>
      </c>
      <c r="G682" s="73" t="s">
        <v>160</v>
      </c>
      <c r="H682" s="35">
        <v>899703</v>
      </c>
      <c r="I682" s="35">
        <v>10</v>
      </c>
      <c r="J682" s="37" t="s">
        <v>19</v>
      </c>
      <c r="K682" s="37" t="s">
        <v>161</v>
      </c>
      <c r="L682" s="8">
        <v>3</v>
      </c>
      <c r="M682" s="8">
        <v>71878</v>
      </c>
      <c r="N682" s="9" t="s">
        <v>1148</v>
      </c>
      <c r="O682" s="8">
        <v>0</v>
      </c>
      <c r="P682" s="9" t="s">
        <v>1148</v>
      </c>
      <c r="Q682" s="8">
        <v>0</v>
      </c>
      <c r="R682" s="9" t="s">
        <v>1148</v>
      </c>
      <c r="S682" s="8">
        <v>13630</v>
      </c>
      <c r="T682" s="9" t="s">
        <v>1148</v>
      </c>
      <c r="U682" s="8">
        <v>0</v>
      </c>
      <c r="V682" s="9" t="s">
        <v>1148</v>
      </c>
      <c r="W682" s="33">
        <v>85508</v>
      </c>
      <c r="X682" s="9" t="s">
        <v>1148</v>
      </c>
      <c r="Y682" s="30">
        <v>35</v>
      </c>
      <c r="Z682" s="9" t="s">
        <v>1148</v>
      </c>
      <c r="AA682" s="30">
        <v>0</v>
      </c>
      <c r="AB682" s="9" t="s">
        <v>1148</v>
      </c>
      <c r="AC682" s="30">
        <v>0</v>
      </c>
      <c r="AD682" s="9" t="s">
        <v>1148</v>
      </c>
      <c r="AE682" s="30">
        <v>7</v>
      </c>
      <c r="AF682" s="9" t="s">
        <v>1148</v>
      </c>
      <c r="AG682" s="30">
        <v>0</v>
      </c>
      <c r="AH682" s="9" t="s">
        <v>1148</v>
      </c>
      <c r="AI682" s="32">
        <v>42</v>
      </c>
      <c r="AJ682" s="12" t="s">
        <v>1148</v>
      </c>
      <c r="AK682" s="22">
        <v>1824650</v>
      </c>
      <c r="AL682" s="22" t="s">
        <v>1148</v>
      </c>
      <c r="AM682" s="22">
        <v>0</v>
      </c>
      <c r="AN682" s="22" t="s">
        <v>1148</v>
      </c>
      <c r="AO682" s="22">
        <v>0</v>
      </c>
      <c r="AP682" s="22" t="s">
        <v>1148</v>
      </c>
      <c r="AQ682" s="22">
        <v>285464</v>
      </c>
      <c r="AR682" s="22" t="s">
        <v>1148</v>
      </c>
      <c r="AS682" s="26">
        <v>2110114</v>
      </c>
      <c r="AT682" s="22" t="s">
        <v>1148</v>
      </c>
      <c r="AU682" s="23">
        <v>25.38537521912129</v>
      </c>
      <c r="AV682" s="23" t="s">
        <v>1148</v>
      </c>
      <c r="AW682" s="23" t="s">
        <v>1148</v>
      </c>
      <c r="AX682" s="23" t="s">
        <v>1148</v>
      </c>
      <c r="AY682" s="23" t="s">
        <v>1148</v>
      </c>
      <c r="AZ682" s="23" t="s">
        <v>1148</v>
      </c>
      <c r="BA682" s="23">
        <v>20.943800440205429</v>
      </c>
      <c r="BB682" s="23" t="s">
        <v>1148</v>
      </c>
      <c r="BC682" s="24">
        <v>24.677386911166206</v>
      </c>
      <c r="BD682" s="1" t="s">
        <v>1148</v>
      </c>
      <c r="BE682" s="1" t="str">
        <f>IF(OR(N682="Q",P682="Q",R682="Q",T682="Q",V682="Q",X682="Q",Z682="Q",AB682="Q",AD682="Q",AF682="Q",AH682="Q",AJ682="Q",AL682="Q",AN682="Q",AP682="Q",AR682="Q",AT682="Q",AV682="Q",AX682="Q",AZ682="Q",BB682="Q",BD682="Q"),"Yes","No")</f>
        <v>No</v>
      </c>
    </row>
    <row r="683" spans="1:57" ht="11.25" customHeight="1">
      <c r="A683" s="7" t="s">
        <v>657</v>
      </c>
      <c r="B683" s="7" t="s">
        <v>658</v>
      </c>
      <c r="C683" s="37" t="s">
        <v>42</v>
      </c>
      <c r="D683" s="298">
        <v>5053</v>
      </c>
      <c r="E683" s="299">
        <v>50053</v>
      </c>
      <c r="F683" s="27" t="s">
        <v>164</v>
      </c>
      <c r="G683" s="73" t="s">
        <v>160</v>
      </c>
      <c r="H683" s="35">
        <v>92742</v>
      </c>
      <c r="I683" s="35">
        <v>10</v>
      </c>
      <c r="J683" s="37" t="s">
        <v>10</v>
      </c>
      <c r="K683" s="37" t="s">
        <v>161</v>
      </c>
      <c r="L683" s="8">
        <v>2</v>
      </c>
      <c r="M683" s="8">
        <v>12843</v>
      </c>
      <c r="N683" s="9" t="s">
        <v>1148</v>
      </c>
      <c r="O683" s="8">
        <v>3024</v>
      </c>
      <c r="P683" s="9" t="s">
        <v>1148</v>
      </c>
      <c r="Q683" s="8">
        <v>2016</v>
      </c>
      <c r="R683" s="9" t="s">
        <v>1148</v>
      </c>
      <c r="S683" s="8">
        <v>1400</v>
      </c>
      <c r="T683" s="9" t="s">
        <v>1148</v>
      </c>
      <c r="U683" s="8">
        <v>0</v>
      </c>
      <c r="V683" s="9" t="s">
        <v>1148</v>
      </c>
      <c r="W683" s="33">
        <v>19283</v>
      </c>
      <c r="X683" s="9" t="s">
        <v>1148</v>
      </c>
      <c r="Y683" s="30">
        <v>6</v>
      </c>
      <c r="Z683" s="9" t="s">
        <v>1148</v>
      </c>
      <c r="AA683" s="30">
        <v>2</v>
      </c>
      <c r="AB683" s="9" t="s">
        <v>1148</v>
      </c>
      <c r="AC683" s="30">
        <v>1</v>
      </c>
      <c r="AD683" s="9" t="s">
        <v>1148</v>
      </c>
      <c r="AE683" s="30">
        <v>1.3</v>
      </c>
      <c r="AF683" s="9" t="s">
        <v>1148</v>
      </c>
      <c r="AG683" s="30">
        <v>0</v>
      </c>
      <c r="AH683" s="9" t="s">
        <v>1148</v>
      </c>
      <c r="AI683" s="32">
        <v>10.3</v>
      </c>
      <c r="AJ683" s="12" t="s">
        <v>1148</v>
      </c>
      <c r="AK683" s="22">
        <v>167770</v>
      </c>
      <c r="AL683" s="22" t="s">
        <v>1148</v>
      </c>
      <c r="AM683" s="22">
        <v>47007</v>
      </c>
      <c r="AN683" s="22" t="s">
        <v>1148</v>
      </c>
      <c r="AO683" s="22">
        <v>34423</v>
      </c>
      <c r="AP683" s="22" t="s">
        <v>1148</v>
      </c>
      <c r="AQ683" s="22">
        <v>31765</v>
      </c>
      <c r="AR683" s="22" t="s">
        <v>1148</v>
      </c>
      <c r="AS683" s="26">
        <v>280965</v>
      </c>
      <c r="AT683" s="22" t="s">
        <v>1148</v>
      </c>
      <c r="AU683" s="23">
        <v>13.063147239741493</v>
      </c>
      <c r="AV683" s="23" t="s">
        <v>1148</v>
      </c>
      <c r="AW683" s="23">
        <v>15.544642857142858</v>
      </c>
      <c r="AX683" s="23" t="s">
        <v>1148</v>
      </c>
      <c r="AY683" s="23">
        <v>17.074900793650794</v>
      </c>
      <c r="AZ683" s="23" t="s">
        <v>1148</v>
      </c>
      <c r="BA683" s="23">
        <v>22.689285714285713</v>
      </c>
      <c r="BB683" s="23" t="s">
        <v>1148</v>
      </c>
      <c r="BC683" s="24">
        <v>14.570606233469896</v>
      </c>
      <c r="BD683" s="1" t="s">
        <v>1148</v>
      </c>
      <c r="BE683" s="1" t="str">
        <f>IF(OR(N683="Q",P683="Q",R683="Q",T683="Q",V683="Q",X683="Q",Z683="Q",AB683="Q",AD683="Q",AF683="Q",AH683="Q",AJ683="Q",AL683="Q",AN683="Q",AP683="Q",AR683="Q",AT683="Q",AV683="Q",AX683="Q",AZ683="Q",BB683="Q",BD683="Q"),"Yes","No")</f>
        <v>No</v>
      </c>
    </row>
    <row r="684" spans="1:57" ht="11.25" customHeight="1">
      <c r="A684" s="7" t="s">
        <v>771</v>
      </c>
      <c r="B684" s="7" t="s">
        <v>772</v>
      </c>
      <c r="C684" s="37" t="s">
        <v>79</v>
      </c>
      <c r="D684" s="298">
        <v>4175</v>
      </c>
      <c r="E684" s="299">
        <v>40175</v>
      </c>
      <c r="F684" s="27" t="s">
        <v>159</v>
      </c>
      <c r="G684" s="73" t="s">
        <v>160</v>
      </c>
      <c r="H684" s="35">
        <v>2148346</v>
      </c>
      <c r="I684" s="35">
        <v>9</v>
      </c>
      <c r="J684" s="37" t="s">
        <v>19</v>
      </c>
      <c r="K684" s="37" t="s">
        <v>161</v>
      </c>
      <c r="L684" s="8">
        <v>9</v>
      </c>
      <c r="M684" s="8">
        <v>202280</v>
      </c>
      <c r="N684" s="9" t="s">
        <v>1148</v>
      </c>
      <c r="O684" s="8">
        <v>127010</v>
      </c>
      <c r="P684" s="9" t="s">
        <v>1148</v>
      </c>
      <c r="Q684" s="8">
        <v>16640</v>
      </c>
      <c r="R684" s="9" t="s">
        <v>1148</v>
      </c>
      <c r="S684" s="8">
        <v>72020</v>
      </c>
      <c r="T684" s="9" t="s">
        <v>1148</v>
      </c>
      <c r="U684" s="8">
        <v>0</v>
      </c>
      <c r="V684" s="9" t="s">
        <v>1148</v>
      </c>
      <c r="W684" s="33">
        <v>417950</v>
      </c>
      <c r="X684" s="9" t="s">
        <v>1148</v>
      </c>
      <c r="Y684" s="30">
        <v>106</v>
      </c>
      <c r="Z684" s="9" t="s">
        <v>1148</v>
      </c>
      <c r="AA684" s="30">
        <v>67</v>
      </c>
      <c r="AB684" s="9" t="s">
        <v>1148</v>
      </c>
      <c r="AC684" s="30">
        <v>9</v>
      </c>
      <c r="AD684" s="9" t="s">
        <v>1148</v>
      </c>
      <c r="AE684" s="30">
        <v>37</v>
      </c>
      <c r="AF684" s="9" t="s">
        <v>1148</v>
      </c>
      <c r="AG684" s="30">
        <v>0</v>
      </c>
      <c r="AH684" s="9" t="s">
        <v>1148</v>
      </c>
      <c r="AI684" s="32">
        <v>219</v>
      </c>
      <c r="AJ684" s="12" t="s">
        <v>1148</v>
      </c>
      <c r="AK684" s="22">
        <v>7145006</v>
      </c>
      <c r="AL684" s="22" t="s">
        <v>1148</v>
      </c>
      <c r="AM684" s="22">
        <v>4018819</v>
      </c>
      <c r="AN684" s="22" t="s">
        <v>1148</v>
      </c>
      <c r="AO684" s="22">
        <v>471408</v>
      </c>
      <c r="AP684" s="22" t="s">
        <v>1148</v>
      </c>
      <c r="AQ684" s="22">
        <v>1701229</v>
      </c>
      <c r="AR684" s="22" t="s">
        <v>1148</v>
      </c>
      <c r="AS684" s="26">
        <v>13336462</v>
      </c>
      <c r="AT684" s="22" t="s">
        <v>1148</v>
      </c>
      <c r="AU684" s="23">
        <v>35.32235515127546</v>
      </c>
      <c r="AV684" s="23" t="s">
        <v>1148</v>
      </c>
      <c r="AW684" s="23">
        <v>31.641752617904103</v>
      </c>
      <c r="AX684" s="23" t="s">
        <v>1148</v>
      </c>
      <c r="AY684" s="23">
        <v>28.329807692307693</v>
      </c>
      <c r="AZ684" s="23" t="s">
        <v>1148</v>
      </c>
      <c r="BA684" s="23">
        <v>23.621618994723686</v>
      </c>
      <c r="BB684" s="23" t="s">
        <v>1148</v>
      </c>
      <c r="BC684" s="24">
        <v>31.909228376600073</v>
      </c>
      <c r="BD684" s="1" t="s">
        <v>1148</v>
      </c>
      <c r="BE684" s="1" t="str">
        <f>IF(OR(N684="Q",P684="Q",R684="Q",T684="Q",V684="Q",X684="Q",Z684="Q",AB684="Q",AD684="Q",AF684="Q",AH684="Q",AJ684="Q",AL684="Q",AN684="Q",AP684="Q",AR684="Q",AT684="Q",AV684="Q",AX684="Q",AZ684="Q",BB684="Q",BD684="Q"),"Yes","No")</f>
        <v>No</v>
      </c>
    </row>
    <row r="685" spans="1:57" ht="11.25" customHeight="1">
      <c r="A685" s="7" t="s">
        <v>312</v>
      </c>
      <c r="B685" s="7" t="s">
        <v>313</v>
      </c>
      <c r="C685" s="37" t="s">
        <v>70</v>
      </c>
      <c r="D685" s="298">
        <v>2006</v>
      </c>
      <c r="E685" s="299">
        <v>20006</v>
      </c>
      <c r="F685" s="27" t="s">
        <v>164</v>
      </c>
      <c r="G685" s="73" t="s">
        <v>160</v>
      </c>
      <c r="H685" s="35">
        <v>18351295</v>
      </c>
      <c r="I685" s="35">
        <v>9</v>
      </c>
      <c r="J685" s="37" t="s">
        <v>7</v>
      </c>
      <c r="K685" s="37" t="s">
        <v>161</v>
      </c>
      <c r="L685" s="8">
        <v>6</v>
      </c>
      <c r="M685" s="8">
        <v>36064</v>
      </c>
      <c r="N685" s="9" t="s">
        <v>1148</v>
      </c>
      <c r="O685" s="8">
        <v>5827</v>
      </c>
      <c r="P685" s="9" t="s">
        <v>1148</v>
      </c>
      <c r="Q685" s="8">
        <v>576</v>
      </c>
      <c r="R685" s="9" t="s">
        <v>1148</v>
      </c>
      <c r="S685" s="8">
        <v>3111</v>
      </c>
      <c r="T685" s="9" t="s">
        <v>1148</v>
      </c>
      <c r="U685" s="8">
        <v>0</v>
      </c>
      <c r="V685" s="9" t="s">
        <v>1148</v>
      </c>
      <c r="W685" s="33">
        <v>45578</v>
      </c>
      <c r="X685" s="9" t="s">
        <v>1148</v>
      </c>
      <c r="Y685" s="30">
        <v>33</v>
      </c>
      <c r="Z685" s="9" t="s">
        <v>1148</v>
      </c>
      <c r="AA685" s="30">
        <v>3</v>
      </c>
      <c r="AB685" s="9" t="s">
        <v>1148</v>
      </c>
      <c r="AC685" s="30">
        <v>1</v>
      </c>
      <c r="AD685" s="9" t="s">
        <v>1148</v>
      </c>
      <c r="AE685" s="30">
        <v>1.7</v>
      </c>
      <c r="AF685" s="9" t="s">
        <v>1148</v>
      </c>
      <c r="AG685" s="30">
        <v>0</v>
      </c>
      <c r="AH685" s="9" t="s">
        <v>1148</v>
      </c>
      <c r="AI685" s="32">
        <v>38.700000000000003</v>
      </c>
      <c r="AJ685" s="12" t="s">
        <v>1148</v>
      </c>
      <c r="AK685" s="22">
        <v>747744</v>
      </c>
      <c r="AL685" s="22" t="s">
        <v>1148</v>
      </c>
      <c r="AM685" s="22">
        <v>147180</v>
      </c>
      <c r="AN685" s="22" t="s">
        <v>1148</v>
      </c>
      <c r="AO685" s="22">
        <v>37386</v>
      </c>
      <c r="AP685" s="22" t="s">
        <v>1148</v>
      </c>
      <c r="AQ685" s="22">
        <v>216420</v>
      </c>
      <c r="AR685" s="22" t="s">
        <v>1148</v>
      </c>
      <c r="AS685" s="26">
        <v>1148730</v>
      </c>
      <c r="AT685" s="22" t="s">
        <v>1148</v>
      </c>
      <c r="AU685" s="23">
        <v>20.733806566104704</v>
      </c>
      <c r="AV685" s="23" t="s">
        <v>1148</v>
      </c>
      <c r="AW685" s="23">
        <v>25.258280418740348</v>
      </c>
      <c r="AX685" s="23" t="s">
        <v>1148</v>
      </c>
      <c r="AY685" s="23">
        <v>64.90625</v>
      </c>
      <c r="AZ685" s="23" t="s">
        <v>1148</v>
      </c>
      <c r="BA685" s="23">
        <v>69.56605593056895</v>
      </c>
      <c r="BB685" s="23" t="s">
        <v>1148</v>
      </c>
      <c r="BC685" s="24">
        <v>25.203607003378824</v>
      </c>
      <c r="BD685" s="1" t="s">
        <v>1148</v>
      </c>
      <c r="BE685" s="1" t="str">
        <f>IF(OR(N685="Q",P685="Q",R685="Q",T685="Q",V685="Q",X685="Q",Z685="Q",AB685="Q",AD685="Q",AF685="Q",AH685="Q",AJ685="Q",AL685="Q",AN685="Q",AP685="Q",AR685="Q",AT685="Q",AV685="Q",AX685="Q",AZ685="Q",BB685="Q",BD685="Q"),"Yes","No")</f>
        <v>No</v>
      </c>
    </row>
    <row r="686" spans="1:57" ht="11.25" customHeight="1">
      <c r="A686" s="7" t="s">
        <v>312</v>
      </c>
      <c r="B686" s="7" t="s">
        <v>313</v>
      </c>
      <c r="C686" s="37" t="s">
        <v>70</v>
      </c>
      <c r="D686" s="298">
        <v>2006</v>
      </c>
      <c r="E686" s="299">
        <v>20006</v>
      </c>
      <c r="F686" s="27" t="s">
        <v>164</v>
      </c>
      <c r="G686" s="73" t="s">
        <v>160</v>
      </c>
      <c r="H686" s="35">
        <v>18351295</v>
      </c>
      <c r="I686" s="35">
        <v>9</v>
      </c>
      <c r="J686" s="37" t="s">
        <v>10</v>
      </c>
      <c r="K686" s="37" t="s">
        <v>161</v>
      </c>
      <c r="L686" s="8">
        <v>3</v>
      </c>
      <c r="M686" s="8">
        <v>13890</v>
      </c>
      <c r="N686" s="9" t="s">
        <v>1148</v>
      </c>
      <c r="O686" s="8">
        <v>400</v>
      </c>
      <c r="P686" s="9" t="s">
        <v>1148</v>
      </c>
      <c r="Q686" s="8">
        <v>1600</v>
      </c>
      <c r="R686" s="9" t="s">
        <v>1148</v>
      </c>
      <c r="S686" s="8">
        <v>928</v>
      </c>
      <c r="T686" s="9" t="s">
        <v>1148</v>
      </c>
      <c r="U686" s="8">
        <v>0</v>
      </c>
      <c r="V686" s="9" t="s">
        <v>1148</v>
      </c>
      <c r="W686" s="33">
        <v>16818</v>
      </c>
      <c r="X686" s="9" t="s">
        <v>1148</v>
      </c>
      <c r="Y686" s="30">
        <v>7</v>
      </c>
      <c r="Z686" s="9" t="s">
        <v>1148</v>
      </c>
      <c r="AA686" s="30">
        <v>0.2</v>
      </c>
      <c r="AB686" s="9" t="s">
        <v>1148</v>
      </c>
      <c r="AC686" s="30">
        <v>1</v>
      </c>
      <c r="AD686" s="9" t="s">
        <v>1148</v>
      </c>
      <c r="AE686" s="30">
        <v>0.3</v>
      </c>
      <c r="AF686" s="9" t="s">
        <v>1148</v>
      </c>
      <c r="AG686" s="30">
        <v>0</v>
      </c>
      <c r="AH686" s="9" t="s">
        <v>1148</v>
      </c>
      <c r="AI686" s="32">
        <v>8.5</v>
      </c>
      <c r="AJ686" s="12" t="s">
        <v>1148</v>
      </c>
      <c r="AK686" s="22">
        <v>249002</v>
      </c>
      <c r="AL686" s="22" t="s">
        <v>1148</v>
      </c>
      <c r="AM686" s="22">
        <v>51527</v>
      </c>
      <c r="AN686" s="22" t="s">
        <v>1148</v>
      </c>
      <c r="AO686" s="22">
        <v>36826</v>
      </c>
      <c r="AP686" s="22" t="s">
        <v>1148</v>
      </c>
      <c r="AQ686" s="22">
        <v>59760</v>
      </c>
      <c r="AR686" s="22" t="s">
        <v>1148</v>
      </c>
      <c r="AS686" s="26">
        <v>397115</v>
      </c>
      <c r="AT686" s="22" t="s">
        <v>1148</v>
      </c>
      <c r="AU686" s="23">
        <v>17.926709863210942</v>
      </c>
      <c r="AV686" s="23" t="s">
        <v>1148</v>
      </c>
      <c r="AW686" s="23">
        <v>128.8175</v>
      </c>
      <c r="AX686" s="23" t="s">
        <v>1148</v>
      </c>
      <c r="AY686" s="23">
        <v>23.016249999999999</v>
      </c>
      <c r="AZ686" s="23" t="s">
        <v>1148</v>
      </c>
      <c r="BA686" s="23">
        <v>64.396551724137936</v>
      </c>
      <c r="BB686" s="23" t="s">
        <v>1148</v>
      </c>
      <c r="BC686" s="24">
        <v>23.612498513497442</v>
      </c>
      <c r="BD686" s="1" t="s">
        <v>1148</v>
      </c>
      <c r="BE686" s="1" t="str">
        <f>IF(OR(N686="Q",P686="Q",R686="Q",T686="Q",V686="Q",X686="Q",Z686="Q",AB686="Q",AD686="Q",AF686="Q",AH686="Q",AJ686="Q",AL686="Q",AN686="Q",AP686="Q",AR686="Q",AT686="Q",AV686="Q",AX686="Q",AZ686="Q",BB686="Q",BD686="Q"),"Yes","No")</f>
        <v>No</v>
      </c>
    </row>
    <row r="687" spans="1:57" ht="11.25" customHeight="1">
      <c r="A687" s="7" t="s">
        <v>300</v>
      </c>
      <c r="B687" s="7" t="s">
        <v>301</v>
      </c>
      <c r="C687" s="37" t="s">
        <v>86</v>
      </c>
      <c r="D687" s="298">
        <v>3058</v>
      </c>
      <c r="E687" s="299">
        <v>30058</v>
      </c>
      <c r="F687" s="27" t="s">
        <v>164</v>
      </c>
      <c r="G687" s="73" t="s">
        <v>160</v>
      </c>
      <c r="H687" s="35">
        <v>4586770</v>
      </c>
      <c r="I687" s="35">
        <v>8</v>
      </c>
      <c r="J687" s="37" t="s">
        <v>7</v>
      </c>
      <c r="K687" s="37" t="s">
        <v>161</v>
      </c>
      <c r="L687" s="8">
        <v>8</v>
      </c>
      <c r="M687" s="8">
        <v>50503</v>
      </c>
      <c r="N687" s="9" t="s">
        <v>1148</v>
      </c>
      <c r="O687" s="8">
        <v>5057</v>
      </c>
      <c r="P687" s="9" t="s">
        <v>1148</v>
      </c>
      <c r="Q687" s="8">
        <v>0</v>
      </c>
      <c r="R687" s="9" t="s">
        <v>1148</v>
      </c>
      <c r="S687" s="8">
        <v>6686</v>
      </c>
      <c r="T687" s="9" t="s">
        <v>1148</v>
      </c>
      <c r="U687" s="8">
        <v>0</v>
      </c>
      <c r="V687" s="9" t="s">
        <v>1148</v>
      </c>
      <c r="W687" s="33">
        <v>62246</v>
      </c>
      <c r="X687" s="9" t="s">
        <v>1148</v>
      </c>
      <c r="Y687" s="30">
        <v>37.700000000000003</v>
      </c>
      <c r="Z687" s="9" t="s">
        <v>1148</v>
      </c>
      <c r="AA687" s="30">
        <v>2.7</v>
      </c>
      <c r="AB687" s="9" t="s">
        <v>1148</v>
      </c>
      <c r="AC687" s="30">
        <v>0</v>
      </c>
      <c r="AD687" s="9" t="s">
        <v>1148</v>
      </c>
      <c r="AE687" s="30">
        <v>43.55</v>
      </c>
      <c r="AF687" s="9" t="s">
        <v>1148</v>
      </c>
      <c r="AG687" s="30">
        <v>0</v>
      </c>
      <c r="AH687" s="9" t="s">
        <v>1148</v>
      </c>
      <c r="AI687" s="32">
        <v>83.95</v>
      </c>
      <c r="AJ687" s="12" t="s">
        <v>1148</v>
      </c>
      <c r="AK687" s="22">
        <v>1249628</v>
      </c>
      <c r="AL687" s="22" t="s">
        <v>1148</v>
      </c>
      <c r="AM687" s="22">
        <v>97624</v>
      </c>
      <c r="AN687" s="22" t="s">
        <v>1148</v>
      </c>
      <c r="AO687" s="22">
        <v>0</v>
      </c>
      <c r="AP687" s="22" t="s">
        <v>1148</v>
      </c>
      <c r="AQ687" s="22">
        <v>310404</v>
      </c>
      <c r="AR687" s="22" t="s">
        <v>1148</v>
      </c>
      <c r="AS687" s="26">
        <v>1657656</v>
      </c>
      <c r="AT687" s="22" t="s">
        <v>1148</v>
      </c>
      <c r="AU687" s="23">
        <v>24.743638991743065</v>
      </c>
      <c r="AV687" s="23" t="s">
        <v>1148</v>
      </c>
      <c r="AW687" s="23">
        <v>19.304726122206841</v>
      </c>
      <c r="AX687" s="23" t="s">
        <v>1148</v>
      </c>
      <c r="AY687" s="23" t="s">
        <v>1148</v>
      </c>
      <c r="AZ687" s="23" t="s">
        <v>1148</v>
      </c>
      <c r="BA687" s="23">
        <v>46.425964702363146</v>
      </c>
      <c r="BB687" s="23" t="s">
        <v>1148</v>
      </c>
      <c r="BC687" s="24">
        <v>26.630723259325901</v>
      </c>
      <c r="BD687" s="1" t="s">
        <v>1148</v>
      </c>
      <c r="BE687" s="1" t="str">
        <f>IF(OR(N687="Q",P687="Q",R687="Q",T687="Q",V687="Q",X687="Q",Z687="Q",AB687="Q",AD687="Q",AF687="Q",AH687="Q",AJ687="Q",AL687="Q",AN687="Q",AP687="Q",AR687="Q",AT687="Q",AV687="Q",AX687="Q",AZ687="Q",BB687="Q",BD687="Q"),"Yes","No")</f>
        <v>No</v>
      </c>
    </row>
    <row r="688" spans="1:57" ht="11.25" customHeight="1">
      <c r="A688" s="7" t="s">
        <v>749</v>
      </c>
      <c r="B688" s="7" t="s">
        <v>554</v>
      </c>
      <c r="C688" s="37" t="s">
        <v>42</v>
      </c>
      <c r="D688" s="298">
        <v>5179</v>
      </c>
      <c r="E688" s="299">
        <v>50179</v>
      </c>
      <c r="F688" s="27" t="s">
        <v>189</v>
      </c>
      <c r="G688" s="73" t="s">
        <v>160</v>
      </c>
      <c r="H688" s="35">
        <v>8608208</v>
      </c>
      <c r="I688" s="35">
        <v>7</v>
      </c>
      <c r="J688" s="37" t="s">
        <v>10</v>
      </c>
      <c r="K688" s="37" t="s">
        <v>161</v>
      </c>
      <c r="L688" s="8">
        <v>7</v>
      </c>
      <c r="M688" s="8">
        <v>18422</v>
      </c>
      <c r="N688" s="9" t="s">
        <v>1148</v>
      </c>
      <c r="O688" s="8">
        <v>0</v>
      </c>
      <c r="P688" s="9" t="s">
        <v>1148</v>
      </c>
      <c r="Q688" s="8">
        <v>0</v>
      </c>
      <c r="R688" s="9" t="s">
        <v>1148</v>
      </c>
      <c r="S688" s="8">
        <v>5402</v>
      </c>
      <c r="T688" s="9" t="s">
        <v>1148</v>
      </c>
      <c r="U688" s="8">
        <v>0</v>
      </c>
      <c r="V688" s="9" t="s">
        <v>1148</v>
      </c>
      <c r="W688" s="33">
        <v>23824</v>
      </c>
      <c r="X688" s="9" t="s">
        <v>1148</v>
      </c>
      <c r="Y688" s="30">
        <v>10</v>
      </c>
      <c r="Z688" s="9" t="s">
        <v>1148</v>
      </c>
      <c r="AA688" s="30">
        <v>0</v>
      </c>
      <c r="AB688" s="9" t="s">
        <v>1148</v>
      </c>
      <c r="AC688" s="30">
        <v>0</v>
      </c>
      <c r="AD688" s="9" t="s">
        <v>1148</v>
      </c>
      <c r="AE688" s="30">
        <v>3</v>
      </c>
      <c r="AF688" s="9" t="s">
        <v>1148</v>
      </c>
      <c r="AG688" s="30">
        <v>0</v>
      </c>
      <c r="AH688" s="9" t="s">
        <v>1148</v>
      </c>
      <c r="AI688" s="32">
        <v>13</v>
      </c>
      <c r="AJ688" s="12" t="s">
        <v>1148</v>
      </c>
      <c r="AK688" s="22">
        <v>247211</v>
      </c>
      <c r="AL688" s="22" t="s">
        <v>1148</v>
      </c>
      <c r="AM688" s="22">
        <v>0</v>
      </c>
      <c r="AN688" s="22" t="s">
        <v>1148</v>
      </c>
      <c r="AO688" s="22">
        <v>0</v>
      </c>
      <c r="AP688" s="22" t="s">
        <v>1148</v>
      </c>
      <c r="AQ688" s="22">
        <v>95791</v>
      </c>
      <c r="AR688" s="22" t="s">
        <v>1148</v>
      </c>
      <c r="AS688" s="26">
        <v>343002</v>
      </c>
      <c r="AT688" s="22" t="s">
        <v>1148</v>
      </c>
      <c r="AU688" s="23">
        <v>13.419335577027468</v>
      </c>
      <c r="AV688" s="23" t="s">
        <v>1148</v>
      </c>
      <c r="AW688" s="23" t="s">
        <v>1148</v>
      </c>
      <c r="AX688" s="23" t="s">
        <v>1148</v>
      </c>
      <c r="AY688" s="23" t="s">
        <v>1148</v>
      </c>
      <c r="AZ688" s="23" t="s">
        <v>1148</v>
      </c>
      <c r="BA688" s="23">
        <v>17.73250647908182</v>
      </c>
      <c r="BB688" s="23" t="s">
        <v>1148</v>
      </c>
      <c r="BC688" s="24">
        <v>14.397330423102753</v>
      </c>
      <c r="BD688" s="1" t="s">
        <v>1148</v>
      </c>
      <c r="BE688" s="1" t="str">
        <f>IF(OR(N688="Q",P688="Q",R688="Q",T688="Q",V688="Q",X688="Q",Z688="Q",AB688="Q",AD688="Q",AF688="Q",AH688="Q",AJ688="Q",AL688="Q",AN688="Q",AP688="Q",AR688="Q",AT688="Q",AV688="Q",AX688="Q",AZ688="Q",BB688="Q",BD688="Q"),"Yes","No")</f>
        <v>No</v>
      </c>
    </row>
    <row r="689" spans="1:57" ht="11.25" customHeight="1">
      <c r="A689" s="7" t="s">
        <v>342</v>
      </c>
      <c r="B689" s="7" t="s">
        <v>343</v>
      </c>
      <c r="C689" s="37" t="s">
        <v>38</v>
      </c>
      <c r="D689" s="298">
        <v>7030</v>
      </c>
      <c r="E689" s="299">
        <v>70030</v>
      </c>
      <c r="F689" s="27" t="s">
        <v>164</v>
      </c>
      <c r="G689" s="73" t="s">
        <v>160</v>
      </c>
      <c r="H689" s="35">
        <v>106621</v>
      </c>
      <c r="I689" s="35">
        <v>7</v>
      </c>
      <c r="J689" s="37" t="s">
        <v>7</v>
      </c>
      <c r="K689" s="37" t="s">
        <v>161</v>
      </c>
      <c r="L689" s="8">
        <v>7</v>
      </c>
      <c r="M689" s="8">
        <v>21819</v>
      </c>
      <c r="N689" s="9" t="s">
        <v>1148</v>
      </c>
      <c r="O689" s="8">
        <v>4788</v>
      </c>
      <c r="P689" s="9" t="s">
        <v>1148</v>
      </c>
      <c r="Q689" s="8">
        <v>0</v>
      </c>
      <c r="R689" s="9" t="s">
        <v>1148</v>
      </c>
      <c r="S689" s="8">
        <v>1872</v>
      </c>
      <c r="T689" s="9" t="s">
        <v>1148</v>
      </c>
      <c r="U689" s="8">
        <v>0</v>
      </c>
      <c r="V689" s="9" t="s">
        <v>1148</v>
      </c>
      <c r="W689" s="33">
        <v>28479</v>
      </c>
      <c r="X689" s="9" t="s">
        <v>1148</v>
      </c>
      <c r="Y689" s="30">
        <v>17</v>
      </c>
      <c r="Z689" s="9" t="s">
        <v>1148</v>
      </c>
      <c r="AA689" s="30">
        <v>3</v>
      </c>
      <c r="AB689" s="9" t="s">
        <v>1148</v>
      </c>
      <c r="AC689" s="30">
        <v>0</v>
      </c>
      <c r="AD689" s="9" t="s">
        <v>1148</v>
      </c>
      <c r="AE689" s="30">
        <v>2</v>
      </c>
      <c r="AF689" s="9" t="s">
        <v>1148</v>
      </c>
      <c r="AG689" s="30">
        <v>0</v>
      </c>
      <c r="AH689" s="9" t="s">
        <v>1148</v>
      </c>
      <c r="AI689" s="32">
        <v>22</v>
      </c>
      <c r="AJ689" s="12" t="s">
        <v>1148</v>
      </c>
      <c r="AK689" s="22">
        <v>500731</v>
      </c>
      <c r="AL689" s="22" t="s">
        <v>1148</v>
      </c>
      <c r="AM689" s="22">
        <v>101263</v>
      </c>
      <c r="AN689" s="22" t="s">
        <v>1148</v>
      </c>
      <c r="AO689" s="22">
        <v>0</v>
      </c>
      <c r="AP689" s="22" t="s">
        <v>1148</v>
      </c>
      <c r="AQ689" s="22">
        <v>69345</v>
      </c>
      <c r="AR689" s="22" t="s">
        <v>1148</v>
      </c>
      <c r="AS689" s="26">
        <v>671339</v>
      </c>
      <c r="AT689" s="22" t="s">
        <v>1148</v>
      </c>
      <c r="AU689" s="23">
        <v>22.949310234199551</v>
      </c>
      <c r="AV689" s="23" t="s">
        <v>1148</v>
      </c>
      <c r="AW689" s="23">
        <v>21.149331662489558</v>
      </c>
      <c r="AX689" s="23" t="s">
        <v>1148</v>
      </c>
      <c r="AY689" s="23" t="s">
        <v>1148</v>
      </c>
      <c r="AZ689" s="23" t="s">
        <v>1148</v>
      </c>
      <c r="BA689" s="23">
        <v>37.043269230769234</v>
      </c>
      <c r="BB689" s="23" t="s">
        <v>1148</v>
      </c>
      <c r="BC689" s="24">
        <v>23.573124056322204</v>
      </c>
      <c r="BD689" s="1" t="s">
        <v>1148</v>
      </c>
      <c r="BE689" s="1" t="str">
        <f>IF(OR(N689="Q",P689="Q",R689="Q",T689="Q",V689="Q",X689="Q",Z689="Q",AB689="Q",AD689="Q",AF689="Q",AH689="Q",AJ689="Q",AL689="Q",AN689="Q",AP689="Q",AR689="Q",AT689="Q",AV689="Q",AX689="Q",AZ689="Q",BB689="Q",BD689="Q"),"Yes","No")</f>
        <v>No</v>
      </c>
    </row>
    <row r="690" spans="1:57" ht="11.25" customHeight="1">
      <c r="A690" s="7" t="s">
        <v>777</v>
      </c>
      <c r="B690" s="7" t="s">
        <v>523</v>
      </c>
      <c r="C690" s="37" t="s">
        <v>57</v>
      </c>
      <c r="D690" s="298">
        <v>8107</v>
      </c>
      <c r="E690" s="299">
        <v>80107</v>
      </c>
      <c r="F690" s="27" t="s">
        <v>114</v>
      </c>
      <c r="G690" s="73" t="s">
        <v>160</v>
      </c>
      <c r="H690" s="35">
        <v>82157</v>
      </c>
      <c r="I690" s="35">
        <v>6</v>
      </c>
      <c r="J690" s="37" t="s">
        <v>7</v>
      </c>
      <c r="K690" s="37" t="s">
        <v>161</v>
      </c>
      <c r="L690" s="8">
        <v>6</v>
      </c>
      <c r="M690" s="8">
        <v>18080</v>
      </c>
      <c r="N690" s="9" t="s">
        <v>1148</v>
      </c>
      <c r="O690" s="8">
        <v>1213</v>
      </c>
      <c r="P690" s="9" t="s">
        <v>1148</v>
      </c>
      <c r="Q690" s="8">
        <v>153</v>
      </c>
      <c r="R690" s="9" t="s">
        <v>1148</v>
      </c>
      <c r="S690" s="8">
        <v>3083</v>
      </c>
      <c r="T690" s="9" t="s">
        <v>1148</v>
      </c>
      <c r="U690" s="8">
        <v>645</v>
      </c>
      <c r="V690" s="9" t="s">
        <v>1148</v>
      </c>
      <c r="W690" s="33">
        <v>23174</v>
      </c>
      <c r="X690" s="9" t="s">
        <v>1148</v>
      </c>
      <c r="Y690" s="30">
        <v>42.4</v>
      </c>
      <c r="Z690" s="9" t="s">
        <v>1148</v>
      </c>
      <c r="AA690" s="30">
        <v>1</v>
      </c>
      <c r="AB690" s="9" t="s">
        <v>1148</v>
      </c>
      <c r="AC690" s="30">
        <v>0.1</v>
      </c>
      <c r="AD690" s="9" t="s">
        <v>1148</v>
      </c>
      <c r="AE690" s="30">
        <v>2</v>
      </c>
      <c r="AF690" s="9" t="s">
        <v>1148</v>
      </c>
      <c r="AG690" s="30">
        <v>0.3</v>
      </c>
      <c r="AH690" s="9" t="s">
        <v>1148</v>
      </c>
      <c r="AI690" s="32">
        <v>45.8</v>
      </c>
      <c r="AJ690" s="12" t="s">
        <v>1148</v>
      </c>
      <c r="AK690" s="22">
        <v>212111</v>
      </c>
      <c r="AL690" s="22" t="s">
        <v>1148</v>
      </c>
      <c r="AM690" s="22">
        <v>22607</v>
      </c>
      <c r="AN690" s="22" t="s">
        <v>1148</v>
      </c>
      <c r="AO690" s="22">
        <v>1965</v>
      </c>
      <c r="AP690" s="22" t="s">
        <v>1148</v>
      </c>
      <c r="AQ690" s="22">
        <v>60925</v>
      </c>
      <c r="AR690" s="22" t="s">
        <v>1148</v>
      </c>
      <c r="AS690" s="26">
        <v>297608</v>
      </c>
      <c r="AT690" s="22" t="s">
        <v>1148</v>
      </c>
      <c r="AU690" s="23">
        <v>11.731803097345132</v>
      </c>
      <c r="AV690" s="23" t="s">
        <v>1148</v>
      </c>
      <c r="AW690" s="23">
        <v>18.637262984336356</v>
      </c>
      <c r="AX690" s="23" t="s">
        <v>1148</v>
      </c>
      <c r="AY690" s="23">
        <v>12.843137254901961</v>
      </c>
      <c r="AZ690" s="23" t="s">
        <v>1148</v>
      </c>
      <c r="BA690" s="23">
        <v>19.761595848199807</v>
      </c>
      <c r="BB690" s="23" t="s">
        <v>1148</v>
      </c>
      <c r="BC690" s="24">
        <v>12.842323293345991</v>
      </c>
      <c r="BD690" s="1" t="s">
        <v>1148</v>
      </c>
      <c r="BE690" s="1" t="str">
        <f>IF(OR(N690="Q",P690="Q",R690="Q",T690="Q",V690="Q",X690="Q",Z690="Q",AB690="Q",AD690="Q",AF690="Q",AH690="Q",AJ690="Q",AL690="Q",AN690="Q",AP690="Q",AR690="Q",AT690="Q",AV690="Q",AX690="Q",AZ690="Q",BB690="Q",BD690="Q"),"Yes","No")</f>
        <v>No</v>
      </c>
    </row>
    <row r="691" spans="1:57" ht="11.25" customHeight="1">
      <c r="A691" s="7" t="s">
        <v>126</v>
      </c>
      <c r="B691" s="7" t="s">
        <v>497</v>
      </c>
      <c r="C691" s="37" t="s">
        <v>70</v>
      </c>
      <c r="D691" s="298">
        <v>2189</v>
      </c>
      <c r="E691" s="299">
        <v>20189</v>
      </c>
      <c r="F691" s="27" t="s">
        <v>175</v>
      </c>
      <c r="G691" s="73" t="s">
        <v>160</v>
      </c>
      <c r="H691" s="35">
        <v>18351295</v>
      </c>
      <c r="I691" s="35">
        <v>6</v>
      </c>
      <c r="J691" s="37" t="s">
        <v>19</v>
      </c>
      <c r="K691" s="37" t="s">
        <v>161</v>
      </c>
      <c r="L691" s="8">
        <v>6</v>
      </c>
      <c r="M691" s="8">
        <v>54515</v>
      </c>
      <c r="N691" s="9" t="s">
        <v>1148</v>
      </c>
      <c r="O691" s="8">
        <v>6595</v>
      </c>
      <c r="P691" s="9" t="s">
        <v>1148</v>
      </c>
      <c r="Q691" s="8">
        <v>450</v>
      </c>
      <c r="R691" s="9" t="s">
        <v>1148</v>
      </c>
      <c r="S691" s="8">
        <v>1920</v>
      </c>
      <c r="T691" s="9" t="s">
        <v>1148</v>
      </c>
      <c r="U691" s="8">
        <v>0</v>
      </c>
      <c r="V691" s="9" t="s">
        <v>1148</v>
      </c>
      <c r="W691" s="33">
        <v>63480</v>
      </c>
      <c r="X691" s="9" t="s">
        <v>1148</v>
      </c>
      <c r="Y691" s="30">
        <v>25</v>
      </c>
      <c r="Z691" s="9" t="s">
        <v>1148</v>
      </c>
      <c r="AA691" s="30">
        <v>3</v>
      </c>
      <c r="AB691" s="9" t="s">
        <v>1148</v>
      </c>
      <c r="AC691" s="30">
        <v>1</v>
      </c>
      <c r="AD691" s="9" t="s">
        <v>1148</v>
      </c>
      <c r="AE691" s="30">
        <v>1</v>
      </c>
      <c r="AF691" s="9" t="s">
        <v>1148</v>
      </c>
      <c r="AG691" s="30">
        <v>0</v>
      </c>
      <c r="AH691" s="9" t="s">
        <v>1148</v>
      </c>
      <c r="AI691" s="32">
        <v>30</v>
      </c>
      <c r="AJ691" s="12" t="s">
        <v>1148</v>
      </c>
      <c r="AK691" s="22">
        <v>1580946</v>
      </c>
      <c r="AL691" s="22" t="s">
        <v>1148</v>
      </c>
      <c r="AM691" s="22">
        <v>199991</v>
      </c>
      <c r="AN691" s="22" t="s">
        <v>1148</v>
      </c>
      <c r="AO691" s="22">
        <v>13698</v>
      </c>
      <c r="AP691" s="22" t="s">
        <v>1148</v>
      </c>
      <c r="AQ691" s="22">
        <v>60271</v>
      </c>
      <c r="AR691" s="22" t="s">
        <v>1148</v>
      </c>
      <c r="AS691" s="26">
        <v>1854906</v>
      </c>
      <c r="AT691" s="22" t="s">
        <v>1148</v>
      </c>
      <c r="AU691" s="23">
        <v>29.00020177932679</v>
      </c>
      <c r="AV691" s="23" t="s">
        <v>1148</v>
      </c>
      <c r="AW691" s="23">
        <v>30.324639878695983</v>
      </c>
      <c r="AX691" s="23" t="s">
        <v>1148</v>
      </c>
      <c r="AY691" s="23">
        <v>30.44</v>
      </c>
      <c r="AZ691" s="23" t="s">
        <v>1148</v>
      </c>
      <c r="BA691" s="23">
        <v>31.391145833333333</v>
      </c>
      <c r="BB691" s="23" t="s">
        <v>1148</v>
      </c>
      <c r="BC691" s="24">
        <v>29.220321361058602</v>
      </c>
      <c r="BD691" s="1" t="s">
        <v>1148</v>
      </c>
      <c r="BE691" s="1" t="str">
        <f>IF(OR(N691="Q",P691="Q",R691="Q",T691="Q",V691="Q",X691="Q",Z691="Q",AB691="Q",AD691="Q",AF691="Q",AH691="Q",AJ691="Q",AL691="Q",AN691="Q",AP691="Q",AR691="Q",AT691="Q",AV691="Q",AX691="Q",AZ691="Q",BB691="Q",BD691="Q"),"Yes","No")</f>
        <v>No</v>
      </c>
    </row>
    <row r="692" spans="1:57" ht="11.25" customHeight="1">
      <c r="A692" s="7" t="s">
        <v>15</v>
      </c>
      <c r="B692" s="7" t="s">
        <v>409</v>
      </c>
      <c r="C692" s="37" t="s">
        <v>13</v>
      </c>
      <c r="D692" s="298">
        <v>9140</v>
      </c>
      <c r="E692" s="299">
        <v>90140</v>
      </c>
      <c r="F692" s="27" t="s">
        <v>164</v>
      </c>
      <c r="G692" s="73" t="s">
        <v>160</v>
      </c>
      <c r="H692" s="35">
        <v>3629114</v>
      </c>
      <c r="I692" s="35">
        <v>5</v>
      </c>
      <c r="J692" s="37" t="s">
        <v>10</v>
      </c>
      <c r="K692" s="37" t="s">
        <v>161</v>
      </c>
      <c r="L692" s="8">
        <v>5</v>
      </c>
      <c r="M692" s="8">
        <v>11522</v>
      </c>
      <c r="N692" s="9" t="s">
        <v>1148</v>
      </c>
      <c r="O692" s="8">
        <v>665</v>
      </c>
      <c r="P692" s="9" t="s">
        <v>1148</v>
      </c>
      <c r="Q692" s="8">
        <v>499</v>
      </c>
      <c r="R692" s="9" t="s">
        <v>1148</v>
      </c>
      <c r="S692" s="8">
        <v>1736</v>
      </c>
      <c r="T692" s="9" t="s">
        <v>1148</v>
      </c>
      <c r="U692" s="8">
        <v>0</v>
      </c>
      <c r="V692" s="9" t="s">
        <v>1148</v>
      </c>
      <c r="W692" s="33">
        <v>14422</v>
      </c>
      <c r="X692" s="9" t="s">
        <v>1148</v>
      </c>
      <c r="Y692" s="30">
        <v>7</v>
      </c>
      <c r="Z692" s="9" t="s">
        <v>1148</v>
      </c>
      <c r="AA692" s="30">
        <v>0.4</v>
      </c>
      <c r="AB692" s="9" t="s">
        <v>1148</v>
      </c>
      <c r="AC692" s="30">
        <v>0.3</v>
      </c>
      <c r="AD692" s="9" t="s">
        <v>1148</v>
      </c>
      <c r="AE692" s="30">
        <v>1</v>
      </c>
      <c r="AF692" s="9" t="s">
        <v>1148</v>
      </c>
      <c r="AG692" s="30">
        <v>0</v>
      </c>
      <c r="AH692" s="9" t="s">
        <v>1148</v>
      </c>
      <c r="AI692" s="32">
        <v>8.6999999999999993</v>
      </c>
      <c r="AJ692" s="12" t="s">
        <v>1148</v>
      </c>
      <c r="AK692" s="22">
        <v>278633</v>
      </c>
      <c r="AL692" s="22" t="s">
        <v>1148</v>
      </c>
      <c r="AM692" s="22">
        <v>16178</v>
      </c>
      <c r="AN692" s="22" t="s">
        <v>1148</v>
      </c>
      <c r="AO692" s="22">
        <v>5998</v>
      </c>
      <c r="AP692" s="22" t="s">
        <v>1148</v>
      </c>
      <c r="AQ692" s="22">
        <v>76830</v>
      </c>
      <c r="AR692" s="22" t="s">
        <v>1148</v>
      </c>
      <c r="AS692" s="26">
        <v>377639</v>
      </c>
      <c r="AT692" s="22" t="s">
        <v>1148</v>
      </c>
      <c r="AU692" s="23">
        <v>24.182693976740151</v>
      </c>
      <c r="AV692" s="23" t="s">
        <v>1148</v>
      </c>
      <c r="AW692" s="23">
        <v>24.327819548872181</v>
      </c>
      <c r="AX692" s="23" t="s">
        <v>1148</v>
      </c>
      <c r="AY692" s="23">
        <v>12.020040080160321</v>
      </c>
      <c r="AZ692" s="23" t="s">
        <v>1148</v>
      </c>
      <c r="BA692" s="23">
        <v>44.256912442396313</v>
      </c>
      <c r="BB692" s="23" t="s">
        <v>1148</v>
      </c>
      <c r="BC692" s="24">
        <v>26.184925807793647</v>
      </c>
      <c r="BD692" s="1" t="s">
        <v>1148</v>
      </c>
      <c r="BE692" s="1" t="str">
        <f>IF(OR(N692="Q",P692="Q",R692="Q",T692="Q",V692="Q",X692="Q",Z692="Q",AB692="Q",AD692="Q",AF692="Q",AH692="Q",AJ692="Q",AL692="Q",AN692="Q",AP692="Q",AR692="Q",AT692="Q",AV692="Q",AX692="Q",AZ692="Q",BB692="Q",BD692="Q"),"Yes","No")</f>
        <v>No</v>
      </c>
    </row>
    <row r="693" spans="1:57" ht="11.25" customHeight="1">
      <c r="A693" s="7" t="s">
        <v>193</v>
      </c>
      <c r="B693" s="7" t="s">
        <v>194</v>
      </c>
      <c r="C693" s="37" t="s">
        <v>26</v>
      </c>
      <c r="D693" s="298">
        <v>8025</v>
      </c>
      <c r="E693" s="299">
        <v>80025</v>
      </c>
      <c r="F693" s="27" t="s">
        <v>164</v>
      </c>
      <c r="G693" s="73" t="s">
        <v>160</v>
      </c>
      <c r="H693" s="35">
        <v>264465</v>
      </c>
      <c r="I693" s="35">
        <v>5</v>
      </c>
      <c r="J693" s="37" t="s">
        <v>7</v>
      </c>
      <c r="K693" s="37" t="s">
        <v>161</v>
      </c>
      <c r="L693" s="8">
        <v>3</v>
      </c>
      <c r="M693" s="8">
        <v>13552</v>
      </c>
      <c r="N693" s="9" t="s">
        <v>1148</v>
      </c>
      <c r="O693" s="8">
        <v>0</v>
      </c>
      <c r="P693" s="9" t="s">
        <v>1148</v>
      </c>
      <c r="Q693" s="8">
        <v>0</v>
      </c>
      <c r="R693" s="9" t="s">
        <v>1148</v>
      </c>
      <c r="S693" s="8">
        <v>4455</v>
      </c>
      <c r="T693" s="9" t="s">
        <v>1148</v>
      </c>
      <c r="U693" s="8">
        <v>0</v>
      </c>
      <c r="V693" s="9" t="s">
        <v>1148</v>
      </c>
      <c r="W693" s="33">
        <v>18007</v>
      </c>
      <c r="X693" s="9" t="s">
        <v>1148</v>
      </c>
      <c r="Y693" s="30">
        <v>10.5</v>
      </c>
      <c r="Z693" s="9" t="s">
        <v>1148</v>
      </c>
      <c r="AA693" s="30">
        <v>0</v>
      </c>
      <c r="AB693" s="9" t="s">
        <v>1148</v>
      </c>
      <c r="AC693" s="30">
        <v>0</v>
      </c>
      <c r="AD693" s="9" t="s">
        <v>1148</v>
      </c>
      <c r="AE693" s="30">
        <v>2.8</v>
      </c>
      <c r="AF693" s="9" t="s">
        <v>1148</v>
      </c>
      <c r="AG693" s="30">
        <v>0</v>
      </c>
      <c r="AH693" s="9" t="s">
        <v>1148</v>
      </c>
      <c r="AI693" s="32">
        <v>13.3</v>
      </c>
      <c r="AJ693" s="12" t="s">
        <v>1148</v>
      </c>
      <c r="AK693" s="22">
        <v>400832</v>
      </c>
      <c r="AL693" s="22" t="s">
        <v>1148</v>
      </c>
      <c r="AM693" s="22">
        <v>0</v>
      </c>
      <c r="AN693" s="22" t="s">
        <v>1148</v>
      </c>
      <c r="AO693" s="22">
        <v>0</v>
      </c>
      <c r="AP693" s="22" t="s">
        <v>1148</v>
      </c>
      <c r="AQ693" s="22">
        <v>123004</v>
      </c>
      <c r="AR693" s="22" t="s">
        <v>1148</v>
      </c>
      <c r="AS693" s="26">
        <v>523836</v>
      </c>
      <c r="AT693" s="22" t="s">
        <v>1148</v>
      </c>
      <c r="AU693" s="23">
        <v>29.577331759149942</v>
      </c>
      <c r="AV693" s="23" t="s">
        <v>1148</v>
      </c>
      <c r="AW693" s="23" t="s">
        <v>1148</v>
      </c>
      <c r="AX693" s="23" t="s">
        <v>1148</v>
      </c>
      <c r="AY693" s="23" t="s">
        <v>1148</v>
      </c>
      <c r="AZ693" s="23" t="s">
        <v>1148</v>
      </c>
      <c r="BA693" s="23">
        <v>27.610325476992145</v>
      </c>
      <c r="BB693" s="23" t="s">
        <v>1148</v>
      </c>
      <c r="BC693" s="24">
        <v>29.090686955073028</v>
      </c>
      <c r="BD693" s="1" t="s">
        <v>1148</v>
      </c>
      <c r="BE693" s="1" t="str">
        <f>IF(OR(N693="Q",P693="Q",R693="Q",T693="Q",V693="Q",X693="Q",Z693="Q",AB693="Q",AD693="Q",AF693="Q",AH693="Q",AJ693="Q",AL693="Q",AN693="Q",AP693="Q",AR693="Q",AT693="Q",AV693="Q",AX693="Q",AZ693="Q",BB693="Q",BD693="Q"),"Yes","No")</f>
        <v>No</v>
      </c>
    </row>
    <row r="694" spans="1:57" ht="11.25" customHeight="1">
      <c r="A694" s="7" t="s">
        <v>193</v>
      </c>
      <c r="B694" s="7" t="s">
        <v>194</v>
      </c>
      <c r="C694" s="37" t="s">
        <v>26</v>
      </c>
      <c r="D694" s="298">
        <v>8025</v>
      </c>
      <c r="E694" s="299">
        <v>80025</v>
      </c>
      <c r="F694" s="27" t="s">
        <v>164</v>
      </c>
      <c r="G694" s="73" t="s">
        <v>160</v>
      </c>
      <c r="H694" s="35">
        <v>264465</v>
      </c>
      <c r="I694" s="35">
        <v>5</v>
      </c>
      <c r="J694" s="37" t="s">
        <v>10</v>
      </c>
      <c r="K694" s="37" t="s">
        <v>161</v>
      </c>
      <c r="L694" s="8">
        <v>2</v>
      </c>
      <c r="M694" s="8">
        <v>5240</v>
      </c>
      <c r="N694" s="9" t="s">
        <v>1148</v>
      </c>
      <c r="O694" s="8">
        <v>0</v>
      </c>
      <c r="P694" s="9" t="s">
        <v>1148</v>
      </c>
      <c r="Q694" s="8">
        <v>0</v>
      </c>
      <c r="R694" s="9" t="s">
        <v>1148</v>
      </c>
      <c r="S694" s="8">
        <v>1909</v>
      </c>
      <c r="T694" s="9" t="s">
        <v>1148</v>
      </c>
      <c r="U694" s="8">
        <v>0</v>
      </c>
      <c r="V694" s="9" t="s">
        <v>1148</v>
      </c>
      <c r="W694" s="33">
        <v>7149</v>
      </c>
      <c r="X694" s="9" t="s">
        <v>1148</v>
      </c>
      <c r="Y694" s="30">
        <v>4.5</v>
      </c>
      <c r="Z694" s="9" t="s">
        <v>1148</v>
      </c>
      <c r="AA694" s="30">
        <v>0</v>
      </c>
      <c r="AB694" s="9" t="s">
        <v>1148</v>
      </c>
      <c r="AC694" s="30">
        <v>0</v>
      </c>
      <c r="AD694" s="9" t="s">
        <v>1148</v>
      </c>
      <c r="AE694" s="30">
        <v>1.2</v>
      </c>
      <c r="AF694" s="9" t="s">
        <v>1148</v>
      </c>
      <c r="AG694" s="30">
        <v>0</v>
      </c>
      <c r="AH694" s="9" t="s">
        <v>1148</v>
      </c>
      <c r="AI694" s="32">
        <v>5.7</v>
      </c>
      <c r="AJ694" s="12" t="s">
        <v>1148</v>
      </c>
      <c r="AK694" s="22">
        <v>79708</v>
      </c>
      <c r="AL694" s="22" t="s">
        <v>1148</v>
      </c>
      <c r="AM694" s="22">
        <v>0</v>
      </c>
      <c r="AN694" s="22" t="s">
        <v>1148</v>
      </c>
      <c r="AO694" s="22">
        <v>20500</v>
      </c>
      <c r="AP694" s="22" t="s">
        <v>1148</v>
      </c>
      <c r="AQ694" s="22">
        <v>30751</v>
      </c>
      <c r="AR694" s="22" t="s">
        <v>1148</v>
      </c>
      <c r="AS694" s="26">
        <v>130959</v>
      </c>
      <c r="AT694" s="22" t="s">
        <v>1148</v>
      </c>
      <c r="AU694" s="23">
        <v>15.21145038167939</v>
      </c>
      <c r="AV694" s="23" t="s">
        <v>1148</v>
      </c>
      <c r="AW694" s="23" t="s">
        <v>1148</v>
      </c>
      <c r="AX694" s="23" t="s">
        <v>1148</v>
      </c>
      <c r="AY694" s="23" t="s">
        <v>1148</v>
      </c>
      <c r="AZ694" s="23" t="s">
        <v>1148</v>
      </c>
      <c r="BA694" s="23">
        <v>16.108433734939759</v>
      </c>
      <c r="BB694" s="23" t="s">
        <v>1148</v>
      </c>
      <c r="BC694" s="24">
        <v>18.318506084767101</v>
      </c>
      <c r="BD694" s="1" t="s">
        <v>1148</v>
      </c>
      <c r="BE694" s="1" t="str">
        <f>IF(OR(N694="Q",P694="Q",R694="Q",T694="Q",V694="Q",X694="Q",Z694="Q",AB694="Q",AD694="Q",AF694="Q",AH694="Q",AJ694="Q",AL694="Q",AN694="Q",AP694="Q",AR694="Q",AT694="Q",AV694="Q",AX694="Q",AZ694="Q",BB694="Q",BD694="Q"),"Yes","No")</f>
        <v>No</v>
      </c>
    </row>
    <row r="695" spans="1:57" ht="11.25" customHeight="1">
      <c r="A695" s="7" t="s">
        <v>256</v>
      </c>
      <c r="B695" s="7" t="s">
        <v>257</v>
      </c>
      <c r="C695" s="37" t="s">
        <v>51</v>
      </c>
      <c r="D695" s="298">
        <v>1088</v>
      </c>
      <c r="E695" s="299">
        <v>10088</v>
      </c>
      <c r="F695" s="27" t="s">
        <v>167</v>
      </c>
      <c r="G695" s="73" t="s">
        <v>160</v>
      </c>
      <c r="H695" s="35">
        <v>203914</v>
      </c>
      <c r="I695" s="35">
        <v>4</v>
      </c>
      <c r="J695" s="37" t="s">
        <v>19</v>
      </c>
      <c r="K695" s="37" t="s">
        <v>161</v>
      </c>
      <c r="L695" s="8">
        <v>4</v>
      </c>
      <c r="M695" s="8">
        <v>99701</v>
      </c>
      <c r="N695" s="9" t="s">
        <v>1148</v>
      </c>
      <c r="O695" s="8">
        <v>6163</v>
      </c>
      <c r="P695" s="9" t="s">
        <v>1148</v>
      </c>
      <c r="Q695" s="8">
        <v>685</v>
      </c>
      <c r="R695" s="9" t="s">
        <v>1148</v>
      </c>
      <c r="S695" s="8">
        <v>13832</v>
      </c>
      <c r="T695" s="9" t="s">
        <v>1148</v>
      </c>
      <c r="U695" s="8">
        <v>0</v>
      </c>
      <c r="V695" s="9" t="s">
        <v>1148</v>
      </c>
      <c r="W695" s="33">
        <v>120381</v>
      </c>
      <c r="X695" s="9" t="s">
        <v>1148</v>
      </c>
      <c r="Y695" s="30">
        <v>69</v>
      </c>
      <c r="Z695" s="9" t="s">
        <v>1148</v>
      </c>
      <c r="AA695" s="30">
        <v>2.7</v>
      </c>
      <c r="AB695" s="9" t="s">
        <v>1148</v>
      </c>
      <c r="AC695" s="30">
        <v>0.3</v>
      </c>
      <c r="AD695" s="9" t="s">
        <v>1148</v>
      </c>
      <c r="AE695" s="30">
        <v>7</v>
      </c>
      <c r="AF695" s="9" t="s">
        <v>1148</v>
      </c>
      <c r="AG695" s="30">
        <v>0</v>
      </c>
      <c r="AH695" s="9" t="s">
        <v>1148</v>
      </c>
      <c r="AI695" s="32">
        <v>79</v>
      </c>
      <c r="AJ695" s="12" t="s">
        <v>1148</v>
      </c>
      <c r="AK695" s="22">
        <v>1993719</v>
      </c>
      <c r="AL695" s="22" t="s">
        <v>1148</v>
      </c>
      <c r="AM695" s="22">
        <v>142362</v>
      </c>
      <c r="AN695" s="22" t="s">
        <v>1148</v>
      </c>
      <c r="AO695" s="22">
        <v>15818</v>
      </c>
      <c r="AP695" s="22" t="s">
        <v>1148</v>
      </c>
      <c r="AQ695" s="22">
        <v>292612</v>
      </c>
      <c r="AR695" s="22" t="s">
        <v>1148</v>
      </c>
      <c r="AS695" s="26">
        <v>2444511</v>
      </c>
      <c r="AT695" s="22" t="s">
        <v>1148</v>
      </c>
      <c r="AU695" s="23">
        <v>19.996980973109597</v>
      </c>
      <c r="AV695" s="23" t="s">
        <v>1148</v>
      </c>
      <c r="AW695" s="23">
        <v>23.099464546487102</v>
      </c>
      <c r="AX695" s="23" t="s">
        <v>1148</v>
      </c>
      <c r="AY695" s="23">
        <v>23.091970802919707</v>
      </c>
      <c r="AZ695" s="23" t="s">
        <v>1148</v>
      </c>
      <c r="BA695" s="23">
        <v>21.154713707345287</v>
      </c>
      <c r="BB695" s="23" t="s">
        <v>1148</v>
      </c>
      <c r="BC695" s="24">
        <v>20.306452014852841</v>
      </c>
      <c r="BD695" s="1" t="s">
        <v>1148</v>
      </c>
      <c r="BE695" s="1" t="str">
        <f>IF(OR(N695="Q",P695="Q",R695="Q",T695="Q",V695="Q",X695="Q",Z695="Q",AB695="Q",AD695="Q",AF695="Q",AH695="Q",AJ695="Q",AL695="Q",AN695="Q",AP695="Q",AR695="Q",AT695="Q",AV695="Q",AX695="Q",AZ695="Q",BB695="Q",BD695="Q"),"Yes","No")</f>
        <v>No</v>
      </c>
    </row>
    <row r="696" spans="1:57" ht="11.25" customHeight="1">
      <c r="A696" s="7" t="s">
        <v>370</v>
      </c>
      <c r="B696" s="7" t="s">
        <v>371</v>
      </c>
      <c r="C696" s="37" t="s">
        <v>42</v>
      </c>
      <c r="D696" s="298">
        <v>5042</v>
      </c>
      <c r="E696" s="299">
        <v>50042</v>
      </c>
      <c r="F696" s="27" t="s">
        <v>164</v>
      </c>
      <c r="G696" s="73" t="s">
        <v>160</v>
      </c>
      <c r="H696" s="35">
        <v>8608208</v>
      </c>
      <c r="I696" s="35">
        <v>4</v>
      </c>
      <c r="J696" s="37" t="s">
        <v>7</v>
      </c>
      <c r="K696" s="37" t="s">
        <v>161</v>
      </c>
      <c r="L696" s="8">
        <v>3</v>
      </c>
      <c r="M696" s="8">
        <v>14254</v>
      </c>
      <c r="N696" s="9" t="s">
        <v>1148</v>
      </c>
      <c r="O696" s="8">
        <v>1078</v>
      </c>
      <c r="P696" s="9" t="s">
        <v>1148</v>
      </c>
      <c r="Q696" s="8">
        <v>3506</v>
      </c>
      <c r="R696" s="9" t="s">
        <v>1148</v>
      </c>
      <c r="S696" s="8">
        <v>4024</v>
      </c>
      <c r="T696" s="9" t="s">
        <v>1148</v>
      </c>
      <c r="U696" s="8">
        <v>0</v>
      </c>
      <c r="V696" s="9" t="s">
        <v>1148</v>
      </c>
      <c r="W696" s="33">
        <v>22862</v>
      </c>
      <c r="X696" s="9" t="s">
        <v>1148</v>
      </c>
      <c r="Y696" s="30">
        <v>8</v>
      </c>
      <c r="Z696" s="9" t="s">
        <v>1148</v>
      </c>
      <c r="AA696" s="30">
        <v>0.6</v>
      </c>
      <c r="AB696" s="9" t="s">
        <v>1148</v>
      </c>
      <c r="AC696" s="30">
        <v>1.8</v>
      </c>
      <c r="AD696" s="9" t="s">
        <v>1148</v>
      </c>
      <c r="AE696" s="30">
        <v>2.2000000000000002</v>
      </c>
      <c r="AF696" s="9" t="s">
        <v>1148</v>
      </c>
      <c r="AG696" s="30">
        <v>0</v>
      </c>
      <c r="AH696" s="9" t="s">
        <v>1148</v>
      </c>
      <c r="AI696" s="32">
        <v>12.6</v>
      </c>
      <c r="AJ696" s="12" t="s">
        <v>1148</v>
      </c>
      <c r="AK696" s="22">
        <v>231192</v>
      </c>
      <c r="AL696" s="22" t="s">
        <v>1148</v>
      </c>
      <c r="AM696" s="22">
        <v>25732</v>
      </c>
      <c r="AN696" s="22" t="s">
        <v>1148</v>
      </c>
      <c r="AO696" s="22">
        <v>83288</v>
      </c>
      <c r="AP696" s="22" t="s">
        <v>1148</v>
      </c>
      <c r="AQ696" s="22">
        <v>91796</v>
      </c>
      <c r="AR696" s="22" t="s">
        <v>1148</v>
      </c>
      <c r="AS696" s="26">
        <v>432008</v>
      </c>
      <c r="AT696" s="22" t="s">
        <v>1148</v>
      </c>
      <c r="AU696" s="23">
        <v>16.219447172723445</v>
      </c>
      <c r="AV696" s="23" t="s">
        <v>1148</v>
      </c>
      <c r="AW696" s="23">
        <v>23.870129870129869</v>
      </c>
      <c r="AX696" s="23" t="s">
        <v>1148</v>
      </c>
      <c r="AY696" s="23">
        <v>23.755847119224185</v>
      </c>
      <c r="AZ696" s="23" t="s">
        <v>1148</v>
      </c>
      <c r="BA696" s="23">
        <v>22.812127236580515</v>
      </c>
      <c r="BB696" s="23" t="s">
        <v>1148</v>
      </c>
      <c r="BC696" s="24">
        <v>18.896334528912607</v>
      </c>
      <c r="BD696" s="1" t="s">
        <v>1148</v>
      </c>
      <c r="BE696" s="1" t="str">
        <f>IF(OR(N696="Q",P696="Q",R696="Q",T696="Q",V696="Q",X696="Q",Z696="Q",AB696="Q",AD696="Q",AF696="Q",AH696="Q",AJ696="Q",AL696="Q",AN696="Q",AP696="Q",AR696="Q",AT696="Q",AV696="Q",AX696="Q",AZ696="Q",BB696="Q",BD696="Q"),"Yes","No")</f>
        <v>No</v>
      </c>
    </row>
    <row r="697" spans="1:57" ht="11.25" customHeight="1">
      <c r="A697" s="7" t="s">
        <v>370</v>
      </c>
      <c r="B697" s="7" t="s">
        <v>371</v>
      </c>
      <c r="C697" s="37" t="s">
        <v>42</v>
      </c>
      <c r="D697" s="298">
        <v>5042</v>
      </c>
      <c r="E697" s="299">
        <v>50042</v>
      </c>
      <c r="F697" s="27" t="s">
        <v>164</v>
      </c>
      <c r="G697" s="73" t="s">
        <v>160</v>
      </c>
      <c r="H697" s="35">
        <v>8608208</v>
      </c>
      <c r="I697" s="35">
        <v>4</v>
      </c>
      <c r="J697" s="37" t="s">
        <v>10</v>
      </c>
      <c r="K697" s="37" t="s">
        <v>161</v>
      </c>
      <c r="L697" s="8">
        <v>1</v>
      </c>
      <c r="M697" s="8">
        <v>7433</v>
      </c>
      <c r="N697" s="9" t="s">
        <v>1148</v>
      </c>
      <c r="O697" s="8">
        <v>387</v>
      </c>
      <c r="P697" s="9" t="s">
        <v>1148</v>
      </c>
      <c r="Q697" s="8">
        <v>437</v>
      </c>
      <c r="R697" s="9" t="s">
        <v>1148</v>
      </c>
      <c r="S697" s="8">
        <v>1409</v>
      </c>
      <c r="T697" s="9" t="s">
        <v>1148</v>
      </c>
      <c r="U697" s="8">
        <v>0</v>
      </c>
      <c r="V697" s="9" t="s">
        <v>1148</v>
      </c>
      <c r="W697" s="33">
        <v>9666</v>
      </c>
      <c r="X697" s="9" t="s">
        <v>1148</v>
      </c>
      <c r="Y697" s="30">
        <v>3</v>
      </c>
      <c r="Z697" s="9" t="s">
        <v>1148</v>
      </c>
      <c r="AA697" s="30">
        <v>0.2</v>
      </c>
      <c r="AB697" s="9" t="s">
        <v>1148</v>
      </c>
      <c r="AC697" s="30">
        <v>0.2</v>
      </c>
      <c r="AD697" s="9" t="s">
        <v>1148</v>
      </c>
      <c r="AE697" s="30">
        <v>0.85</v>
      </c>
      <c r="AF697" s="9" t="s">
        <v>1148</v>
      </c>
      <c r="AG697" s="30">
        <v>0</v>
      </c>
      <c r="AH697" s="9" t="s">
        <v>1148</v>
      </c>
      <c r="AI697" s="32">
        <v>4.25</v>
      </c>
      <c r="AJ697" s="12" t="s">
        <v>1148</v>
      </c>
      <c r="AK697" s="22">
        <v>90240</v>
      </c>
      <c r="AL697" s="22" t="s">
        <v>1148</v>
      </c>
      <c r="AM697" s="22">
        <v>9903</v>
      </c>
      <c r="AN697" s="22" t="s">
        <v>1148</v>
      </c>
      <c r="AO697" s="22">
        <v>6529</v>
      </c>
      <c r="AP697" s="22" t="s">
        <v>1148</v>
      </c>
      <c r="AQ697" s="22">
        <v>38706</v>
      </c>
      <c r="AR697" s="22" t="s">
        <v>1148</v>
      </c>
      <c r="AS697" s="26">
        <v>145378</v>
      </c>
      <c r="AT697" s="22" t="s">
        <v>1148</v>
      </c>
      <c r="AU697" s="23">
        <v>12.14045472891161</v>
      </c>
      <c r="AV697" s="23" t="s">
        <v>1148</v>
      </c>
      <c r="AW697" s="23">
        <v>25.589147286821706</v>
      </c>
      <c r="AX697" s="23" t="s">
        <v>1148</v>
      </c>
      <c r="AY697" s="23">
        <v>14.94050343249428</v>
      </c>
      <c r="AZ697" s="23" t="s">
        <v>1148</v>
      </c>
      <c r="BA697" s="23">
        <v>27.47054648687012</v>
      </c>
      <c r="BB697" s="23" t="s">
        <v>1148</v>
      </c>
      <c r="BC697" s="24">
        <v>15.040140699358577</v>
      </c>
      <c r="BD697" s="1" t="s">
        <v>1148</v>
      </c>
      <c r="BE697" s="1" t="str">
        <f>IF(OR(N697="Q",P697="Q",R697="Q",T697="Q",V697="Q",X697="Q",Z697="Q",AB697="Q",AD697="Q",AF697="Q",AH697="Q",AJ697="Q",AL697="Q",AN697="Q",AP697="Q",AR697="Q",AT697="Q",AV697="Q",AX697="Q",AZ697="Q",BB697="Q",BD697="Q"),"Yes","No")</f>
        <v>No</v>
      </c>
    </row>
    <row r="698" spans="1:57" ht="11.25" customHeight="1">
      <c r="A698" s="7" t="s">
        <v>1135</v>
      </c>
      <c r="B698" s="7" t="s">
        <v>499</v>
      </c>
      <c r="C698" s="37" t="s">
        <v>36</v>
      </c>
      <c r="D698" s="298">
        <v>4230</v>
      </c>
      <c r="E698" s="299">
        <v>40230</v>
      </c>
      <c r="F698" s="27" t="s">
        <v>164</v>
      </c>
      <c r="G698" s="73" t="s">
        <v>160</v>
      </c>
      <c r="H698" s="35">
        <v>4515419</v>
      </c>
      <c r="I698" s="35">
        <v>3</v>
      </c>
      <c r="J698" s="37" t="s">
        <v>12</v>
      </c>
      <c r="K698" s="37" t="s">
        <v>161</v>
      </c>
      <c r="L698" s="8">
        <v>3</v>
      </c>
      <c r="M698" s="8">
        <v>16808</v>
      </c>
      <c r="N698" s="9" t="s">
        <v>1148</v>
      </c>
      <c r="O698" s="8">
        <v>10413</v>
      </c>
      <c r="P698" s="9" t="s">
        <v>1148</v>
      </c>
      <c r="Q698" s="8">
        <v>2097</v>
      </c>
      <c r="R698" s="9" t="s">
        <v>1148</v>
      </c>
      <c r="S698" s="8">
        <v>11611</v>
      </c>
      <c r="T698" s="9" t="s">
        <v>1148</v>
      </c>
      <c r="U698" s="8">
        <v>0</v>
      </c>
      <c r="V698" s="9" t="s">
        <v>1148</v>
      </c>
      <c r="W698" s="33">
        <v>40929</v>
      </c>
      <c r="X698" s="9" t="s">
        <v>1148</v>
      </c>
      <c r="Y698" s="30">
        <v>18</v>
      </c>
      <c r="Z698" s="9" t="s">
        <v>1148</v>
      </c>
      <c r="AA698" s="30">
        <v>7</v>
      </c>
      <c r="AB698" s="9" t="s">
        <v>1148</v>
      </c>
      <c r="AC698" s="30">
        <v>2</v>
      </c>
      <c r="AD698" s="9" t="s">
        <v>1148</v>
      </c>
      <c r="AE698" s="30">
        <v>13</v>
      </c>
      <c r="AF698" s="9" t="s">
        <v>1148</v>
      </c>
      <c r="AG698" s="30">
        <v>0</v>
      </c>
      <c r="AH698" s="9" t="s">
        <v>1148</v>
      </c>
      <c r="AI698" s="32">
        <v>40</v>
      </c>
      <c r="AJ698" s="12" t="s">
        <v>1148</v>
      </c>
      <c r="AK698" s="22">
        <v>334380</v>
      </c>
      <c r="AL698" s="22" t="s">
        <v>1148</v>
      </c>
      <c r="AM698" s="22">
        <v>178187</v>
      </c>
      <c r="AN698" s="22" t="s">
        <v>1148</v>
      </c>
      <c r="AO698" s="22">
        <v>33262</v>
      </c>
      <c r="AP698" s="22" t="s">
        <v>1148</v>
      </c>
      <c r="AQ698" s="22">
        <v>457380</v>
      </c>
      <c r="AR698" s="22" t="s">
        <v>1148</v>
      </c>
      <c r="AS698" s="26">
        <v>1003209</v>
      </c>
      <c r="AT698" s="22" t="s">
        <v>1148</v>
      </c>
      <c r="AU698" s="23">
        <v>19.894098048548312</v>
      </c>
      <c r="AV698" s="23" t="s">
        <v>1148</v>
      </c>
      <c r="AW698" s="23">
        <v>17.111975415346201</v>
      </c>
      <c r="AX698" s="23" t="s">
        <v>1148</v>
      </c>
      <c r="AY698" s="23">
        <v>15.861707200762995</v>
      </c>
      <c r="AZ698" s="23" t="s">
        <v>1148</v>
      </c>
      <c r="BA698" s="23">
        <v>39.391955903884245</v>
      </c>
      <c r="BB698" s="23" t="s">
        <v>1148</v>
      </c>
      <c r="BC698" s="24">
        <v>24.510958000439786</v>
      </c>
      <c r="BD698" s="1" t="s">
        <v>1148</v>
      </c>
      <c r="BE698" s="1" t="str">
        <f>IF(OR(N698="Q",P698="Q",R698="Q",T698="Q",V698="Q",X698="Q",Z698="Q",AB698="Q",AD698="Q",AF698="Q",AH698="Q",AJ698="Q",AL698="Q",AN698="Q",AP698="Q",AR698="Q",AT698="Q",AV698="Q",AX698="Q",AZ698="Q",BB698="Q",BD698="Q"),"Yes","No")</f>
        <v>No</v>
      </c>
    </row>
    <row r="699" spans="1:57" ht="11.25" customHeight="1">
      <c r="A699" s="7" t="s">
        <v>810</v>
      </c>
      <c r="B699" s="7" t="s">
        <v>355</v>
      </c>
      <c r="C699" s="37" t="s">
        <v>84</v>
      </c>
      <c r="D699" s="298">
        <v>6133</v>
      </c>
      <c r="E699" s="299">
        <v>60133</v>
      </c>
      <c r="F699" s="27" t="s">
        <v>189</v>
      </c>
      <c r="G699" s="73" t="s">
        <v>160</v>
      </c>
      <c r="H699" s="35">
        <v>5121892</v>
      </c>
      <c r="I699" s="35">
        <v>3</v>
      </c>
      <c r="J699" s="37" t="s">
        <v>12</v>
      </c>
      <c r="K699" s="37" t="s">
        <v>161</v>
      </c>
      <c r="L699" s="8">
        <v>3</v>
      </c>
      <c r="M699" s="8">
        <v>24441</v>
      </c>
      <c r="N699" s="9" t="s">
        <v>1148</v>
      </c>
      <c r="O699" s="8">
        <v>5697</v>
      </c>
      <c r="P699" s="9" t="s">
        <v>1148</v>
      </c>
      <c r="Q699" s="8">
        <v>302</v>
      </c>
      <c r="R699" s="9" t="s">
        <v>1148</v>
      </c>
      <c r="S699" s="8">
        <v>2375</v>
      </c>
      <c r="T699" s="9" t="s">
        <v>1148</v>
      </c>
      <c r="U699" s="8">
        <v>3175</v>
      </c>
      <c r="V699" s="9" t="s">
        <v>1148</v>
      </c>
      <c r="W699" s="33">
        <v>35990</v>
      </c>
      <c r="X699" s="9" t="s">
        <v>1148</v>
      </c>
      <c r="Y699" s="30">
        <v>21</v>
      </c>
      <c r="Z699" s="9" t="s">
        <v>1148</v>
      </c>
      <c r="AA699" s="30">
        <v>3.1</v>
      </c>
      <c r="AB699" s="9" t="s">
        <v>1148</v>
      </c>
      <c r="AC699" s="30">
        <v>0.17</v>
      </c>
      <c r="AD699" s="9" t="s">
        <v>1148</v>
      </c>
      <c r="AE699" s="30">
        <v>3</v>
      </c>
      <c r="AF699" s="9" t="s">
        <v>1148</v>
      </c>
      <c r="AG699" s="30">
        <v>1.69</v>
      </c>
      <c r="AH699" s="9" t="s">
        <v>1148</v>
      </c>
      <c r="AI699" s="32">
        <v>28.96</v>
      </c>
      <c r="AJ699" s="12" t="s">
        <v>1148</v>
      </c>
      <c r="AK699" s="22">
        <v>246325</v>
      </c>
      <c r="AL699" s="22" t="s">
        <v>1148</v>
      </c>
      <c r="AM699" s="22">
        <v>99507</v>
      </c>
      <c r="AN699" s="22" t="s">
        <v>1148</v>
      </c>
      <c r="AO699" s="22">
        <v>5237</v>
      </c>
      <c r="AP699" s="22" t="s">
        <v>1148</v>
      </c>
      <c r="AQ699" s="22">
        <v>52689</v>
      </c>
      <c r="AR699" s="22" t="s">
        <v>1148</v>
      </c>
      <c r="AS699" s="26">
        <v>403758</v>
      </c>
      <c r="AT699" s="22" t="s">
        <v>1148</v>
      </c>
      <c r="AU699" s="23">
        <v>10.078351949592896</v>
      </c>
      <c r="AV699" s="23" t="s">
        <v>1148</v>
      </c>
      <c r="AW699" s="23">
        <v>17.466561348077935</v>
      </c>
      <c r="AX699" s="23" t="s">
        <v>1148</v>
      </c>
      <c r="AY699" s="23">
        <v>17.341059602649008</v>
      </c>
      <c r="AZ699" s="23" t="s">
        <v>1148</v>
      </c>
      <c r="BA699" s="23">
        <v>22.184842105263158</v>
      </c>
      <c r="BB699" s="23" t="s">
        <v>1148</v>
      </c>
      <c r="BC699" s="24">
        <v>11.218616282300639</v>
      </c>
      <c r="BD699" s="1" t="s">
        <v>1148</v>
      </c>
      <c r="BE699" s="1" t="str">
        <f>IF(OR(N699="Q",P699="Q",R699="Q",T699="Q",V699="Q",X699="Q",Z699="Q",AB699="Q",AD699="Q",AF699="Q",AH699="Q",AJ699="Q",AL699="Q",AN699="Q",AP699="Q",AR699="Q",AT699="Q",AV699="Q",AX699="Q",AZ699="Q",BB699="Q",BD699="Q"),"Yes","No")</f>
        <v>No</v>
      </c>
    </row>
    <row r="700" spans="1:57" ht="11.25" customHeight="1">
      <c r="A700" s="7" t="s">
        <v>778</v>
      </c>
      <c r="B700" s="7" t="s">
        <v>269</v>
      </c>
      <c r="C700" s="37" t="s">
        <v>89</v>
      </c>
      <c r="D700" s="298">
        <v>54</v>
      </c>
      <c r="E700" s="299">
        <v>54</v>
      </c>
      <c r="F700" s="27" t="s">
        <v>167</v>
      </c>
      <c r="G700" s="73" t="s">
        <v>160</v>
      </c>
      <c r="H700" s="35">
        <v>3059393</v>
      </c>
      <c r="I700" s="35">
        <v>2</v>
      </c>
      <c r="J700" s="37" t="s">
        <v>19</v>
      </c>
      <c r="K700" s="37" t="s">
        <v>161</v>
      </c>
      <c r="L700" s="8">
        <v>2</v>
      </c>
      <c r="M700" s="8">
        <v>24050</v>
      </c>
      <c r="N700" s="9" t="s">
        <v>1148</v>
      </c>
      <c r="O700" s="8">
        <v>8154</v>
      </c>
      <c r="P700" s="9" t="s">
        <v>1148</v>
      </c>
      <c r="Q700" s="8">
        <v>250</v>
      </c>
      <c r="R700" s="9" t="s">
        <v>1148</v>
      </c>
      <c r="S700" s="8">
        <v>11297</v>
      </c>
      <c r="T700" s="9" t="s">
        <v>1148</v>
      </c>
      <c r="U700" s="8">
        <v>2194</v>
      </c>
      <c r="V700" s="9" t="s">
        <v>1148</v>
      </c>
      <c r="W700" s="33">
        <v>45945</v>
      </c>
      <c r="X700" s="9" t="s">
        <v>1148</v>
      </c>
      <c r="Y700" s="30">
        <v>26.7</v>
      </c>
      <c r="Z700" s="9" t="s">
        <v>1148</v>
      </c>
      <c r="AA700" s="30">
        <v>9.25</v>
      </c>
      <c r="AB700" s="9" t="s">
        <v>1148</v>
      </c>
      <c r="AC700" s="30">
        <v>0.1</v>
      </c>
      <c r="AD700" s="9" t="s">
        <v>1148</v>
      </c>
      <c r="AE700" s="30">
        <v>6.3500000000000005</v>
      </c>
      <c r="AF700" s="9" t="s">
        <v>1148</v>
      </c>
      <c r="AG700" s="30">
        <v>1.2</v>
      </c>
      <c r="AH700" s="9" t="s">
        <v>1148</v>
      </c>
      <c r="AI700" s="32">
        <v>43.599999999999994</v>
      </c>
      <c r="AJ700" s="12" t="s">
        <v>1148</v>
      </c>
      <c r="AK700" s="22">
        <v>897667</v>
      </c>
      <c r="AL700" s="22" t="s">
        <v>1148</v>
      </c>
      <c r="AM700" s="22">
        <v>338659</v>
      </c>
      <c r="AN700" s="22" t="s">
        <v>1148</v>
      </c>
      <c r="AO700" s="22">
        <v>7502</v>
      </c>
      <c r="AP700" s="22" t="s">
        <v>1148</v>
      </c>
      <c r="AQ700" s="22">
        <v>492645</v>
      </c>
      <c r="AR700" s="22" t="s">
        <v>1148</v>
      </c>
      <c r="AS700" s="26">
        <v>1736473</v>
      </c>
      <c r="AT700" s="22" t="s">
        <v>1148</v>
      </c>
      <c r="AU700" s="23">
        <v>37.325031185031186</v>
      </c>
      <c r="AV700" s="23" t="s">
        <v>1148</v>
      </c>
      <c r="AW700" s="23">
        <v>41.532867304390486</v>
      </c>
      <c r="AX700" s="23" t="s">
        <v>1148</v>
      </c>
      <c r="AY700" s="23">
        <v>30.007999999999999</v>
      </c>
      <c r="AZ700" s="23" t="s">
        <v>1148</v>
      </c>
      <c r="BA700" s="23">
        <v>43.608480127467466</v>
      </c>
      <c r="BB700" s="23" t="s">
        <v>1148</v>
      </c>
      <c r="BC700" s="24">
        <v>37.794602241810864</v>
      </c>
      <c r="BD700" s="1" t="s">
        <v>1148</v>
      </c>
      <c r="BE700" s="1" t="str">
        <f>IF(OR(N700="Q",P700="Q",R700="Q",T700="Q",V700="Q",X700="Q",Z700="Q",AB700="Q",AD700="Q",AF700="Q",AH700="Q",AJ700="Q",AL700="Q",AN700="Q",AP700="Q",AR700="Q",AT700="Q",AV700="Q",AX700="Q",AZ700="Q",BB700="Q",BD700="Q"),"Yes","No")</f>
        <v>No</v>
      </c>
    </row>
    <row r="701" spans="1:57" ht="11.25" customHeight="1">
      <c r="A701" s="7" t="s">
        <v>239</v>
      </c>
      <c r="B701" s="7" t="s">
        <v>240</v>
      </c>
      <c r="C701" s="37" t="s">
        <v>73</v>
      </c>
      <c r="D701" s="298">
        <v>5143</v>
      </c>
      <c r="E701" s="299">
        <v>50143</v>
      </c>
      <c r="F701" s="27" t="s">
        <v>164</v>
      </c>
      <c r="G701" s="73" t="s">
        <v>160</v>
      </c>
      <c r="H701" s="35">
        <v>1780673</v>
      </c>
      <c r="I701" s="35">
        <v>2</v>
      </c>
      <c r="J701" s="37" t="s">
        <v>7</v>
      </c>
      <c r="K701" s="37" t="s">
        <v>161</v>
      </c>
      <c r="L701" s="8">
        <v>2</v>
      </c>
      <c r="M701" s="8">
        <v>8695</v>
      </c>
      <c r="N701" s="9" t="s">
        <v>1148</v>
      </c>
      <c r="O701" s="8">
        <v>0</v>
      </c>
      <c r="P701" s="9" t="s">
        <v>1148</v>
      </c>
      <c r="Q701" s="8">
        <v>0</v>
      </c>
      <c r="R701" s="9" t="s">
        <v>1148</v>
      </c>
      <c r="S701" s="8">
        <v>1188</v>
      </c>
      <c r="T701" s="9" t="s">
        <v>1148</v>
      </c>
      <c r="U701" s="8">
        <v>0</v>
      </c>
      <c r="V701" s="9" t="s">
        <v>1148</v>
      </c>
      <c r="W701" s="33">
        <v>9883</v>
      </c>
      <c r="X701" s="9" t="s">
        <v>1148</v>
      </c>
      <c r="Y701" s="30">
        <v>7.7</v>
      </c>
      <c r="Z701" s="9" t="s">
        <v>1148</v>
      </c>
      <c r="AA701" s="30">
        <v>0</v>
      </c>
      <c r="AB701" s="9" t="s">
        <v>1148</v>
      </c>
      <c r="AC701" s="30">
        <v>0</v>
      </c>
      <c r="AD701" s="9" t="s">
        <v>1148</v>
      </c>
      <c r="AE701" s="30">
        <v>2.2999999999999998</v>
      </c>
      <c r="AF701" s="9" t="s">
        <v>1148</v>
      </c>
      <c r="AG701" s="30">
        <v>0</v>
      </c>
      <c r="AH701" s="9" t="s">
        <v>1148</v>
      </c>
      <c r="AI701" s="32">
        <v>10</v>
      </c>
      <c r="AJ701" s="12" t="s">
        <v>1148</v>
      </c>
      <c r="AK701" s="22">
        <v>115580</v>
      </c>
      <c r="AL701" s="22" t="s">
        <v>1148</v>
      </c>
      <c r="AM701" s="22">
        <v>0</v>
      </c>
      <c r="AN701" s="22" t="s">
        <v>1148</v>
      </c>
      <c r="AO701" s="22">
        <v>0</v>
      </c>
      <c r="AP701" s="22" t="s">
        <v>1148</v>
      </c>
      <c r="AQ701" s="22">
        <v>31657</v>
      </c>
      <c r="AR701" s="22" t="s">
        <v>1148</v>
      </c>
      <c r="AS701" s="26">
        <v>147237</v>
      </c>
      <c r="AT701" s="22" t="s">
        <v>1148</v>
      </c>
      <c r="AU701" s="23">
        <v>13.29269695227142</v>
      </c>
      <c r="AV701" s="23" t="s">
        <v>1148</v>
      </c>
      <c r="AW701" s="23" t="s">
        <v>1148</v>
      </c>
      <c r="AX701" s="23" t="s">
        <v>1148</v>
      </c>
      <c r="AY701" s="23" t="s">
        <v>1148</v>
      </c>
      <c r="AZ701" s="23" t="s">
        <v>1148</v>
      </c>
      <c r="BA701" s="23">
        <v>26.647306397306398</v>
      </c>
      <c r="BB701" s="23" t="s">
        <v>1148</v>
      </c>
      <c r="BC701" s="24">
        <v>14.89800667813417</v>
      </c>
      <c r="BD701" s="1" t="s">
        <v>1148</v>
      </c>
      <c r="BE701" s="1" t="str">
        <f>IF(OR(N701="Q",P701="Q",R701="Q",T701="Q",V701="Q",X701="Q",Z701="Q",AB701="Q",AD701="Q",AF701="Q",AH701="Q",AJ701="Q",AL701="Q",AN701="Q",AP701="Q",AR701="Q",AT701="Q",AV701="Q",AX701="Q",AZ701="Q",BB701="Q",BD701="Q"),"Yes","No")</f>
        <v>No</v>
      </c>
    </row>
  </sheetData>
  <autoFilter ref="A1:BE705">
    <sortState ref="A2:BE702">
      <sortCondition descending="1" ref="I1:I705"/>
    </sortState>
  </autoFilter>
  <conditionalFormatting sqref="A1:BE701">
    <cfRule type="expression" dxfId="146" priority="1">
      <formula>MOD(ROW(),2)=0</formula>
    </cfRule>
  </conditionalFormatting>
  <pageMargins left="0" right="0" top="0" bottom="0" header="0" footer="0"/>
  <pageSetup paperSize="9" firstPageNumber="0" fitToWidth="0" fitToHeight="0" orientation="landscape" horizontalDpi="300" verticalDpi="3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81" r:id="rId3" name="Drop Down 57">
              <controlPr defaultSize="0" autoLine="0" autoPict="0" macro="[0]!DropDown57_Change" altText="This drop-down menu shows or hides columns indicating the presence of &quot;questionable&quot; data.">
                <anchor moveWithCells="1">
                  <from>
                    <xdr:col>57</xdr:col>
                    <xdr:colOff>38100</xdr:colOff>
                    <xdr:row>0</xdr:row>
                    <xdr:rowOff>279400</xdr:rowOff>
                  </from>
                  <to>
                    <xdr:col>60</xdr:col>
                    <xdr:colOff>203200</xdr:colOff>
                    <xdr:row>0</xdr:row>
                    <xdr:rowOff>533400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P702"/>
  <sheetViews>
    <sheetView workbookViewId="0">
      <pane xSplit="3" ySplit="1" topLeftCell="D2" activePane="bottomRight" state="frozen"/>
      <selection pane="topRight" activeCell="D1" sqref="D1"/>
      <selection pane="bottomLeft" activeCell="A2" sqref="A2"/>
      <selection pane="bottomRight"/>
    </sheetView>
  </sheetViews>
  <sheetFormatPr defaultColWidth="9.1796875" defaultRowHeight="10.5"/>
  <cols>
    <col min="1" max="1" width="27.81640625" style="3" customWidth="1"/>
    <col min="2" max="2" width="9.1796875" style="3" customWidth="1"/>
    <col min="3" max="3" width="6.54296875" style="11" bestFit="1" customWidth="1"/>
    <col min="4" max="4" width="9.1796875" style="300" customWidth="1"/>
    <col min="5" max="5" width="9.1796875" style="301" customWidth="1"/>
    <col min="6" max="6" width="16" style="28" customWidth="1"/>
    <col min="7" max="7" width="9.1796875" style="11" customWidth="1"/>
    <col min="8" max="8" width="10.1796875" style="29" customWidth="1"/>
    <col min="9" max="9" width="8.453125" style="29" bestFit="1" customWidth="1"/>
    <col min="10" max="10" width="6.81640625" style="1" bestFit="1" customWidth="1"/>
    <col min="11" max="11" width="6.1796875" style="2" bestFit="1" customWidth="1"/>
    <col min="12" max="12" width="7.453125" style="6" bestFit="1" customWidth="1"/>
    <col min="13" max="13" width="10.1796875" style="14" customWidth="1"/>
    <col min="14" max="14" width="11.26953125" style="1" hidden="1" customWidth="1"/>
    <col min="15" max="15" width="12.26953125" style="14" bestFit="1" customWidth="1"/>
    <col min="16" max="16" width="12.7265625" style="1" hidden="1" customWidth="1"/>
    <col min="17" max="17" width="12.26953125" style="14" bestFit="1" customWidth="1"/>
    <col min="18" max="18" width="13.26953125" style="1" hidden="1" customWidth="1"/>
    <col min="19" max="19" width="15" style="14" bestFit="1" customWidth="1"/>
    <col min="20" max="20" width="12.7265625" style="1" hidden="1" customWidth="1"/>
    <col min="21" max="21" width="8.54296875" style="14" bestFit="1" customWidth="1"/>
    <col min="22" max="22" width="11.26953125" style="4" hidden="1" customWidth="1"/>
    <col min="23" max="23" width="8.7265625" style="10" bestFit="1" customWidth="1"/>
    <col min="24" max="24" width="12.7265625" style="4" hidden="1" customWidth="1"/>
    <col min="25" max="25" width="12" style="31" bestFit="1" customWidth="1"/>
    <col min="26" max="26" width="12.7265625" style="4" hidden="1" customWidth="1"/>
    <col min="27" max="27" width="13.26953125" style="31" bestFit="1" customWidth="1"/>
    <col min="28" max="28" width="11.453125" style="4" hidden="1" customWidth="1"/>
    <col min="29" max="29" width="13.26953125" style="31" bestFit="1" customWidth="1"/>
    <col min="30" max="30" width="11.453125" style="4" hidden="1" customWidth="1"/>
    <col min="31" max="31" width="15" style="20" bestFit="1" customWidth="1"/>
    <col min="32" max="32" width="13" style="4" hidden="1" customWidth="1"/>
    <col min="33" max="33" width="8.54296875" style="205" bestFit="1" customWidth="1"/>
    <col min="34" max="34" width="11.26953125" style="34" hidden="1" customWidth="1"/>
    <col min="35" max="35" width="11" style="32" bestFit="1" customWidth="1"/>
    <col min="36" max="36" width="11.26953125" style="7" hidden="1" customWidth="1"/>
    <col min="37" max="37" width="12.54296875" style="7" hidden="1" customWidth="1"/>
    <col min="38" max="41" width="9.1796875" style="7"/>
    <col min="42" max="42" width="9.1796875" style="7" hidden="1" customWidth="1"/>
    <col min="43" max="16384" width="9.1796875" style="7"/>
  </cols>
  <sheetData>
    <row r="1" spans="1:42" s="65" customFormat="1" ht="42">
      <c r="A1" s="65" t="s">
        <v>1</v>
      </c>
      <c r="B1" s="65" t="s">
        <v>113</v>
      </c>
      <c r="C1" s="72" t="s">
        <v>0</v>
      </c>
      <c r="D1" s="302" t="s">
        <v>1149</v>
      </c>
      <c r="E1" s="303" t="s">
        <v>1150</v>
      </c>
      <c r="F1" s="65" t="s">
        <v>853</v>
      </c>
      <c r="G1" s="72" t="s">
        <v>120</v>
      </c>
      <c r="H1" s="75" t="s">
        <v>129</v>
      </c>
      <c r="I1" s="75" t="s">
        <v>134</v>
      </c>
      <c r="J1" s="72" t="s">
        <v>3</v>
      </c>
      <c r="K1" s="72" t="s">
        <v>156</v>
      </c>
      <c r="L1" s="75" t="s">
        <v>135</v>
      </c>
      <c r="M1" s="291" t="s">
        <v>136</v>
      </c>
      <c r="N1" s="291" t="s">
        <v>938</v>
      </c>
      <c r="O1" s="291" t="s">
        <v>137</v>
      </c>
      <c r="P1" s="291" t="s">
        <v>939</v>
      </c>
      <c r="Q1" s="291" t="s">
        <v>138</v>
      </c>
      <c r="R1" s="291" t="s">
        <v>940</v>
      </c>
      <c r="S1" s="291" t="s">
        <v>139</v>
      </c>
      <c r="T1" s="291" t="s">
        <v>961</v>
      </c>
      <c r="U1" s="291" t="s">
        <v>140</v>
      </c>
      <c r="V1" s="291" t="s">
        <v>942</v>
      </c>
      <c r="W1" s="291" t="s">
        <v>118</v>
      </c>
      <c r="X1" s="75" t="s">
        <v>943</v>
      </c>
      <c r="Y1" s="292" t="s">
        <v>141</v>
      </c>
      <c r="Z1" s="76" t="s">
        <v>962</v>
      </c>
      <c r="AA1" s="292" t="s">
        <v>142</v>
      </c>
      <c r="AB1" s="76" t="s">
        <v>963</v>
      </c>
      <c r="AC1" s="292" t="s">
        <v>143</v>
      </c>
      <c r="AD1" s="76" t="s">
        <v>964</v>
      </c>
      <c r="AE1" s="292" t="s">
        <v>144</v>
      </c>
      <c r="AF1" s="76" t="s">
        <v>965</v>
      </c>
      <c r="AG1" s="292" t="s">
        <v>145</v>
      </c>
      <c r="AH1" s="76" t="s">
        <v>966</v>
      </c>
      <c r="AI1" s="292" t="s">
        <v>119</v>
      </c>
      <c r="AJ1" s="76" t="s">
        <v>949</v>
      </c>
      <c r="AK1" s="76" t="s">
        <v>967</v>
      </c>
      <c r="AP1" s="65">
        <f>IF(AP4=1,1,0)</f>
        <v>1</v>
      </c>
    </row>
    <row r="2" spans="1:42">
      <c r="A2" s="7" t="s">
        <v>537</v>
      </c>
      <c r="B2" s="7" t="s">
        <v>497</v>
      </c>
      <c r="C2" s="7" t="s">
        <v>70</v>
      </c>
      <c r="D2" s="304">
        <v>2008</v>
      </c>
      <c r="E2" s="299">
        <v>20008</v>
      </c>
      <c r="F2" s="7" t="s">
        <v>243</v>
      </c>
      <c r="G2" s="7" t="s">
        <v>160</v>
      </c>
      <c r="H2" s="8">
        <v>18351295</v>
      </c>
      <c r="I2" s="8">
        <v>11000</v>
      </c>
      <c r="J2" s="7" t="s">
        <v>20</v>
      </c>
      <c r="K2" s="7" t="s">
        <v>161</v>
      </c>
      <c r="L2" s="8">
        <v>5282</v>
      </c>
      <c r="M2" s="8">
        <v>21431584</v>
      </c>
      <c r="N2" s="7" t="s">
        <v>1148</v>
      </c>
      <c r="O2" s="8">
        <v>8750961</v>
      </c>
      <c r="P2" s="7" t="s">
        <v>1148</v>
      </c>
      <c r="Q2" s="8">
        <v>17794222</v>
      </c>
      <c r="R2" s="7" t="s">
        <v>1148</v>
      </c>
      <c r="S2" s="8">
        <v>4298012</v>
      </c>
      <c r="T2" s="7" t="s">
        <v>1148</v>
      </c>
      <c r="U2" s="8">
        <v>7415253</v>
      </c>
      <c r="V2" s="7" t="s">
        <v>1148</v>
      </c>
      <c r="W2" s="33">
        <v>59690032</v>
      </c>
      <c r="X2" s="7" t="s">
        <v>1148</v>
      </c>
      <c r="Y2" s="30">
        <v>10271</v>
      </c>
      <c r="Z2" s="7" t="s">
        <v>1148</v>
      </c>
      <c r="AA2" s="30">
        <v>5305</v>
      </c>
      <c r="AB2" s="7" t="s">
        <v>1148</v>
      </c>
      <c r="AC2" s="30">
        <v>9821</v>
      </c>
      <c r="AD2" s="7" t="s">
        <v>1148</v>
      </c>
      <c r="AE2" s="30">
        <v>2331</v>
      </c>
      <c r="AF2" s="7" t="s">
        <v>1148</v>
      </c>
      <c r="AG2" s="30">
        <v>3550</v>
      </c>
      <c r="AH2" s="34" t="s">
        <v>1148</v>
      </c>
      <c r="AI2" s="32">
        <v>31278</v>
      </c>
      <c r="AJ2" s="7" t="s">
        <v>1148</v>
      </c>
      <c r="AK2" s="7" t="str">
        <f>IF(OR(N2="Q",P2="Q",R2="Q",T2="Q",V2="Q",X2="Q",Z2="Q",AB2="Q",AD2="Q",AF2="Q",AH2="Q",AJ2="Q"),"Yes","No")</f>
        <v>No</v>
      </c>
      <c r="AP2" s="7" t="s">
        <v>1043</v>
      </c>
    </row>
    <row r="3" spans="1:42">
      <c r="A3" s="7" t="s">
        <v>537</v>
      </c>
      <c r="B3" s="7" t="s">
        <v>497</v>
      </c>
      <c r="C3" s="7" t="s">
        <v>70</v>
      </c>
      <c r="D3" s="304">
        <v>2008</v>
      </c>
      <c r="E3" s="299">
        <v>20008</v>
      </c>
      <c r="F3" s="7" t="s">
        <v>243</v>
      </c>
      <c r="G3" s="7" t="s">
        <v>160</v>
      </c>
      <c r="H3" s="8">
        <v>18351295</v>
      </c>
      <c r="I3" s="8">
        <v>11000</v>
      </c>
      <c r="J3" s="7" t="s">
        <v>7</v>
      </c>
      <c r="K3" s="7" t="s">
        <v>161</v>
      </c>
      <c r="L3" s="8">
        <v>3314</v>
      </c>
      <c r="M3" s="8">
        <v>18957818</v>
      </c>
      <c r="N3" s="7" t="s">
        <v>1148</v>
      </c>
      <c r="O3" s="8">
        <v>6610928</v>
      </c>
      <c r="P3" s="7" t="s">
        <v>1148</v>
      </c>
      <c r="Q3" s="8">
        <v>1490433</v>
      </c>
      <c r="R3" s="7" t="s">
        <v>1148</v>
      </c>
      <c r="S3" s="8">
        <v>1627348</v>
      </c>
      <c r="T3" s="7" t="s">
        <v>1148</v>
      </c>
      <c r="U3" s="8">
        <v>721979</v>
      </c>
      <c r="V3" s="7" t="s">
        <v>1148</v>
      </c>
      <c r="W3" s="33">
        <v>29408506</v>
      </c>
      <c r="X3" s="7" t="s">
        <v>1148</v>
      </c>
      <c r="Y3" s="30">
        <v>9330.1</v>
      </c>
      <c r="Z3" s="7" t="s">
        <v>1148</v>
      </c>
      <c r="AA3" s="30">
        <v>3352.7</v>
      </c>
      <c r="AB3" s="7" t="s">
        <v>1148</v>
      </c>
      <c r="AC3" s="30">
        <v>795.7</v>
      </c>
      <c r="AD3" s="7" t="s">
        <v>1148</v>
      </c>
      <c r="AE3" s="30">
        <v>870.7</v>
      </c>
      <c r="AF3" s="7" t="s">
        <v>1148</v>
      </c>
      <c r="AG3" s="30">
        <v>441.7</v>
      </c>
      <c r="AH3" s="34" t="s">
        <v>1148</v>
      </c>
      <c r="AI3" s="32">
        <v>14790.9</v>
      </c>
      <c r="AJ3" s="7" t="s">
        <v>1148</v>
      </c>
      <c r="AK3" s="7" t="str">
        <f>IF(OR(N3="Q",P3="Q",R3="Q",T3="Q",V3="Q",X3="Q",Z3="Q",AB3="Q",AD3="Q",AF3="Q",AH3="Q",AJ3="Q"),"Yes","No")</f>
        <v>No</v>
      </c>
      <c r="AP3" s="7" t="s">
        <v>1044</v>
      </c>
    </row>
    <row r="4" spans="1:42">
      <c r="A4" s="7" t="s">
        <v>537</v>
      </c>
      <c r="B4" s="7" t="s">
        <v>497</v>
      </c>
      <c r="C4" s="7" t="s">
        <v>70</v>
      </c>
      <c r="D4" s="304">
        <v>2008</v>
      </c>
      <c r="E4" s="299">
        <v>20008</v>
      </c>
      <c r="F4" s="7" t="s">
        <v>243</v>
      </c>
      <c r="G4" s="7" t="s">
        <v>160</v>
      </c>
      <c r="H4" s="8">
        <v>18351295</v>
      </c>
      <c r="I4" s="8">
        <v>11000</v>
      </c>
      <c r="J4" s="7" t="s">
        <v>18</v>
      </c>
      <c r="K4" s="7" t="s">
        <v>161</v>
      </c>
      <c r="L4" s="8">
        <v>456</v>
      </c>
      <c r="M4" s="8">
        <v>1689664</v>
      </c>
      <c r="N4" s="7" t="s">
        <v>1148</v>
      </c>
      <c r="O4" s="8">
        <v>589216</v>
      </c>
      <c r="P4" s="7" t="s">
        <v>1148</v>
      </c>
      <c r="Q4" s="8">
        <v>132839</v>
      </c>
      <c r="R4" s="7" t="s">
        <v>1148</v>
      </c>
      <c r="S4" s="8">
        <v>145042</v>
      </c>
      <c r="T4" s="7" t="s">
        <v>1148</v>
      </c>
      <c r="U4" s="8">
        <v>64348</v>
      </c>
      <c r="V4" s="7" t="s">
        <v>1148</v>
      </c>
      <c r="W4" s="33">
        <v>2621109</v>
      </c>
      <c r="X4" s="7" t="s">
        <v>1148</v>
      </c>
      <c r="Y4" s="30">
        <v>831.6</v>
      </c>
      <c r="Z4" s="7" t="s">
        <v>1148</v>
      </c>
      <c r="AA4" s="30">
        <v>298.8</v>
      </c>
      <c r="AB4" s="7" t="s">
        <v>1148</v>
      </c>
      <c r="AC4" s="30">
        <v>70.900000000000006</v>
      </c>
      <c r="AD4" s="7" t="s">
        <v>1148</v>
      </c>
      <c r="AE4" s="30">
        <v>77.599999999999994</v>
      </c>
      <c r="AF4" s="7" t="s">
        <v>1148</v>
      </c>
      <c r="AG4" s="30">
        <v>39.4</v>
      </c>
      <c r="AH4" s="34" t="s">
        <v>1148</v>
      </c>
      <c r="AI4" s="32">
        <v>1318.3</v>
      </c>
      <c r="AJ4" s="7" t="s">
        <v>1148</v>
      </c>
      <c r="AK4" s="7" t="str">
        <f>IF(OR(N4="Q",P4="Q",R4="Q",T4="Q",V4="Q",X4="Q",Z4="Q",AB4="Q",AD4="Q",AF4="Q",AH4="Q",AJ4="Q"),"Yes","No")</f>
        <v>No</v>
      </c>
      <c r="AP4" s="7">
        <v>1</v>
      </c>
    </row>
    <row r="5" spans="1:42">
      <c r="A5" s="7" t="s">
        <v>537</v>
      </c>
      <c r="B5" s="7" t="s">
        <v>497</v>
      </c>
      <c r="C5" s="7" t="s">
        <v>70</v>
      </c>
      <c r="D5" s="304">
        <v>2008</v>
      </c>
      <c r="E5" s="299">
        <v>20008</v>
      </c>
      <c r="F5" s="7" t="s">
        <v>243</v>
      </c>
      <c r="G5" s="7" t="s">
        <v>160</v>
      </c>
      <c r="H5" s="8">
        <v>18351295</v>
      </c>
      <c r="I5" s="8">
        <v>11000</v>
      </c>
      <c r="J5" s="7" t="s">
        <v>22</v>
      </c>
      <c r="K5" s="7" t="s">
        <v>161</v>
      </c>
      <c r="L5" s="8">
        <v>108</v>
      </c>
      <c r="M5" s="8">
        <v>342131</v>
      </c>
      <c r="N5" s="7" t="s">
        <v>1148</v>
      </c>
      <c r="O5" s="8">
        <v>119307</v>
      </c>
      <c r="P5" s="7" t="s">
        <v>1148</v>
      </c>
      <c r="Q5" s="8">
        <v>26898</v>
      </c>
      <c r="R5" s="7" t="s">
        <v>1148</v>
      </c>
      <c r="S5" s="8">
        <v>29369</v>
      </c>
      <c r="T5" s="7" t="s">
        <v>1148</v>
      </c>
      <c r="U5" s="8">
        <v>13030</v>
      </c>
      <c r="V5" s="7" t="s">
        <v>1148</v>
      </c>
      <c r="W5" s="33">
        <v>530735</v>
      </c>
      <c r="X5" s="7" t="s">
        <v>1148</v>
      </c>
      <c r="Y5" s="30">
        <v>168.4</v>
      </c>
      <c r="Z5" s="7" t="s">
        <v>1148</v>
      </c>
      <c r="AA5" s="30">
        <v>60.5</v>
      </c>
      <c r="AB5" s="7" t="s">
        <v>1148</v>
      </c>
      <c r="AC5" s="30">
        <v>14.4</v>
      </c>
      <c r="AD5" s="7" t="s">
        <v>1148</v>
      </c>
      <c r="AE5" s="30">
        <v>15.7</v>
      </c>
      <c r="AF5" s="7" t="s">
        <v>1148</v>
      </c>
      <c r="AG5" s="30">
        <v>8</v>
      </c>
      <c r="AH5" s="34" t="s">
        <v>1148</v>
      </c>
      <c r="AI5" s="32">
        <v>267</v>
      </c>
      <c r="AJ5" s="7" t="s">
        <v>1148</v>
      </c>
      <c r="AK5" s="7" t="str">
        <f>IF(OR(N5="Q",P5="Q",R5="Q",T5="Q",V5="Q",X5="Q",Z5="Q",AB5="Q",AD5="Q",AF5="Q",AH5="Q",AJ5="Q"),"Yes","No")</f>
        <v>No</v>
      </c>
    </row>
    <row r="6" spans="1:42">
      <c r="A6" s="7" t="s">
        <v>535</v>
      </c>
      <c r="B6" s="7" t="s">
        <v>534</v>
      </c>
      <c r="C6" s="7" t="s">
        <v>63</v>
      </c>
      <c r="D6" s="304">
        <v>2080</v>
      </c>
      <c r="E6" s="299">
        <v>20080</v>
      </c>
      <c r="F6" s="7" t="s">
        <v>413</v>
      </c>
      <c r="G6" s="7" t="s">
        <v>160</v>
      </c>
      <c r="H6" s="8">
        <v>18351295</v>
      </c>
      <c r="I6" s="8">
        <v>4020</v>
      </c>
      <c r="J6" s="7" t="s">
        <v>7</v>
      </c>
      <c r="K6" s="7" t="s">
        <v>161</v>
      </c>
      <c r="L6" s="8">
        <v>1870</v>
      </c>
      <c r="M6" s="8">
        <v>5809405</v>
      </c>
      <c r="N6" s="7" t="s">
        <v>1148</v>
      </c>
      <c r="O6" s="8">
        <v>2009989</v>
      </c>
      <c r="P6" s="7" t="s">
        <v>1148</v>
      </c>
      <c r="Q6" s="8">
        <v>162022</v>
      </c>
      <c r="R6" s="7" t="s">
        <v>1148</v>
      </c>
      <c r="S6" s="8">
        <v>1671885</v>
      </c>
      <c r="T6" s="7" t="s">
        <v>1148</v>
      </c>
      <c r="U6" s="8">
        <v>15052</v>
      </c>
      <c r="V6" s="7" t="s">
        <v>1148</v>
      </c>
      <c r="W6" s="33">
        <v>9668353</v>
      </c>
      <c r="X6" s="7" t="s">
        <v>1148</v>
      </c>
      <c r="Y6" s="30">
        <v>3406</v>
      </c>
      <c r="Z6" s="7" t="s">
        <v>1148</v>
      </c>
      <c r="AA6" s="30">
        <v>1207</v>
      </c>
      <c r="AB6" s="7" t="s">
        <v>1148</v>
      </c>
      <c r="AC6" s="30">
        <v>86</v>
      </c>
      <c r="AD6" s="7" t="s">
        <v>1148</v>
      </c>
      <c r="AE6" s="30">
        <v>981</v>
      </c>
      <c r="AF6" s="7" t="s">
        <v>1148</v>
      </c>
      <c r="AG6" s="30">
        <v>8</v>
      </c>
      <c r="AH6" s="34" t="s">
        <v>1148</v>
      </c>
      <c r="AI6" s="32">
        <v>5688</v>
      </c>
      <c r="AJ6" s="7" t="s">
        <v>1148</v>
      </c>
      <c r="AK6" s="7" t="str">
        <f>IF(OR(N6="Q",P6="Q",R6="Q",T6="Q",V6="Q",X6="Q",Z6="Q",AB6="Q",AD6="Q",AF6="Q",AH6="Q",AJ6="Q"),"Yes","No")</f>
        <v>No</v>
      </c>
    </row>
    <row r="7" spans="1:42">
      <c r="A7" s="7" t="s">
        <v>535</v>
      </c>
      <c r="B7" s="7" t="s">
        <v>534</v>
      </c>
      <c r="C7" s="7" t="s">
        <v>63</v>
      </c>
      <c r="D7" s="304">
        <v>2080</v>
      </c>
      <c r="E7" s="299">
        <v>20080</v>
      </c>
      <c r="F7" s="7" t="s">
        <v>413</v>
      </c>
      <c r="G7" s="7" t="s">
        <v>160</v>
      </c>
      <c r="H7" s="8">
        <v>18351295</v>
      </c>
      <c r="I7" s="8">
        <v>4020</v>
      </c>
      <c r="J7" s="7" t="s">
        <v>41</v>
      </c>
      <c r="K7" s="7" t="s">
        <v>161</v>
      </c>
      <c r="L7" s="8">
        <v>1267</v>
      </c>
      <c r="M7" s="8">
        <v>3994425</v>
      </c>
      <c r="N7" s="7" t="s">
        <v>1148</v>
      </c>
      <c r="O7" s="8">
        <v>2431130</v>
      </c>
      <c r="P7" s="7" t="s">
        <v>1148</v>
      </c>
      <c r="Q7" s="8">
        <v>1249914</v>
      </c>
      <c r="R7" s="7" t="s">
        <v>1148</v>
      </c>
      <c r="S7" s="8">
        <v>1014928</v>
      </c>
      <c r="T7" s="7" t="s">
        <v>1148</v>
      </c>
      <c r="U7" s="8">
        <v>622385</v>
      </c>
      <c r="V7" s="7" t="s">
        <v>1148</v>
      </c>
      <c r="W7" s="33">
        <v>9312782</v>
      </c>
      <c r="X7" s="7" t="s">
        <v>1148</v>
      </c>
      <c r="Y7" s="30">
        <v>1903</v>
      </c>
      <c r="Z7" s="7" t="s">
        <v>1148</v>
      </c>
      <c r="AA7" s="30">
        <v>1337</v>
      </c>
      <c r="AB7" s="7" t="s">
        <v>1148</v>
      </c>
      <c r="AC7" s="30">
        <v>632</v>
      </c>
      <c r="AD7" s="7" t="s">
        <v>1148</v>
      </c>
      <c r="AE7" s="30">
        <v>564</v>
      </c>
      <c r="AF7" s="7" t="s">
        <v>1148</v>
      </c>
      <c r="AG7" s="30">
        <v>420</v>
      </c>
      <c r="AH7" s="34" t="s">
        <v>1148</v>
      </c>
      <c r="AI7" s="32">
        <v>4856</v>
      </c>
      <c r="AJ7" s="7" t="s">
        <v>1148</v>
      </c>
      <c r="AK7" s="7" t="str">
        <f>IF(OR(N7="Q",P7="Q",R7="Q",T7="Q",V7="Q",X7="Q",Z7="Q",AB7="Q",AD7="Q",AF7="Q",AH7="Q",AJ7="Q"),"Yes","No")</f>
        <v>No</v>
      </c>
    </row>
    <row r="8" spans="1:42">
      <c r="A8" s="7" t="s">
        <v>535</v>
      </c>
      <c r="B8" s="7" t="s">
        <v>534</v>
      </c>
      <c r="C8" s="7" t="s">
        <v>63</v>
      </c>
      <c r="D8" s="304">
        <v>2080</v>
      </c>
      <c r="E8" s="299">
        <v>20080</v>
      </c>
      <c r="F8" s="7" t="s">
        <v>413</v>
      </c>
      <c r="G8" s="7" t="s">
        <v>160</v>
      </c>
      <c r="H8" s="8">
        <v>18351295</v>
      </c>
      <c r="I8" s="8">
        <v>4020</v>
      </c>
      <c r="J8" s="7" t="s">
        <v>21</v>
      </c>
      <c r="K8" s="7" t="s">
        <v>161</v>
      </c>
      <c r="L8" s="8">
        <v>14</v>
      </c>
      <c r="M8" s="8">
        <v>97542</v>
      </c>
      <c r="N8" s="7" t="s">
        <v>1148</v>
      </c>
      <c r="O8" s="8">
        <v>29895</v>
      </c>
      <c r="P8" s="7" t="s">
        <v>1148</v>
      </c>
      <c r="Q8" s="8">
        <v>74999</v>
      </c>
      <c r="R8" s="7" t="s">
        <v>1148</v>
      </c>
      <c r="S8" s="8">
        <v>34854</v>
      </c>
      <c r="T8" s="7" t="s">
        <v>1148</v>
      </c>
      <c r="U8" s="8">
        <v>8253</v>
      </c>
      <c r="V8" s="7" t="s">
        <v>1148</v>
      </c>
      <c r="W8" s="33">
        <v>245543</v>
      </c>
      <c r="X8" s="7" t="s">
        <v>1148</v>
      </c>
      <c r="Y8" s="30">
        <v>55</v>
      </c>
      <c r="Z8" s="7" t="s">
        <v>1148</v>
      </c>
      <c r="AA8" s="30">
        <v>17</v>
      </c>
      <c r="AB8" s="7" t="s">
        <v>1148</v>
      </c>
      <c r="AC8" s="30">
        <v>38</v>
      </c>
      <c r="AD8" s="7" t="s">
        <v>1148</v>
      </c>
      <c r="AE8" s="30">
        <v>22</v>
      </c>
      <c r="AF8" s="7" t="s">
        <v>1148</v>
      </c>
      <c r="AG8" s="30">
        <v>5</v>
      </c>
      <c r="AH8" s="34" t="s">
        <v>1148</v>
      </c>
      <c r="AI8" s="32">
        <v>137</v>
      </c>
      <c r="AJ8" s="7" t="s">
        <v>1148</v>
      </c>
      <c r="AK8" s="7" t="str">
        <f>IF(OR(N8="Q",P8="Q",R8="Q",T8="Q",V8="Q",X8="Q",Z8="Q",AB8="Q",AD8="Q",AF8="Q",AH8="Q",AJ8="Q"),"Yes","No")</f>
        <v>No</v>
      </c>
    </row>
    <row r="9" spans="1:42">
      <c r="A9" s="7" t="s">
        <v>469</v>
      </c>
      <c r="B9" s="7" t="s">
        <v>470</v>
      </c>
      <c r="C9" s="7" t="s">
        <v>17</v>
      </c>
      <c r="D9" s="304">
        <v>9154</v>
      </c>
      <c r="E9" s="299">
        <v>90154</v>
      </c>
      <c r="F9" s="7" t="s">
        <v>167</v>
      </c>
      <c r="G9" s="7" t="s">
        <v>160</v>
      </c>
      <c r="H9" s="8">
        <v>12150996</v>
      </c>
      <c r="I9" s="8">
        <v>3516</v>
      </c>
      <c r="J9" s="7" t="s">
        <v>7</v>
      </c>
      <c r="K9" s="7" t="s">
        <v>161</v>
      </c>
      <c r="L9" s="8">
        <v>1766</v>
      </c>
      <c r="M9" s="8">
        <v>8024607</v>
      </c>
      <c r="N9" s="7" t="s">
        <v>1148</v>
      </c>
      <c r="O9" s="8">
        <v>3024129</v>
      </c>
      <c r="P9" s="7" t="s">
        <v>1148</v>
      </c>
      <c r="Q9" s="8">
        <v>521133</v>
      </c>
      <c r="R9" s="7" t="s">
        <v>1148</v>
      </c>
      <c r="S9" s="8">
        <v>445459</v>
      </c>
      <c r="T9" s="7" t="s">
        <v>1148</v>
      </c>
      <c r="U9" s="8">
        <v>0</v>
      </c>
      <c r="V9" s="7" t="s">
        <v>1148</v>
      </c>
      <c r="W9" s="33">
        <v>12015328</v>
      </c>
      <c r="X9" s="7" t="s">
        <v>1148</v>
      </c>
      <c r="Y9" s="30">
        <v>3099</v>
      </c>
      <c r="Z9" s="7" t="s">
        <v>1148</v>
      </c>
      <c r="AA9" s="30">
        <v>1502</v>
      </c>
      <c r="AB9" s="7" t="s">
        <v>1148</v>
      </c>
      <c r="AC9" s="30">
        <v>271</v>
      </c>
      <c r="AD9" s="7" t="s">
        <v>1148</v>
      </c>
      <c r="AE9" s="30">
        <v>237</v>
      </c>
      <c r="AF9" s="7" t="s">
        <v>1148</v>
      </c>
      <c r="AG9" s="30">
        <v>0</v>
      </c>
      <c r="AH9" s="34" t="s">
        <v>1148</v>
      </c>
      <c r="AI9" s="32">
        <v>5109</v>
      </c>
      <c r="AJ9" s="7" t="s">
        <v>1148</v>
      </c>
      <c r="AK9" s="7" t="str">
        <f>IF(OR(N9="Q",P9="Q",R9="Q",T9="Q",V9="Q",X9="Q",Z9="Q",AB9="Q",AD9="Q",AF9="Q",AH9="Q",AJ9="Q"),"Yes","No")</f>
        <v>No</v>
      </c>
    </row>
    <row r="10" spans="1:42">
      <c r="A10" s="7" t="s">
        <v>469</v>
      </c>
      <c r="B10" s="7" t="s">
        <v>470</v>
      </c>
      <c r="C10" s="7" t="s">
        <v>17</v>
      </c>
      <c r="D10" s="304">
        <v>9154</v>
      </c>
      <c r="E10" s="299">
        <v>90154</v>
      </c>
      <c r="F10" s="7" t="s">
        <v>167</v>
      </c>
      <c r="G10" s="7" t="s">
        <v>160</v>
      </c>
      <c r="H10" s="8">
        <v>12150996</v>
      </c>
      <c r="I10" s="8">
        <v>3516</v>
      </c>
      <c r="J10" s="7" t="s">
        <v>21</v>
      </c>
      <c r="K10" s="7" t="s">
        <v>161</v>
      </c>
      <c r="L10" s="8">
        <v>144</v>
      </c>
      <c r="M10" s="8">
        <v>1215391</v>
      </c>
      <c r="N10" s="7" t="s">
        <v>1148</v>
      </c>
      <c r="O10" s="8">
        <v>541338</v>
      </c>
      <c r="P10" s="7" t="s">
        <v>1148</v>
      </c>
      <c r="Q10" s="8">
        <v>483649</v>
      </c>
      <c r="R10" s="7" t="s">
        <v>1148</v>
      </c>
      <c r="S10" s="8">
        <v>191860</v>
      </c>
      <c r="T10" s="7" t="s">
        <v>1148</v>
      </c>
      <c r="U10" s="8">
        <v>0</v>
      </c>
      <c r="V10" s="7" t="s">
        <v>1148</v>
      </c>
      <c r="W10" s="33">
        <v>2432238</v>
      </c>
      <c r="X10" s="7" t="s">
        <v>1148</v>
      </c>
      <c r="Y10" s="30">
        <v>588</v>
      </c>
      <c r="Z10" s="7" t="s">
        <v>1148</v>
      </c>
      <c r="AA10" s="30">
        <v>275</v>
      </c>
      <c r="AB10" s="7" t="s">
        <v>1148</v>
      </c>
      <c r="AC10" s="30">
        <v>254</v>
      </c>
      <c r="AD10" s="7" t="s">
        <v>1148</v>
      </c>
      <c r="AE10" s="30">
        <v>103</v>
      </c>
      <c r="AF10" s="7" t="s">
        <v>1148</v>
      </c>
      <c r="AG10" s="30">
        <v>0</v>
      </c>
      <c r="AH10" s="34" t="s">
        <v>1148</v>
      </c>
      <c r="AI10" s="32">
        <v>1220</v>
      </c>
      <c r="AJ10" s="7" t="s">
        <v>1148</v>
      </c>
      <c r="AK10" s="7" t="str">
        <f>IF(OR(N10="Q",P10="Q",R10="Q",T10="Q",V10="Q",X10="Q",Z10="Q",AB10="Q",AD10="Q",AF10="Q",AH10="Q",AJ10="Q"),"Yes","No")</f>
        <v>No</v>
      </c>
    </row>
    <row r="11" spans="1:42">
      <c r="A11" s="7" t="s">
        <v>469</v>
      </c>
      <c r="B11" s="7" t="s">
        <v>470</v>
      </c>
      <c r="C11" s="7" t="s">
        <v>17</v>
      </c>
      <c r="D11" s="304">
        <v>9154</v>
      </c>
      <c r="E11" s="299">
        <v>90154</v>
      </c>
      <c r="F11" s="7" t="s">
        <v>167</v>
      </c>
      <c r="G11" s="7" t="s">
        <v>160</v>
      </c>
      <c r="H11" s="8">
        <v>12150996</v>
      </c>
      <c r="I11" s="8">
        <v>3516</v>
      </c>
      <c r="J11" s="7" t="s">
        <v>20</v>
      </c>
      <c r="K11" s="7" t="s">
        <v>161</v>
      </c>
      <c r="L11" s="8">
        <v>70</v>
      </c>
      <c r="M11" s="8">
        <v>469154</v>
      </c>
      <c r="N11" s="7" t="s">
        <v>1148</v>
      </c>
      <c r="O11" s="8">
        <v>363680</v>
      </c>
      <c r="P11" s="7" t="s">
        <v>1148</v>
      </c>
      <c r="Q11" s="8">
        <v>274746</v>
      </c>
      <c r="R11" s="7" t="s">
        <v>1148</v>
      </c>
      <c r="S11" s="8">
        <v>39704</v>
      </c>
      <c r="T11" s="7" t="s">
        <v>1148</v>
      </c>
      <c r="U11" s="8">
        <v>0</v>
      </c>
      <c r="V11" s="7" t="s">
        <v>1148</v>
      </c>
      <c r="W11" s="33">
        <v>1147284</v>
      </c>
      <c r="X11" s="7" t="s">
        <v>1148</v>
      </c>
      <c r="Y11" s="30">
        <v>222</v>
      </c>
      <c r="Z11" s="7" t="s">
        <v>1148</v>
      </c>
      <c r="AA11" s="30">
        <v>186</v>
      </c>
      <c r="AB11" s="7" t="s">
        <v>1148</v>
      </c>
      <c r="AC11" s="30">
        <v>144</v>
      </c>
      <c r="AD11" s="7" t="s">
        <v>1148</v>
      </c>
      <c r="AE11" s="30">
        <v>21</v>
      </c>
      <c r="AF11" s="7" t="s">
        <v>1148</v>
      </c>
      <c r="AG11" s="30">
        <v>0</v>
      </c>
      <c r="AH11" s="34" t="s">
        <v>1148</v>
      </c>
      <c r="AI11" s="32">
        <v>573</v>
      </c>
      <c r="AJ11" s="7" t="s">
        <v>1148</v>
      </c>
      <c r="AK11" s="7" t="str">
        <f>IF(OR(N11="Q",P11="Q",R11="Q",T11="Q",V11="Q",X11="Q",Z11="Q",AB11="Q",AD11="Q",AF11="Q",AH11="Q",AJ11="Q"),"Yes","No")</f>
        <v>No</v>
      </c>
    </row>
    <row r="12" spans="1:42">
      <c r="A12" s="7" t="s">
        <v>469</v>
      </c>
      <c r="B12" s="7" t="s">
        <v>470</v>
      </c>
      <c r="C12" s="7" t="s">
        <v>17</v>
      </c>
      <c r="D12" s="304">
        <v>9154</v>
      </c>
      <c r="E12" s="299">
        <v>90154</v>
      </c>
      <c r="F12" s="7" t="s">
        <v>167</v>
      </c>
      <c r="G12" s="7" t="s">
        <v>160</v>
      </c>
      <c r="H12" s="8">
        <v>12150996</v>
      </c>
      <c r="I12" s="8">
        <v>3516</v>
      </c>
      <c r="J12" s="7" t="s">
        <v>22</v>
      </c>
      <c r="K12" s="7" t="s">
        <v>161</v>
      </c>
      <c r="L12" s="8">
        <v>33</v>
      </c>
      <c r="M12" s="8">
        <v>174083</v>
      </c>
      <c r="N12" s="7" t="s">
        <v>1148</v>
      </c>
      <c r="O12" s="8">
        <v>35367</v>
      </c>
      <c r="P12" s="7" t="s">
        <v>1148</v>
      </c>
      <c r="Q12" s="8">
        <v>16439</v>
      </c>
      <c r="R12" s="7" t="s">
        <v>1148</v>
      </c>
      <c r="S12" s="8">
        <v>1170</v>
      </c>
      <c r="T12" s="7" t="s">
        <v>1148</v>
      </c>
      <c r="U12" s="8">
        <v>0</v>
      </c>
      <c r="V12" s="7" t="s">
        <v>1148</v>
      </c>
      <c r="W12" s="33">
        <v>227059</v>
      </c>
      <c r="X12" s="7" t="s">
        <v>1148</v>
      </c>
      <c r="Y12" s="30">
        <v>82</v>
      </c>
      <c r="Z12" s="7" t="s">
        <v>1148</v>
      </c>
      <c r="AA12" s="30">
        <v>18</v>
      </c>
      <c r="AB12" s="7" t="s">
        <v>1148</v>
      </c>
      <c r="AC12" s="30">
        <v>9</v>
      </c>
      <c r="AD12" s="7" t="s">
        <v>1148</v>
      </c>
      <c r="AE12" s="30">
        <v>0.6</v>
      </c>
      <c r="AF12" s="7" t="s">
        <v>1148</v>
      </c>
      <c r="AG12" s="30">
        <v>0</v>
      </c>
      <c r="AH12" s="34" t="s">
        <v>1148</v>
      </c>
      <c r="AI12" s="32">
        <v>109.6</v>
      </c>
      <c r="AJ12" s="7" t="s">
        <v>1148</v>
      </c>
      <c r="AK12" s="7" t="str">
        <f>IF(OR(N12="Q",P12="Q",R12="Q",T12="Q",V12="Q",X12="Q",Z12="Q",AB12="Q",AD12="Q",AF12="Q",AH12="Q",AJ12="Q"),"Yes","No")</f>
        <v>No</v>
      </c>
    </row>
    <row r="13" spans="1:42">
      <c r="A13" s="7" t="s">
        <v>702</v>
      </c>
      <c r="B13" s="7" t="s">
        <v>703</v>
      </c>
      <c r="C13" s="7" t="s">
        <v>30</v>
      </c>
      <c r="D13" s="304">
        <v>3030</v>
      </c>
      <c r="E13" s="299">
        <v>30030</v>
      </c>
      <c r="F13" s="7" t="s">
        <v>167</v>
      </c>
      <c r="G13" s="7" t="s">
        <v>160</v>
      </c>
      <c r="H13" s="8">
        <v>4586770</v>
      </c>
      <c r="I13" s="8">
        <v>3200</v>
      </c>
      <c r="J13" s="7" t="s">
        <v>7</v>
      </c>
      <c r="K13" s="7" t="s">
        <v>161</v>
      </c>
      <c r="L13" s="8">
        <v>1300</v>
      </c>
      <c r="M13" s="8">
        <v>6399589</v>
      </c>
      <c r="N13" s="7" t="s">
        <v>1148</v>
      </c>
      <c r="O13" s="8">
        <v>1848922</v>
      </c>
      <c r="P13" s="7" t="s">
        <v>1148</v>
      </c>
      <c r="Q13" s="8">
        <v>249888</v>
      </c>
      <c r="R13" s="7" t="s">
        <v>1148</v>
      </c>
      <c r="S13" s="8">
        <v>357259</v>
      </c>
      <c r="T13" s="7" t="s">
        <v>1148</v>
      </c>
      <c r="U13" s="8">
        <v>912289</v>
      </c>
      <c r="V13" s="7" t="s">
        <v>1148</v>
      </c>
      <c r="W13" s="33">
        <v>9767947</v>
      </c>
      <c r="X13" s="7" t="s">
        <v>1148</v>
      </c>
      <c r="Y13" s="30">
        <v>4178</v>
      </c>
      <c r="Z13" s="7" t="s">
        <v>1148</v>
      </c>
      <c r="AA13" s="30">
        <v>1115</v>
      </c>
      <c r="AB13" s="7" t="s">
        <v>1148</v>
      </c>
      <c r="AC13" s="30">
        <v>134</v>
      </c>
      <c r="AD13" s="7" t="s">
        <v>1148</v>
      </c>
      <c r="AE13" s="30">
        <v>207</v>
      </c>
      <c r="AF13" s="7" t="s">
        <v>1148</v>
      </c>
      <c r="AG13" s="30">
        <v>537</v>
      </c>
      <c r="AH13" s="34" t="s">
        <v>1148</v>
      </c>
      <c r="AI13" s="32">
        <v>6171</v>
      </c>
      <c r="AJ13" s="7" t="s">
        <v>1148</v>
      </c>
      <c r="AK13" s="7" t="str">
        <f>IF(OR(N13="Q",P13="Q",R13="Q",T13="Q",V13="Q",X13="Q",Z13="Q",AB13="Q",AD13="Q",AF13="Q",AH13="Q",AJ13="Q"),"Yes","No")</f>
        <v>No</v>
      </c>
    </row>
    <row r="14" spans="1:42">
      <c r="A14" s="7" t="s">
        <v>702</v>
      </c>
      <c r="B14" s="7" t="s">
        <v>703</v>
      </c>
      <c r="C14" s="7" t="s">
        <v>30</v>
      </c>
      <c r="D14" s="304">
        <v>3030</v>
      </c>
      <c r="E14" s="299">
        <v>30030</v>
      </c>
      <c r="F14" s="7" t="s">
        <v>167</v>
      </c>
      <c r="G14" s="7" t="s">
        <v>160</v>
      </c>
      <c r="H14" s="8">
        <v>4586770</v>
      </c>
      <c r="I14" s="8">
        <v>3200</v>
      </c>
      <c r="J14" s="7" t="s">
        <v>20</v>
      </c>
      <c r="K14" s="7" t="s">
        <v>161</v>
      </c>
      <c r="L14" s="8">
        <v>954</v>
      </c>
      <c r="M14" s="8">
        <v>4042448</v>
      </c>
      <c r="N14" s="7" t="s">
        <v>1148</v>
      </c>
      <c r="O14" s="8">
        <v>2148867</v>
      </c>
      <c r="P14" s="7" t="s">
        <v>1148</v>
      </c>
      <c r="Q14" s="8">
        <v>5013970</v>
      </c>
      <c r="R14" s="7" t="s">
        <v>1148</v>
      </c>
      <c r="S14" s="8">
        <v>2151868</v>
      </c>
      <c r="T14" s="7" t="s">
        <v>1148</v>
      </c>
      <c r="U14" s="8">
        <v>1374150</v>
      </c>
      <c r="V14" s="7" t="s">
        <v>1148</v>
      </c>
      <c r="W14" s="33">
        <v>14731303</v>
      </c>
      <c r="X14" s="7" t="s">
        <v>1148</v>
      </c>
      <c r="Y14" s="30">
        <v>2223</v>
      </c>
      <c r="Z14" s="7" t="s">
        <v>1148</v>
      </c>
      <c r="AA14" s="30">
        <v>1273</v>
      </c>
      <c r="AB14" s="7" t="s">
        <v>1148</v>
      </c>
      <c r="AC14" s="30">
        <v>3198</v>
      </c>
      <c r="AD14" s="7" t="s">
        <v>1148</v>
      </c>
      <c r="AE14" s="30">
        <v>1368</v>
      </c>
      <c r="AF14" s="7" t="s">
        <v>1148</v>
      </c>
      <c r="AG14" s="30">
        <v>808</v>
      </c>
      <c r="AH14" s="34" t="s">
        <v>1148</v>
      </c>
      <c r="AI14" s="32">
        <v>8870</v>
      </c>
      <c r="AJ14" s="7" t="s">
        <v>1148</v>
      </c>
      <c r="AK14" s="7" t="str">
        <f>IF(OR(N14="Q",P14="Q",R14="Q",T14="Q",V14="Q",X14="Q",Z14="Q",AB14="Q",AD14="Q",AF14="Q",AH14="Q",AJ14="Q"),"Yes","No")</f>
        <v>No</v>
      </c>
    </row>
    <row r="15" spans="1:42">
      <c r="A15" s="7" t="s">
        <v>449</v>
      </c>
      <c r="B15" s="7" t="s">
        <v>269</v>
      </c>
      <c r="C15" s="7" t="s">
        <v>89</v>
      </c>
      <c r="D15" s="304">
        <v>1</v>
      </c>
      <c r="E15" s="299">
        <v>1</v>
      </c>
      <c r="F15" s="7" t="s">
        <v>164</v>
      </c>
      <c r="G15" s="7" t="s">
        <v>160</v>
      </c>
      <c r="H15" s="8">
        <v>3059393</v>
      </c>
      <c r="I15" s="8">
        <v>2875</v>
      </c>
      <c r="J15" s="7" t="s">
        <v>8</v>
      </c>
      <c r="K15" s="7" t="s">
        <v>161</v>
      </c>
      <c r="L15" s="8">
        <v>1476</v>
      </c>
      <c r="M15" s="8">
        <v>0</v>
      </c>
      <c r="N15" s="7" t="s">
        <v>1148</v>
      </c>
      <c r="O15" s="8">
        <v>0</v>
      </c>
      <c r="P15" s="7" t="s">
        <v>1148</v>
      </c>
      <c r="Q15" s="8">
        <v>1184</v>
      </c>
      <c r="R15" s="7" t="s">
        <v>1148</v>
      </c>
      <c r="S15" s="8">
        <v>53160</v>
      </c>
      <c r="T15" s="7" t="s">
        <v>1148</v>
      </c>
      <c r="U15" s="8">
        <v>1462</v>
      </c>
      <c r="V15" s="7" t="s">
        <v>1148</v>
      </c>
      <c r="W15" s="33">
        <v>55806</v>
      </c>
      <c r="X15" s="7" t="s">
        <v>1148</v>
      </c>
      <c r="Y15" s="30">
        <v>0</v>
      </c>
      <c r="Z15" s="7" t="s">
        <v>1148</v>
      </c>
      <c r="AA15" s="30">
        <v>0</v>
      </c>
      <c r="AB15" s="7" t="s">
        <v>1148</v>
      </c>
      <c r="AC15" s="30">
        <v>0.72</v>
      </c>
      <c r="AD15" s="7" t="s">
        <v>1148</v>
      </c>
      <c r="AE15" s="30">
        <v>32.15</v>
      </c>
      <c r="AF15" s="7" t="s">
        <v>1148</v>
      </c>
      <c r="AG15" s="30">
        <v>0.9</v>
      </c>
      <c r="AH15" s="34" t="s">
        <v>1148</v>
      </c>
      <c r="AI15" s="32">
        <v>33.770000000000003</v>
      </c>
      <c r="AJ15" s="7" t="s">
        <v>1148</v>
      </c>
      <c r="AK15" s="7" t="str">
        <f>IF(OR(N15="Q",P15="Q",R15="Q",T15="Q",V15="Q",X15="Q",Z15="Q",AB15="Q",AD15="Q",AF15="Q",AH15="Q",AJ15="Q"),"Yes","No")</f>
        <v>No</v>
      </c>
    </row>
    <row r="16" spans="1:42">
      <c r="A16" s="7" t="s">
        <v>449</v>
      </c>
      <c r="B16" s="7" t="s">
        <v>269</v>
      </c>
      <c r="C16" s="7" t="s">
        <v>89</v>
      </c>
      <c r="D16" s="304">
        <v>1</v>
      </c>
      <c r="E16" s="299">
        <v>1</v>
      </c>
      <c r="F16" s="7" t="s">
        <v>164</v>
      </c>
      <c r="G16" s="7" t="s">
        <v>160</v>
      </c>
      <c r="H16" s="8">
        <v>3059393</v>
      </c>
      <c r="I16" s="8">
        <v>2875</v>
      </c>
      <c r="J16" s="7" t="s">
        <v>7</v>
      </c>
      <c r="K16" s="7" t="s">
        <v>161</v>
      </c>
      <c r="L16" s="8">
        <v>871</v>
      </c>
      <c r="M16" s="8">
        <v>2600525</v>
      </c>
      <c r="N16" s="7" t="s">
        <v>1148</v>
      </c>
      <c r="O16" s="8">
        <v>793455</v>
      </c>
      <c r="P16" s="7" t="s">
        <v>1148</v>
      </c>
      <c r="Q16" s="8">
        <v>295248</v>
      </c>
      <c r="R16" s="7" t="s">
        <v>1148</v>
      </c>
      <c r="S16" s="8">
        <v>305110</v>
      </c>
      <c r="T16" s="7" t="s">
        <v>1148</v>
      </c>
      <c r="U16" s="8">
        <v>113897</v>
      </c>
      <c r="V16" s="7" t="s">
        <v>1148</v>
      </c>
      <c r="W16" s="33">
        <v>4108235</v>
      </c>
      <c r="X16" s="7" t="s">
        <v>1148</v>
      </c>
      <c r="Y16" s="30">
        <v>1591.01</v>
      </c>
      <c r="Z16" s="7" t="s">
        <v>1148</v>
      </c>
      <c r="AA16" s="30">
        <v>507.6</v>
      </c>
      <c r="AB16" s="7" t="s">
        <v>1148</v>
      </c>
      <c r="AC16" s="30">
        <v>173.42</v>
      </c>
      <c r="AD16" s="7" t="s">
        <v>1148</v>
      </c>
      <c r="AE16" s="30">
        <v>181.13</v>
      </c>
      <c r="AF16" s="7" t="s">
        <v>1148</v>
      </c>
      <c r="AG16" s="30">
        <v>65.400000000000006</v>
      </c>
      <c r="AH16" s="34" t="s">
        <v>1148</v>
      </c>
      <c r="AI16" s="32">
        <v>2518.56</v>
      </c>
      <c r="AJ16" s="7" t="s">
        <v>1148</v>
      </c>
      <c r="AK16" s="7" t="str">
        <f>IF(OR(N16="Q",P16="Q",R16="Q",T16="Q",V16="Q",X16="Q",Z16="Q",AB16="Q",AD16="Q",AF16="Q",AH16="Q",AJ16="Q"),"Yes","No")</f>
        <v>No</v>
      </c>
    </row>
    <row r="17" spans="1:37">
      <c r="A17" s="7" t="s">
        <v>449</v>
      </c>
      <c r="B17" s="7" t="s">
        <v>269</v>
      </c>
      <c r="C17" s="7" t="s">
        <v>89</v>
      </c>
      <c r="D17" s="304">
        <v>1</v>
      </c>
      <c r="E17" s="299">
        <v>1</v>
      </c>
      <c r="F17" s="7" t="s">
        <v>164</v>
      </c>
      <c r="G17" s="7" t="s">
        <v>160</v>
      </c>
      <c r="H17" s="8">
        <v>3059393</v>
      </c>
      <c r="I17" s="8">
        <v>2875</v>
      </c>
      <c r="J17" s="7" t="s">
        <v>25</v>
      </c>
      <c r="K17" s="7" t="s">
        <v>161</v>
      </c>
      <c r="L17" s="8">
        <v>129</v>
      </c>
      <c r="M17" s="8">
        <v>356902</v>
      </c>
      <c r="N17" s="7" t="s">
        <v>1148</v>
      </c>
      <c r="O17" s="8">
        <v>109960</v>
      </c>
      <c r="P17" s="7" t="s">
        <v>1148</v>
      </c>
      <c r="Q17" s="8">
        <v>85137</v>
      </c>
      <c r="R17" s="7" t="s">
        <v>1148</v>
      </c>
      <c r="S17" s="8">
        <v>43776</v>
      </c>
      <c r="T17" s="7" t="s">
        <v>1148</v>
      </c>
      <c r="U17" s="8">
        <v>22890</v>
      </c>
      <c r="V17" s="7" t="s">
        <v>1148</v>
      </c>
      <c r="W17" s="33">
        <v>618665</v>
      </c>
      <c r="X17" s="7" t="s">
        <v>1148</v>
      </c>
      <c r="Y17" s="30">
        <v>218.36</v>
      </c>
      <c r="Z17" s="7" t="s">
        <v>1148</v>
      </c>
      <c r="AA17" s="30">
        <v>70.34</v>
      </c>
      <c r="AB17" s="7" t="s">
        <v>1148</v>
      </c>
      <c r="AC17" s="30">
        <v>49.95</v>
      </c>
      <c r="AD17" s="7" t="s">
        <v>1148</v>
      </c>
      <c r="AE17" s="30">
        <v>25.99</v>
      </c>
      <c r="AF17" s="7" t="s">
        <v>1148</v>
      </c>
      <c r="AG17" s="30">
        <v>13.22</v>
      </c>
      <c r="AH17" s="34" t="s">
        <v>1148</v>
      </c>
      <c r="AI17" s="32">
        <v>377.86</v>
      </c>
      <c r="AJ17" s="7" t="s">
        <v>1148</v>
      </c>
      <c r="AK17" s="7" t="str">
        <f>IF(OR(N17="Q",P17="Q",R17="Q",T17="Q",V17="Q",X17="Q",Z17="Q",AB17="Q",AD17="Q",AF17="Q",AH17="Q",AJ17="Q"),"Yes","No")</f>
        <v>No</v>
      </c>
    </row>
    <row r="18" spans="1:37">
      <c r="A18" s="7" t="s">
        <v>449</v>
      </c>
      <c r="B18" s="7" t="s">
        <v>269</v>
      </c>
      <c r="C18" s="7" t="s">
        <v>89</v>
      </c>
      <c r="D18" s="304">
        <v>1</v>
      </c>
      <c r="E18" s="299">
        <v>1</v>
      </c>
      <c r="F18" s="7" t="s">
        <v>164</v>
      </c>
      <c r="G18" s="7" t="s">
        <v>160</v>
      </c>
      <c r="H18" s="8">
        <v>3059393</v>
      </c>
      <c r="I18" s="8">
        <v>2875</v>
      </c>
      <c r="J18" s="7" t="s">
        <v>12</v>
      </c>
      <c r="K18" s="7" t="s">
        <v>161</v>
      </c>
      <c r="L18" s="8">
        <v>3</v>
      </c>
      <c r="M18" s="8">
        <v>24026</v>
      </c>
      <c r="N18" s="7" t="s">
        <v>1148</v>
      </c>
      <c r="O18" s="8">
        <v>3569</v>
      </c>
      <c r="P18" s="7" t="s">
        <v>1148</v>
      </c>
      <c r="Q18" s="8">
        <v>2604</v>
      </c>
      <c r="R18" s="7" t="s">
        <v>1148</v>
      </c>
      <c r="S18" s="8">
        <v>5755</v>
      </c>
      <c r="T18" s="7" t="s">
        <v>1148</v>
      </c>
      <c r="U18" s="8">
        <v>792</v>
      </c>
      <c r="V18" s="7" t="s">
        <v>1148</v>
      </c>
      <c r="W18" s="33">
        <v>36746</v>
      </c>
      <c r="X18" s="7" t="s">
        <v>1148</v>
      </c>
      <c r="Y18" s="30">
        <v>14.28</v>
      </c>
      <c r="Z18" s="7" t="s">
        <v>1148</v>
      </c>
      <c r="AA18" s="30">
        <v>2.2200000000000002</v>
      </c>
      <c r="AB18" s="7" t="s">
        <v>1148</v>
      </c>
      <c r="AC18" s="30">
        <v>1.3</v>
      </c>
      <c r="AD18" s="7" t="s">
        <v>1148</v>
      </c>
      <c r="AE18" s="30">
        <v>3.23</v>
      </c>
      <c r="AF18" s="7" t="s">
        <v>1148</v>
      </c>
      <c r="AG18" s="30">
        <v>0.49</v>
      </c>
      <c r="AH18" s="34" t="s">
        <v>1148</v>
      </c>
      <c r="AI18" s="32">
        <v>21.52</v>
      </c>
      <c r="AJ18" s="7" t="s">
        <v>1148</v>
      </c>
      <c r="AK18" s="7" t="str">
        <f>IF(OR(N18="Q",P18="Q",R18="Q",T18="Q",V18="Q",X18="Q",Z18="Q",AB18="Q",AD18="Q",AF18="Q",AH18="Q",AJ18="Q"),"Yes","No")</f>
        <v>No</v>
      </c>
    </row>
    <row r="19" spans="1:37">
      <c r="A19" s="7" t="s">
        <v>284</v>
      </c>
      <c r="B19" s="7" t="s">
        <v>285</v>
      </c>
      <c r="C19" s="7" t="s">
        <v>40</v>
      </c>
      <c r="D19" s="304">
        <v>5066</v>
      </c>
      <c r="E19" s="299">
        <v>50066</v>
      </c>
      <c r="F19" s="7" t="s">
        <v>167</v>
      </c>
      <c r="G19" s="7" t="s">
        <v>160</v>
      </c>
      <c r="H19" s="8">
        <v>8608208</v>
      </c>
      <c r="I19" s="8">
        <v>2728</v>
      </c>
      <c r="J19" s="7" t="s">
        <v>7</v>
      </c>
      <c r="K19" s="7" t="s">
        <v>161</v>
      </c>
      <c r="L19" s="8">
        <v>1594</v>
      </c>
      <c r="M19" s="8">
        <v>6777823</v>
      </c>
      <c r="N19" s="7" t="s">
        <v>1148</v>
      </c>
      <c r="O19" s="8">
        <v>1846843</v>
      </c>
      <c r="P19" s="7" t="s">
        <v>1148</v>
      </c>
      <c r="Q19" s="8">
        <v>409754</v>
      </c>
      <c r="R19" s="7" t="s">
        <v>1148</v>
      </c>
      <c r="S19" s="8">
        <v>543167</v>
      </c>
      <c r="T19" s="7" t="s">
        <v>1148</v>
      </c>
      <c r="U19" s="8">
        <v>354858</v>
      </c>
      <c r="V19" s="7" t="s">
        <v>1148</v>
      </c>
      <c r="W19" s="33">
        <v>9932445</v>
      </c>
      <c r="X19" s="7" t="s">
        <v>1148</v>
      </c>
      <c r="Y19" s="30">
        <v>3755</v>
      </c>
      <c r="Z19" s="7" t="s">
        <v>1148</v>
      </c>
      <c r="AA19" s="30">
        <v>1024</v>
      </c>
      <c r="AB19" s="7" t="s">
        <v>1148</v>
      </c>
      <c r="AC19" s="30">
        <v>223</v>
      </c>
      <c r="AD19" s="7" t="s">
        <v>1148</v>
      </c>
      <c r="AE19" s="30">
        <v>288</v>
      </c>
      <c r="AF19" s="7" t="s">
        <v>1148</v>
      </c>
      <c r="AG19" s="30">
        <v>187</v>
      </c>
      <c r="AH19" s="34" t="s">
        <v>1148</v>
      </c>
      <c r="AI19" s="32">
        <v>5477</v>
      </c>
      <c r="AJ19" s="7" t="s">
        <v>1148</v>
      </c>
      <c r="AK19" s="7" t="str">
        <f>IF(OR(N19="Q",P19="Q",R19="Q",T19="Q",V19="Q",X19="Q",Z19="Q",AB19="Q",AD19="Q",AF19="Q",AH19="Q",AJ19="Q"),"Yes","No")</f>
        <v>No</v>
      </c>
    </row>
    <row r="20" spans="1:37">
      <c r="A20" s="7" t="s">
        <v>284</v>
      </c>
      <c r="B20" s="7" t="s">
        <v>285</v>
      </c>
      <c r="C20" s="7" t="s">
        <v>40</v>
      </c>
      <c r="D20" s="304">
        <v>5066</v>
      </c>
      <c r="E20" s="299">
        <v>50066</v>
      </c>
      <c r="F20" s="7" t="s">
        <v>167</v>
      </c>
      <c r="G20" s="7" t="s">
        <v>160</v>
      </c>
      <c r="H20" s="8">
        <v>8608208</v>
      </c>
      <c r="I20" s="8">
        <v>2728</v>
      </c>
      <c r="J20" s="7" t="s">
        <v>20</v>
      </c>
      <c r="K20" s="7" t="s">
        <v>161</v>
      </c>
      <c r="L20" s="8">
        <v>1134</v>
      </c>
      <c r="M20" s="8">
        <v>2855646</v>
      </c>
      <c r="N20" s="7" t="s">
        <v>1148</v>
      </c>
      <c r="O20" s="8">
        <v>1170763</v>
      </c>
      <c r="P20" s="7" t="s">
        <v>1148</v>
      </c>
      <c r="Q20" s="8">
        <v>1783469</v>
      </c>
      <c r="R20" s="7" t="s">
        <v>1148</v>
      </c>
      <c r="S20" s="8">
        <v>707437</v>
      </c>
      <c r="T20" s="7" t="s">
        <v>1148</v>
      </c>
      <c r="U20" s="8">
        <v>578136</v>
      </c>
      <c r="V20" s="7" t="s">
        <v>1148</v>
      </c>
      <c r="W20" s="33">
        <v>7095451</v>
      </c>
      <c r="X20" s="7" t="s">
        <v>1148</v>
      </c>
      <c r="Y20" s="30">
        <v>1659</v>
      </c>
      <c r="Z20" s="7" t="s">
        <v>1148</v>
      </c>
      <c r="AA20" s="30">
        <v>682</v>
      </c>
      <c r="AB20" s="7" t="s">
        <v>1148</v>
      </c>
      <c r="AC20" s="30">
        <v>1031</v>
      </c>
      <c r="AD20" s="7" t="s">
        <v>1148</v>
      </c>
      <c r="AE20" s="30">
        <v>380</v>
      </c>
      <c r="AF20" s="7" t="s">
        <v>1148</v>
      </c>
      <c r="AG20" s="30">
        <v>313</v>
      </c>
      <c r="AH20" s="34" t="s">
        <v>1148</v>
      </c>
      <c r="AI20" s="32">
        <v>4065</v>
      </c>
      <c r="AJ20" s="7" t="s">
        <v>1148</v>
      </c>
      <c r="AK20" s="7" t="str">
        <f>IF(OR(N20="Q",P20="Q",R20="Q",T20="Q",V20="Q",X20="Q",Z20="Q",AB20="Q",AD20="Q",AF20="Q",AH20="Q",AJ20="Q"),"Yes","No")</f>
        <v>No</v>
      </c>
    </row>
    <row r="21" spans="1:37">
      <c r="A21" s="7" t="s">
        <v>486</v>
      </c>
      <c r="B21" s="7" t="s">
        <v>487</v>
      </c>
      <c r="C21" s="7" t="s">
        <v>47</v>
      </c>
      <c r="D21" s="304">
        <v>1003</v>
      </c>
      <c r="E21" s="299">
        <v>10003</v>
      </c>
      <c r="F21" s="7" t="s">
        <v>167</v>
      </c>
      <c r="G21" s="7" t="s">
        <v>160</v>
      </c>
      <c r="H21" s="8">
        <v>4181019</v>
      </c>
      <c r="I21" s="8">
        <v>2344</v>
      </c>
      <c r="J21" s="7" t="s">
        <v>7</v>
      </c>
      <c r="K21" s="7" t="s">
        <v>161</v>
      </c>
      <c r="L21" s="8">
        <v>790</v>
      </c>
      <c r="M21" s="8">
        <v>3123501</v>
      </c>
      <c r="N21" s="7" t="s">
        <v>1148</v>
      </c>
      <c r="O21" s="8">
        <v>1248674</v>
      </c>
      <c r="P21" s="7" t="s">
        <v>1148</v>
      </c>
      <c r="Q21" s="8">
        <v>101033</v>
      </c>
      <c r="R21" s="7" t="s">
        <v>1148</v>
      </c>
      <c r="S21" s="8">
        <v>431507</v>
      </c>
      <c r="T21" s="7" t="s">
        <v>1148</v>
      </c>
      <c r="U21" s="8">
        <v>27534</v>
      </c>
      <c r="V21" s="7" t="s">
        <v>1148</v>
      </c>
      <c r="W21" s="33">
        <v>4932249</v>
      </c>
      <c r="X21" s="7" t="s">
        <v>1148</v>
      </c>
      <c r="Y21" s="30">
        <v>1602</v>
      </c>
      <c r="Z21" s="7" t="s">
        <v>1148</v>
      </c>
      <c r="AA21" s="30">
        <v>640</v>
      </c>
      <c r="AB21" s="7" t="s">
        <v>1148</v>
      </c>
      <c r="AC21" s="30">
        <v>52</v>
      </c>
      <c r="AD21" s="7" t="s">
        <v>1148</v>
      </c>
      <c r="AE21" s="30">
        <v>221</v>
      </c>
      <c r="AF21" s="7" t="s">
        <v>1148</v>
      </c>
      <c r="AG21" s="30">
        <v>15</v>
      </c>
      <c r="AH21" s="34" t="s">
        <v>1148</v>
      </c>
      <c r="AI21" s="32">
        <v>2530</v>
      </c>
      <c r="AJ21" s="7" t="s">
        <v>1148</v>
      </c>
      <c r="AK21" s="7" t="str">
        <f>IF(OR(N21="Q",P21="Q",R21="Q",T21="Q",V21="Q",X21="Q",Z21="Q",AB21="Q",AD21="Q",AF21="Q",AH21="Q",AJ21="Q"),"Yes","No")</f>
        <v>No</v>
      </c>
    </row>
    <row r="22" spans="1:37">
      <c r="A22" s="7" t="s">
        <v>486</v>
      </c>
      <c r="B22" s="7" t="s">
        <v>487</v>
      </c>
      <c r="C22" s="7" t="s">
        <v>47</v>
      </c>
      <c r="D22" s="304">
        <v>1003</v>
      </c>
      <c r="E22" s="299">
        <v>10003</v>
      </c>
      <c r="F22" s="7" t="s">
        <v>167</v>
      </c>
      <c r="G22" s="7" t="s">
        <v>160</v>
      </c>
      <c r="H22" s="8">
        <v>4181019</v>
      </c>
      <c r="I22" s="8">
        <v>2344</v>
      </c>
      <c r="J22" s="7" t="s">
        <v>20</v>
      </c>
      <c r="K22" s="7" t="s">
        <v>161</v>
      </c>
      <c r="L22" s="8">
        <v>336</v>
      </c>
      <c r="M22" s="8">
        <v>1885333</v>
      </c>
      <c r="N22" s="7" t="s">
        <v>1148</v>
      </c>
      <c r="O22" s="8">
        <v>767659</v>
      </c>
      <c r="P22" s="7" t="s">
        <v>1148</v>
      </c>
      <c r="Q22" s="8">
        <v>1170705</v>
      </c>
      <c r="R22" s="7" t="s">
        <v>1148</v>
      </c>
      <c r="S22" s="8">
        <v>405957</v>
      </c>
      <c r="T22" s="7" t="s">
        <v>1148</v>
      </c>
      <c r="U22" s="8">
        <v>75642</v>
      </c>
      <c r="V22" s="7" t="s">
        <v>1148</v>
      </c>
      <c r="W22" s="33">
        <v>4305296</v>
      </c>
      <c r="X22" s="7" t="s">
        <v>1148</v>
      </c>
      <c r="Y22" s="30">
        <v>1003</v>
      </c>
      <c r="Z22" s="7" t="s">
        <v>1148</v>
      </c>
      <c r="AA22" s="30">
        <v>408</v>
      </c>
      <c r="AB22" s="7" t="s">
        <v>1148</v>
      </c>
      <c r="AC22" s="30">
        <v>623</v>
      </c>
      <c r="AD22" s="7" t="s">
        <v>1148</v>
      </c>
      <c r="AE22" s="30">
        <v>215</v>
      </c>
      <c r="AF22" s="7" t="s">
        <v>1148</v>
      </c>
      <c r="AG22" s="30">
        <v>42</v>
      </c>
      <c r="AH22" s="34" t="s">
        <v>1148</v>
      </c>
      <c r="AI22" s="32">
        <v>2291</v>
      </c>
      <c r="AJ22" s="7" t="s">
        <v>1148</v>
      </c>
      <c r="AK22" s="7" t="str">
        <f>IF(OR(N22="Q",P22="Q",R22="Q",T22="Q",V22="Q",X22="Q",Z22="Q",AB22="Q",AD22="Q",AF22="Q",AH22="Q",AJ22="Q"),"Yes","No")</f>
        <v>No</v>
      </c>
    </row>
    <row r="23" spans="1:37">
      <c r="A23" s="7" t="s">
        <v>486</v>
      </c>
      <c r="B23" s="7" t="s">
        <v>487</v>
      </c>
      <c r="C23" s="7" t="s">
        <v>47</v>
      </c>
      <c r="D23" s="304">
        <v>1003</v>
      </c>
      <c r="E23" s="299">
        <v>10003</v>
      </c>
      <c r="F23" s="7" t="s">
        <v>167</v>
      </c>
      <c r="G23" s="7" t="s">
        <v>160</v>
      </c>
      <c r="H23" s="8">
        <v>4181019</v>
      </c>
      <c r="I23" s="8">
        <v>2344</v>
      </c>
      <c r="J23" s="7" t="s">
        <v>21</v>
      </c>
      <c r="K23" s="7" t="s">
        <v>161</v>
      </c>
      <c r="L23" s="8">
        <v>151</v>
      </c>
      <c r="M23" s="8">
        <v>1106654</v>
      </c>
      <c r="N23" s="7" t="s">
        <v>1148</v>
      </c>
      <c r="O23" s="8">
        <v>488133</v>
      </c>
      <c r="P23" s="7" t="s">
        <v>1148</v>
      </c>
      <c r="Q23" s="8">
        <v>528189</v>
      </c>
      <c r="R23" s="7" t="s">
        <v>1148</v>
      </c>
      <c r="S23" s="8">
        <v>204332</v>
      </c>
      <c r="T23" s="7" t="s">
        <v>1148</v>
      </c>
      <c r="U23" s="8">
        <v>9070</v>
      </c>
      <c r="V23" s="7" t="s">
        <v>1148</v>
      </c>
      <c r="W23" s="33">
        <v>2336378</v>
      </c>
      <c r="X23" s="7" t="s">
        <v>1148</v>
      </c>
      <c r="Y23" s="30">
        <v>587</v>
      </c>
      <c r="Z23" s="7" t="s">
        <v>1148</v>
      </c>
      <c r="AA23" s="30">
        <v>259</v>
      </c>
      <c r="AB23" s="7" t="s">
        <v>1148</v>
      </c>
      <c r="AC23" s="30">
        <v>280</v>
      </c>
      <c r="AD23" s="7" t="s">
        <v>1148</v>
      </c>
      <c r="AE23" s="30">
        <v>108</v>
      </c>
      <c r="AF23" s="7" t="s">
        <v>1148</v>
      </c>
      <c r="AG23" s="30">
        <v>5</v>
      </c>
      <c r="AH23" s="34" t="s">
        <v>1148</v>
      </c>
      <c r="AI23" s="32">
        <v>1239</v>
      </c>
      <c r="AJ23" s="7" t="s">
        <v>1148</v>
      </c>
      <c r="AK23" s="7" t="str">
        <f>IF(OR(N23="Q",P23="Q",R23="Q",T23="Q",V23="Q",X23="Q",Z23="Q",AB23="Q",AD23="Q",AF23="Q",AH23="Q",AJ23="Q"),"Yes","No")</f>
        <v>No</v>
      </c>
    </row>
    <row r="24" spans="1:37">
      <c r="A24" s="7" t="s">
        <v>486</v>
      </c>
      <c r="B24" s="7" t="s">
        <v>487</v>
      </c>
      <c r="C24" s="7" t="s">
        <v>47</v>
      </c>
      <c r="D24" s="304">
        <v>1003</v>
      </c>
      <c r="E24" s="299">
        <v>10003</v>
      </c>
      <c r="F24" s="7" t="s">
        <v>167</v>
      </c>
      <c r="G24" s="7" t="s">
        <v>160</v>
      </c>
      <c r="H24" s="8">
        <v>4181019</v>
      </c>
      <c r="I24" s="8">
        <v>2344</v>
      </c>
      <c r="J24" s="7" t="s">
        <v>22</v>
      </c>
      <c r="K24" s="7" t="s">
        <v>161</v>
      </c>
      <c r="L24" s="8">
        <v>30</v>
      </c>
      <c r="M24" s="8">
        <v>154855</v>
      </c>
      <c r="N24" s="7" t="s">
        <v>1148</v>
      </c>
      <c r="O24" s="8">
        <v>22888</v>
      </c>
      <c r="P24" s="7" t="s">
        <v>1148</v>
      </c>
      <c r="Q24" s="8">
        <v>13205</v>
      </c>
      <c r="R24" s="7" t="s">
        <v>1148</v>
      </c>
      <c r="S24" s="8">
        <v>34941</v>
      </c>
      <c r="T24" s="7" t="s">
        <v>1148</v>
      </c>
      <c r="U24" s="8">
        <v>0</v>
      </c>
      <c r="V24" s="7" t="s">
        <v>1148</v>
      </c>
      <c r="W24" s="33">
        <v>225889</v>
      </c>
      <c r="X24" s="7" t="s">
        <v>1148</v>
      </c>
      <c r="Y24" s="30">
        <v>83</v>
      </c>
      <c r="Z24" s="7" t="s">
        <v>1148</v>
      </c>
      <c r="AA24" s="30">
        <v>12</v>
      </c>
      <c r="AB24" s="7" t="s">
        <v>1148</v>
      </c>
      <c r="AC24" s="30">
        <v>7</v>
      </c>
      <c r="AD24" s="7" t="s">
        <v>1148</v>
      </c>
      <c r="AE24" s="30">
        <v>19</v>
      </c>
      <c r="AF24" s="7" t="s">
        <v>1148</v>
      </c>
      <c r="AG24" s="30">
        <v>0</v>
      </c>
      <c r="AH24" s="34" t="s">
        <v>1148</v>
      </c>
      <c r="AI24" s="32">
        <v>121</v>
      </c>
      <c r="AJ24" s="7" t="s">
        <v>1148</v>
      </c>
      <c r="AK24" s="7" t="str">
        <f>IF(OR(N24="Q",P24="Q",R24="Q",T24="Q",V24="Q",X24="Q",Z24="Q",AB24="Q",AD24="Q",AF24="Q",AH24="Q",AJ24="Q"),"Yes","No")</f>
        <v>No</v>
      </c>
    </row>
    <row r="25" spans="1:37">
      <c r="A25" s="7" t="s">
        <v>486</v>
      </c>
      <c r="B25" s="7" t="s">
        <v>487</v>
      </c>
      <c r="C25" s="7" t="s">
        <v>47</v>
      </c>
      <c r="D25" s="304">
        <v>1003</v>
      </c>
      <c r="E25" s="299">
        <v>10003</v>
      </c>
      <c r="F25" s="7" t="s">
        <v>167</v>
      </c>
      <c r="G25" s="7" t="s">
        <v>160</v>
      </c>
      <c r="H25" s="8">
        <v>4181019</v>
      </c>
      <c r="I25" s="8">
        <v>2344</v>
      </c>
      <c r="J25" s="7" t="s">
        <v>25</v>
      </c>
      <c r="K25" s="7" t="s">
        <v>161</v>
      </c>
      <c r="L25" s="8">
        <v>10</v>
      </c>
      <c r="M25" s="8">
        <v>61917</v>
      </c>
      <c r="N25" s="7" t="s">
        <v>1148</v>
      </c>
      <c r="O25" s="8">
        <v>36207</v>
      </c>
      <c r="P25" s="7" t="s">
        <v>1148</v>
      </c>
      <c r="Q25" s="8">
        <v>15515</v>
      </c>
      <c r="R25" s="7" t="s">
        <v>1148</v>
      </c>
      <c r="S25" s="8">
        <v>10347</v>
      </c>
      <c r="T25" s="7" t="s">
        <v>1148</v>
      </c>
      <c r="U25" s="8">
        <v>0</v>
      </c>
      <c r="V25" s="7" t="s">
        <v>1148</v>
      </c>
      <c r="W25" s="33">
        <v>123986</v>
      </c>
      <c r="X25" s="7" t="s">
        <v>1148</v>
      </c>
      <c r="Y25" s="30">
        <v>58</v>
      </c>
      <c r="Z25" s="7" t="s">
        <v>1148</v>
      </c>
      <c r="AA25" s="30">
        <v>19</v>
      </c>
      <c r="AB25" s="7" t="s">
        <v>1148</v>
      </c>
      <c r="AC25" s="30">
        <v>8</v>
      </c>
      <c r="AD25" s="7" t="s">
        <v>1148</v>
      </c>
      <c r="AE25" s="30">
        <v>6</v>
      </c>
      <c r="AF25" s="7" t="s">
        <v>1148</v>
      </c>
      <c r="AG25" s="30">
        <v>0</v>
      </c>
      <c r="AH25" s="34" t="s">
        <v>1148</v>
      </c>
      <c r="AI25" s="32">
        <v>91</v>
      </c>
      <c r="AJ25" s="7" t="s">
        <v>1148</v>
      </c>
      <c r="AK25" s="7" t="str">
        <f>IF(OR(N25="Q",P25="Q",R25="Q",T25="Q",V25="Q",X25="Q",Z25="Q",AB25="Q",AD25="Q",AF25="Q",AH25="Q",AJ25="Q"),"Yes","No")</f>
        <v>No</v>
      </c>
    </row>
    <row r="26" spans="1:37">
      <c r="A26" s="7" t="s">
        <v>634</v>
      </c>
      <c r="B26" s="7" t="s">
        <v>635</v>
      </c>
      <c r="C26" s="7" t="s">
        <v>77</v>
      </c>
      <c r="D26" s="304">
        <v>3019</v>
      </c>
      <c r="E26" s="299">
        <v>30019</v>
      </c>
      <c r="F26" s="7" t="s">
        <v>167</v>
      </c>
      <c r="G26" s="7" t="s">
        <v>160</v>
      </c>
      <c r="H26" s="8">
        <v>5441567</v>
      </c>
      <c r="I26" s="8">
        <v>2340</v>
      </c>
      <c r="J26" s="7" t="s">
        <v>7</v>
      </c>
      <c r="K26" s="7" t="s">
        <v>161</v>
      </c>
      <c r="L26" s="8">
        <v>1172</v>
      </c>
      <c r="M26" s="8">
        <v>5341221</v>
      </c>
      <c r="N26" s="7" t="s">
        <v>1148</v>
      </c>
      <c r="O26" s="8">
        <v>1579683</v>
      </c>
      <c r="P26" s="7" t="s">
        <v>1148</v>
      </c>
      <c r="Q26" s="8">
        <v>1131492</v>
      </c>
      <c r="R26" s="7" t="s">
        <v>1148</v>
      </c>
      <c r="S26" s="8">
        <v>684505</v>
      </c>
      <c r="T26" s="7" t="s">
        <v>1148</v>
      </c>
      <c r="U26" s="8">
        <v>712814</v>
      </c>
      <c r="V26" s="7" t="s">
        <v>1148</v>
      </c>
      <c r="W26" s="33">
        <v>9449715</v>
      </c>
      <c r="X26" s="7" t="s">
        <v>1148</v>
      </c>
      <c r="Y26" s="30">
        <v>2913</v>
      </c>
      <c r="Z26" s="7" t="s">
        <v>1148</v>
      </c>
      <c r="AA26" s="30">
        <v>871</v>
      </c>
      <c r="AB26" s="7" t="s">
        <v>1148</v>
      </c>
      <c r="AC26" s="30">
        <v>620</v>
      </c>
      <c r="AD26" s="7" t="s">
        <v>1148</v>
      </c>
      <c r="AE26" s="30">
        <v>364</v>
      </c>
      <c r="AF26" s="7" t="s">
        <v>1148</v>
      </c>
      <c r="AG26" s="30">
        <v>355</v>
      </c>
      <c r="AH26" s="34" t="s">
        <v>1148</v>
      </c>
      <c r="AI26" s="32">
        <v>5123</v>
      </c>
      <c r="AJ26" s="7" t="s">
        <v>1148</v>
      </c>
      <c r="AK26" s="7" t="str">
        <f>IF(OR(N26="Q",P26="Q",R26="Q",T26="Q",V26="Q",X26="Q",Z26="Q",AB26="Q",AD26="Q",AF26="Q",AH26="Q",AJ26="Q"),"Yes","No")</f>
        <v>No</v>
      </c>
    </row>
    <row r="27" spans="1:37">
      <c r="A27" s="7" t="s">
        <v>634</v>
      </c>
      <c r="B27" s="7" t="s">
        <v>635</v>
      </c>
      <c r="C27" s="7" t="s">
        <v>77</v>
      </c>
      <c r="D27" s="304">
        <v>3019</v>
      </c>
      <c r="E27" s="299">
        <v>30019</v>
      </c>
      <c r="F27" s="7" t="s">
        <v>167</v>
      </c>
      <c r="G27" s="7" t="s">
        <v>160</v>
      </c>
      <c r="H27" s="8">
        <v>5441567</v>
      </c>
      <c r="I27" s="8">
        <v>2340</v>
      </c>
      <c r="J27" s="7" t="s">
        <v>41</v>
      </c>
      <c r="K27" s="7" t="s">
        <v>161</v>
      </c>
      <c r="L27" s="8">
        <v>339</v>
      </c>
      <c r="M27" s="8">
        <v>1975021</v>
      </c>
      <c r="N27" s="7" t="s">
        <v>1148</v>
      </c>
      <c r="O27" s="8">
        <v>632213</v>
      </c>
      <c r="P27" s="7" t="s">
        <v>1148</v>
      </c>
      <c r="Q27" s="8">
        <v>660687</v>
      </c>
      <c r="R27" s="7" t="s">
        <v>1148</v>
      </c>
      <c r="S27" s="8">
        <v>231203</v>
      </c>
      <c r="T27" s="7" t="s">
        <v>1148</v>
      </c>
      <c r="U27" s="8">
        <v>407627</v>
      </c>
      <c r="V27" s="7" t="s">
        <v>1148</v>
      </c>
      <c r="W27" s="33">
        <v>3906751</v>
      </c>
      <c r="X27" s="7" t="s">
        <v>1148</v>
      </c>
      <c r="Y27" s="30">
        <v>844</v>
      </c>
      <c r="Z27" s="7" t="s">
        <v>1148</v>
      </c>
      <c r="AA27" s="30">
        <v>312</v>
      </c>
      <c r="AB27" s="7" t="s">
        <v>1148</v>
      </c>
      <c r="AC27" s="30">
        <v>354</v>
      </c>
      <c r="AD27" s="7" t="s">
        <v>1148</v>
      </c>
      <c r="AE27" s="30">
        <v>124</v>
      </c>
      <c r="AF27" s="7" t="s">
        <v>1148</v>
      </c>
      <c r="AG27" s="30">
        <v>213</v>
      </c>
      <c r="AH27" s="34" t="s">
        <v>1148</v>
      </c>
      <c r="AI27" s="32">
        <v>1847</v>
      </c>
      <c r="AJ27" s="7" t="s">
        <v>1148</v>
      </c>
      <c r="AK27" s="7" t="str">
        <f>IF(OR(N27="Q",P27="Q",R27="Q",T27="Q",V27="Q",X27="Q",Z27="Q",AB27="Q",AD27="Q",AF27="Q",AH27="Q",AJ27="Q"),"Yes","No")</f>
        <v>No</v>
      </c>
    </row>
    <row r="28" spans="1:37">
      <c r="A28" s="7" t="s">
        <v>634</v>
      </c>
      <c r="B28" s="7" t="s">
        <v>635</v>
      </c>
      <c r="C28" s="7" t="s">
        <v>77</v>
      </c>
      <c r="D28" s="304">
        <v>3019</v>
      </c>
      <c r="E28" s="299">
        <v>30019</v>
      </c>
      <c r="F28" s="7" t="s">
        <v>167</v>
      </c>
      <c r="G28" s="7" t="s">
        <v>160</v>
      </c>
      <c r="H28" s="8">
        <v>5441567</v>
      </c>
      <c r="I28" s="8">
        <v>2340</v>
      </c>
      <c r="J28" s="7" t="s">
        <v>20</v>
      </c>
      <c r="K28" s="7" t="s">
        <v>161</v>
      </c>
      <c r="L28" s="8">
        <v>287</v>
      </c>
      <c r="M28" s="8">
        <v>1394290</v>
      </c>
      <c r="N28" s="7" t="s">
        <v>1148</v>
      </c>
      <c r="O28" s="8">
        <v>549916</v>
      </c>
      <c r="P28" s="7" t="s">
        <v>1148</v>
      </c>
      <c r="Q28" s="8">
        <v>609309</v>
      </c>
      <c r="R28" s="7" t="s">
        <v>1148</v>
      </c>
      <c r="S28" s="8">
        <v>165957</v>
      </c>
      <c r="T28" s="7" t="s">
        <v>1148</v>
      </c>
      <c r="U28" s="8">
        <v>279020</v>
      </c>
      <c r="V28" s="7" t="s">
        <v>1148</v>
      </c>
      <c r="W28" s="33">
        <v>2998492</v>
      </c>
      <c r="X28" s="7" t="s">
        <v>1148</v>
      </c>
      <c r="Y28" s="30">
        <v>691</v>
      </c>
      <c r="Z28" s="7" t="s">
        <v>1148</v>
      </c>
      <c r="AA28" s="30">
        <v>279</v>
      </c>
      <c r="AB28" s="7" t="s">
        <v>1148</v>
      </c>
      <c r="AC28" s="30">
        <v>317</v>
      </c>
      <c r="AD28" s="7" t="s">
        <v>1148</v>
      </c>
      <c r="AE28" s="30">
        <v>85</v>
      </c>
      <c r="AF28" s="7" t="s">
        <v>1148</v>
      </c>
      <c r="AG28" s="30">
        <v>153</v>
      </c>
      <c r="AH28" s="34" t="s">
        <v>1148</v>
      </c>
      <c r="AI28" s="32">
        <v>1525</v>
      </c>
      <c r="AJ28" s="7" t="s">
        <v>1148</v>
      </c>
      <c r="AK28" s="7" t="str">
        <f>IF(OR(N28="Q",P28="Q",R28="Q",T28="Q",V28="Q",X28="Q",Z28="Q",AB28="Q",AD28="Q",AF28="Q",AH28="Q",AJ28="Q"),"Yes","No")</f>
        <v>No</v>
      </c>
    </row>
    <row r="29" spans="1:37">
      <c r="A29" s="7" t="s">
        <v>634</v>
      </c>
      <c r="B29" s="7" t="s">
        <v>635</v>
      </c>
      <c r="C29" s="7" t="s">
        <v>77</v>
      </c>
      <c r="D29" s="304">
        <v>3019</v>
      </c>
      <c r="E29" s="299">
        <v>30019</v>
      </c>
      <c r="F29" s="7" t="s">
        <v>167</v>
      </c>
      <c r="G29" s="7" t="s">
        <v>160</v>
      </c>
      <c r="H29" s="8">
        <v>5441567</v>
      </c>
      <c r="I29" s="8">
        <v>2340</v>
      </c>
      <c r="J29" s="7" t="s">
        <v>12</v>
      </c>
      <c r="K29" s="7" t="s">
        <v>161</v>
      </c>
      <c r="L29" s="8">
        <v>124</v>
      </c>
      <c r="M29" s="8">
        <v>554636</v>
      </c>
      <c r="N29" s="7" t="s">
        <v>1148</v>
      </c>
      <c r="O29" s="8">
        <v>240732</v>
      </c>
      <c r="P29" s="7" t="s">
        <v>1148</v>
      </c>
      <c r="Q29" s="8">
        <v>107157</v>
      </c>
      <c r="R29" s="7" t="s">
        <v>1148</v>
      </c>
      <c r="S29" s="8">
        <v>70848</v>
      </c>
      <c r="T29" s="7" t="s">
        <v>1148</v>
      </c>
      <c r="U29" s="8">
        <v>85431</v>
      </c>
      <c r="V29" s="7" t="s">
        <v>1148</v>
      </c>
      <c r="W29" s="33">
        <v>1058804</v>
      </c>
      <c r="X29" s="7" t="s">
        <v>1148</v>
      </c>
      <c r="Y29" s="30">
        <v>293</v>
      </c>
      <c r="Z29" s="7" t="s">
        <v>1148</v>
      </c>
      <c r="AA29" s="30">
        <v>131</v>
      </c>
      <c r="AB29" s="7" t="s">
        <v>1148</v>
      </c>
      <c r="AC29" s="30">
        <v>56</v>
      </c>
      <c r="AD29" s="7" t="s">
        <v>1148</v>
      </c>
      <c r="AE29" s="30">
        <v>37</v>
      </c>
      <c r="AF29" s="7" t="s">
        <v>1148</v>
      </c>
      <c r="AG29" s="30">
        <v>45</v>
      </c>
      <c r="AH29" s="34" t="s">
        <v>1148</v>
      </c>
      <c r="AI29" s="32">
        <v>562</v>
      </c>
      <c r="AJ29" s="7" t="s">
        <v>1148</v>
      </c>
      <c r="AK29" s="7" t="str">
        <f>IF(OR(N29="Q",P29="Q",R29="Q",T29="Q",V29="Q",X29="Q",Z29="Q",AB29="Q",AD29="Q",AF29="Q",AH29="Q",AJ29="Q"),"Yes","No")</f>
        <v>No</v>
      </c>
    </row>
    <row r="30" spans="1:37">
      <c r="A30" s="7" t="s">
        <v>634</v>
      </c>
      <c r="B30" s="7" t="s">
        <v>635</v>
      </c>
      <c r="C30" s="7" t="s">
        <v>77</v>
      </c>
      <c r="D30" s="304">
        <v>3019</v>
      </c>
      <c r="E30" s="299">
        <v>30019</v>
      </c>
      <c r="F30" s="7" t="s">
        <v>167</v>
      </c>
      <c r="G30" s="7" t="s">
        <v>160</v>
      </c>
      <c r="H30" s="8">
        <v>5441567</v>
      </c>
      <c r="I30" s="8">
        <v>2340</v>
      </c>
      <c r="J30" s="7" t="s">
        <v>25</v>
      </c>
      <c r="K30" s="7" t="s">
        <v>161</v>
      </c>
      <c r="L30" s="8">
        <v>30</v>
      </c>
      <c r="M30" s="8">
        <v>174690</v>
      </c>
      <c r="N30" s="7" t="s">
        <v>1148</v>
      </c>
      <c r="O30" s="8">
        <v>18029</v>
      </c>
      <c r="P30" s="7" t="s">
        <v>1148</v>
      </c>
      <c r="Q30" s="8">
        <v>27177</v>
      </c>
      <c r="R30" s="7" t="s">
        <v>1148</v>
      </c>
      <c r="S30" s="8">
        <v>20526</v>
      </c>
      <c r="T30" s="7" t="s">
        <v>1148</v>
      </c>
      <c r="U30" s="8">
        <v>8851</v>
      </c>
      <c r="V30" s="7" t="s">
        <v>1148</v>
      </c>
      <c r="W30" s="33">
        <v>249273</v>
      </c>
      <c r="X30" s="7" t="s">
        <v>1148</v>
      </c>
      <c r="Y30" s="30">
        <v>86</v>
      </c>
      <c r="Z30" s="7" t="s">
        <v>1148</v>
      </c>
      <c r="AA30" s="30">
        <v>10</v>
      </c>
      <c r="AB30" s="7" t="s">
        <v>1148</v>
      </c>
      <c r="AC30" s="30">
        <v>14</v>
      </c>
      <c r="AD30" s="7" t="s">
        <v>1148</v>
      </c>
      <c r="AE30" s="30">
        <v>11</v>
      </c>
      <c r="AF30" s="7" t="s">
        <v>1148</v>
      </c>
      <c r="AG30" s="30">
        <v>5</v>
      </c>
      <c r="AH30" s="34" t="s">
        <v>1148</v>
      </c>
      <c r="AI30" s="32">
        <v>126</v>
      </c>
      <c r="AJ30" s="7" t="s">
        <v>1148</v>
      </c>
      <c r="AK30" s="7" t="str">
        <f>IF(OR(N30="Q",P30="Q",R30="Q",T30="Q",V30="Q",X30="Q",Z30="Q",AB30="Q",AD30="Q",AF30="Q",AH30="Q",AJ30="Q"),"Yes","No")</f>
        <v>No</v>
      </c>
    </row>
    <row r="31" spans="1:37">
      <c r="A31" s="7" t="s">
        <v>506</v>
      </c>
      <c r="B31" s="7" t="s">
        <v>507</v>
      </c>
      <c r="C31" s="7" t="s">
        <v>84</v>
      </c>
      <c r="D31" s="304">
        <v>6008</v>
      </c>
      <c r="E31" s="299">
        <v>60008</v>
      </c>
      <c r="F31" s="7" t="s">
        <v>167</v>
      </c>
      <c r="G31" s="7" t="s">
        <v>160</v>
      </c>
      <c r="H31" s="8">
        <v>4944332</v>
      </c>
      <c r="I31" s="8">
        <v>2240</v>
      </c>
      <c r="J31" s="7" t="s">
        <v>7</v>
      </c>
      <c r="K31" s="7" t="s">
        <v>161</v>
      </c>
      <c r="L31" s="8">
        <v>610</v>
      </c>
      <c r="M31" s="8">
        <v>2986965</v>
      </c>
      <c r="N31" s="7" t="s">
        <v>1148</v>
      </c>
      <c r="O31" s="8">
        <v>1040827</v>
      </c>
      <c r="P31" s="7" t="s">
        <v>1148</v>
      </c>
      <c r="Q31" s="8">
        <v>270335</v>
      </c>
      <c r="R31" s="7" t="s">
        <v>1148</v>
      </c>
      <c r="S31" s="8">
        <v>726096</v>
      </c>
      <c r="T31" s="7" t="s">
        <v>1148</v>
      </c>
      <c r="U31" s="8">
        <v>65387</v>
      </c>
      <c r="V31" s="7" t="s">
        <v>1148</v>
      </c>
      <c r="W31" s="33">
        <v>5089610</v>
      </c>
      <c r="X31" s="7" t="s">
        <v>1148</v>
      </c>
      <c r="Y31" s="30">
        <v>1492.37</v>
      </c>
      <c r="Z31" s="7" t="s">
        <v>1148</v>
      </c>
      <c r="AA31" s="30">
        <v>580.15</v>
      </c>
      <c r="AB31" s="7" t="s">
        <v>1148</v>
      </c>
      <c r="AC31" s="30">
        <v>136.21</v>
      </c>
      <c r="AD31" s="7" t="s">
        <v>1148</v>
      </c>
      <c r="AE31" s="30">
        <v>398.74</v>
      </c>
      <c r="AF31" s="7" t="s">
        <v>1148</v>
      </c>
      <c r="AG31" s="30">
        <v>35.299999999999997</v>
      </c>
      <c r="AH31" s="34" t="s">
        <v>1148</v>
      </c>
      <c r="AI31" s="32">
        <v>2642.77</v>
      </c>
      <c r="AJ31" s="7" t="s">
        <v>1148</v>
      </c>
      <c r="AK31" s="7" t="str">
        <f>IF(OR(N31="Q",P31="Q",R31="Q",T31="Q",V31="Q",X31="Q",Z31="Q",AB31="Q",AD31="Q",AF31="Q",AH31="Q",AJ31="Q"),"Yes","No")</f>
        <v>No</v>
      </c>
    </row>
    <row r="32" spans="1:37">
      <c r="A32" s="7" t="s">
        <v>506</v>
      </c>
      <c r="B32" s="7" t="s">
        <v>507</v>
      </c>
      <c r="C32" s="7" t="s">
        <v>84</v>
      </c>
      <c r="D32" s="304">
        <v>6008</v>
      </c>
      <c r="E32" s="299">
        <v>60008</v>
      </c>
      <c r="F32" s="7" t="s">
        <v>167</v>
      </c>
      <c r="G32" s="7" t="s">
        <v>160</v>
      </c>
      <c r="H32" s="8">
        <v>4944332</v>
      </c>
      <c r="I32" s="8">
        <v>2240</v>
      </c>
      <c r="J32" s="7" t="s">
        <v>18</v>
      </c>
      <c r="K32" s="7" t="s">
        <v>161</v>
      </c>
      <c r="L32" s="8">
        <v>232</v>
      </c>
      <c r="M32" s="8">
        <v>428628</v>
      </c>
      <c r="N32" s="7" t="s">
        <v>1148</v>
      </c>
      <c r="O32" s="8">
        <v>149358</v>
      </c>
      <c r="P32" s="7" t="s">
        <v>1148</v>
      </c>
      <c r="Q32" s="8">
        <v>38793</v>
      </c>
      <c r="R32" s="7" t="s">
        <v>1148</v>
      </c>
      <c r="S32" s="8">
        <v>104194</v>
      </c>
      <c r="T32" s="7" t="s">
        <v>1148</v>
      </c>
      <c r="U32" s="8">
        <v>9383</v>
      </c>
      <c r="V32" s="7" t="s">
        <v>1148</v>
      </c>
      <c r="W32" s="33">
        <v>730356</v>
      </c>
      <c r="X32" s="7" t="s">
        <v>1148</v>
      </c>
      <c r="Y32" s="30">
        <v>214.15</v>
      </c>
      <c r="Z32" s="7" t="s">
        <v>1148</v>
      </c>
      <c r="AA32" s="30">
        <v>83.25</v>
      </c>
      <c r="AB32" s="7" t="s">
        <v>1148</v>
      </c>
      <c r="AC32" s="30">
        <v>19.55</v>
      </c>
      <c r="AD32" s="7" t="s">
        <v>1148</v>
      </c>
      <c r="AE32" s="30">
        <v>57.22</v>
      </c>
      <c r="AF32" s="7" t="s">
        <v>1148</v>
      </c>
      <c r="AG32" s="30">
        <v>5.0599999999999996</v>
      </c>
      <c r="AH32" s="34" t="s">
        <v>1148</v>
      </c>
      <c r="AI32" s="32">
        <v>379.23</v>
      </c>
      <c r="AJ32" s="7" t="s">
        <v>1148</v>
      </c>
      <c r="AK32" s="7" t="str">
        <f>IF(OR(N32="Q",P32="Q",R32="Q",T32="Q",V32="Q",X32="Q",Z32="Q",AB32="Q",AD32="Q",AF32="Q",AH32="Q",AJ32="Q"),"Yes","No")</f>
        <v>No</v>
      </c>
    </row>
    <row r="33" spans="1:37">
      <c r="A33" s="7" t="s">
        <v>506</v>
      </c>
      <c r="B33" s="7" t="s">
        <v>507</v>
      </c>
      <c r="C33" s="7" t="s">
        <v>84</v>
      </c>
      <c r="D33" s="304">
        <v>6008</v>
      </c>
      <c r="E33" s="299">
        <v>60008</v>
      </c>
      <c r="F33" s="7" t="s">
        <v>167</v>
      </c>
      <c r="G33" s="7" t="s">
        <v>160</v>
      </c>
      <c r="H33" s="8">
        <v>4944332</v>
      </c>
      <c r="I33" s="8">
        <v>2240</v>
      </c>
      <c r="J33" s="7" t="s">
        <v>21</v>
      </c>
      <c r="K33" s="7" t="s">
        <v>161</v>
      </c>
      <c r="L33" s="8">
        <v>51</v>
      </c>
      <c r="M33" s="8">
        <v>352808</v>
      </c>
      <c r="N33" s="7" t="s">
        <v>1148</v>
      </c>
      <c r="O33" s="8">
        <v>145746</v>
      </c>
      <c r="P33" s="7" t="s">
        <v>1148</v>
      </c>
      <c r="Q33" s="8">
        <v>189952</v>
      </c>
      <c r="R33" s="7" t="s">
        <v>1148</v>
      </c>
      <c r="S33" s="8">
        <v>32964</v>
      </c>
      <c r="T33" s="7" t="s">
        <v>1148</v>
      </c>
      <c r="U33" s="8">
        <v>115823</v>
      </c>
      <c r="V33" s="7" t="s">
        <v>1148</v>
      </c>
      <c r="W33" s="33">
        <v>837293</v>
      </c>
      <c r="X33" s="7" t="s">
        <v>1148</v>
      </c>
      <c r="Y33" s="30">
        <v>174.42</v>
      </c>
      <c r="Z33" s="7" t="s">
        <v>1148</v>
      </c>
      <c r="AA33" s="30">
        <v>66.709999999999994</v>
      </c>
      <c r="AB33" s="7" t="s">
        <v>1148</v>
      </c>
      <c r="AC33" s="30">
        <v>90.72</v>
      </c>
      <c r="AD33" s="7" t="s">
        <v>1148</v>
      </c>
      <c r="AE33" s="30">
        <v>19.21</v>
      </c>
      <c r="AF33" s="7" t="s">
        <v>1148</v>
      </c>
      <c r="AG33" s="30">
        <v>56.94</v>
      </c>
      <c r="AH33" s="34" t="s">
        <v>1148</v>
      </c>
      <c r="AI33" s="32">
        <v>408</v>
      </c>
      <c r="AJ33" s="7" t="s">
        <v>1148</v>
      </c>
      <c r="AK33" s="7" t="str">
        <f>IF(OR(N33="Q",P33="Q",R33="Q",T33="Q",V33="Q",X33="Q",Z33="Q",AB33="Q",AD33="Q",AF33="Q",AH33="Q",AJ33="Q"),"Yes","No")</f>
        <v>No</v>
      </c>
    </row>
    <row r="34" spans="1:37">
      <c r="A34" s="7" t="s">
        <v>559</v>
      </c>
      <c r="B34" s="7" t="s">
        <v>560</v>
      </c>
      <c r="C34" s="7" t="s">
        <v>40</v>
      </c>
      <c r="D34" s="304">
        <v>5113</v>
      </c>
      <c r="E34" s="299">
        <v>50113</v>
      </c>
      <c r="F34" s="7" t="s">
        <v>167</v>
      </c>
      <c r="G34" s="7" t="s">
        <v>160</v>
      </c>
      <c r="H34" s="8">
        <v>8608208</v>
      </c>
      <c r="I34" s="8">
        <v>1638</v>
      </c>
      <c r="J34" s="7" t="s">
        <v>8</v>
      </c>
      <c r="K34" s="7" t="s">
        <v>161</v>
      </c>
      <c r="L34" s="8">
        <v>710</v>
      </c>
      <c r="M34" s="8">
        <v>0</v>
      </c>
      <c r="N34" s="7" t="s">
        <v>1148</v>
      </c>
      <c r="O34" s="8">
        <v>0</v>
      </c>
      <c r="P34" s="7" t="s">
        <v>1148</v>
      </c>
      <c r="Q34" s="8">
        <v>0</v>
      </c>
      <c r="R34" s="7" t="s">
        <v>1148</v>
      </c>
      <c r="S34" s="8">
        <v>56539</v>
      </c>
      <c r="T34" s="7" t="s">
        <v>1148</v>
      </c>
      <c r="U34" s="8">
        <v>0</v>
      </c>
      <c r="V34" s="7" t="s">
        <v>1148</v>
      </c>
      <c r="W34" s="33">
        <v>56539</v>
      </c>
      <c r="X34" s="7" t="s">
        <v>1148</v>
      </c>
      <c r="Y34" s="30">
        <v>0</v>
      </c>
      <c r="Z34" s="7" t="s">
        <v>1148</v>
      </c>
      <c r="AA34" s="30">
        <v>0</v>
      </c>
      <c r="AB34" s="7" t="s">
        <v>1148</v>
      </c>
      <c r="AC34" s="30">
        <v>0</v>
      </c>
      <c r="AD34" s="7" t="s">
        <v>1148</v>
      </c>
      <c r="AE34" s="30">
        <v>31.5</v>
      </c>
      <c r="AF34" s="7" t="s">
        <v>1148</v>
      </c>
      <c r="AG34" s="30">
        <v>0</v>
      </c>
      <c r="AH34" s="34" t="s">
        <v>1148</v>
      </c>
      <c r="AI34" s="32">
        <v>31.5</v>
      </c>
      <c r="AJ34" s="7" t="s">
        <v>1148</v>
      </c>
      <c r="AK34" s="7" t="str">
        <f>IF(OR(N34="Q",P34="Q",R34="Q",T34="Q",V34="Q",X34="Q",Z34="Q",AB34="Q",AD34="Q",AF34="Q",AH34="Q",AJ34="Q"),"Yes","No")</f>
        <v>No</v>
      </c>
    </row>
    <row r="35" spans="1:37">
      <c r="A35" s="7" t="s">
        <v>559</v>
      </c>
      <c r="B35" s="7" t="s">
        <v>560</v>
      </c>
      <c r="C35" s="7" t="s">
        <v>40</v>
      </c>
      <c r="D35" s="304">
        <v>5113</v>
      </c>
      <c r="E35" s="299">
        <v>50113</v>
      </c>
      <c r="F35" s="7" t="s">
        <v>167</v>
      </c>
      <c r="G35" s="7" t="s">
        <v>160</v>
      </c>
      <c r="H35" s="8">
        <v>8608208</v>
      </c>
      <c r="I35" s="8">
        <v>1638</v>
      </c>
      <c r="J35" s="7" t="s">
        <v>7</v>
      </c>
      <c r="K35" s="7" t="s">
        <v>161</v>
      </c>
      <c r="L35" s="8">
        <v>520</v>
      </c>
      <c r="M35" s="8">
        <v>1705347</v>
      </c>
      <c r="N35" s="7" t="s">
        <v>1148</v>
      </c>
      <c r="O35" s="8">
        <v>481499</v>
      </c>
      <c r="P35" s="7" t="s">
        <v>1148</v>
      </c>
      <c r="Q35" s="8">
        <v>44971</v>
      </c>
      <c r="R35" s="7" t="s">
        <v>1148</v>
      </c>
      <c r="S35" s="8">
        <v>266179</v>
      </c>
      <c r="T35" s="7" t="s">
        <v>1148</v>
      </c>
      <c r="U35" s="8">
        <v>0</v>
      </c>
      <c r="V35" s="7" t="s">
        <v>1148</v>
      </c>
      <c r="W35" s="33">
        <v>2497996</v>
      </c>
      <c r="X35" s="7" t="s">
        <v>1148</v>
      </c>
      <c r="Y35" s="30">
        <v>916.8</v>
      </c>
      <c r="Z35" s="7" t="s">
        <v>1148</v>
      </c>
      <c r="AA35" s="30">
        <v>249.1</v>
      </c>
      <c r="AB35" s="7" t="s">
        <v>1148</v>
      </c>
      <c r="AC35" s="30">
        <v>23.8</v>
      </c>
      <c r="AD35" s="7" t="s">
        <v>1148</v>
      </c>
      <c r="AE35" s="30">
        <v>155.5</v>
      </c>
      <c r="AF35" s="7" t="s">
        <v>1148</v>
      </c>
      <c r="AG35" s="30">
        <v>0</v>
      </c>
      <c r="AH35" s="34" t="s">
        <v>1148</v>
      </c>
      <c r="AI35" s="32">
        <v>1345.2</v>
      </c>
      <c r="AJ35" s="7" t="s">
        <v>1148</v>
      </c>
      <c r="AK35" s="7" t="str">
        <f>IF(OR(N35="Q",P35="Q",R35="Q",T35="Q",V35="Q",X35="Q",Z35="Q",AB35="Q",AD35="Q",AF35="Q",AH35="Q",AJ35="Q"),"Yes","No")</f>
        <v>No</v>
      </c>
    </row>
    <row r="36" spans="1:37">
      <c r="A36" s="7" t="s">
        <v>559</v>
      </c>
      <c r="B36" s="7" t="s">
        <v>560</v>
      </c>
      <c r="C36" s="7" t="s">
        <v>40</v>
      </c>
      <c r="D36" s="304">
        <v>5113</v>
      </c>
      <c r="E36" s="299">
        <v>50113</v>
      </c>
      <c r="F36" s="7" t="s">
        <v>167</v>
      </c>
      <c r="G36" s="7" t="s">
        <v>160</v>
      </c>
      <c r="H36" s="8">
        <v>8608208</v>
      </c>
      <c r="I36" s="8">
        <v>1638</v>
      </c>
      <c r="J36" s="7" t="s">
        <v>10</v>
      </c>
      <c r="K36" s="7" t="s">
        <v>161</v>
      </c>
      <c r="L36" s="8">
        <v>7</v>
      </c>
      <c r="M36" s="8">
        <v>9193</v>
      </c>
      <c r="N36" s="7" t="s">
        <v>1148</v>
      </c>
      <c r="O36" s="8">
        <v>1640</v>
      </c>
      <c r="P36" s="7" t="s">
        <v>1148</v>
      </c>
      <c r="Q36" s="8">
        <v>204</v>
      </c>
      <c r="R36" s="7" t="s">
        <v>1148</v>
      </c>
      <c r="S36" s="8">
        <v>1063</v>
      </c>
      <c r="T36" s="7" t="s">
        <v>1148</v>
      </c>
      <c r="U36" s="8">
        <v>0</v>
      </c>
      <c r="V36" s="7" t="s">
        <v>1148</v>
      </c>
      <c r="W36" s="33">
        <v>12100</v>
      </c>
      <c r="X36" s="7" t="s">
        <v>1148</v>
      </c>
      <c r="Y36" s="30">
        <v>4.2</v>
      </c>
      <c r="Z36" s="7" t="s">
        <v>1148</v>
      </c>
      <c r="AA36" s="30">
        <v>0.7</v>
      </c>
      <c r="AB36" s="7" t="s">
        <v>1148</v>
      </c>
      <c r="AC36" s="30">
        <v>0.1</v>
      </c>
      <c r="AD36" s="7" t="s">
        <v>1148</v>
      </c>
      <c r="AE36" s="30">
        <v>0.6</v>
      </c>
      <c r="AF36" s="7" t="s">
        <v>1148</v>
      </c>
      <c r="AG36" s="30">
        <v>0</v>
      </c>
      <c r="AH36" s="34" t="s">
        <v>1148</v>
      </c>
      <c r="AI36" s="32">
        <v>5.6</v>
      </c>
      <c r="AJ36" s="7" t="s">
        <v>1148</v>
      </c>
      <c r="AK36" s="7" t="str">
        <f>IF(OR(N36="Q",P36="Q",R36="Q",T36="Q",V36="Q",X36="Q",Z36="Q",AB36="Q",AD36="Q",AF36="Q",AH36="Q",AJ36="Q"),"Yes","No")</f>
        <v>No</v>
      </c>
    </row>
    <row r="37" spans="1:37">
      <c r="A37" s="7" t="s">
        <v>555</v>
      </c>
      <c r="B37" s="7" t="s">
        <v>556</v>
      </c>
      <c r="C37" s="7" t="s">
        <v>17</v>
      </c>
      <c r="D37" s="304">
        <v>9036</v>
      </c>
      <c r="E37" s="299">
        <v>90036</v>
      </c>
      <c r="F37" s="7" t="s">
        <v>167</v>
      </c>
      <c r="G37" s="7" t="s">
        <v>160</v>
      </c>
      <c r="H37" s="8">
        <v>12150996</v>
      </c>
      <c r="I37" s="8">
        <v>1528</v>
      </c>
      <c r="J37" s="7" t="s">
        <v>7</v>
      </c>
      <c r="K37" s="7" t="s">
        <v>161</v>
      </c>
      <c r="L37" s="8">
        <v>293</v>
      </c>
      <c r="M37" s="8">
        <v>1510226</v>
      </c>
      <c r="N37" s="7" t="s">
        <v>1148</v>
      </c>
      <c r="O37" s="8">
        <v>328627</v>
      </c>
      <c r="P37" s="7" t="s">
        <v>1148</v>
      </c>
      <c r="Q37" s="8">
        <v>29464</v>
      </c>
      <c r="R37" s="7" t="s">
        <v>1148</v>
      </c>
      <c r="S37" s="8">
        <v>196339</v>
      </c>
      <c r="T37" s="7" t="s">
        <v>1148</v>
      </c>
      <c r="U37" s="8">
        <v>0</v>
      </c>
      <c r="V37" s="7" t="s">
        <v>1148</v>
      </c>
      <c r="W37" s="33">
        <v>2064656</v>
      </c>
      <c r="X37" s="7" t="s">
        <v>1148</v>
      </c>
      <c r="Y37" s="30">
        <v>749.62</v>
      </c>
      <c r="Z37" s="7" t="s">
        <v>1148</v>
      </c>
      <c r="AA37" s="30">
        <v>184.95</v>
      </c>
      <c r="AB37" s="7" t="s">
        <v>1148</v>
      </c>
      <c r="AC37" s="30">
        <v>16.170000000000002</v>
      </c>
      <c r="AD37" s="7" t="s">
        <v>1148</v>
      </c>
      <c r="AE37" s="30">
        <v>105.63</v>
      </c>
      <c r="AF37" s="7" t="s">
        <v>1148</v>
      </c>
      <c r="AG37" s="30">
        <v>0</v>
      </c>
      <c r="AH37" s="34" t="s">
        <v>1148</v>
      </c>
      <c r="AI37" s="32">
        <v>1056.3699999999999</v>
      </c>
      <c r="AJ37" s="7" t="s">
        <v>1148</v>
      </c>
      <c r="AK37" s="7" t="str">
        <f>IF(OR(N37="Q",P37="Q",R37="Q",T37="Q",V37="Q",X37="Q",Z37="Q",AB37="Q",AD37="Q",AF37="Q",AH37="Q",AJ37="Q"),"Yes","No")</f>
        <v>No</v>
      </c>
    </row>
    <row r="38" spans="1:37">
      <c r="A38" s="7" t="s">
        <v>555</v>
      </c>
      <c r="B38" s="7" t="s">
        <v>556</v>
      </c>
      <c r="C38" s="7" t="s">
        <v>17</v>
      </c>
      <c r="D38" s="304">
        <v>9036</v>
      </c>
      <c r="E38" s="299">
        <v>90036</v>
      </c>
      <c r="F38" s="7" t="s">
        <v>167</v>
      </c>
      <c r="G38" s="7" t="s">
        <v>160</v>
      </c>
      <c r="H38" s="8">
        <v>12150996</v>
      </c>
      <c r="I38" s="8">
        <v>1528</v>
      </c>
      <c r="J38" s="7" t="s">
        <v>18</v>
      </c>
      <c r="K38" s="7" t="s">
        <v>161</v>
      </c>
      <c r="L38" s="8">
        <v>6</v>
      </c>
      <c r="M38" s="8">
        <v>14448</v>
      </c>
      <c r="N38" s="7" t="s">
        <v>1148</v>
      </c>
      <c r="O38" s="8">
        <v>8195</v>
      </c>
      <c r="P38" s="7" t="s">
        <v>1148</v>
      </c>
      <c r="Q38" s="8">
        <v>584</v>
      </c>
      <c r="R38" s="7" t="s">
        <v>1148</v>
      </c>
      <c r="S38" s="8">
        <v>2303</v>
      </c>
      <c r="T38" s="7" t="s">
        <v>1148</v>
      </c>
      <c r="U38" s="8">
        <v>0</v>
      </c>
      <c r="V38" s="7" t="s">
        <v>1148</v>
      </c>
      <c r="W38" s="33">
        <v>25530</v>
      </c>
      <c r="X38" s="7" t="s">
        <v>1148</v>
      </c>
      <c r="Y38" s="30">
        <v>6.86</v>
      </c>
      <c r="Z38" s="7" t="s">
        <v>1148</v>
      </c>
      <c r="AA38" s="30">
        <v>4.05</v>
      </c>
      <c r="AB38" s="7" t="s">
        <v>1148</v>
      </c>
      <c r="AC38" s="30">
        <v>0.33</v>
      </c>
      <c r="AD38" s="7" t="s">
        <v>1148</v>
      </c>
      <c r="AE38" s="30">
        <v>0.87</v>
      </c>
      <c r="AF38" s="7" t="s">
        <v>1148</v>
      </c>
      <c r="AG38" s="30">
        <v>0</v>
      </c>
      <c r="AH38" s="34" t="s">
        <v>1148</v>
      </c>
      <c r="AI38" s="32">
        <v>12.11</v>
      </c>
      <c r="AJ38" s="7" t="s">
        <v>1148</v>
      </c>
      <c r="AK38" s="7" t="str">
        <f>IF(OR(N38="Q",P38="Q",R38="Q",T38="Q",V38="Q",X38="Q",Z38="Q",AB38="Q",AD38="Q",AF38="Q",AH38="Q",AJ38="Q"),"Yes","No")</f>
        <v>No</v>
      </c>
    </row>
    <row r="39" spans="1:37">
      <c r="A39" s="7" t="s">
        <v>606</v>
      </c>
      <c r="B39" s="7" t="s">
        <v>396</v>
      </c>
      <c r="C39" s="7" t="s">
        <v>17</v>
      </c>
      <c r="D39" s="304">
        <v>9015</v>
      </c>
      <c r="E39" s="299">
        <v>90015</v>
      </c>
      <c r="F39" s="7" t="s">
        <v>164</v>
      </c>
      <c r="G39" s="7" t="s">
        <v>160</v>
      </c>
      <c r="H39" s="8">
        <v>3281212</v>
      </c>
      <c r="I39" s="8">
        <v>1524</v>
      </c>
      <c r="J39" s="7" t="s">
        <v>7</v>
      </c>
      <c r="K39" s="7" t="s">
        <v>161</v>
      </c>
      <c r="L39" s="8">
        <v>430</v>
      </c>
      <c r="M39" s="8">
        <v>2572192</v>
      </c>
      <c r="N39" s="7" t="s">
        <v>1148</v>
      </c>
      <c r="O39" s="8">
        <v>595840</v>
      </c>
      <c r="P39" s="7" t="s">
        <v>1148</v>
      </c>
      <c r="Q39" s="8">
        <v>17849</v>
      </c>
      <c r="R39" s="7" t="s">
        <v>1148</v>
      </c>
      <c r="S39" s="8">
        <v>97591</v>
      </c>
      <c r="T39" s="7" t="s">
        <v>1148</v>
      </c>
      <c r="U39" s="8">
        <v>0</v>
      </c>
      <c r="V39" s="7" t="s">
        <v>1148</v>
      </c>
      <c r="W39" s="33">
        <v>3283472</v>
      </c>
      <c r="X39" s="7" t="s">
        <v>1148</v>
      </c>
      <c r="Y39" s="30">
        <v>1370</v>
      </c>
      <c r="Z39" s="7" t="s">
        <v>1148</v>
      </c>
      <c r="AA39" s="30">
        <v>330</v>
      </c>
      <c r="AB39" s="7" t="s">
        <v>1148</v>
      </c>
      <c r="AC39" s="30">
        <v>10</v>
      </c>
      <c r="AD39" s="7" t="s">
        <v>1148</v>
      </c>
      <c r="AE39" s="30">
        <v>59</v>
      </c>
      <c r="AF39" s="7" t="s">
        <v>1148</v>
      </c>
      <c r="AG39" s="30">
        <v>0</v>
      </c>
      <c r="AH39" s="34" t="s">
        <v>1148</v>
      </c>
      <c r="AI39" s="32">
        <v>1769</v>
      </c>
      <c r="AJ39" s="7" t="s">
        <v>1148</v>
      </c>
      <c r="AK39" s="7" t="str">
        <f>IF(OR(N39="Q",P39="Q",R39="Q",T39="Q",V39="Q",X39="Q",Z39="Q",AB39="Q",AD39="Q",AF39="Q",AH39="Q",AJ39="Q"),"Yes","No")</f>
        <v>No</v>
      </c>
    </row>
    <row r="40" spans="1:37">
      <c r="A40" s="7" t="s">
        <v>606</v>
      </c>
      <c r="B40" s="7" t="s">
        <v>396</v>
      </c>
      <c r="C40" s="7" t="s">
        <v>17</v>
      </c>
      <c r="D40" s="304">
        <v>9015</v>
      </c>
      <c r="E40" s="299">
        <v>90015</v>
      </c>
      <c r="F40" s="7" t="s">
        <v>164</v>
      </c>
      <c r="G40" s="7" t="s">
        <v>160</v>
      </c>
      <c r="H40" s="8">
        <v>3281212</v>
      </c>
      <c r="I40" s="8">
        <v>1524</v>
      </c>
      <c r="J40" s="7" t="s">
        <v>25</v>
      </c>
      <c r="K40" s="7" t="s">
        <v>161</v>
      </c>
      <c r="L40" s="8">
        <v>196</v>
      </c>
      <c r="M40" s="8">
        <v>1448011</v>
      </c>
      <c r="N40" s="7" t="s">
        <v>1148</v>
      </c>
      <c r="O40" s="8">
        <v>240667</v>
      </c>
      <c r="P40" s="7" t="s">
        <v>1148</v>
      </c>
      <c r="Q40" s="8">
        <v>167175</v>
      </c>
      <c r="R40" s="7" t="s">
        <v>1148</v>
      </c>
      <c r="S40" s="8">
        <v>41687</v>
      </c>
      <c r="T40" s="7" t="s">
        <v>1148</v>
      </c>
      <c r="U40" s="8">
        <v>0</v>
      </c>
      <c r="V40" s="7" t="s">
        <v>1148</v>
      </c>
      <c r="W40" s="33">
        <v>1897540</v>
      </c>
      <c r="X40" s="7" t="s">
        <v>1148</v>
      </c>
      <c r="Y40" s="30">
        <v>753</v>
      </c>
      <c r="Z40" s="7" t="s">
        <v>1148</v>
      </c>
      <c r="AA40" s="30">
        <v>133</v>
      </c>
      <c r="AB40" s="7" t="s">
        <v>1148</v>
      </c>
      <c r="AC40" s="30">
        <v>77</v>
      </c>
      <c r="AD40" s="7" t="s">
        <v>1148</v>
      </c>
      <c r="AE40" s="30">
        <v>27</v>
      </c>
      <c r="AF40" s="7" t="s">
        <v>1148</v>
      </c>
      <c r="AG40" s="30">
        <v>0</v>
      </c>
      <c r="AH40" s="34" t="s">
        <v>1148</v>
      </c>
      <c r="AI40" s="32">
        <v>990</v>
      </c>
      <c r="AJ40" s="7" t="s">
        <v>1148</v>
      </c>
      <c r="AK40" s="7" t="str">
        <f>IF(OR(N40="Q",P40="Q",R40="Q",T40="Q",V40="Q",X40="Q",Z40="Q",AB40="Q",AD40="Q",AF40="Q",AH40="Q",AJ40="Q"),"Yes","No")</f>
        <v>No</v>
      </c>
    </row>
    <row r="41" spans="1:37">
      <c r="A41" s="7" t="s">
        <v>606</v>
      </c>
      <c r="B41" s="7" t="s">
        <v>396</v>
      </c>
      <c r="C41" s="7" t="s">
        <v>17</v>
      </c>
      <c r="D41" s="304">
        <v>9015</v>
      </c>
      <c r="E41" s="299">
        <v>90015</v>
      </c>
      <c r="F41" s="7" t="s">
        <v>164</v>
      </c>
      <c r="G41" s="7" t="s">
        <v>160</v>
      </c>
      <c r="H41" s="8">
        <v>3281212</v>
      </c>
      <c r="I41" s="8">
        <v>1524</v>
      </c>
      <c r="J41" s="7" t="s">
        <v>21</v>
      </c>
      <c r="K41" s="7" t="s">
        <v>161</v>
      </c>
      <c r="L41" s="8">
        <v>131</v>
      </c>
      <c r="M41" s="8">
        <v>956005</v>
      </c>
      <c r="N41" s="7" t="s">
        <v>1148</v>
      </c>
      <c r="O41" s="8">
        <v>553267</v>
      </c>
      <c r="P41" s="7" t="s">
        <v>1148</v>
      </c>
      <c r="Q41" s="8">
        <v>260446</v>
      </c>
      <c r="R41" s="7" t="s">
        <v>1148</v>
      </c>
      <c r="S41" s="8">
        <v>113220</v>
      </c>
      <c r="T41" s="7" t="s">
        <v>1148</v>
      </c>
      <c r="U41" s="8">
        <v>0</v>
      </c>
      <c r="V41" s="7" t="s">
        <v>1148</v>
      </c>
      <c r="W41" s="33">
        <v>1882938</v>
      </c>
      <c r="X41" s="7" t="s">
        <v>1148</v>
      </c>
      <c r="Y41" s="30">
        <v>450</v>
      </c>
      <c r="Z41" s="7" t="s">
        <v>1148</v>
      </c>
      <c r="AA41" s="30">
        <v>287</v>
      </c>
      <c r="AB41" s="7" t="s">
        <v>1148</v>
      </c>
      <c r="AC41" s="30">
        <v>152</v>
      </c>
      <c r="AD41" s="7" t="s">
        <v>1148</v>
      </c>
      <c r="AE41" s="30">
        <v>81</v>
      </c>
      <c r="AF41" s="7" t="s">
        <v>1148</v>
      </c>
      <c r="AG41" s="30">
        <v>0</v>
      </c>
      <c r="AH41" s="34" t="s">
        <v>1148</v>
      </c>
      <c r="AI41" s="32">
        <v>970</v>
      </c>
      <c r="AJ41" s="7" t="s">
        <v>1148</v>
      </c>
      <c r="AK41" s="7" t="str">
        <f>IF(OR(N41="Q",P41="Q",R41="Q",T41="Q",V41="Q",X41="Q",Z41="Q",AB41="Q",AD41="Q",AF41="Q",AH41="Q",AJ41="Q"),"Yes","No")</f>
        <v>No</v>
      </c>
    </row>
    <row r="42" spans="1:37">
      <c r="A42" s="7" t="s">
        <v>606</v>
      </c>
      <c r="B42" s="7" t="s">
        <v>396</v>
      </c>
      <c r="C42" s="7" t="s">
        <v>17</v>
      </c>
      <c r="D42" s="304">
        <v>9015</v>
      </c>
      <c r="E42" s="299">
        <v>90015</v>
      </c>
      <c r="F42" s="7" t="s">
        <v>164</v>
      </c>
      <c r="G42" s="7" t="s">
        <v>160</v>
      </c>
      <c r="H42" s="8">
        <v>3281212</v>
      </c>
      <c r="I42" s="8">
        <v>1524</v>
      </c>
      <c r="J42" s="7" t="s">
        <v>24</v>
      </c>
      <c r="K42" s="7" t="s">
        <v>161</v>
      </c>
      <c r="L42" s="8">
        <v>27</v>
      </c>
      <c r="M42" s="8">
        <v>499924</v>
      </c>
      <c r="N42" s="7" t="s">
        <v>1148</v>
      </c>
      <c r="O42" s="8">
        <v>95879</v>
      </c>
      <c r="P42" s="7" t="s">
        <v>1148</v>
      </c>
      <c r="Q42" s="8">
        <v>152997</v>
      </c>
      <c r="R42" s="7" t="s">
        <v>1148</v>
      </c>
      <c r="S42" s="8">
        <v>44336</v>
      </c>
      <c r="T42" s="7" t="s">
        <v>1148</v>
      </c>
      <c r="U42" s="8">
        <v>0</v>
      </c>
      <c r="V42" s="7" t="s">
        <v>1148</v>
      </c>
      <c r="W42" s="33">
        <v>793136</v>
      </c>
      <c r="X42" s="7" t="s">
        <v>1148</v>
      </c>
      <c r="Y42" s="30">
        <v>226</v>
      </c>
      <c r="Z42" s="7" t="s">
        <v>1148</v>
      </c>
      <c r="AA42" s="30">
        <v>49</v>
      </c>
      <c r="AB42" s="7" t="s">
        <v>1148</v>
      </c>
      <c r="AC42" s="30">
        <v>67</v>
      </c>
      <c r="AD42" s="7" t="s">
        <v>1148</v>
      </c>
      <c r="AE42" s="30">
        <v>30</v>
      </c>
      <c r="AF42" s="7" t="s">
        <v>1148</v>
      </c>
      <c r="AG42" s="30">
        <v>0</v>
      </c>
      <c r="AH42" s="34" t="s">
        <v>1148</v>
      </c>
      <c r="AI42" s="32">
        <v>372</v>
      </c>
      <c r="AJ42" s="7" t="s">
        <v>1148</v>
      </c>
      <c r="AK42" s="7" t="str">
        <f>IF(OR(N42="Q",P42="Q",R42="Q",T42="Q",V42="Q",X42="Q",Z42="Q",AB42="Q",AD42="Q",AF42="Q",AH42="Q",AJ42="Q"),"Yes","No")</f>
        <v>No</v>
      </c>
    </row>
    <row r="43" spans="1:37">
      <c r="A43" s="7" t="s">
        <v>606</v>
      </c>
      <c r="B43" s="7" t="s">
        <v>396</v>
      </c>
      <c r="C43" s="7" t="s">
        <v>17</v>
      </c>
      <c r="D43" s="304">
        <v>9015</v>
      </c>
      <c r="E43" s="299">
        <v>90015</v>
      </c>
      <c r="F43" s="7" t="s">
        <v>164</v>
      </c>
      <c r="G43" s="7" t="s">
        <v>160</v>
      </c>
      <c r="H43" s="8">
        <v>3281212</v>
      </c>
      <c r="I43" s="8">
        <v>1524</v>
      </c>
      <c r="J43" s="7" t="s">
        <v>12</v>
      </c>
      <c r="K43" s="7" t="s">
        <v>161</v>
      </c>
      <c r="L43" s="8">
        <v>24</v>
      </c>
      <c r="M43" s="8">
        <v>110794</v>
      </c>
      <c r="N43" s="7" t="s">
        <v>1148</v>
      </c>
      <c r="O43" s="8">
        <v>28217</v>
      </c>
      <c r="P43" s="7" t="s">
        <v>1148</v>
      </c>
      <c r="Q43" s="8">
        <v>45338</v>
      </c>
      <c r="R43" s="7" t="s">
        <v>1148</v>
      </c>
      <c r="S43" s="8">
        <v>7388</v>
      </c>
      <c r="T43" s="7" t="s">
        <v>1148</v>
      </c>
      <c r="U43" s="8">
        <v>0</v>
      </c>
      <c r="V43" s="7" t="s">
        <v>1148</v>
      </c>
      <c r="W43" s="33">
        <v>191737</v>
      </c>
      <c r="X43" s="7" t="s">
        <v>1148</v>
      </c>
      <c r="Y43" s="30">
        <v>47</v>
      </c>
      <c r="Z43" s="7" t="s">
        <v>1148</v>
      </c>
      <c r="AA43" s="30">
        <v>16</v>
      </c>
      <c r="AB43" s="7" t="s">
        <v>1148</v>
      </c>
      <c r="AC43" s="30">
        <v>21</v>
      </c>
      <c r="AD43" s="7" t="s">
        <v>1148</v>
      </c>
      <c r="AE43" s="30">
        <v>5</v>
      </c>
      <c r="AF43" s="7" t="s">
        <v>1148</v>
      </c>
      <c r="AG43" s="30">
        <v>0</v>
      </c>
      <c r="AH43" s="34" t="s">
        <v>1148</v>
      </c>
      <c r="AI43" s="32">
        <v>89</v>
      </c>
      <c r="AJ43" s="7" t="s">
        <v>1148</v>
      </c>
      <c r="AK43" s="7" t="str">
        <f>IF(OR(N43="Q",P43="Q",R43="Q",T43="Q",V43="Q",X43="Q",Z43="Q",AB43="Q",AD43="Q",AF43="Q",AH43="Q",AJ43="Q"),"Yes","No")</f>
        <v>No</v>
      </c>
    </row>
    <row r="44" spans="1:37">
      <c r="A44" s="7" t="s">
        <v>480</v>
      </c>
      <c r="B44" s="7" t="s">
        <v>481</v>
      </c>
      <c r="C44" s="7" t="s">
        <v>48</v>
      </c>
      <c r="D44" s="304">
        <v>3034</v>
      </c>
      <c r="E44" s="299">
        <v>30034</v>
      </c>
      <c r="F44" s="7" t="s">
        <v>159</v>
      </c>
      <c r="G44" s="7" t="s">
        <v>160</v>
      </c>
      <c r="H44" s="8">
        <v>2203663</v>
      </c>
      <c r="I44" s="8">
        <v>1491</v>
      </c>
      <c r="J44" s="7" t="s">
        <v>7</v>
      </c>
      <c r="K44" s="7" t="s">
        <v>161</v>
      </c>
      <c r="L44" s="8">
        <v>620</v>
      </c>
      <c r="M44" s="8">
        <v>3437454</v>
      </c>
      <c r="N44" s="7" t="s">
        <v>1148</v>
      </c>
      <c r="O44" s="8">
        <v>906614</v>
      </c>
      <c r="P44" s="7" t="s">
        <v>1148</v>
      </c>
      <c r="Q44" s="8">
        <v>177933</v>
      </c>
      <c r="R44" s="7" t="s">
        <v>1148</v>
      </c>
      <c r="S44" s="8">
        <v>600989</v>
      </c>
      <c r="T44" s="7" t="s">
        <v>1148</v>
      </c>
      <c r="U44" s="8">
        <v>101930</v>
      </c>
      <c r="V44" s="7" t="s">
        <v>1148</v>
      </c>
      <c r="W44" s="33">
        <v>5224920</v>
      </c>
      <c r="X44" s="7" t="s">
        <v>1148</v>
      </c>
      <c r="Y44" s="30">
        <v>1561</v>
      </c>
      <c r="Z44" s="7" t="s">
        <v>1148</v>
      </c>
      <c r="AA44" s="30">
        <v>402</v>
      </c>
      <c r="AB44" s="7" t="s">
        <v>1148</v>
      </c>
      <c r="AC44" s="30">
        <v>82</v>
      </c>
      <c r="AD44" s="7" t="s">
        <v>1148</v>
      </c>
      <c r="AE44" s="30">
        <v>389</v>
      </c>
      <c r="AF44" s="7" t="s">
        <v>1148</v>
      </c>
      <c r="AG44" s="30">
        <v>61</v>
      </c>
      <c r="AH44" s="34" t="s">
        <v>1148</v>
      </c>
      <c r="AI44" s="32">
        <v>2495</v>
      </c>
      <c r="AJ44" s="7" t="s">
        <v>1148</v>
      </c>
      <c r="AK44" s="7" t="str">
        <f>IF(OR(N44="Q",P44="Q",R44="Q",T44="Q",V44="Q",X44="Q",Z44="Q",AB44="Q",AD44="Q",AF44="Q",AH44="Q",AJ44="Q"),"Yes","No")</f>
        <v>No</v>
      </c>
    </row>
    <row r="45" spans="1:37">
      <c r="A45" s="7" t="s">
        <v>480</v>
      </c>
      <c r="B45" s="7" t="s">
        <v>481</v>
      </c>
      <c r="C45" s="7" t="s">
        <v>48</v>
      </c>
      <c r="D45" s="304">
        <v>3034</v>
      </c>
      <c r="E45" s="299">
        <v>30034</v>
      </c>
      <c r="F45" s="7" t="s">
        <v>159</v>
      </c>
      <c r="G45" s="7" t="s">
        <v>160</v>
      </c>
      <c r="H45" s="8">
        <v>2203663</v>
      </c>
      <c r="I45" s="8">
        <v>1491</v>
      </c>
      <c r="J45" s="7" t="s">
        <v>20</v>
      </c>
      <c r="K45" s="7" t="s">
        <v>161</v>
      </c>
      <c r="L45" s="8">
        <v>54</v>
      </c>
      <c r="M45" s="8">
        <v>394502</v>
      </c>
      <c r="N45" s="7" t="s">
        <v>1148</v>
      </c>
      <c r="O45" s="8">
        <v>187989</v>
      </c>
      <c r="P45" s="7" t="s">
        <v>1148</v>
      </c>
      <c r="Q45" s="8">
        <v>294683</v>
      </c>
      <c r="R45" s="7" t="s">
        <v>1148</v>
      </c>
      <c r="S45" s="8">
        <v>131497</v>
      </c>
      <c r="T45" s="7" t="s">
        <v>1148</v>
      </c>
      <c r="U45" s="8">
        <v>20944</v>
      </c>
      <c r="V45" s="7" t="s">
        <v>1148</v>
      </c>
      <c r="W45" s="33">
        <v>1029615</v>
      </c>
      <c r="X45" s="7" t="s">
        <v>1148</v>
      </c>
      <c r="Y45" s="30">
        <v>164</v>
      </c>
      <c r="Z45" s="7" t="s">
        <v>1148</v>
      </c>
      <c r="AA45" s="30">
        <v>80</v>
      </c>
      <c r="AB45" s="7" t="s">
        <v>1148</v>
      </c>
      <c r="AC45" s="30">
        <v>110</v>
      </c>
      <c r="AD45" s="7" t="s">
        <v>1148</v>
      </c>
      <c r="AE45" s="30">
        <v>82</v>
      </c>
      <c r="AF45" s="7" t="s">
        <v>1148</v>
      </c>
      <c r="AG45" s="30">
        <v>13</v>
      </c>
      <c r="AH45" s="34" t="s">
        <v>1148</v>
      </c>
      <c r="AI45" s="32">
        <v>449</v>
      </c>
      <c r="AJ45" s="7" t="s">
        <v>1148</v>
      </c>
      <c r="AK45" s="7" t="str">
        <f>IF(OR(N45="Q",P45="Q",R45="Q",T45="Q",V45="Q",X45="Q",Z45="Q",AB45="Q",AD45="Q",AF45="Q",AH45="Q",AJ45="Q"),"Yes","No")</f>
        <v>No</v>
      </c>
    </row>
    <row r="46" spans="1:37">
      <c r="A46" s="7" t="s">
        <v>480</v>
      </c>
      <c r="B46" s="7" t="s">
        <v>481</v>
      </c>
      <c r="C46" s="7" t="s">
        <v>48</v>
      </c>
      <c r="D46" s="304">
        <v>3034</v>
      </c>
      <c r="E46" s="299">
        <v>30034</v>
      </c>
      <c r="F46" s="7" t="s">
        <v>159</v>
      </c>
      <c r="G46" s="7" t="s">
        <v>160</v>
      </c>
      <c r="H46" s="8">
        <v>2203663</v>
      </c>
      <c r="I46" s="8">
        <v>1491</v>
      </c>
      <c r="J46" s="7" t="s">
        <v>21</v>
      </c>
      <c r="K46" s="7" t="s">
        <v>161</v>
      </c>
      <c r="L46" s="8">
        <v>38</v>
      </c>
      <c r="M46" s="8">
        <v>319307</v>
      </c>
      <c r="N46" s="7" t="s">
        <v>1148</v>
      </c>
      <c r="O46" s="8">
        <v>74547</v>
      </c>
      <c r="P46" s="7" t="s">
        <v>1148</v>
      </c>
      <c r="Q46" s="8">
        <v>95982</v>
      </c>
      <c r="R46" s="7" t="s">
        <v>1148</v>
      </c>
      <c r="S46" s="8">
        <v>52375</v>
      </c>
      <c r="T46" s="7" t="s">
        <v>1148</v>
      </c>
      <c r="U46" s="8">
        <v>16756</v>
      </c>
      <c r="V46" s="7" t="s">
        <v>1148</v>
      </c>
      <c r="W46" s="33">
        <v>558967</v>
      </c>
      <c r="X46" s="7" t="s">
        <v>1148</v>
      </c>
      <c r="Y46" s="30">
        <v>132</v>
      </c>
      <c r="Z46" s="7" t="s">
        <v>1148</v>
      </c>
      <c r="AA46" s="30">
        <v>28</v>
      </c>
      <c r="AB46" s="7" t="s">
        <v>1148</v>
      </c>
      <c r="AC46" s="30">
        <v>36</v>
      </c>
      <c r="AD46" s="7" t="s">
        <v>1148</v>
      </c>
      <c r="AE46" s="30">
        <v>27</v>
      </c>
      <c r="AF46" s="7" t="s">
        <v>1148</v>
      </c>
      <c r="AG46" s="30">
        <v>10</v>
      </c>
      <c r="AH46" s="34" t="s">
        <v>1148</v>
      </c>
      <c r="AI46" s="32">
        <v>233</v>
      </c>
      <c r="AJ46" s="7" t="s">
        <v>1148</v>
      </c>
      <c r="AK46" s="7" t="str">
        <f>IF(OR(N46="Q",P46="Q",R46="Q",T46="Q",V46="Q",X46="Q",Z46="Q",AB46="Q",AD46="Q",AF46="Q",AH46="Q",AJ46="Q"),"Yes","No")</f>
        <v>No</v>
      </c>
    </row>
    <row r="47" spans="1:37">
      <c r="A47" s="7" t="s">
        <v>582</v>
      </c>
      <c r="B47" s="7" t="s">
        <v>583</v>
      </c>
      <c r="C47" s="7" t="s">
        <v>26</v>
      </c>
      <c r="D47" s="304">
        <v>8006</v>
      </c>
      <c r="E47" s="299">
        <v>80006</v>
      </c>
      <c r="F47" s="7" t="s">
        <v>167</v>
      </c>
      <c r="G47" s="7" t="s">
        <v>160</v>
      </c>
      <c r="H47" s="8">
        <v>2374203</v>
      </c>
      <c r="I47" s="8">
        <v>1395</v>
      </c>
      <c r="J47" s="7" t="s">
        <v>7</v>
      </c>
      <c r="K47" s="7" t="s">
        <v>161</v>
      </c>
      <c r="L47" s="8">
        <v>482</v>
      </c>
      <c r="M47" s="8">
        <v>2230361</v>
      </c>
      <c r="N47" s="7" t="s">
        <v>1148</v>
      </c>
      <c r="O47" s="8">
        <v>778290</v>
      </c>
      <c r="P47" s="7" t="s">
        <v>1148</v>
      </c>
      <c r="Q47" s="8">
        <v>354493</v>
      </c>
      <c r="R47" s="7" t="s">
        <v>1148</v>
      </c>
      <c r="S47" s="8">
        <v>550038</v>
      </c>
      <c r="T47" s="7" t="s">
        <v>1148</v>
      </c>
      <c r="U47" s="8">
        <v>34849</v>
      </c>
      <c r="V47" s="7" t="s">
        <v>1148</v>
      </c>
      <c r="W47" s="33">
        <v>3948031</v>
      </c>
      <c r="X47" s="7" t="s">
        <v>1148</v>
      </c>
      <c r="Y47" s="30">
        <v>1051</v>
      </c>
      <c r="Z47" s="7" t="s">
        <v>1148</v>
      </c>
      <c r="AA47" s="30">
        <v>351</v>
      </c>
      <c r="AB47" s="7" t="s">
        <v>1148</v>
      </c>
      <c r="AC47" s="30">
        <v>121</v>
      </c>
      <c r="AD47" s="7" t="s">
        <v>1148</v>
      </c>
      <c r="AE47" s="30">
        <v>268</v>
      </c>
      <c r="AF47" s="7" t="s">
        <v>1148</v>
      </c>
      <c r="AG47" s="30">
        <v>18</v>
      </c>
      <c r="AH47" s="34" t="s">
        <v>1148</v>
      </c>
      <c r="AI47" s="32">
        <v>1809</v>
      </c>
      <c r="AJ47" s="7" t="s">
        <v>1148</v>
      </c>
      <c r="AK47" s="7" t="str">
        <f>IF(OR(N47="Q",P47="Q",R47="Q",T47="Q",V47="Q",X47="Q",Z47="Q",AB47="Q",AD47="Q",AF47="Q",AH47="Q",AJ47="Q"),"Yes","No")</f>
        <v>No</v>
      </c>
    </row>
    <row r="48" spans="1:37">
      <c r="A48" s="7" t="s">
        <v>582</v>
      </c>
      <c r="B48" s="7" t="s">
        <v>583</v>
      </c>
      <c r="C48" s="7" t="s">
        <v>26</v>
      </c>
      <c r="D48" s="304">
        <v>8006</v>
      </c>
      <c r="E48" s="299">
        <v>80006</v>
      </c>
      <c r="F48" s="7" t="s">
        <v>167</v>
      </c>
      <c r="G48" s="7" t="s">
        <v>160</v>
      </c>
      <c r="H48" s="8">
        <v>2374203</v>
      </c>
      <c r="I48" s="8">
        <v>1395</v>
      </c>
      <c r="J48" s="7" t="s">
        <v>21</v>
      </c>
      <c r="K48" s="7" t="s">
        <v>161</v>
      </c>
      <c r="L48" s="8">
        <v>137</v>
      </c>
      <c r="M48" s="8">
        <v>628167</v>
      </c>
      <c r="N48" s="7" t="s">
        <v>1148</v>
      </c>
      <c r="O48" s="8">
        <v>295379</v>
      </c>
      <c r="P48" s="7" t="s">
        <v>1148</v>
      </c>
      <c r="Q48" s="8">
        <v>234547</v>
      </c>
      <c r="R48" s="7" t="s">
        <v>1148</v>
      </c>
      <c r="S48" s="8">
        <v>278300</v>
      </c>
      <c r="T48" s="7" t="s">
        <v>1148</v>
      </c>
      <c r="U48" s="8">
        <v>430865</v>
      </c>
      <c r="V48" s="7" t="s">
        <v>1148</v>
      </c>
      <c r="W48" s="33">
        <v>1867258</v>
      </c>
      <c r="X48" s="7" t="s">
        <v>1148</v>
      </c>
      <c r="Y48" s="30">
        <v>251</v>
      </c>
      <c r="Z48" s="7" t="s">
        <v>1148</v>
      </c>
      <c r="AA48" s="30">
        <v>129</v>
      </c>
      <c r="AB48" s="7" t="s">
        <v>1148</v>
      </c>
      <c r="AC48" s="30">
        <v>84</v>
      </c>
      <c r="AD48" s="7" t="s">
        <v>1148</v>
      </c>
      <c r="AE48" s="30">
        <v>111</v>
      </c>
      <c r="AF48" s="7" t="s">
        <v>1148</v>
      </c>
      <c r="AG48" s="30">
        <v>226</v>
      </c>
      <c r="AH48" s="34" t="s">
        <v>1148</v>
      </c>
      <c r="AI48" s="32">
        <v>801</v>
      </c>
      <c r="AJ48" s="7" t="s">
        <v>1148</v>
      </c>
      <c r="AK48" s="7" t="str">
        <f>IF(OR(N48="Q",P48="Q",R48="Q",T48="Q",V48="Q",X48="Q",Z48="Q",AB48="Q",AD48="Q",AF48="Q",AH48="Q",AJ48="Q"),"Yes","No")</f>
        <v>No</v>
      </c>
    </row>
    <row r="49" spans="1:37">
      <c r="A49" s="7" t="s">
        <v>496</v>
      </c>
      <c r="B49" s="7" t="s">
        <v>497</v>
      </c>
      <c r="C49" s="7" t="s">
        <v>70</v>
      </c>
      <c r="D49" s="304">
        <v>2078</v>
      </c>
      <c r="E49" s="299">
        <v>20078</v>
      </c>
      <c r="F49" s="7" t="s">
        <v>243</v>
      </c>
      <c r="G49" s="7" t="s">
        <v>160</v>
      </c>
      <c r="H49" s="8">
        <v>18351295</v>
      </c>
      <c r="I49" s="8">
        <v>1199</v>
      </c>
      <c r="J49" s="7" t="s">
        <v>41</v>
      </c>
      <c r="K49" s="7" t="s">
        <v>161</v>
      </c>
      <c r="L49" s="8">
        <v>1188</v>
      </c>
      <c r="M49" s="8">
        <v>3716262</v>
      </c>
      <c r="N49" s="7" t="s">
        <v>1148</v>
      </c>
      <c r="O49" s="8">
        <v>2763326</v>
      </c>
      <c r="P49" s="7" t="s">
        <v>1148</v>
      </c>
      <c r="Q49" s="8">
        <v>3260000</v>
      </c>
      <c r="R49" s="7" t="s">
        <v>1148</v>
      </c>
      <c r="S49" s="8">
        <v>910598</v>
      </c>
      <c r="T49" s="7" t="s">
        <v>1148</v>
      </c>
      <c r="U49" s="8">
        <v>967547</v>
      </c>
      <c r="V49" s="7" t="s">
        <v>1148</v>
      </c>
      <c r="W49" s="33">
        <v>11617733</v>
      </c>
      <c r="X49" s="7" t="s">
        <v>1148</v>
      </c>
      <c r="Y49" s="30">
        <v>1625</v>
      </c>
      <c r="Z49" s="7" t="s">
        <v>1148</v>
      </c>
      <c r="AA49" s="30">
        <v>1683</v>
      </c>
      <c r="AB49" s="7" t="s">
        <v>1148</v>
      </c>
      <c r="AC49" s="30">
        <v>1910</v>
      </c>
      <c r="AD49" s="7" t="s">
        <v>1148</v>
      </c>
      <c r="AE49" s="30">
        <v>427</v>
      </c>
      <c r="AF49" s="7" t="s">
        <v>1148</v>
      </c>
      <c r="AG49" s="30">
        <v>539</v>
      </c>
      <c r="AH49" s="34" t="s">
        <v>1148</v>
      </c>
      <c r="AI49" s="32">
        <v>6184</v>
      </c>
      <c r="AJ49" s="7" t="s">
        <v>1148</v>
      </c>
      <c r="AK49" s="7" t="str">
        <f>IF(OR(N49="Q",P49="Q",R49="Q",T49="Q",V49="Q",X49="Q",Z49="Q",AB49="Q",AD49="Q",AF49="Q",AH49="Q",AJ49="Q"),"Yes","No")</f>
        <v>No</v>
      </c>
    </row>
    <row r="50" spans="1:37">
      <c r="A50" s="7" t="s">
        <v>512</v>
      </c>
      <c r="B50" s="7" t="s">
        <v>513</v>
      </c>
      <c r="C50" s="7" t="s">
        <v>32</v>
      </c>
      <c r="D50" s="304">
        <v>4034</v>
      </c>
      <c r="E50" s="299">
        <v>40034</v>
      </c>
      <c r="F50" s="7" t="s">
        <v>164</v>
      </c>
      <c r="G50" s="7" t="s">
        <v>160</v>
      </c>
      <c r="H50" s="8">
        <v>5502379</v>
      </c>
      <c r="I50" s="8">
        <v>1129</v>
      </c>
      <c r="J50" s="7" t="s">
        <v>7</v>
      </c>
      <c r="K50" s="7" t="s">
        <v>161</v>
      </c>
      <c r="L50" s="8">
        <v>672</v>
      </c>
      <c r="M50" s="8">
        <v>3542359</v>
      </c>
      <c r="N50" s="7" t="s">
        <v>1148</v>
      </c>
      <c r="O50" s="8">
        <v>897117</v>
      </c>
      <c r="P50" s="7" t="s">
        <v>1148</v>
      </c>
      <c r="Q50" s="8">
        <v>183468</v>
      </c>
      <c r="R50" s="7" t="s">
        <v>1148</v>
      </c>
      <c r="S50" s="8">
        <v>487688</v>
      </c>
      <c r="T50" s="7" t="s">
        <v>1148</v>
      </c>
      <c r="U50" s="8">
        <v>3666</v>
      </c>
      <c r="V50" s="7" t="s">
        <v>1148</v>
      </c>
      <c r="W50" s="33">
        <v>5114298</v>
      </c>
      <c r="X50" s="7" t="s">
        <v>1148</v>
      </c>
      <c r="Y50" s="30">
        <v>1546</v>
      </c>
      <c r="Z50" s="7" t="s">
        <v>1148</v>
      </c>
      <c r="AA50" s="30">
        <v>398</v>
      </c>
      <c r="AB50" s="7" t="s">
        <v>1148</v>
      </c>
      <c r="AC50" s="30">
        <v>77</v>
      </c>
      <c r="AD50" s="7" t="s">
        <v>1148</v>
      </c>
      <c r="AE50" s="30">
        <v>240</v>
      </c>
      <c r="AF50" s="7" t="s">
        <v>1148</v>
      </c>
      <c r="AG50" s="30">
        <v>2</v>
      </c>
      <c r="AH50" s="34" t="s">
        <v>1148</v>
      </c>
      <c r="AI50" s="32">
        <v>2263</v>
      </c>
      <c r="AJ50" s="7" t="s">
        <v>1148</v>
      </c>
      <c r="AK50" s="7" t="str">
        <f>IF(OR(N50="Q",P50="Q",R50="Q",T50="Q",V50="Q",X50="Q",Z50="Q",AB50="Q",AD50="Q",AF50="Q",AH50="Q",AJ50="Q"),"Yes","No")</f>
        <v>No</v>
      </c>
    </row>
    <row r="51" spans="1:37">
      <c r="A51" s="7" t="s">
        <v>512</v>
      </c>
      <c r="B51" s="7" t="s">
        <v>513</v>
      </c>
      <c r="C51" s="7" t="s">
        <v>32</v>
      </c>
      <c r="D51" s="304">
        <v>4034</v>
      </c>
      <c r="E51" s="299">
        <v>40034</v>
      </c>
      <c r="F51" s="7" t="s">
        <v>164</v>
      </c>
      <c r="G51" s="7" t="s">
        <v>160</v>
      </c>
      <c r="H51" s="8">
        <v>5502379</v>
      </c>
      <c r="I51" s="8">
        <v>1129</v>
      </c>
      <c r="J51" s="7" t="s">
        <v>20</v>
      </c>
      <c r="K51" s="7" t="s">
        <v>161</v>
      </c>
      <c r="L51" s="8">
        <v>80</v>
      </c>
      <c r="M51" s="8">
        <v>261538</v>
      </c>
      <c r="N51" s="7" t="s">
        <v>1148</v>
      </c>
      <c r="O51" s="8">
        <v>354173</v>
      </c>
      <c r="P51" s="7" t="s">
        <v>1148</v>
      </c>
      <c r="Q51" s="8">
        <v>481846</v>
      </c>
      <c r="R51" s="7" t="s">
        <v>1148</v>
      </c>
      <c r="S51" s="8">
        <v>192611</v>
      </c>
      <c r="T51" s="7" t="s">
        <v>1148</v>
      </c>
      <c r="U51" s="8">
        <v>43844</v>
      </c>
      <c r="V51" s="7" t="s">
        <v>1148</v>
      </c>
      <c r="W51" s="33">
        <v>1334012</v>
      </c>
      <c r="X51" s="7" t="s">
        <v>1148</v>
      </c>
      <c r="Y51" s="30">
        <v>131</v>
      </c>
      <c r="Z51" s="7" t="s">
        <v>1148</v>
      </c>
      <c r="AA51" s="30">
        <v>121</v>
      </c>
      <c r="AB51" s="7" t="s">
        <v>1148</v>
      </c>
      <c r="AC51" s="30">
        <v>252</v>
      </c>
      <c r="AD51" s="7" t="s">
        <v>1148</v>
      </c>
      <c r="AE51" s="30">
        <v>90</v>
      </c>
      <c r="AF51" s="7" t="s">
        <v>1148</v>
      </c>
      <c r="AG51" s="30">
        <v>21</v>
      </c>
      <c r="AH51" s="34" t="s">
        <v>1148</v>
      </c>
      <c r="AI51" s="32">
        <v>615</v>
      </c>
      <c r="AJ51" s="7" t="s">
        <v>1148</v>
      </c>
      <c r="AK51" s="7" t="str">
        <f>IF(OR(N51="Q",P51="Q",R51="Q",T51="Q",V51="Q",X51="Q",Z51="Q",AB51="Q",AD51="Q",AF51="Q",AH51="Q",AJ51="Q"),"Yes","No")</f>
        <v>No</v>
      </c>
    </row>
    <row r="52" spans="1:37">
      <c r="A52" s="7" t="s">
        <v>512</v>
      </c>
      <c r="B52" s="7" t="s">
        <v>513</v>
      </c>
      <c r="C52" s="7" t="s">
        <v>32</v>
      </c>
      <c r="D52" s="304">
        <v>4034</v>
      </c>
      <c r="E52" s="299">
        <v>40034</v>
      </c>
      <c r="F52" s="7" t="s">
        <v>164</v>
      </c>
      <c r="G52" s="7" t="s">
        <v>160</v>
      </c>
      <c r="H52" s="8">
        <v>5502379</v>
      </c>
      <c r="I52" s="8">
        <v>1129</v>
      </c>
      <c r="J52" s="7" t="s">
        <v>34</v>
      </c>
      <c r="K52" s="7" t="s">
        <v>161</v>
      </c>
      <c r="L52" s="8">
        <v>23</v>
      </c>
      <c r="M52" s="8">
        <v>63337</v>
      </c>
      <c r="N52" s="7" t="s">
        <v>1148</v>
      </c>
      <c r="O52" s="8">
        <v>154381</v>
      </c>
      <c r="P52" s="7" t="s">
        <v>1148</v>
      </c>
      <c r="Q52" s="8">
        <v>114712</v>
      </c>
      <c r="R52" s="7" t="s">
        <v>1148</v>
      </c>
      <c r="S52" s="8">
        <v>60244</v>
      </c>
      <c r="T52" s="7" t="s">
        <v>1148</v>
      </c>
      <c r="U52" s="8">
        <v>0</v>
      </c>
      <c r="V52" s="7" t="s">
        <v>1148</v>
      </c>
      <c r="W52" s="33">
        <v>392674</v>
      </c>
      <c r="X52" s="7" t="s">
        <v>1148</v>
      </c>
      <c r="Y52" s="30">
        <v>27</v>
      </c>
      <c r="Z52" s="7" t="s">
        <v>1148</v>
      </c>
      <c r="AA52" s="30">
        <v>87</v>
      </c>
      <c r="AB52" s="7" t="s">
        <v>1148</v>
      </c>
      <c r="AC52" s="30">
        <v>50</v>
      </c>
      <c r="AD52" s="7" t="s">
        <v>1148</v>
      </c>
      <c r="AE52" s="30">
        <v>29</v>
      </c>
      <c r="AF52" s="7" t="s">
        <v>1148</v>
      </c>
      <c r="AG52" s="30">
        <v>0</v>
      </c>
      <c r="AH52" s="34" t="s">
        <v>1148</v>
      </c>
      <c r="AI52" s="32">
        <v>193</v>
      </c>
      <c r="AJ52" s="7" t="s">
        <v>1148</v>
      </c>
      <c r="AK52" s="7" t="str">
        <f>IF(OR(N52="Q",P52="Q",R52="Q",T52="Q",V52="Q",X52="Q",Z52="Q",AB52="Q",AD52="Q",AF52="Q",AH52="Q",AJ52="Q"),"Yes","No")</f>
        <v>No</v>
      </c>
    </row>
    <row r="53" spans="1:37">
      <c r="A53" s="7" t="s">
        <v>693</v>
      </c>
      <c r="B53" s="7" t="s">
        <v>694</v>
      </c>
      <c r="C53" s="7" t="s">
        <v>85</v>
      </c>
      <c r="D53" s="304">
        <v>8001</v>
      </c>
      <c r="E53" s="299">
        <v>80001</v>
      </c>
      <c r="F53" s="7" t="s">
        <v>167</v>
      </c>
      <c r="G53" s="7" t="s">
        <v>160</v>
      </c>
      <c r="H53" s="8">
        <v>1021243</v>
      </c>
      <c r="I53" s="8">
        <v>1104</v>
      </c>
      <c r="J53" s="7" t="s">
        <v>8</v>
      </c>
      <c r="K53" s="7" t="s">
        <v>161</v>
      </c>
      <c r="L53" s="8">
        <v>424</v>
      </c>
      <c r="M53" s="8">
        <v>0</v>
      </c>
      <c r="N53" s="7" t="s">
        <v>1148</v>
      </c>
      <c r="O53" s="8">
        <v>0</v>
      </c>
      <c r="P53" s="7" t="s">
        <v>1148</v>
      </c>
      <c r="Q53" s="8">
        <v>5396</v>
      </c>
      <c r="R53" s="7" t="s">
        <v>1148</v>
      </c>
      <c r="S53" s="8">
        <v>20649</v>
      </c>
      <c r="T53" s="7" t="s">
        <v>1148</v>
      </c>
      <c r="U53" s="8">
        <v>203</v>
      </c>
      <c r="V53" s="7" t="s">
        <v>1148</v>
      </c>
      <c r="W53" s="33">
        <v>26248</v>
      </c>
      <c r="X53" s="7" t="s">
        <v>1148</v>
      </c>
      <c r="Y53" s="30">
        <v>0</v>
      </c>
      <c r="Z53" s="7" t="s">
        <v>1148</v>
      </c>
      <c r="AA53" s="30">
        <v>0</v>
      </c>
      <c r="AB53" s="7" t="s">
        <v>1148</v>
      </c>
      <c r="AC53" s="30">
        <v>3.4</v>
      </c>
      <c r="AD53" s="7" t="s">
        <v>1148</v>
      </c>
      <c r="AE53" s="30">
        <v>13</v>
      </c>
      <c r="AF53" s="7" t="s">
        <v>1148</v>
      </c>
      <c r="AG53" s="30">
        <v>0.9</v>
      </c>
      <c r="AH53" s="34" t="s">
        <v>1148</v>
      </c>
      <c r="AI53" s="32">
        <v>17.3</v>
      </c>
      <c r="AJ53" s="7" t="s">
        <v>1148</v>
      </c>
      <c r="AK53" s="7" t="str">
        <f>IF(OR(N53="Q",P53="Q",R53="Q",T53="Q",V53="Q",X53="Q",Z53="Q",AB53="Q",AD53="Q",AF53="Q",AH53="Q",AJ53="Q"),"Yes","No")</f>
        <v>No</v>
      </c>
    </row>
    <row r="54" spans="1:37">
      <c r="A54" s="7" t="s">
        <v>693</v>
      </c>
      <c r="B54" s="7" t="s">
        <v>694</v>
      </c>
      <c r="C54" s="7" t="s">
        <v>85</v>
      </c>
      <c r="D54" s="304">
        <v>8001</v>
      </c>
      <c r="E54" s="299">
        <v>80001</v>
      </c>
      <c r="F54" s="7" t="s">
        <v>167</v>
      </c>
      <c r="G54" s="7" t="s">
        <v>160</v>
      </c>
      <c r="H54" s="8">
        <v>1021243</v>
      </c>
      <c r="I54" s="8">
        <v>1104</v>
      </c>
      <c r="J54" s="7" t="s">
        <v>7</v>
      </c>
      <c r="K54" s="7" t="s">
        <v>161</v>
      </c>
      <c r="L54" s="8">
        <v>401</v>
      </c>
      <c r="M54" s="8">
        <v>1240616</v>
      </c>
      <c r="N54" s="7" t="s">
        <v>1148</v>
      </c>
      <c r="O54" s="8">
        <v>398200</v>
      </c>
      <c r="P54" s="7" t="s">
        <v>1148</v>
      </c>
      <c r="Q54" s="8">
        <v>231058</v>
      </c>
      <c r="R54" s="7" t="s">
        <v>1148</v>
      </c>
      <c r="S54" s="8">
        <v>214309</v>
      </c>
      <c r="T54" s="7" t="s">
        <v>1148</v>
      </c>
      <c r="U54" s="8">
        <v>14692</v>
      </c>
      <c r="V54" s="7" t="s">
        <v>1148</v>
      </c>
      <c r="W54" s="33">
        <v>2098875</v>
      </c>
      <c r="X54" s="7" t="s">
        <v>1148</v>
      </c>
      <c r="Y54" s="30">
        <v>741.2</v>
      </c>
      <c r="Z54" s="7" t="s">
        <v>1148</v>
      </c>
      <c r="AA54" s="30">
        <v>236.4</v>
      </c>
      <c r="AB54" s="7" t="s">
        <v>1148</v>
      </c>
      <c r="AC54" s="30">
        <v>143.4</v>
      </c>
      <c r="AD54" s="7" t="s">
        <v>1148</v>
      </c>
      <c r="AE54" s="30">
        <v>132.9</v>
      </c>
      <c r="AF54" s="7" t="s">
        <v>1148</v>
      </c>
      <c r="AG54" s="30">
        <v>62</v>
      </c>
      <c r="AH54" s="34" t="s">
        <v>1148</v>
      </c>
      <c r="AI54" s="32">
        <v>1315.9</v>
      </c>
      <c r="AJ54" s="7" t="s">
        <v>1148</v>
      </c>
      <c r="AK54" s="7" t="str">
        <f>IF(OR(N54="Q",P54="Q",R54="Q",T54="Q",V54="Q",X54="Q",Z54="Q",AB54="Q",AD54="Q",AF54="Q",AH54="Q",AJ54="Q"),"Yes","No")</f>
        <v>No</v>
      </c>
    </row>
    <row r="55" spans="1:37">
      <c r="A55" s="7" t="s">
        <v>693</v>
      </c>
      <c r="B55" s="7" t="s">
        <v>694</v>
      </c>
      <c r="C55" s="7" t="s">
        <v>85</v>
      </c>
      <c r="D55" s="304">
        <v>8001</v>
      </c>
      <c r="E55" s="299">
        <v>80001</v>
      </c>
      <c r="F55" s="7" t="s">
        <v>167</v>
      </c>
      <c r="G55" s="7" t="s">
        <v>160</v>
      </c>
      <c r="H55" s="8">
        <v>1021243</v>
      </c>
      <c r="I55" s="8">
        <v>1104</v>
      </c>
      <c r="J55" s="7" t="s">
        <v>21</v>
      </c>
      <c r="K55" s="7" t="s">
        <v>161</v>
      </c>
      <c r="L55" s="8">
        <v>91</v>
      </c>
      <c r="M55" s="8">
        <v>383053</v>
      </c>
      <c r="N55" s="7" t="s">
        <v>1148</v>
      </c>
      <c r="O55" s="8">
        <v>211183</v>
      </c>
      <c r="P55" s="7" t="s">
        <v>1148</v>
      </c>
      <c r="Q55" s="8">
        <v>194638</v>
      </c>
      <c r="R55" s="7" t="s">
        <v>1148</v>
      </c>
      <c r="S55" s="8">
        <v>93448</v>
      </c>
      <c r="T55" s="7" t="s">
        <v>1148</v>
      </c>
      <c r="U55" s="8">
        <v>7077</v>
      </c>
      <c r="V55" s="7" t="s">
        <v>1148</v>
      </c>
      <c r="W55" s="33">
        <v>889399</v>
      </c>
      <c r="X55" s="7" t="s">
        <v>1148</v>
      </c>
      <c r="Y55" s="30">
        <v>207.6</v>
      </c>
      <c r="Z55" s="7" t="s">
        <v>1148</v>
      </c>
      <c r="AA55" s="30">
        <v>125.2</v>
      </c>
      <c r="AB55" s="7" t="s">
        <v>1148</v>
      </c>
      <c r="AC55" s="30">
        <v>129.30000000000001</v>
      </c>
      <c r="AD55" s="7" t="s">
        <v>1148</v>
      </c>
      <c r="AE55" s="30">
        <v>53.3</v>
      </c>
      <c r="AF55" s="7" t="s">
        <v>1148</v>
      </c>
      <c r="AG55" s="30">
        <v>43.4</v>
      </c>
      <c r="AH55" s="34" t="s">
        <v>1148</v>
      </c>
      <c r="AI55" s="32">
        <v>558.79999999999995</v>
      </c>
      <c r="AJ55" s="7" t="s">
        <v>1148</v>
      </c>
      <c r="AK55" s="7" t="str">
        <f>IF(OR(N55="Q",P55="Q",R55="Q",T55="Q",V55="Q",X55="Q",Z55="Q",AB55="Q",AD55="Q",AF55="Q",AH55="Q",AJ55="Q"),"Yes","No")</f>
        <v>No</v>
      </c>
    </row>
    <row r="56" spans="1:37">
      <c r="A56" s="7" t="s">
        <v>693</v>
      </c>
      <c r="B56" s="7" t="s">
        <v>694</v>
      </c>
      <c r="C56" s="7" t="s">
        <v>85</v>
      </c>
      <c r="D56" s="304">
        <v>8001</v>
      </c>
      <c r="E56" s="299">
        <v>80001</v>
      </c>
      <c r="F56" s="7" t="s">
        <v>167</v>
      </c>
      <c r="G56" s="7" t="s">
        <v>160</v>
      </c>
      <c r="H56" s="8">
        <v>1021243</v>
      </c>
      <c r="I56" s="8">
        <v>1104</v>
      </c>
      <c r="J56" s="7" t="s">
        <v>10</v>
      </c>
      <c r="K56" s="7" t="s">
        <v>161</v>
      </c>
      <c r="L56" s="8">
        <v>59</v>
      </c>
      <c r="M56" s="8">
        <v>253832</v>
      </c>
      <c r="N56" s="7" t="s">
        <v>1148</v>
      </c>
      <c r="O56" s="8">
        <v>62021</v>
      </c>
      <c r="P56" s="7" t="s">
        <v>1148</v>
      </c>
      <c r="Q56" s="8">
        <v>27277</v>
      </c>
      <c r="R56" s="7" t="s">
        <v>1148</v>
      </c>
      <c r="S56" s="8">
        <v>19612</v>
      </c>
      <c r="T56" s="7" t="s">
        <v>1148</v>
      </c>
      <c r="U56" s="8">
        <v>3101</v>
      </c>
      <c r="V56" s="7" t="s">
        <v>1148</v>
      </c>
      <c r="W56" s="33">
        <v>365843</v>
      </c>
      <c r="X56" s="7" t="s">
        <v>1148</v>
      </c>
      <c r="Y56" s="30">
        <v>147.5</v>
      </c>
      <c r="Z56" s="7" t="s">
        <v>1148</v>
      </c>
      <c r="AA56" s="30">
        <v>39.5</v>
      </c>
      <c r="AB56" s="7" t="s">
        <v>1148</v>
      </c>
      <c r="AC56" s="30">
        <v>16.899999999999999</v>
      </c>
      <c r="AD56" s="7" t="s">
        <v>1148</v>
      </c>
      <c r="AE56" s="30">
        <v>12.4</v>
      </c>
      <c r="AF56" s="7" t="s">
        <v>1148</v>
      </c>
      <c r="AG56" s="30">
        <v>7.3</v>
      </c>
      <c r="AH56" s="34" t="s">
        <v>1148</v>
      </c>
      <c r="AI56" s="32">
        <v>223.6</v>
      </c>
      <c r="AJ56" s="7" t="s">
        <v>1148</v>
      </c>
      <c r="AK56" s="7" t="str">
        <f>IF(OR(N56="Q",P56="Q",R56="Q",T56="Q",V56="Q",X56="Q",Z56="Q",AB56="Q",AD56="Q",AF56="Q",AH56="Q",AJ56="Q"),"Yes","No")</f>
        <v>No</v>
      </c>
    </row>
    <row r="57" spans="1:37">
      <c r="A57" s="7" t="s">
        <v>693</v>
      </c>
      <c r="B57" s="7" t="s">
        <v>694</v>
      </c>
      <c r="C57" s="7" t="s">
        <v>85</v>
      </c>
      <c r="D57" s="304">
        <v>8001</v>
      </c>
      <c r="E57" s="299">
        <v>80001</v>
      </c>
      <c r="F57" s="7" t="s">
        <v>167</v>
      </c>
      <c r="G57" s="7" t="s">
        <v>160</v>
      </c>
      <c r="H57" s="8">
        <v>1021243</v>
      </c>
      <c r="I57" s="8">
        <v>1104</v>
      </c>
      <c r="J57" s="7" t="s">
        <v>18</v>
      </c>
      <c r="K57" s="7" t="s">
        <v>161</v>
      </c>
      <c r="L57" s="8">
        <v>42</v>
      </c>
      <c r="M57" s="8">
        <v>86106</v>
      </c>
      <c r="N57" s="7" t="s">
        <v>1148</v>
      </c>
      <c r="O57" s="8">
        <v>24138</v>
      </c>
      <c r="P57" s="7" t="s">
        <v>1148</v>
      </c>
      <c r="Q57" s="8">
        <v>16468</v>
      </c>
      <c r="R57" s="7" t="s">
        <v>1148</v>
      </c>
      <c r="S57" s="8">
        <v>15007</v>
      </c>
      <c r="T57" s="7" t="s">
        <v>1148</v>
      </c>
      <c r="U57" s="8">
        <v>970</v>
      </c>
      <c r="V57" s="7" t="s">
        <v>1148</v>
      </c>
      <c r="W57" s="33">
        <v>142689</v>
      </c>
      <c r="X57" s="7" t="s">
        <v>1148</v>
      </c>
      <c r="Y57" s="30">
        <v>51.4</v>
      </c>
      <c r="Z57" s="7" t="s">
        <v>1148</v>
      </c>
      <c r="AA57" s="30">
        <v>14.4</v>
      </c>
      <c r="AB57" s="7" t="s">
        <v>1148</v>
      </c>
      <c r="AC57" s="30">
        <v>9.9</v>
      </c>
      <c r="AD57" s="7" t="s">
        <v>1148</v>
      </c>
      <c r="AE57" s="30">
        <v>10</v>
      </c>
      <c r="AF57" s="7" t="s">
        <v>1148</v>
      </c>
      <c r="AG57" s="30">
        <v>4.4000000000000004</v>
      </c>
      <c r="AH57" s="34" t="s">
        <v>1148</v>
      </c>
      <c r="AI57" s="32">
        <v>90.1</v>
      </c>
      <c r="AJ57" s="7" t="s">
        <v>1148</v>
      </c>
      <c r="AK57" s="7" t="str">
        <f>IF(OR(N57="Q",P57="Q",R57="Q",T57="Q",V57="Q",X57="Q",Z57="Q",AB57="Q",AD57="Q",AF57="Q",AH57="Q",AJ57="Q"),"Yes","No")</f>
        <v>No</v>
      </c>
    </row>
    <row r="58" spans="1:37">
      <c r="A58" s="7" t="s">
        <v>693</v>
      </c>
      <c r="B58" s="7" t="s">
        <v>694</v>
      </c>
      <c r="C58" s="7" t="s">
        <v>85</v>
      </c>
      <c r="D58" s="304">
        <v>8001</v>
      </c>
      <c r="E58" s="299">
        <v>80001</v>
      </c>
      <c r="F58" s="7" t="s">
        <v>167</v>
      </c>
      <c r="G58" s="7" t="s">
        <v>160</v>
      </c>
      <c r="H58" s="8">
        <v>1021243</v>
      </c>
      <c r="I58" s="8">
        <v>1104</v>
      </c>
      <c r="J58" s="7" t="s">
        <v>41</v>
      </c>
      <c r="K58" s="7" t="s">
        <v>161</v>
      </c>
      <c r="L58" s="8">
        <v>36</v>
      </c>
      <c r="M58" s="8">
        <v>154854</v>
      </c>
      <c r="N58" s="7" t="s">
        <v>1148</v>
      </c>
      <c r="O58" s="8">
        <v>62029</v>
      </c>
      <c r="P58" s="7" t="s">
        <v>1148</v>
      </c>
      <c r="Q58" s="8">
        <v>159943</v>
      </c>
      <c r="R58" s="7" t="s">
        <v>1148</v>
      </c>
      <c r="S58" s="8">
        <v>78645</v>
      </c>
      <c r="T58" s="7" t="s">
        <v>1148</v>
      </c>
      <c r="U58" s="8">
        <v>5365</v>
      </c>
      <c r="V58" s="7" t="s">
        <v>1148</v>
      </c>
      <c r="W58" s="33">
        <v>460836</v>
      </c>
      <c r="X58" s="7" t="s">
        <v>1148</v>
      </c>
      <c r="Y58" s="30">
        <v>92.8</v>
      </c>
      <c r="Z58" s="7" t="s">
        <v>1148</v>
      </c>
      <c r="AA58" s="30">
        <v>33.6</v>
      </c>
      <c r="AB58" s="7" t="s">
        <v>1148</v>
      </c>
      <c r="AC58" s="30">
        <v>106.2</v>
      </c>
      <c r="AD58" s="7" t="s">
        <v>1148</v>
      </c>
      <c r="AE58" s="30">
        <v>48.6</v>
      </c>
      <c r="AF58" s="7" t="s">
        <v>1148</v>
      </c>
      <c r="AG58" s="30">
        <v>33.4</v>
      </c>
      <c r="AH58" s="34" t="s">
        <v>1148</v>
      </c>
      <c r="AI58" s="32">
        <v>314.60000000000002</v>
      </c>
      <c r="AJ58" s="7" t="s">
        <v>1148</v>
      </c>
      <c r="AK58" s="7" t="str">
        <f>IF(OR(N58="Q",P58="Q",R58="Q",T58="Q",V58="Q",X58="Q",Z58="Q",AB58="Q",AD58="Q",AF58="Q",AH58="Q",AJ58="Q"),"Yes","No")</f>
        <v>No</v>
      </c>
    </row>
    <row r="59" spans="1:37">
      <c r="A59" s="7" t="s">
        <v>748</v>
      </c>
      <c r="B59" s="7" t="s">
        <v>497</v>
      </c>
      <c r="C59" s="7" t="s">
        <v>70</v>
      </c>
      <c r="D59" s="304">
        <v>2188</v>
      </c>
      <c r="E59" s="299">
        <v>20188</v>
      </c>
      <c r="F59" s="7" t="s">
        <v>243</v>
      </c>
      <c r="G59" s="7" t="s">
        <v>160</v>
      </c>
      <c r="H59" s="8">
        <v>18351295</v>
      </c>
      <c r="I59" s="8">
        <v>1091</v>
      </c>
      <c r="J59" s="7" t="s">
        <v>7</v>
      </c>
      <c r="K59" s="7" t="s">
        <v>161</v>
      </c>
      <c r="L59" s="8">
        <v>1091</v>
      </c>
      <c r="M59" s="8">
        <v>5170319</v>
      </c>
      <c r="N59" s="7" t="s">
        <v>1148</v>
      </c>
      <c r="O59" s="8">
        <v>2008462</v>
      </c>
      <c r="P59" s="7" t="s">
        <v>1148</v>
      </c>
      <c r="Q59" s="8">
        <v>211074</v>
      </c>
      <c r="R59" s="7" t="s">
        <v>1148</v>
      </c>
      <c r="S59" s="8">
        <v>201310</v>
      </c>
      <c r="T59" s="7" t="s">
        <v>1148</v>
      </c>
      <c r="U59" s="8">
        <v>36768</v>
      </c>
      <c r="V59" s="7" t="s">
        <v>1148</v>
      </c>
      <c r="W59" s="33">
        <v>7627933</v>
      </c>
      <c r="X59" s="7" t="s">
        <v>1148</v>
      </c>
      <c r="Y59" s="30">
        <v>2482</v>
      </c>
      <c r="Z59" s="7" t="s">
        <v>1148</v>
      </c>
      <c r="AA59" s="30">
        <v>964</v>
      </c>
      <c r="AB59" s="7" t="s">
        <v>1148</v>
      </c>
      <c r="AC59" s="30">
        <v>103</v>
      </c>
      <c r="AD59" s="7" t="s">
        <v>1148</v>
      </c>
      <c r="AE59" s="30">
        <v>151</v>
      </c>
      <c r="AF59" s="7" t="s">
        <v>1148</v>
      </c>
      <c r="AG59" s="30">
        <v>18</v>
      </c>
      <c r="AH59" s="34" t="s">
        <v>1148</v>
      </c>
      <c r="AI59" s="32">
        <v>3718</v>
      </c>
      <c r="AJ59" s="7" t="s">
        <v>1148</v>
      </c>
      <c r="AK59" s="7" t="str">
        <f>IF(OR(N59="Q",P59="Q",R59="Q",T59="Q",V59="Q",X59="Q",Z59="Q",AB59="Q",AD59="Q",AF59="Q",AH59="Q",AJ59="Q"),"Yes","No")</f>
        <v>No</v>
      </c>
    </row>
    <row r="60" spans="1:37">
      <c r="A60" s="7" t="s">
        <v>541</v>
      </c>
      <c r="B60" s="7" t="s">
        <v>285</v>
      </c>
      <c r="C60" s="7" t="s">
        <v>40</v>
      </c>
      <c r="D60" s="304">
        <v>5118</v>
      </c>
      <c r="E60" s="299">
        <v>50118</v>
      </c>
      <c r="F60" s="7" t="s">
        <v>167</v>
      </c>
      <c r="G60" s="7" t="s">
        <v>160</v>
      </c>
      <c r="H60" s="8">
        <v>8608208</v>
      </c>
      <c r="I60" s="8">
        <v>1062</v>
      </c>
      <c r="J60" s="7" t="s">
        <v>41</v>
      </c>
      <c r="K60" s="7" t="s">
        <v>161</v>
      </c>
      <c r="L60" s="8">
        <v>1062</v>
      </c>
      <c r="M60" s="8">
        <v>3630934</v>
      </c>
      <c r="N60" s="7" t="s">
        <v>1148</v>
      </c>
      <c r="O60" s="8">
        <v>2311271</v>
      </c>
      <c r="P60" s="7" t="s">
        <v>1148</v>
      </c>
      <c r="Q60" s="8">
        <v>1909128</v>
      </c>
      <c r="R60" s="7" t="s">
        <v>1148</v>
      </c>
      <c r="S60" s="8">
        <v>907455</v>
      </c>
      <c r="T60" s="7" t="s">
        <v>1148</v>
      </c>
      <c r="U60" s="8">
        <v>708248</v>
      </c>
      <c r="V60" s="7" t="s">
        <v>1148</v>
      </c>
      <c r="W60" s="33">
        <v>9467036</v>
      </c>
      <c r="X60" s="7" t="s">
        <v>1148</v>
      </c>
      <c r="Y60" s="30">
        <v>1747</v>
      </c>
      <c r="Z60" s="7" t="s">
        <v>1148</v>
      </c>
      <c r="AA60" s="30">
        <v>1300</v>
      </c>
      <c r="AB60" s="7" t="s">
        <v>1148</v>
      </c>
      <c r="AC60" s="30">
        <v>971</v>
      </c>
      <c r="AD60" s="7" t="s">
        <v>1148</v>
      </c>
      <c r="AE60" s="30">
        <v>492</v>
      </c>
      <c r="AF60" s="7" t="s">
        <v>1148</v>
      </c>
      <c r="AG60" s="30">
        <v>360</v>
      </c>
      <c r="AH60" s="34" t="s">
        <v>1148</v>
      </c>
      <c r="AI60" s="32">
        <v>4870</v>
      </c>
      <c r="AJ60" s="7" t="s">
        <v>1148</v>
      </c>
      <c r="AK60" s="7" t="str">
        <f>IF(OR(N60="Q",P60="Q",R60="Q",T60="Q",V60="Q",X60="Q",Z60="Q",AB60="Q",AD60="Q",AF60="Q",AH60="Q",AJ60="Q"),"Yes","No")</f>
        <v>No</v>
      </c>
    </row>
    <row r="61" spans="1:37">
      <c r="A61" s="7" t="s">
        <v>354</v>
      </c>
      <c r="B61" s="7" t="s">
        <v>355</v>
      </c>
      <c r="C61" s="7" t="s">
        <v>84</v>
      </c>
      <c r="D61" s="304">
        <v>6056</v>
      </c>
      <c r="E61" s="299">
        <v>60056</v>
      </c>
      <c r="F61" s="7" t="s">
        <v>167</v>
      </c>
      <c r="G61" s="7" t="s">
        <v>160</v>
      </c>
      <c r="H61" s="8">
        <v>5121892</v>
      </c>
      <c r="I61" s="8">
        <v>1042</v>
      </c>
      <c r="J61" s="7" t="s">
        <v>7</v>
      </c>
      <c r="K61" s="7" t="s">
        <v>161</v>
      </c>
      <c r="L61" s="8">
        <v>535</v>
      </c>
      <c r="M61" s="8">
        <v>2935513</v>
      </c>
      <c r="N61" s="7" t="s">
        <v>1148</v>
      </c>
      <c r="O61" s="8">
        <v>683060</v>
      </c>
      <c r="P61" s="7" t="s">
        <v>1148</v>
      </c>
      <c r="Q61" s="8">
        <v>126025</v>
      </c>
      <c r="R61" s="7" t="s">
        <v>1148</v>
      </c>
      <c r="S61" s="8">
        <v>505696</v>
      </c>
      <c r="T61" s="7" t="s">
        <v>1148</v>
      </c>
      <c r="U61" s="8">
        <v>44351</v>
      </c>
      <c r="V61" s="7" t="s">
        <v>1148</v>
      </c>
      <c r="W61" s="33">
        <v>4294645</v>
      </c>
      <c r="X61" s="7" t="s">
        <v>1148</v>
      </c>
      <c r="Y61" s="30">
        <v>1556</v>
      </c>
      <c r="Z61" s="7" t="s">
        <v>1148</v>
      </c>
      <c r="AA61" s="30">
        <v>367</v>
      </c>
      <c r="AB61" s="7" t="s">
        <v>1148</v>
      </c>
      <c r="AC61" s="30">
        <v>75</v>
      </c>
      <c r="AD61" s="7" t="s">
        <v>1148</v>
      </c>
      <c r="AE61" s="30">
        <v>286</v>
      </c>
      <c r="AF61" s="7" t="s">
        <v>1148</v>
      </c>
      <c r="AG61" s="30">
        <v>29</v>
      </c>
      <c r="AH61" s="34" t="s">
        <v>1148</v>
      </c>
      <c r="AI61" s="32">
        <v>2313</v>
      </c>
      <c r="AJ61" s="7" t="s">
        <v>1148</v>
      </c>
      <c r="AK61" s="7" t="str">
        <f>IF(OR(N61="Q",P61="Q",R61="Q",T61="Q",V61="Q",X61="Q",Z61="Q",AB61="Q",AD61="Q",AF61="Q",AH61="Q",AJ61="Q"),"Yes","No")</f>
        <v>No</v>
      </c>
    </row>
    <row r="62" spans="1:37">
      <c r="A62" s="7" t="s">
        <v>354</v>
      </c>
      <c r="B62" s="7" t="s">
        <v>355</v>
      </c>
      <c r="C62" s="7" t="s">
        <v>84</v>
      </c>
      <c r="D62" s="304">
        <v>6056</v>
      </c>
      <c r="E62" s="299">
        <v>60056</v>
      </c>
      <c r="F62" s="7" t="s">
        <v>167</v>
      </c>
      <c r="G62" s="7" t="s">
        <v>160</v>
      </c>
      <c r="H62" s="8">
        <v>5121892</v>
      </c>
      <c r="I62" s="8">
        <v>1042</v>
      </c>
      <c r="J62" s="7" t="s">
        <v>8</v>
      </c>
      <c r="K62" s="7" t="s">
        <v>161</v>
      </c>
      <c r="L62" s="8">
        <v>164</v>
      </c>
      <c r="M62" s="8">
        <v>0</v>
      </c>
      <c r="N62" s="7" t="s">
        <v>1148</v>
      </c>
      <c r="O62" s="8">
        <v>0</v>
      </c>
      <c r="P62" s="7" t="s">
        <v>1148</v>
      </c>
      <c r="Q62" s="8">
        <v>0</v>
      </c>
      <c r="R62" s="7" t="s">
        <v>1148</v>
      </c>
      <c r="S62" s="8">
        <v>1160</v>
      </c>
      <c r="T62" s="7" t="s">
        <v>1148</v>
      </c>
      <c r="U62" s="8">
        <v>0</v>
      </c>
      <c r="V62" s="7" t="s">
        <v>1148</v>
      </c>
      <c r="W62" s="33">
        <v>1160</v>
      </c>
      <c r="X62" s="7" t="s">
        <v>1148</v>
      </c>
      <c r="Y62" s="30">
        <v>0</v>
      </c>
      <c r="Z62" s="7" t="s">
        <v>1148</v>
      </c>
      <c r="AA62" s="30">
        <v>0</v>
      </c>
      <c r="AB62" s="7" t="s">
        <v>1148</v>
      </c>
      <c r="AC62" s="30">
        <v>0</v>
      </c>
      <c r="AD62" s="7" t="s">
        <v>1148</v>
      </c>
      <c r="AE62" s="30">
        <v>1</v>
      </c>
      <c r="AF62" s="7" t="s">
        <v>1148</v>
      </c>
      <c r="AG62" s="30">
        <v>0</v>
      </c>
      <c r="AH62" s="34" t="s">
        <v>1148</v>
      </c>
      <c r="AI62" s="32">
        <v>1</v>
      </c>
      <c r="AJ62" s="7" t="s">
        <v>1148</v>
      </c>
      <c r="AK62" s="7" t="str">
        <f>IF(OR(N62="Q",P62="Q",R62="Q",T62="Q",V62="Q",X62="Q",Z62="Q",AB62="Q",AD62="Q",AF62="Q",AH62="Q",AJ62="Q"),"Yes","No")</f>
        <v>No</v>
      </c>
    </row>
    <row r="63" spans="1:37">
      <c r="A63" s="7" t="s">
        <v>354</v>
      </c>
      <c r="B63" s="7" t="s">
        <v>355</v>
      </c>
      <c r="C63" s="7" t="s">
        <v>84</v>
      </c>
      <c r="D63" s="304">
        <v>6056</v>
      </c>
      <c r="E63" s="299">
        <v>60056</v>
      </c>
      <c r="F63" s="7" t="s">
        <v>167</v>
      </c>
      <c r="G63" s="7" t="s">
        <v>160</v>
      </c>
      <c r="H63" s="8">
        <v>5121892</v>
      </c>
      <c r="I63" s="8">
        <v>1042</v>
      </c>
      <c r="J63" s="7" t="s">
        <v>21</v>
      </c>
      <c r="K63" s="7" t="s">
        <v>161</v>
      </c>
      <c r="L63" s="8">
        <v>105</v>
      </c>
      <c r="M63" s="8">
        <v>1225671</v>
      </c>
      <c r="N63" s="7" t="s">
        <v>1148</v>
      </c>
      <c r="O63" s="8">
        <v>348747</v>
      </c>
      <c r="P63" s="7" t="s">
        <v>1148</v>
      </c>
      <c r="Q63" s="8">
        <v>554490</v>
      </c>
      <c r="R63" s="7" t="s">
        <v>1148</v>
      </c>
      <c r="S63" s="8">
        <v>281619</v>
      </c>
      <c r="T63" s="7" t="s">
        <v>1148</v>
      </c>
      <c r="U63" s="8">
        <v>32319</v>
      </c>
      <c r="V63" s="7" t="s">
        <v>1148</v>
      </c>
      <c r="W63" s="33">
        <v>2442846</v>
      </c>
      <c r="X63" s="7" t="s">
        <v>1148</v>
      </c>
      <c r="Y63" s="30">
        <v>630</v>
      </c>
      <c r="Z63" s="7" t="s">
        <v>1148</v>
      </c>
      <c r="AA63" s="30">
        <v>197</v>
      </c>
      <c r="AB63" s="7" t="s">
        <v>1148</v>
      </c>
      <c r="AC63" s="30">
        <v>298</v>
      </c>
      <c r="AD63" s="7" t="s">
        <v>1148</v>
      </c>
      <c r="AE63" s="30">
        <v>177</v>
      </c>
      <c r="AF63" s="7" t="s">
        <v>1148</v>
      </c>
      <c r="AG63" s="30">
        <v>21</v>
      </c>
      <c r="AH63" s="34" t="s">
        <v>1148</v>
      </c>
      <c r="AI63" s="32">
        <v>1323</v>
      </c>
      <c r="AJ63" s="7" t="s">
        <v>1148</v>
      </c>
      <c r="AK63" s="7" t="str">
        <f>IF(OR(N63="Q",P63="Q",R63="Q",T63="Q",V63="Q",X63="Q",Z63="Q",AB63="Q",AD63="Q",AF63="Q",AH63="Q",AJ63="Q"),"Yes","No")</f>
        <v>No</v>
      </c>
    </row>
    <row r="64" spans="1:37">
      <c r="A64" s="7" t="s">
        <v>354</v>
      </c>
      <c r="B64" s="7" t="s">
        <v>355</v>
      </c>
      <c r="C64" s="7" t="s">
        <v>84</v>
      </c>
      <c r="D64" s="304">
        <v>6056</v>
      </c>
      <c r="E64" s="299">
        <v>60056</v>
      </c>
      <c r="F64" s="7" t="s">
        <v>167</v>
      </c>
      <c r="G64" s="7" t="s">
        <v>160</v>
      </c>
      <c r="H64" s="8">
        <v>5121892</v>
      </c>
      <c r="I64" s="8">
        <v>1042</v>
      </c>
      <c r="J64" s="7" t="s">
        <v>12</v>
      </c>
      <c r="K64" s="7" t="s">
        <v>161</v>
      </c>
      <c r="L64" s="8">
        <v>1</v>
      </c>
      <c r="M64" s="8">
        <v>2162</v>
      </c>
      <c r="N64" s="7" t="s">
        <v>1148</v>
      </c>
      <c r="O64" s="8">
        <v>0</v>
      </c>
      <c r="P64" s="7" t="s">
        <v>1148</v>
      </c>
      <c r="Q64" s="8">
        <v>0</v>
      </c>
      <c r="R64" s="7" t="s">
        <v>1148</v>
      </c>
      <c r="S64" s="8">
        <v>0</v>
      </c>
      <c r="T64" s="7" t="s">
        <v>1148</v>
      </c>
      <c r="U64" s="8">
        <v>0</v>
      </c>
      <c r="V64" s="7" t="s">
        <v>1148</v>
      </c>
      <c r="W64" s="33">
        <v>2162</v>
      </c>
      <c r="X64" s="7" t="s">
        <v>1148</v>
      </c>
      <c r="Y64" s="30">
        <v>5</v>
      </c>
      <c r="Z64" s="7" t="s">
        <v>1148</v>
      </c>
      <c r="AA64" s="30">
        <v>0</v>
      </c>
      <c r="AB64" s="7" t="s">
        <v>1148</v>
      </c>
      <c r="AC64" s="30">
        <v>0</v>
      </c>
      <c r="AD64" s="7" t="s">
        <v>1148</v>
      </c>
      <c r="AE64" s="30">
        <v>0</v>
      </c>
      <c r="AF64" s="7" t="s">
        <v>1148</v>
      </c>
      <c r="AG64" s="30">
        <v>0</v>
      </c>
      <c r="AH64" s="34" t="s">
        <v>1148</v>
      </c>
      <c r="AI64" s="32">
        <v>5</v>
      </c>
      <c r="AJ64" s="7" t="s">
        <v>1148</v>
      </c>
      <c r="AK64" s="7" t="str">
        <f>IF(OR(N64="Q",P64="Q",R64="Q",T64="Q",V64="Q",X64="Q",Z64="Q",AB64="Q",AD64="Q",AF64="Q",AH64="Q",AJ64="Q"),"Yes","No")</f>
        <v>No</v>
      </c>
    </row>
    <row r="65" spans="1:37">
      <c r="A65" s="7" t="s">
        <v>467</v>
      </c>
      <c r="B65" s="7" t="s">
        <v>468</v>
      </c>
      <c r="C65" s="7" t="s">
        <v>70</v>
      </c>
      <c r="D65" s="304">
        <v>2100</v>
      </c>
      <c r="E65" s="299">
        <v>20100</v>
      </c>
      <c r="F65" s="7" t="s">
        <v>243</v>
      </c>
      <c r="G65" s="7" t="s">
        <v>160</v>
      </c>
      <c r="H65" s="8">
        <v>18351295</v>
      </c>
      <c r="I65" s="8">
        <v>1019</v>
      </c>
      <c r="J65" s="7" t="s">
        <v>41</v>
      </c>
      <c r="K65" s="7" t="s">
        <v>161</v>
      </c>
      <c r="L65" s="8">
        <v>1019</v>
      </c>
      <c r="M65" s="8">
        <v>4585455</v>
      </c>
      <c r="N65" s="7" t="s">
        <v>1148</v>
      </c>
      <c r="O65" s="8">
        <v>4370466</v>
      </c>
      <c r="P65" s="7" t="s">
        <v>1148</v>
      </c>
      <c r="Q65" s="8">
        <v>2866820</v>
      </c>
      <c r="R65" s="7" t="s">
        <v>1148</v>
      </c>
      <c r="S65" s="8">
        <v>817354</v>
      </c>
      <c r="T65" s="7" t="s">
        <v>1148</v>
      </c>
      <c r="U65" s="8">
        <v>0</v>
      </c>
      <c r="V65" s="7" t="s">
        <v>1148</v>
      </c>
      <c r="W65" s="33">
        <v>12640095</v>
      </c>
      <c r="X65" s="7" t="s">
        <v>1148</v>
      </c>
      <c r="Y65" s="30">
        <v>2133</v>
      </c>
      <c r="Z65" s="7" t="s">
        <v>1148</v>
      </c>
      <c r="AA65" s="30">
        <v>2074</v>
      </c>
      <c r="AB65" s="7" t="s">
        <v>1148</v>
      </c>
      <c r="AC65" s="30">
        <v>1448</v>
      </c>
      <c r="AD65" s="7" t="s">
        <v>1148</v>
      </c>
      <c r="AE65" s="30">
        <v>457</v>
      </c>
      <c r="AF65" s="7" t="s">
        <v>1148</v>
      </c>
      <c r="AG65" s="30">
        <v>0</v>
      </c>
      <c r="AH65" s="34" t="s">
        <v>1148</v>
      </c>
      <c r="AI65" s="32">
        <v>6112</v>
      </c>
      <c r="AJ65" s="7" t="s">
        <v>1148</v>
      </c>
      <c r="AK65" s="7" t="str">
        <f>IF(OR(N65="Q",P65="Q",R65="Q",T65="Q",V65="Q",X65="Q",Z65="Q",AB65="Q",AD65="Q",AF65="Q",AH65="Q",AJ65="Q"),"Yes","No")</f>
        <v>No</v>
      </c>
    </row>
    <row r="66" spans="1:37">
      <c r="A66" s="7" t="s">
        <v>689</v>
      </c>
      <c r="B66" s="7" t="s">
        <v>257</v>
      </c>
      <c r="C66" s="7" t="s">
        <v>76</v>
      </c>
      <c r="D66" s="304">
        <v>8</v>
      </c>
      <c r="E66" s="299">
        <v>8</v>
      </c>
      <c r="F66" s="7" t="s">
        <v>167</v>
      </c>
      <c r="G66" s="7" t="s">
        <v>160</v>
      </c>
      <c r="H66" s="8">
        <v>1849898</v>
      </c>
      <c r="I66" s="8">
        <v>918</v>
      </c>
      <c r="J66" s="7" t="s">
        <v>7</v>
      </c>
      <c r="K66" s="7" t="s">
        <v>161</v>
      </c>
      <c r="L66" s="8">
        <v>534</v>
      </c>
      <c r="M66" s="8">
        <v>1963886</v>
      </c>
      <c r="N66" s="7" t="s">
        <v>1148</v>
      </c>
      <c r="O66" s="8">
        <v>474376</v>
      </c>
      <c r="P66" s="7" t="s">
        <v>1148</v>
      </c>
      <c r="Q66" s="8">
        <v>56148</v>
      </c>
      <c r="R66" s="7" t="s">
        <v>1148</v>
      </c>
      <c r="S66" s="8">
        <v>311412</v>
      </c>
      <c r="T66" s="7" t="s">
        <v>1148</v>
      </c>
      <c r="U66" s="8">
        <v>6951</v>
      </c>
      <c r="V66" s="7" t="s">
        <v>1148</v>
      </c>
      <c r="W66" s="33">
        <v>2812773</v>
      </c>
      <c r="X66" s="7" t="s">
        <v>1148</v>
      </c>
      <c r="Y66" s="30">
        <v>1021</v>
      </c>
      <c r="Z66" s="7" t="s">
        <v>1148</v>
      </c>
      <c r="AA66" s="30">
        <v>294</v>
      </c>
      <c r="AB66" s="7" t="s">
        <v>1148</v>
      </c>
      <c r="AC66" s="30">
        <v>35</v>
      </c>
      <c r="AD66" s="7" t="s">
        <v>1148</v>
      </c>
      <c r="AE66" s="30">
        <v>160</v>
      </c>
      <c r="AF66" s="7" t="s">
        <v>1148</v>
      </c>
      <c r="AG66" s="30">
        <v>4</v>
      </c>
      <c r="AH66" s="34" t="s">
        <v>1148</v>
      </c>
      <c r="AI66" s="32">
        <v>1514</v>
      </c>
      <c r="AJ66" s="7" t="s">
        <v>1148</v>
      </c>
      <c r="AK66" s="7" t="str">
        <f>IF(OR(N66="Q",P66="Q",R66="Q",T66="Q",V66="Q",X66="Q",Z66="Q",AB66="Q",AD66="Q",AF66="Q",AH66="Q",AJ66="Q"),"Yes","No")</f>
        <v>No</v>
      </c>
    </row>
    <row r="67" spans="1:37">
      <c r="A67" s="7" t="s">
        <v>689</v>
      </c>
      <c r="B67" s="7" t="s">
        <v>257</v>
      </c>
      <c r="C67" s="7" t="s">
        <v>76</v>
      </c>
      <c r="D67" s="304">
        <v>8</v>
      </c>
      <c r="E67" s="299">
        <v>8</v>
      </c>
      <c r="F67" s="7" t="s">
        <v>167</v>
      </c>
      <c r="G67" s="7" t="s">
        <v>160</v>
      </c>
      <c r="H67" s="8">
        <v>1849898</v>
      </c>
      <c r="I67" s="8">
        <v>918</v>
      </c>
      <c r="J67" s="7" t="s">
        <v>21</v>
      </c>
      <c r="K67" s="7" t="s">
        <v>161</v>
      </c>
      <c r="L67" s="8">
        <v>104</v>
      </c>
      <c r="M67" s="8">
        <v>460655</v>
      </c>
      <c r="N67" s="7" t="s">
        <v>1148</v>
      </c>
      <c r="O67" s="8">
        <v>345805</v>
      </c>
      <c r="P67" s="7" t="s">
        <v>1148</v>
      </c>
      <c r="Q67" s="8">
        <v>278053</v>
      </c>
      <c r="R67" s="7" t="s">
        <v>1148</v>
      </c>
      <c r="S67" s="8">
        <v>125536</v>
      </c>
      <c r="T67" s="7" t="s">
        <v>1148</v>
      </c>
      <c r="U67" s="8">
        <v>310063</v>
      </c>
      <c r="V67" s="7" t="s">
        <v>1148</v>
      </c>
      <c r="W67" s="33">
        <v>1520112</v>
      </c>
      <c r="X67" s="7" t="s">
        <v>1148</v>
      </c>
      <c r="Y67" s="30">
        <v>248</v>
      </c>
      <c r="Z67" s="7" t="s">
        <v>1148</v>
      </c>
      <c r="AA67" s="30">
        <v>175</v>
      </c>
      <c r="AB67" s="7" t="s">
        <v>1148</v>
      </c>
      <c r="AC67" s="30">
        <v>154</v>
      </c>
      <c r="AD67" s="7" t="s">
        <v>1148</v>
      </c>
      <c r="AE67" s="30">
        <v>65</v>
      </c>
      <c r="AF67" s="7" t="s">
        <v>1148</v>
      </c>
      <c r="AG67" s="30">
        <v>166</v>
      </c>
      <c r="AH67" s="34" t="s">
        <v>1148</v>
      </c>
      <c r="AI67" s="32">
        <v>808</v>
      </c>
      <c r="AJ67" s="7" t="s">
        <v>1148</v>
      </c>
      <c r="AK67" s="7" t="str">
        <f>IF(OR(N67="Q",P67="Q",R67="Q",T67="Q",V67="Q",X67="Q",Z67="Q",AB67="Q",AD67="Q",AF67="Q",AH67="Q",AJ67="Q"),"Yes","No")</f>
        <v>No</v>
      </c>
    </row>
    <row r="68" spans="1:37">
      <c r="A68" s="7" t="s">
        <v>573</v>
      </c>
      <c r="B68" s="7" t="s">
        <v>574</v>
      </c>
      <c r="C68" s="7" t="s">
        <v>77</v>
      </c>
      <c r="D68" s="304">
        <v>3022</v>
      </c>
      <c r="E68" s="299">
        <v>30022</v>
      </c>
      <c r="F68" s="7" t="s">
        <v>167</v>
      </c>
      <c r="G68" s="7" t="s">
        <v>160</v>
      </c>
      <c r="H68" s="8">
        <v>1733853</v>
      </c>
      <c r="I68" s="8">
        <v>912</v>
      </c>
      <c r="J68" s="7" t="s">
        <v>7</v>
      </c>
      <c r="K68" s="7" t="s">
        <v>161</v>
      </c>
      <c r="L68" s="8">
        <v>575</v>
      </c>
      <c r="M68" s="8">
        <v>2573656</v>
      </c>
      <c r="N68" s="7" t="s">
        <v>1148</v>
      </c>
      <c r="O68" s="8">
        <v>986546</v>
      </c>
      <c r="P68" s="7" t="s">
        <v>1148</v>
      </c>
      <c r="Q68" s="8">
        <v>221501</v>
      </c>
      <c r="R68" s="7" t="s">
        <v>1148</v>
      </c>
      <c r="S68" s="8">
        <v>433760</v>
      </c>
      <c r="T68" s="7" t="s">
        <v>1148</v>
      </c>
      <c r="U68" s="8">
        <v>33956</v>
      </c>
      <c r="V68" s="7" t="s">
        <v>1148</v>
      </c>
      <c r="W68" s="33">
        <v>4249419</v>
      </c>
      <c r="X68" s="7" t="s">
        <v>1148</v>
      </c>
      <c r="Y68" s="30">
        <v>1243.5</v>
      </c>
      <c r="Z68" s="7" t="s">
        <v>1148</v>
      </c>
      <c r="AA68" s="30">
        <v>476.4</v>
      </c>
      <c r="AB68" s="7" t="s">
        <v>1148</v>
      </c>
      <c r="AC68" s="30">
        <v>106.8</v>
      </c>
      <c r="AD68" s="7" t="s">
        <v>1148</v>
      </c>
      <c r="AE68" s="30">
        <v>201.9</v>
      </c>
      <c r="AF68" s="7" t="s">
        <v>1148</v>
      </c>
      <c r="AG68" s="30">
        <v>17.8</v>
      </c>
      <c r="AH68" s="34" t="s">
        <v>1148</v>
      </c>
      <c r="AI68" s="32">
        <v>2046.4</v>
      </c>
      <c r="AJ68" s="7" t="s">
        <v>1148</v>
      </c>
      <c r="AK68" s="7" t="str">
        <f>IF(OR(N68="Q",P68="Q",R68="Q",T68="Q",V68="Q",X68="Q",Z68="Q",AB68="Q",AD68="Q",AF68="Q",AH68="Q",AJ68="Q"),"Yes","No")</f>
        <v>No</v>
      </c>
    </row>
    <row r="69" spans="1:37">
      <c r="A69" s="7" t="s">
        <v>573</v>
      </c>
      <c r="B69" s="7" t="s">
        <v>574</v>
      </c>
      <c r="C69" s="7" t="s">
        <v>77</v>
      </c>
      <c r="D69" s="304">
        <v>3022</v>
      </c>
      <c r="E69" s="299">
        <v>30022</v>
      </c>
      <c r="F69" s="7" t="s">
        <v>167</v>
      </c>
      <c r="G69" s="7" t="s">
        <v>160</v>
      </c>
      <c r="H69" s="8">
        <v>1733853</v>
      </c>
      <c r="I69" s="8">
        <v>912</v>
      </c>
      <c r="J69" s="7" t="s">
        <v>21</v>
      </c>
      <c r="K69" s="7" t="s">
        <v>161</v>
      </c>
      <c r="L69" s="8">
        <v>56</v>
      </c>
      <c r="M69" s="8">
        <v>283883</v>
      </c>
      <c r="N69" s="7" t="s">
        <v>1148</v>
      </c>
      <c r="O69" s="8">
        <v>230361</v>
      </c>
      <c r="P69" s="7" t="s">
        <v>1148</v>
      </c>
      <c r="Q69" s="8">
        <v>287404</v>
      </c>
      <c r="R69" s="7" t="s">
        <v>1148</v>
      </c>
      <c r="S69" s="8">
        <v>35191</v>
      </c>
      <c r="T69" s="7" t="s">
        <v>1148</v>
      </c>
      <c r="U69" s="8">
        <v>8130</v>
      </c>
      <c r="V69" s="7" t="s">
        <v>1148</v>
      </c>
      <c r="W69" s="33">
        <v>844969</v>
      </c>
      <c r="X69" s="7" t="s">
        <v>1148</v>
      </c>
      <c r="Y69" s="30">
        <v>137.19999999999999</v>
      </c>
      <c r="Z69" s="7" t="s">
        <v>1148</v>
      </c>
      <c r="AA69" s="30">
        <v>111.2</v>
      </c>
      <c r="AB69" s="7" t="s">
        <v>1148</v>
      </c>
      <c r="AC69" s="30">
        <v>138.5</v>
      </c>
      <c r="AD69" s="7" t="s">
        <v>1148</v>
      </c>
      <c r="AE69" s="30">
        <v>16.100000000000001</v>
      </c>
      <c r="AF69" s="7" t="s">
        <v>1148</v>
      </c>
      <c r="AG69" s="30">
        <v>4.3</v>
      </c>
      <c r="AH69" s="34" t="s">
        <v>1148</v>
      </c>
      <c r="AI69" s="32">
        <v>407.3</v>
      </c>
      <c r="AJ69" s="7" t="s">
        <v>1148</v>
      </c>
      <c r="AK69" s="7" t="str">
        <f>IF(OR(N69="Q",P69="Q",R69="Q",T69="Q",V69="Q",X69="Q",Z69="Q",AB69="Q",AD69="Q",AF69="Q",AH69="Q",AJ69="Q"),"Yes","No")</f>
        <v>No</v>
      </c>
    </row>
    <row r="70" spans="1:37">
      <c r="A70" s="7" t="s">
        <v>573</v>
      </c>
      <c r="B70" s="7" t="s">
        <v>574</v>
      </c>
      <c r="C70" s="7" t="s">
        <v>77</v>
      </c>
      <c r="D70" s="304">
        <v>3022</v>
      </c>
      <c r="E70" s="299">
        <v>30022</v>
      </c>
      <c r="F70" s="7" t="s">
        <v>167</v>
      </c>
      <c r="G70" s="7" t="s">
        <v>160</v>
      </c>
      <c r="H70" s="8">
        <v>1733853</v>
      </c>
      <c r="I70" s="8">
        <v>912</v>
      </c>
      <c r="J70" s="7" t="s">
        <v>78</v>
      </c>
      <c r="K70" s="7" t="s">
        <v>161</v>
      </c>
      <c r="L70" s="8">
        <v>2</v>
      </c>
      <c r="M70" s="8">
        <v>8369</v>
      </c>
      <c r="N70" s="7" t="s">
        <v>1148</v>
      </c>
      <c r="O70" s="8">
        <v>27</v>
      </c>
      <c r="P70" s="7" t="s">
        <v>1148</v>
      </c>
      <c r="Q70" s="8">
        <v>6450</v>
      </c>
      <c r="R70" s="7" t="s">
        <v>1148</v>
      </c>
      <c r="S70" s="8">
        <v>447</v>
      </c>
      <c r="T70" s="7" t="s">
        <v>1148</v>
      </c>
      <c r="U70" s="8">
        <v>0</v>
      </c>
      <c r="V70" s="7" t="s">
        <v>1148</v>
      </c>
      <c r="W70" s="33">
        <v>15293</v>
      </c>
      <c r="X70" s="7" t="s">
        <v>1148</v>
      </c>
      <c r="Y70" s="30">
        <v>4</v>
      </c>
      <c r="Z70" s="7" t="s">
        <v>1148</v>
      </c>
      <c r="AA70" s="30">
        <v>0.1</v>
      </c>
      <c r="AB70" s="7" t="s">
        <v>1148</v>
      </c>
      <c r="AC70" s="30">
        <v>3.1</v>
      </c>
      <c r="AD70" s="7" t="s">
        <v>1148</v>
      </c>
      <c r="AE70" s="30">
        <v>0.2</v>
      </c>
      <c r="AF70" s="7" t="s">
        <v>1148</v>
      </c>
      <c r="AG70" s="30">
        <v>0</v>
      </c>
      <c r="AH70" s="34" t="s">
        <v>1148</v>
      </c>
      <c r="AI70" s="32">
        <v>7.4</v>
      </c>
      <c r="AJ70" s="7" t="s">
        <v>1148</v>
      </c>
      <c r="AK70" s="7" t="str">
        <f>IF(OR(N70="Q",P70="Q",R70="Q",T70="Q",V70="Q",X70="Q",Z70="Q",AB70="Q",AD70="Q",AF70="Q",AH70="Q",AJ70="Q"),"Yes","No")</f>
        <v>No</v>
      </c>
    </row>
    <row r="71" spans="1:37">
      <c r="A71" s="7" t="s">
        <v>494</v>
      </c>
      <c r="B71" s="7" t="s">
        <v>495</v>
      </c>
      <c r="C71" s="7" t="s">
        <v>54</v>
      </c>
      <c r="D71" s="304">
        <v>5027</v>
      </c>
      <c r="E71" s="299">
        <v>50027</v>
      </c>
      <c r="F71" s="7" t="s">
        <v>243</v>
      </c>
      <c r="G71" s="7" t="s">
        <v>160</v>
      </c>
      <c r="H71" s="8">
        <v>2650890</v>
      </c>
      <c r="I71" s="8">
        <v>885</v>
      </c>
      <c r="J71" s="7" t="s">
        <v>7</v>
      </c>
      <c r="K71" s="7" t="s">
        <v>161</v>
      </c>
      <c r="L71" s="8">
        <v>793</v>
      </c>
      <c r="M71" s="8">
        <v>3307969</v>
      </c>
      <c r="N71" s="7" t="s">
        <v>1148</v>
      </c>
      <c r="O71" s="8">
        <v>728864</v>
      </c>
      <c r="P71" s="7" t="s">
        <v>1148</v>
      </c>
      <c r="Q71" s="8">
        <v>228646</v>
      </c>
      <c r="R71" s="7" t="s">
        <v>1148</v>
      </c>
      <c r="S71" s="8">
        <v>673877</v>
      </c>
      <c r="T71" s="7" t="s">
        <v>1148</v>
      </c>
      <c r="U71" s="8">
        <v>58384</v>
      </c>
      <c r="V71" s="7" t="s">
        <v>1148</v>
      </c>
      <c r="W71" s="33">
        <v>4997740</v>
      </c>
      <c r="X71" s="7" t="s">
        <v>1148</v>
      </c>
      <c r="Y71" s="30">
        <v>1448</v>
      </c>
      <c r="Z71" s="7" t="s">
        <v>1148</v>
      </c>
      <c r="AA71" s="30">
        <v>406</v>
      </c>
      <c r="AB71" s="7" t="s">
        <v>1148</v>
      </c>
      <c r="AC71" s="30">
        <v>121</v>
      </c>
      <c r="AD71" s="7" t="s">
        <v>1148</v>
      </c>
      <c r="AE71" s="30">
        <v>319</v>
      </c>
      <c r="AF71" s="7" t="s">
        <v>1148</v>
      </c>
      <c r="AG71" s="30">
        <v>31</v>
      </c>
      <c r="AH71" s="34" t="s">
        <v>1148</v>
      </c>
      <c r="AI71" s="32">
        <v>2325</v>
      </c>
      <c r="AJ71" s="7" t="s">
        <v>1148</v>
      </c>
      <c r="AK71" s="7" t="str">
        <f>IF(OR(N71="Q",P71="Q",R71="Q",T71="Q",V71="Q",X71="Q",Z71="Q",AB71="Q",AD71="Q",AF71="Q",AH71="Q",AJ71="Q"),"Yes","No")</f>
        <v>No</v>
      </c>
    </row>
    <row r="72" spans="1:37">
      <c r="A72" s="7" t="s">
        <v>494</v>
      </c>
      <c r="B72" s="7" t="s">
        <v>495</v>
      </c>
      <c r="C72" s="7" t="s">
        <v>54</v>
      </c>
      <c r="D72" s="304">
        <v>5027</v>
      </c>
      <c r="E72" s="299">
        <v>50027</v>
      </c>
      <c r="F72" s="7" t="s">
        <v>243</v>
      </c>
      <c r="G72" s="7" t="s">
        <v>160</v>
      </c>
      <c r="H72" s="8">
        <v>2650890</v>
      </c>
      <c r="I72" s="8">
        <v>885</v>
      </c>
      <c r="J72" s="7" t="s">
        <v>21</v>
      </c>
      <c r="K72" s="7" t="s">
        <v>161</v>
      </c>
      <c r="L72" s="8">
        <v>72</v>
      </c>
      <c r="M72" s="8">
        <v>327731</v>
      </c>
      <c r="N72" s="7" t="s">
        <v>1148</v>
      </c>
      <c r="O72" s="8">
        <v>179638</v>
      </c>
      <c r="P72" s="7" t="s">
        <v>1148</v>
      </c>
      <c r="Q72" s="8">
        <v>165857</v>
      </c>
      <c r="R72" s="7" t="s">
        <v>1148</v>
      </c>
      <c r="S72" s="8">
        <v>342068</v>
      </c>
      <c r="T72" s="7" t="s">
        <v>1148</v>
      </c>
      <c r="U72" s="8">
        <v>126055</v>
      </c>
      <c r="V72" s="7" t="s">
        <v>1148</v>
      </c>
      <c r="W72" s="33">
        <v>1141349</v>
      </c>
      <c r="X72" s="7" t="s">
        <v>1148</v>
      </c>
      <c r="Y72" s="30">
        <v>174</v>
      </c>
      <c r="Z72" s="7" t="s">
        <v>1148</v>
      </c>
      <c r="AA72" s="30">
        <v>95</v>
      </c>
      <c r="AB72" s="7" t="s">
        <v>1148</v>
      </c>
      <c r="AC72" s="30">
        <v>90</v>
      </c>
      <c r="AD72" s="7" t="s">
        <v>1148</v>
      </c>
      <c r="AE72" s="30">
        <v>181</v>
      </c>
      <c r="AF72" s="7" t="s">
        <v>1148</v>
      </c>
      <c r="AG72" s="30">
        <v>51</v>
      </c>
      <c r="AH72" s="34" t="s">
        <v>1148</v>
      </c>
      <c r="AI72" s="32">
        <v>591</v>
      </c>
      <c r="AJ72" s="7" t="s">
        <v>1148</v>
      </c>
      <c r="AK72" s="7" t="str">
        <f>IF(OR(N72="Q",P72="Q",R72="Q",T72="Q",V72="Q",X72="Q",Z72="Q",AB72="Q",AD72="Q",AF72="Q",AH72="Q",AJ72="Q"),"Yes","No")</f>
        <v>No</v>
      </c>
    </row>
    <row r="73" spans="1:37">
      <c r="A73" s="7" t="s">
        <v>498</v>
      </c>
      <c r="B73" s="7" t="s">
        <v>499</v>
      </c>
      <c r="C73" s="7" t="s">
        <v>36</v>
      </c>
      <c r="D73" s="304">
        <v>4022</v>
      </c>
      <c r="E73" s="299">
        <v>40022</v>
      </c>
      <c r="F73" s="7" t="s">
        <v>167</v>
      </c>
      <c r="G73" s="7" t="s">
        <v>160</v>
      </c>
      <c r="H73" s="8">
        <v>4515419</v>
      </c>
      <c r="I73" s="8">
        <v>838</v>
      </c>
      <c r="J73" s="7" t="s">
        <v>7</v>
      </c>
      <c r="K73" s="7" t="s">
        <v>161</v>
      </c>
      <c r="L73" s="8">
        <v>451</v>
      </c>
      <c r="M73" s="8">
        <v>2596232</v>
      </c>
      <c r="N73" s="7" t="s">
        <v>1148</v>
      </c>
      <c r="O73" s="8">
        <v>691046</v>
      </c>
      <c r="P73" s="7" t="s">
        <v>1148</v>
      </c>
      <c r="Q73" s="8">
        <v>213876</v>
      </c>
      <c r="R73" s="7" t="s">
        <v>1148</v>
      </c>
      <c r="S73" s="8">
        <v>620425</v>
      </c>
      <c r="T73" s="7" t="s">
        <v>1148</v>
      </c>
      <c r="U73" s="8">
        <v>632</v>
      </c>
      <c r="V73" s="7" t="s">
        <v>1148</v>
      </c>
      <c r="W73" s="33">
        <v>4122211</v>
      </c>
      <c r="X73" s="7" t="s">
        <v>1148</v>
      </c>
      <c r="Y73" s="30">
        <v>1504.31</v>
      </c>
      <c r="Z73" s="7" t="s">
        <v>1148</v>
      </c>
      <c r="AA73" s="30">
        <v>327</v>
      </c>
      <c r="AB73" s="7" t="s">
        <v>1148</v>
      </c>
      <c r="AC73" s="30">
        <v>110.96</v>
      </c>
      <c r="AD73" s="7" t="s">
        <v>1148</v>
      </c>
      <c r="AE73" s="30">
        <v>302.32</v>
      </c>
      <c r="AF73" s="7" t="s">
        <v>1148</v>
      </c>
      <c r="AG73" s="30">
        <v>0.32</v>
      </c>
      <c r="AH73" s="34" t="s">
        <v>1148</v>
      </c>
      <c r="AI73" s="32">
        <v>2244.91</v>
      </c>
      <c r="AJ73" s="7" t="s">
        <v>1148</v>
      </c>
      <c r="AK73" s="7" t="str">
        <f>IF(OR(N73="Q",P73="Q",R73="Q",T73="Q",V73="Q",X73="Q",Z73="Q",AB73="Q",AD73="Q",AF73="Q",AH73="Q",AJ73="Q"),"Yes","No")</f>
        <v>No</v>
      </c>
    </row>
    <row r="74" spans="1:37">
      <c r="A74" s="7" t="s">
        <v>498</v>
      </c>
      <c r="B74" s="7" t="s">
        <v>499</v>
      </c>
      <c r="C74" s="7" t="s">
        <v>36</v>
      </c>
      <c r="D74" s="304">
        <v>4022</v>
      </c>
      <c r="E74" s="299">
        <v>40022</v>
      </c>
      <c r="F74" s="7" t="s">
        <v>167</v>
      </c>
      <c r="G74" s="7" t="s">
        <v>160</v>
      </c>
      <c r="H74" s="8">
        <v>4515419</v>
      </c>
      <c r="I74" s="8">
        <v>838</v>
      </c>
      <c r="J74" s="7" t="s">
        <v>20</v>
      </c>
      <c r="K74" s="7" t="s">
        <v>161</v>
      </c>
      <c r="L74" s="8">
        <v>224</v>
      </c>
      <c r="M74" s="8">
        <v>1604800</v>
      </c>
      <c r="N74" s="7" t="s">
        <v>1148</v>
      </c>
      <c r="O74" s="8">
        <v>537604</v>
      </c>
      <c r="P74" s="7" t="s">
        <v>1148</v>
      </c>
      <c r="Q74" s="8">
        <v>871005</v>
      </c>
      <c r="R74" s="7" t="s">
        <v>1148</v>
      </c>
      <c r="S74" s="8">
        <v>745134</v>
      </c>
      <c r="T74" s="7" t="s">
        <v>1148</v>
      </c>
      <c r="U74" s="8">
        <v>49860</v>
      </c>
      <c r="V74" s="7" t="s">
        <v>1148</v>
      </c>
      <c r="W74" s="33">
        <v>3808403</v>
      </c>
      <c r="X74" s="7" t="s">
        <v>1148</v>
      </c>
      <c r="Y74" s="30">
        <v>672.6</v>
      </c>
      <c r="Z74" s="7" t="s">
        <v>1148</v>
      </c>
      <c r="AA74" s="30">
        <v>225</v>
      </c>
      <c r="AB74" s="7" t="s">
        <v>1148</v>
      </c>
      <c r="AC74" s="30">
        <v>451.89</v>
      </c>
      <c r="AD74" s="7" t="s">
        <v>1148</v>
      </c>
      <c r="AE74" s="30">
        <v>354.35</v>
      </c>
      <c r="AF74" s="7" t="s">
        <v>1148</v>
      </c>
      <c r="AG74" s="30">
        <v>26.34</v>
      </c>
      <c r="AH74" s="34" t="s">
        <v>1148</v>
      </c>
      <c r="AI74" s="32">
        <v>1730.18</v>
      </c>
      <c r="AJ74" s="7" t="s">
        <v>1148</v>
      </c>
      <c r="AK74" s="7" t="str">
        <f>IF(OR(N74="Q",P74="Q",R74="Q",T74="Q",V74="Q",X74="Q",Z74="Q",AB74="Q",AD74="Q",AF74="Q",AH74="Q",AJ74="Q"),"Yes","No")</f>
        <v>No</v>
      </c>
    </row>
    <row r="75" spans="1:37">
      <c r="A75" s="7" t="s">
        <v>498</v>
      </c>
      <c r="B75" s="7" t="s">
        <v>499</v>
      </c>
      <c r="C75" s="7" t="s">
        <v>36</v>
      </c>
      <c r="D75" s="304">
        <v>4022</v>
      </c>
      <c r="E75" s="299">
        <v>40022</v>
      </c>
      <c r="F75" s="7" t="s">
        <v>167</v>
      </c>
      <c r="G75" s="7" t="s">
        <v>160</v>
      </c>
      <c r="H75" s="8">
        <v>4515419</v>
      </c>
      <c r="I75" s="8">
        <v>838</v>
      </c>
      <c r="J75" s="7" t="s">
        <v>10</v>
      </c>
      <c r="K75" s="7" t="s">
        <v>161</v>
      </c>
      <c r="L75" s="8">
        <v>163</v>
      </c>
      <c r="M75" s="8">
        <v>548775</v>
      </c>
      <c r="N75" s="7" t="s">
        <v>1148</v>
      </c>
      <c r="O75" s="8">
        <v>118971</v>
      </c>
      <c r="P75" s="7" t="s">
        <v>1148</v>
      </c>
      <c r="Q75" s="8">
        <v>6070</v>
      </c>
      <c r="R75" s="7" t="s">
        <v>1148</v>
      </c>
      <c r="S75" s="8">
        <v>45774</v>
      </c>
      <c r="T75" s="7" t="s">
        <v>1148</v>
      </c>
      <c r="U75" s="8">
        <v>0</v>
      </c>
      <c r="V75" s="7" t="s">
        <v>1148</v>
      </c>
      <c r="W75" s="33">
        <v>719590</v>
      </c>
      <c r="X75" s="7" t="s">
        <v>1148</v>
      </c>
      <c r="Y75" s="30">
        <v>306.08999999999997</v>
      </c>
      <c r="Z75" s="7" t="s">
        <v>1148</v>
      </c>
      <c r="AA75" s="30">
        <v>55</v>
      </c>
      <c r="AB75" s="7" t="s">
        <v>1148</v>
      </c>
      <c r="AC75" s="30">
        <v>3.15</v>
      </c>
      <c r="AD75" s="7" t="s">
        <v>1148</v>
      </c>
      <c r="AE75" s="30">
        <v>22.33</v>
      </c>
      <c r="AF75" s="7" t="s">
        <v>1148</v>
      </c>
      <c r="AG75" s="30">
        <v>0</v>
      </c>
      <c r="AH75" s="34" t="s">
        <v>1148</v>
      </c>
      <c r="AI75" s="32">
        <v>386.57</v>
      </c>
      <c r="AJ75" s="7" t="s">
        <v>1148</v>
      </c>
      <c r="AK75" s="7" t="str">
        <f>IF(OR(N75="Q",P75="Q",R75="Q",T75="Q",V75="Q",X75="Q",Z75="Q",AB75="Q",AD75="Q",AF75="Q",AH75="Q",AJ75="Q"),"Yes","No")</f>
        <v>No</v>
      </c>
    </row>
    <row r="76" spans="1:37">
      <c r="A76" s="7" t="s">
        <v>695</v>
      </c>
      <c r="B76" s="7" t="s">
        <v>696</v>
      </c>
      <c r="C76" s="7" t="s">
        <v>84</v>
      </c>
      <c r="D76" s="304">
        <v>6011</v>
      </c>
      <c r="E76" s="299">
        <v>60011</v>
      </c>
      <c r="F76" s="7" t="s">
        <v>167</v>
      </c>
      <c r="G76" s="7" t="s">
        <v>160</v>
      </c>
      <c r="H76" s="8">
        <v>1758210</v>
      </c>
      <c r="I76" s="8">
        <v>786</v>
      </c>
      <c r="J76" s="7" t="s">
        <v>7</v>
      </c>
      <c r="K76" s="7" t="s">
        <v>161</v>
      </c>
      <c r="L76" s="8">
        <v>372</v>
      </c>
      <c r="M76" s="8">
        <v>1935770</v>
      </c>
      <c r="N76" s="7" t="s">
        <v>1148</v>
      </c>
      <c r="O76" s="8">
        <v>486524</v>
      </c>
      <c r="P76" s="7" t="s">
        <v>1148</v>
      </c>
      <c r="Q76" s="8">
        <v>180448</v>
      </c>
      <c r="R76" s="7" t="s">
        <v>1148</v>
      </c>
      <c r="S76" s="8">
        <v>350454</v>
      </c>
      <c r="T76" s="7" t="s">
        <v>1148</v>
      </c>
      <c r="U76" s="8">
        <v>0</v>
      </c>
      <c r="V76" s="7" t="s">
        <v>1148</v>
      </c>
      <c r="W76" s="33">
        <v>2953196</v>
      </c>
      <c r="X76" s="7" t="s">
        <v>1148</v>
      </c>
      <c r="Y76" s="30">
        <v>1047.5999999999999</v>
      </c>
      <c r="Z76" s="7" t="s">
        <v>1148</v>
      </c>
      <c r="AA76" s="30">
        <v>263.5</v>
      </c>
      <c r="AB76" s="7" t="s">
        <v>1148</v>
      </c>
      <c r="AC76" s="30">
        <v>97.7</v>
      </c>
      <c r="AD76" s="7" t="s">
        <v>1148</v>
      </c>
      <c r="AE76" s="30">
        <v>190.1</v>
      </c>
      <c r="AF76" s="7" t="s">
        <v>1148</v>
      </c>
      <c r="AG76" s="30">
        <v>0</v>
      </c>
      <c r="AH76" s="34" t="s">
        <v>1148</v>
      </c>
      <c r="AI76" s="32">
        <v>1598.9</v>
      </c>
      <c r="AJ76" s="7" t="s">
        <v>1148</v>
      </c>
      <c r="AK76" s="7" t="str">
        <f>IF(OR(N76="Q",P76="Q",R76="Q",T76="Q",V76="Q",X76="Q",Z76="Q",AB76="Q",AD76="Q",AF76="Q",AH76="Q",AJ76="Q"),"Yes","No")</f>
        <v>No</v>
      </c>
    </row>
    <row r="77" spans="1:37">
      <c r="A77" s="7" t="s">
        <v>695</v>
      </c>
      <c r="B77" s="7" t="s">
        <v>696</v>
      </c>
      <c r="C77" s="7" t="s">
        <v>84</v>
      </c>
      <c r="D77" s="304">
        <v>6011</v>
      </c>
      <c r="E77" s="299">
        <v>60011</v>
      </c>
      <c r="F77" s="7" t="s">
        <v>167</v>
      </c>
      <c r="G77" s="7" t="s">
        <v>160</v>
      </c>
      <c r="H77" s="8">
        <v>1758210</v>
      </c>
      <c r="I77" s="8">
        <v>786</v>
      </c>
      <c r="J77" s="7" t="s">
        <v>10</v>
      </c>
      <c r="K77" s="7" t="s">
        <v>161</v>
      </c>
      <c r="L77" s="8">
        <v>102</v>
      </c>
      <c r="M77" s="8">
        <v>378274</v>
      </c>
      <c r="N77" s="7" t="s">
        <v>1148</v>
      </c>
      <c r="O77" s="8">
        <v>53440</v>
      </c>
      <c r="P77" s="7" t="s">
        <v>1148</v>
      </c>
      <c r="Q77" s="8">
        <v>4921</v>
      </c>
      <c r="R77" s="7" t="s">
        <v>1148</v>
      </c>
      <c r="S77" s="8">
        <v>46631</v>
      </c>
      <c r="T77" s="7" t="s">
        <v>1148</v>
      </c>
      <c r="U77" s="8">
        <v>0</v>
      </c>
      <c r="V77" s="7" t="s">
        <v>1148</v>
      </c>
      <c r="W77" s="33">
        <v>483266</v>
      </c>
      <c r="X77" s="7" t="s">
        <v>1148</v>
      </c>
      <c r="Y77" s="30">
        <v>204</v>
      </c>
      <c r="Z77" s="7" t="s">
        <v>1148</v>
      </c>
      <c r="AA77" s="30">
        <v>29</v>
      </c>
      <c r="AB77" s="7" t="s">
        <v>1148</v>
      </c>
      <c r="AC77" s="30">
        <v>2.7</v>
      </c>
      <c r="AD77" s="7" t="s">
        <v>1148</v>
      </c>
      <c r="AE77" s="30">
        <v>25.3</v>
      </c>
      <c r="AF77" s="7" t="s">
        <v>1148</v>
      </c>
      <c r="AG77" s="30">
        <v>0</v>
      </c>
      <c r="AH77" s="34" t="s">
        <v>1148</v>
      </c>
      <c r="AI77" s="32">
        <v>261</v>
      </c>
      <c r="AJ77" s="7" t="s">
        <v>1148</v>
      </c>
      <c r="AK77" s="7" t="str">
        <f>IF(OR(N77="Q",P77="Q",R77="Q",T77="Q",V77="Q",X77="Q",Z77="Q",AB77="Q",AD77="Q",AF77="Q",AH77="Q",AJ77="Q"),"Yes","No")</f>
        <v>No</v>
      </c>
    </row>
    <row r="78" spans="1:37">
      <c r="A78" s="7" t="s">
        <v>603</v>
      </c>
      <c r="B78" s="7" t="s">
        <v>604</v>
      </c>
      <c r="C78" s="7" t="s">
        <v>17</v>
      </c>
      <c r="D78" s="304">
        <v>9026</v>
      </c>
      <c r="E78" s="299">
        <v>90026</v>
      </c>
      <c r="F78" s="7" t="s">
        <v>167</v>
      </c>
      <c r="G78" s="7" t="s">
        <v>160</v>
      </c>
      <c r="H78" s="8">
        <v>2956746</v>
      </c>
      <c r="I78" s="8">
        <v>732</v>
      </c>
      <c r="J78" s="7" t="s">
        <v>7</v>
      </c>
      <c r="K78" s="7" t="s">
        <v>161</v>
      </c>
      <c r="L78" s="8">
        <v>215</v>
      </c>
      <c r="M78" s="8">
        <v>1058661</v>
      </c>
      <c r="N78" s="7" t="s">
        <v>1148</v>
      </c>
      <c r="O78" s="8">
        <v>311015</v>
      </c>
      <c r="P78" s="7" t="s">
        <v>1148</v>
      </c>
      <c r="Q78" s="8">
        <v>7262</v>
      </c>
      <c r="R78" s="7" t="s">
        <v>1148</v>
      </c>
      <c r="S78" s="8">
        <v>55344</v>
      </c>
      <c r="T78" s="7" t="s">
        <v>1148</v>
      </c>
      <c r="U78" s="8">
        <v>0</v>
      </c>
      <c r="V78" s="7" t="s">
        <v>1148</v>
      </c>
      <c r="W78" s="33">
        <v>1432282</v>
      </c>
      <c r="X78" s="7" t="s">
        <v>1148</v>
      </c>
      <c r="Y78" s="30">
        <v>620</v>
      </c>
      <c r="Z78" s="7" t="s">
        <v>1148</v>
      </c>
      <c r="AA78" s="30">
        <v>182</v>
      </c>
      <c r="AB78" s="7" t="s">
        <v>1148</v>
      </c>
      <c r="AC78" s="30">
        <v>4</v>
      </c>
      <c r="AD78" s="7" t="s">
        <v>1148</v>
      </c>
      <c r="AE78" s="30">
        <v>29</v>
      </c>
      <c r="AF78" s="7" t="s">
        <v>1148</v>
      </c>
      <c r="AG78" s="30">
        <v>0</v>
      </c>
      <c r="AH78" s="34" t="s">
        <v>1148</v>
      </c>
      <c r="AI78" s="32">
        <v>835</v>
      </c>
      <c r="AJ78" s="7" t="s">
        <v>1148</v>
      </c>
      <c r="AK78" s="7" t="str">
        <f>IF(OR(N78="Q",P78="Q",R78="Q",T78="Q",V78="Q",X78="Q",Z78="Q",AB78="Q",AD78="Q",AF78="Q",AH78="Q",AJ78="Q"),"Yes","No")</f>
        <v>No</v>
      </c>
    </row>
    <row r="79" spans="1:37">
      <c r="A79" s="7" t="s">
        <v>603</v>
      </c>
      <c r="B79" s="7" t="s">
        <v>604</v>
      </c>
      <c r="C79" s="7" t="s">
        <v>17</v>
      </c>
      <c r="D79" s="304">
        <v>9026</v>
      </c>
      <c r="E79" s="299">
        <v>90026</v>
      </c>
      <c r="F79" s="7" t="s">
        <v>167</v>
      </c>
      <c r="G79" s="7" t="s">
        <v>160</v>
      </c>
      <c r="H79" s="8">
        <v>2956746</v>
      </c>
      <c r="I79" s="8">
        <v>732</v>
      </c>
      <c r="J79" s="7" t="s">
        <v>21</v>
      </c>
      <c r="K79" s="7" t="s">
        <v>161</v>
      </c>
      <c r="L79" s="8">
        <v>97</v>
      </c>
      <c r="M79" s="8">
        <v>555178</v>
      </c>
      <c r="N79" s="7" t="s">
        <v>1148</v>
      </c>
      <c r="O79" s="8">
        <v>160850</v>
      </c>
      <c r="P79" s="7" t="s">
        <v>1148</v>
      </c>
      <c r="Q79" s="8">
        <v>243421</v>
      </c>
      <c r="R79" s="7" t="s">
        <v>1148</v>
      </c>
      <c r="S79" s="8">
        <v>7246</v>
      </c>
      <c r="T79" s="7" t="s">
        <v>1148</v>
      </c>
      <c r="U79" s="8">
        <v>0</v>
      </c>
      <c r="V79" s="7" t="s">
        <v>1148</v>
      </c>
      <c r="W79" s="33">
        <v>966695</v>
      </c>
      <c r="X79" s="7" t="s">
        <v>1148</v>
      </c>
      <c r="Y79" s="30">
        <v>291</v>
      </c>
      <c r="Z79" s="7" t="s">
        <v>1148</v>
      </c>
      <c r="AA79" s="30">
        <v>83</v>
      </c>
      <c r="AB79" s="7" t="s">
        <v>1148</v>
      </c>
      <c r="AC79" s="30">
        <v>120</v>
      </c>
      <c r="AD79" s="7" t="s">
        <v>1148</v>
      </c>
      <c r="AE79" s="30">
        <v>4</v>
      </c>
      <c r="AF79" s="7" t="s">
        <v>1148</v>
      </c>
      <c r="AG79" s="30">
        <v>0</v>
      </c>
      <c r="AH79" s="34" t="s">
        <v>1148</v>
      </c>
      <c r="AI79" s="32">
        <v>498</v>
      </c>
      <c r="AJ79" s="7" t="s">
        <v>1148</v>
      </c>
      <c r="AK79" s="7" t="str">
        <f>IF(OR(N79="Q",P79="Q",R79="Q",T79="Q",V79="Q",X79="Q",Z79="Q",AB79="Q",AD79="Q",AF79="Q",AH79="Q",AJ79="Q"),"Yes","No")</f>
        <v>No</v>
      </c>
    </row>
    <row r="80" spans="1:37">
      <c r="A80" s="7" t="s">
        <v>611</v>
      </c>
      <c r="B80" s="7" t="s">
        <v>612</v>
      </c>
      <c r="C80" s="7" t="s">
        <v>17</v>
      </c>
      <c r="D80" s="304">
        <v>9013</v>
      </c>
      <c r="E80" s="299">
        <v>90013</v>
      </c>
      <c r="F80" s="7" t="s">
        <v>167</v>
      </c>
      <c r="G80" s="7" t="s">
        <v>160</v>
      </c>
      <c r="H80" s="8">
        <v>1664496</v>
      </c>
      <c r="I80" s="8">
        <v>679</v>
      </c>
      <c r="J80" s="7" t="s">
        <v>7</v>
      </c>
      <c r="K80" s="7" t="s">
        <v>161</v>
      </c>
      <c r="L80" s="8">
        <v>384</v>
      </c>
      <c r="M80" s="8">
        <v>1822672</v>
      </c>
      <c r="N80" s="7" t="s">
        <v>1148</v>
      </c>
      <c r="O80" s="8">
        <v>551645</v>
      </c>
      <c r="P80" s="7" t="s">
        <v>1148</v>
      </c>
      <c r="Q80" s="8">
        <v>88319</v>
      </c>
      <c r="R80" s="7" t="s">
        <v>1148</v>
      </c>
      <c r="S80" s="8">
        <v>201992</v>
      </c>
      <c r="T80" s="7" t="s">
        <v>1148</v>
      </c>
      <c r="U80" s="8">
        <v>0</v>
      </c>
      <c r="V80" s="7" t="s">
        <v>1148</v>
      </c>
      <c r="W80" s="33">
        <v>2664628</v>
      </c>
      <c r="X80" s="7" t="s">
        <v>1148</v>
      </c>
      <c r="Y80" s="30">
        <v>1033</v>
      </c>
      <c r="Z80" s="7" t="s">
        <v>1148</v>
      </c>
      <c r="AA80" s="30">
        <v>311</v>
      </c>
      <c r="AB80" s="7" t="s">
        <v>1148</v>
      </c>
      <c r="AC80" s="30">
        <v>54</v>
      </c>
      <c r="AD80" s="7" t="s">
        <v>1148</v>
      </c>
      <c r="AE80" s="30">
        <v>131</v>
      </c>
      <c r="AF80" s="7" t="s">
        <v>1148</v>
      </c>
      <c r="AG80" s="30">
        <v>0</v>
      </c>
      <c r="AH80" s="34" t="s">
        <v>1148</v>
      </c>
      <c r="AI80" s="32">
        <v>1529</v>
      </c>
      <c r="AJ80" s="7" t="s">
        <v>1148</v>
      </c>
      <c r="AK80" s="7" t="str">
        <f>IF(OR(N80="Q",P80="Q",R80="Q",T80="Q",V80="Q",X80="Q",Z80="Q",AB80="Q",AD80="Q",AF80="Q",AH80="Q",AJ80="Q"),"Yes","No")</f>
        <v>No</v>
      </c>
    </row>
    <row r="81" spans="1:37">
      <c r="A81" s="7" t="s">
        <v>611</v>
      </c>
      <c r="B81" s="7" t="s">
        <v>612</v>
      </c>
      <c r="C81" s="7" t="s">
        <v>17</v>
      </c>
      <c r="D81" s="304">
        <v>9013</v>
      </c>
      <c r="E81" s="299">
        <v>90013</v>
      </c>
      <c r="F81" s="7" t="s">
        <v>167</v>
      </c>
      <c r="G81" s="7" t="s">
        <v>160</v>
      </c>
      <c r="H81" s="8">
        <v>1664496</v>
      </c>
      <c r="I81" s="8">
        <v>679</v>
      </c>
      <c r="J81" s="7" t="s">
        <v>21</v>
      </c>
      <c r="K81" s="7" t="s">
        <v>161</v>
      </c>
      <c r="L81" s="8">
        <v>59</v>
      </c>
      <c r="M81" s="8">
        <v>281226</v>
      </c>
      <c r="N81" s="7" t="s">
        <v>1148</v>
      </c>
      <c r="O81" s="8">
        <v>197729</v>
      </c>
      <c r="P81" s="7" t="s">
        <v>1148</v>
      </c>
      <c r="Q81" s="8">
        <v>225121</v>
      </c>
      <c r="R81" s="7" t="s">
        <v>1148</v>
      </c>
      <c r="S81" s="8">
        <v>68199</v>
      </c>
      <c r="T81" s="7" t="s">
        <v>1148</v>
      </c>
      <c r="U81" s="8">
        <v>0</v>
      </c>
      <c r="V81" s="7" t="s">
        <v>1148</v>
      </c>
      <c r="W81" s="33">
        <v>772275</v>
      </c>
      <c r="X81" s="7" t="s">
        <v>1148</v>
      </c>
      <c r="Y81" s="30">
        <v>169</v>
      </c>
      <c r="Z81" s="7" t="s">
        <v>1148</v>
      </c>
      <c r="AA81" s="30">
        <v>94</v>
      </c>
      <c r="AB81" s="7" t="s">
        <v>1148</v>
      </c>
      <c r="AC81" s="30">
        <v>115</v>
      </c>
      <c r="AD81" s="7" t="s">
        <v>1148</v>
      </c>
      <c r="AE81" s="30">
        <v>44</v>
      </c>
      <c r="AF81" s="7" t="s">
        <v>1148</v>
      </c>
      <c r="AG81" s="30">
        <v>0</v>
      </c>
      <c r="AH81" s="34" t="s">
        <v>1148</v>
      </c>
      <c r="AI81" s="32">
        <v>422</v>
      </c>
      <c r="AJ81" s="7" t="s">
        <v>1148</v>
      </c>
      <c r="AK81" s="7" t="str">
        <f>IF(OR(N81="Q",P81="Q",R81="Q",T81="Q",V81="Q",X81="Q",Z81="Q",AB81="Q",AD81="Q",AF81="Q",AH81="Q",AJ81="Q"),"Yes","No")</f>
        <v>No</v>
      </c>
    </row>
    <row r="82" spans="1:37">
      <c r="A82" s="7" t="s">
        <v>1146</v>
      </c>
      <c r="B82" s="7" t="s">
        <v>199</v>
      </c>
      <c r="C82" s="7" t="s">
        <v>17</v>
      </c>
      <c r="D82" s="304">
        <v>9014</v>
      </c>
      <c r="E82" s="299">
        <v>90014</v>
      </c>
      <c r="F82" s="7" t="s">
        <v>167</v>
      </c>
      <c r="G82" s="7" t="s">
        <v>160</v>
      </c>
      <c r="H82" s="8">
        <v>3281212</v>
      </c>
      <c r="I82" s="8">
        <v>667</v>
      </c>
      <c r="J82" s="7" t="s">
        <v>7</v>
      </c>
      <c r="K82" s="7" t="s">
        <v>161</v>
      </c>
      <c r="L82" s="8">
        <v>362</v>
      </c>
      <c r="M82" s="8">
        <v>1861189</v>
      </c>
      <c r="N82" s="7" t="s">
        <v>1148</v>
      </c>
      <c r="O82" s="8">
        <v>526072</v>
      </c>
      <c r="P82" s="7" t="s">
        <v>1148</v>
      </c>
      <c r="Q82" s="8">
        <v>61566</v>
      </c>
      <c r="R82" s="7" t="s">
        <v>1148</v>
      </c>
      <c r="S82" s="8">
        <v>363489</v>
      </c>
      <c r="T82" s="7" t="s">
        <v>1148</v>
      </c>
      <c r="U82" s="8">
        <v>0</v>
      </c>
      <c r="V82" s="7" t="s">
        <v>1148</v>
      </c>
      <c r="W82" s="33">
        <v>2812316</v>
      </c>
      <c r="X82" s="7" t="s">
        <v>1148</v>
      </c>
      <c r="Y82" s="30">
        <v>1298</v>
      </c>
      <c r="Z82" s="7" t="s">
        <v>1148</v>
      </c>
      <c r="AA82" s="30">
        <v>320</v>
      </c>
      <c r="AB82" s="7" t="s">
        <v>1148</v>
      </c>
      <c r="AC82" s="30">
        <v>36</v>
      </c>
      <c r="AD82" s="7" t="s">
        <v>1148</v>
      </c>
      <c r="AE82" s="30">
        <v>213</v>
      </c>
      <c r="AF82" s="7" t="s">
        <v>1148</v>
      </c>
      <c r="AG82" s="30">
        <v>0</v>
      </c>
      <c r="AH82" s="34" t="s">
        <v>1148</v>
      </c>
      <c r="AI82" s="32">
        <v>1867</v>
      </c>
      <c r="AJ82" s="7" t="s">
        <v>1148</v>
      </c>
      <c r="AK82" s="7" t="str">
        <f>IF(OR(N82="Q",P82="Q",R82="Q",T82="Q",V82="Q",X82="Q",Z82="Q",AB82="Q",AD82="Q",AF82="Q",AH82="Q",AJ82="Q"),"Yes","No")</f>
        <v>No</v>
      </c>
    </row>
    <row r="83" spans="1:37">
      <c r="A83" s="7" t="s">
        <v>1146</v>
      </c>
      <c r="B83" s="7" t="s">
        <v>199</v>
      </c>
      <c r="C83" s="7" t="s">
        <v>17</v>
      </c>
      <c r="D83" s="304">
        <v>9014</v>
      </c>
      <c r="E83" s="299">
        <v>90014</v>
      </c>
      <c r="F83" s="7" t="s">
        <v>167</v>
      </c>
      <c r="G83" s="7" t="s">
        <v>160</v>
      </c>
      <c r="H83" s="8">
        <v>3281212</v>
      </c>
      <c r="I83" s="8">
        <v>667</v>
      </c>
      <c r="J83" s="7" t="s">
        <v>18</v>
      </c>
      <c r="K83" s="7" t="s">
        <v>161</v>
      </c>
      <c r="L83" s="8">
        <v>104</v>
      </c>
      <c r="M83" s="8">
        <v>155964</v>
      </c>
      <c r="N83" s="7" t="s">
        <v>1148</v>
      </c>
      <c r="O83" s="8">
        <v>43887</v>
      </c>
      <c r="P83" s="7" t="s">
        <v>1148</v>
      </c>
      <c r="Q83" s="8">
        <v>5136</v>
      </c>
      <c r="R83" s="7" t="s">
        <v>1148</v>
      </c>
      <c r="S83" s="8">
        <v>30324</v>
      </c>
      <c r="T83" s="7" t="s">
        <v>1148</v>
      </c>
      <c r="U83" s="8">
        <v>0</v>
      </c>
      <c r="V83" s="7" t="s">
        <v>1148</v>
      </c>
      <c r="W83" s="33">
        <v>235311</v>
      </c>
      <c r="X83" s="7" t="s">
        <v>1148</v>
      </c>
      <c r="Y83" s="30">
        <v>110</v>
      </c>
      <c r="Z83" s="7" t="s">
        <v>1148</v>
      </c>
      <c r="AA83" s="30">
        <v>26</v>
      </c>
      <c r="AB83" s="7" t="s">
        <v>1148</v>
      </c>
      <c r="AC83" s="30">
        <v>3</v>
      </c>
      <c r="AD83" s="7" t="s">
        <v>1148</v>
      </c>
      <c r="AE83" s="30">
        <v>18</v>
      </c>
      <c r="AF83" s="7" t="s">
        <v>1148</v>
      </c>
      <c r="AG83" s="30">
        <v>0</v>
      </c>
      <c r="AH83" s="34" t="s">
        <v>1148</v>
      </c>
      <c r="AI83" s="32">
        <v>157</v>
      </c>
      <c r="AJ83" s="7" t="s">
        <v>1148</v>
      </c>
      <c r="AK83" s="7" t="str">
        <f>IF(OR(N83="Q",P83="Q",R83="Q",T83="Q",V83="Q",X83="Q",Z83="Q",AB83="Q",AD83="Q",AF83="Q",AH83="Q",AJ83="Q"),"Yes","No")</f>
        <v>No</v>
      </c>
    </row>
    <row r="84" spans="1:37">
      <c r="A84" s="7" t="s">
        <v>628</v>
      </c>
      <c r="B84" s="7" t="s">
        <v>377</v>
      </c>
      <c r="C84" s="7" t="s">
        <v>89</v>
      </c>
      <c r="D84" s="304">
        <v>29</v>
      </c>
      <c r="E84" s="299">
        <v>29</v>
      </c>
      <c r="F84" s="7" t="s">
        <v>167</v>
      </c>
      <c r="G84" s="7" t="s">
        <v>160</v>
      </c>
      <c r="H84" s="8">
        <v>3059393</v>
      </c>
      <c r="I84" s="8">
        <v>608</v>
      </c>
      <c r="J84" s="7" t="s">
        <v>8</v>
      </c>
      <c r="K84" s="7" t="s">
        <v>161</v>
      </c>
      <c r="L84" s="8">
        <v>368</v>
      </c>
      <c r="M84" s="8">
        <v>12639</v>
      </c>
      <c r="N84" s="7" t="s">
        <v>1148</v>
      </c>
      <c r="O84" s="8">
        <v>8600</v>
      </c>
      <c r="P84" s="7" t="s">
        <v>1148</v>
      </c>
      <c r="Q84" s="8">
        <v>1249</v>
      </c>
      <c r="R84" s="7" t="s">
        <v>1148</v>
      </c>
      <c r="S84" s="8">
        <v>11957</v>
      </c>
      <c r="T84" s="7" t="s">
        <v>1148</v>
      </c>
      <c r="U84" s="8">
        <v>567</v>
      </c>
      <c r="V84" s="7" t="s">
        <v>1148</v>
      </c>
      <c r="W84" s="33">
        <v>35012</v>
      </c>
      <c r="X84" s="7" t="s">
        <v>1148</v>
      </c>
      <c r="Y84" s="30">
        <v>6.4</v>
      </c>
      <c r="Z84" s="7" t="s">
        <v>1148</v>
      </c>
      <c r="AA84" s="30">
        <v>5.7</v>
      </c>
      <c r="AB84" s="7" t="s">
        <v>1148</v>
      </c>
      <c r="AC84" s="30">
        <v>0.8</v>
      </c>
      <c r="AD84" s="7" t="s">
        <v>1148</v>
      </c>
      <c r="AE84" s="30">
        <v>7</v>
      </c>
      <c r="AF84" s="7" t="s">
        <v>1148</v>
      </c>
      <c r="AG84" s="30">
        <v>0.3</v>
      </c>
      <c r="AH84" s="34" t="s">
        <v>1148</v>
      </c>
      <c r="AI84" s="32">
        <v>20.2</v>
      </c>
      <c r="AJ84" s="7" t="s">
        <v>1148</v>
      </c>
      <c r="AK84" s="7" t="str">
        <f>IF(OR(N84="Q",P84="Q",R84="Q",T84="Q",V84="Q",X84="Q",Z84="Q",AB84="Q",AD84="Q",AF84="Q",AH84="Q",AJ84="Q"),"Yes","No")</f>
        <v>No</v>
      </c>
    </row>
    <row r="85" spans="1:37">
      <c r="A85" s="7" t="s">
        <v>628</v>
      </c>
      <c r="B85" s="7" t="s">
        <v>377</v>
      </c>
      <c r="C85" s="7" t="s">
        <v>89</v>
      </c>
      <c r="D85" s="304">
        <v>29</v>
      </c>
      <c r="E85" s="299">
        <v>29</v>
      </c>
      <c r="F85" s="7" t="s">
        <v>167</v>
      </c>
      <c r="G85" s="7" t="s">
        <v>160</v>
      </c>
      <c r="H85" s="8">
        <v>3059393</v>
      </c>
      <c r="I85" s="8">
        <v>608</v>
      </c>
      <c r="J85" s="7" t="s">
        <v>7</v>
      </c>
      <c r="K85" s="7" t="s">
        <v>161</v>
      </c>
      <c r="L85" s="8">
        <v>93</v>
      </c>
      <c r="M85" s="8">
        <v>582187</v>
      </c>
      <c r="N85" s="7" t="s">
        <v>1148</v>
      </c>
      <c r="O85" s="8">
        <v>78303</v>
      </c>
      <c r="P85" s="7" t="s">
        <v>1148</v>
      </c>
      <c r="Q85" s="8">
        <v>16120</v>
      </c>
      <c r="R85" s="7" t="s">
        <v>1148</v>
      </c>
      <c r="S85" s="8">
        <v>120973</v>
      </c>
      <c r="T85" s="7" t="s">
        <v>1148</v>
      </c>
      <c r="U85" s="8">
        <v>13138</v>
      </c>
      <c r="V85" s="7" t="s">
        <v>1148</v>
      </c>
      <c r="W85" s="33">
        <v>810721</v>
      </c>
      <c r="X85" s="7" t="s">
        <v>1148</v>
      </c>
      <c r="Y85" s="30">
        <v>316.89999999999998</v>
      </c>
      <c r="Z85" s="7" t="s">
        <v>1148</v>
      </c>
      <c r="AA85" s="30">
        <v>45.1</v>
      </c>
      <c r="AB85" s="7" t="s">
        <v>1148</v>
      </c>
      <c r="AC85" s="30">
        <v>10</v>
      </c>
      <c r="AD85" s="7" t="s">
        <v>1148</v>
      </c>
      <c r="AE85" s="30">
        <v>68.900000000000006</v>
      </c>
      <c r="AF85" s="7" t="s">
        <v>1148</v>
      </c>
      <c r="AG85" s="30">
        <v>7.4</v>
      </c>
      <c r="AH85" s="34" t="s">
        <v>1148</v>
      </c>
      <c r="AI85" s="32">
        <v>448.3</v>
      </c>
      <c r="AJ85" s="7" t="s">
        <v>1148</v>
      </c>
      <c r="AK85" s="7" t="str">
        <f>IF(OR(N85="Q",P85="Q",R85="Q",T85="Q",V85="Q",X85="Q",Z85="Q",AB85="Q",AD85="Q",AF85="Q",AH85="Q",AJ85="Q"),"Yes","No")</f>
        <v>No</v>
      </c>
    </row>
    <row r="86" spans="1:37">
      <c r="A86" s="7" t="s">
        <v>628</v>
      </c>
      <c r="B86" s="7" t="s">
        <v>377</v>
      </c>
      <c r="C86" s="7" t="s">
        <v>89</v>
      </c>
      <c r="D86" s="304">
        <v>29</v>
      </c>
      <c r="E86" s="299">
        <v>29</v>
      </c>
      <c r="F86" s="7" t="s">
        <v>167</v>
      </c>
      <c r="G86" s="7" t="s">
        <v>160</v>
      </c>
      <c r="H86" s="8">
        <v>3059393</v>
      </c>
      <c r="I86" s="8">
        <v>608</v>
      </c>
      <c r="J86" s="7" t="s">
        <v>18</v>
      </c>
      <c r="K86" s="7" t="s">
        <v>161</v>
      </c>
      <c r="L86" s="8">
        <v>49</v>
      </c>
      <c r="M86" s="8">
        <v>117665</v>
      </c>
      <c r="N86" s="7" t="s">
        <v>1148</v>
      </c>
      <c r="O86" s="8">
        <v>29845</v>
      </c>
      <c r="P86" s="7" t="s">
        <v>1148</v>
      </c>
      <c r="Q86" s="8">
        <v>3345</v>
      </c>
      <c r="R86" s="7" t="s">
        <v>1148</v>
      </c>
      <c r="S86" s="8">
        <v>24487</v>
      </c>
      <c r="T86" s="7" t="s">
        <v>1148</v>
      </c>
      <c r="U86" s="8">
        <v>2889</v>
      </c>
      <c r="V86" s="7" t="s">
        <v>1148</v>
      </c>
      <c r="W86" s="33">
        <v>178231</v>
      </c>
      <c r="X86" s="7" t="s">
        <v>1148</v>
      </c>
      <c r="Y86" s="30">
        <v>63.7</v>
      </c>
      <c r="Z86" s="7" t="s">
        <v>1148</v>
      </c>
      <c r="AA86" s="30">
        <v>17.100000000000001</v>
      </c>
      <c r="AB86" s="7" t="s">
        <v>1148</v>
      </c>
      <c r="AC86" s="30">
        <v>2.1</v>
      </c>
      <c r="AD86" s="7" t="s">
        <v>1148</v>
      </c>
      <c r="AE86" s="30">
        <v>14</v>
      </c>
      <c r="AF86" s="7" t="s">
        <v>1148</v>
      </c>
      <c r="AG86" s="30">
        <v>1.6</v>
      </c>
      <c r="AH86" s="34" t="s">
        <v>1148</v>
      </c>
      <c r="AI86" s="32">
        <v>98.5</v>
      </c>
      <c r="AJ86" s="7" t="s">
        <v>1148</v>
      </c>
      <c r="AK86" s="7" t="str">
        <f>IF(OR(N86="Q",P86="Q",R86="Q",T86="Q",V86="Q",X86="Q",Z86="Q",AB86="Q",AD86="Q",AF86="Q",AH86="Q",AJ86="Q"),"Yes","No")</f>
        <v>No</v>
      </c>
    </row>
    <row r="87" spans="1:37">
      <c r="A87" s="7" t="s">
        <v>262</v>
      </c>
      <c r="B87" s="7" t="s">
        <v>263</v>
      </c>
      <c r="C87" s="7" t="s">
        <v>32</v>
      </c>
      <c r="D87" s="304">
        <v>4035</v>
      </c>
      <c r="E87" s="299">
        <v>40035</v>
      </c>
      <c r="F87" s="7" t="s">
        <v>167</v>
      </c>
      <c r="G87" s="7" t="s">
        <v>160</v>
      </c>
      <c r="H87" s="8">
        <v>1510516</v>
      </c>
      <c r="I87" s="8">
        <v>560</v>
      </c>
      <c r="J87" s="7" t="s">
        <v>7</v>
      </c>
      <c r="K87" s="7" t="s">
        <v>161</v>
      </c>
      <c r="L87" s="8">
        <v>238</v>
      </c>
      <c r="M87" s="8">
        <v>1378284</v>
      </c>
      <c r="N87" s="7" t="s">
        <v>1148</v>
      </c>
      <c r="O87" s="8">
        <v>268915</v>
      </c>
      <c r="P87" s="7" t="s">
        <v>1148</v>
      </c>
      <c r="Q87" s="8">
        <v>78827</v>
      </c>
      <c r="R87" s="7" t="s">
        <v>1148</v>
      </c>
      <c r="S87" s="8">
        <v>187105</v>
      </c>
      <c r="T87" s="7" t="s">
        <v>1148</v>
      </c>
      <c r="U87" s="8">
        <v>0</v>
      </c>
      <c r="V87" s="7" t="s">
        <v>1148</v>
      </c>
      <c r="W87" s="33">
        <v>1913131</v>
      </c>
      <c r="X87" s="7" t="s">
        <v>1148</v>
      </c>
      <c r="Y87" s="30">
        <v>677</v>
      </c>
      <c r="Z87" s="7" t="s">
        <v>1148</v>
      </c>
      <c r="AA87" s="30">
        <v>140</v>
      </c>
      <c r="AB87" s="7" t="s">
        <v>1148</v>
      </c>
      <c r="AC87" s="30">
        <v>38</v>
      </c>
      <c r="AD87" s="7" t="s">
        <v>1148</v>
      </c>
      <c r="AE87" s="30">
        <v>99</v>
      </c>
      <c r="AF87" s="7" t="s">
        <v>1148</v>
      </c>
      <c r="AG87" s="30">
        <v>0</v>
      </c>
      <c r="AH87" s="34" t="s">
        <v>1148</v>
      </c>
      <c r="AI87" s="32">
        <v>954</v>
      </c>
      <c r="AJ87" s="7" t="s">
        <v>1148</v>
      </c>
      <c r="AK87" s="7" t="str">
        <f>IF(OR(N87="Q",P87="Q",R87="Q",T87="Q",V87="Q",X87="Q",Z87="Q",AB87="Q",AD87="Q",AF87="Q",AH87="Q",AJ87="Q"),"Yes","No")</f>
        <v>No</v>
      </c>
    </row>
    <row r="88" spans="1:37">
      <c r="A88" s="7" t="s">
        <v>262</v>
      </c>
      <c r="B88" s="7" t="s">
        <v>263</v>
      </c>
      <c r="C88" s="7" t="s">
        <v>32</v>
      </c>
      <c r="D88" s="304">
        <v>4035</v>
      </c>
      <c r="E88" s="299">
        <v>40035</v>
      </c>
      <c r="F88" s="7" t="s">
        <v>167</v>
      </c>
      <c r="G88" s="7" t="s">
        <v>160</v>
      </c>
      <c r="H88" s="8">
        <v>1510516</v>
      </c>
      <c r="I88" s="8">
        <v>560</v>
      </c>
      <c r="J88" s="7" t="s">
        <v>22</v>
      </c>
      <c r="K88" s="7" t="s">
        <v>161</v>
      </c>
      <c r="L88" s="8">
        <v>12</v>
      </c>
      <c r="M88" s="8">
        <v>49574</v>
      </c>
      <c r="N88" s="7" t="s">
        <v>1148</v>
      </c>
      <c r="O88" s="8">
        <v>1683</v>
      </c>
      <c r="P88" s="7" t="s">
        <v>1148</v>
      </c>
      <c r="Q88" s="8">
        <v>3925</v>
      </c>
      <c r="R88" s="7" t="s">
        <v>1148</v>
      </c>
      <c r="S88" s="8">
        <v>9316</v>
      </c>
      <c r="T88" s="7" t="s">
        <v>1148</v>
      </c>
      <c r="U88" s="8">
        <v>0</v>
      </c>
      <c r="V88" s="7" t="s">
        <v>1148</v>
      </c>
      <c r="W88" s="33">
        <v>64498</v>
      </c>
      <c r="X88" s="7" t="s">
        <v>1148</v>
      </c>
      <c r="Y88" s="30">
        <v>24</v>
      </c>
      <c r="Z88" s="7" t="s">
        <v>1148</v>
      </c>
      <c r="AA88" s="30">
        <v>1</v>
      </c>
      <c r="AB88" s="7" t="s">
        <v>1148</v>
      </c>
      <c r="AC88" s="30">
        <v>2</v>
      </c>
      <c r="AD88" s="7" t="s">
        <v>1148</v>
      </c>
      <c r="AE88" s="30">
        <v>5</v>
      </c>
      <c r="AF88" s="7" t="s">
        <v>1148</v>
      </c>
      <c r="AG88" s="30">
        <v>0</v>
      </c>
      <c r="AH88" s="34" t="s">
        <v>1148</v>
      </c>
      <c r="AI88" s="32">
        <v>32</v>
      </c>
      <c r="AJ88" s="7" t="s">
        <v>1148</v>
      </c>
      <c r="AK88" s="7" t="str">
        <f>IF(OR(N88="Q",P88="Q",R88="Q",T88="Q",V88="Q",X88="Q",Z88="Q",AB88="Q",AD88="Q",AF88="Q",AH88="Q",AJ88="Q"),"Yes","No")</f>
        <v>No</v>
      </c>
    </row>
    <row r="89" spans="1:37">
      <c r="A89" s="7" t="s">
        <v>659</v>
      </c>
      <c r="B89" s="7" t="s">
        <v>660</v>
      </c>
      <c r="C89" s="7" t="s">
        <v>73</v>
      </c>
      <c r="D89" s="304">
        <v>5015</v>
      </c>
      <c r="E89" s="299">
        <v>50015</v>
      </c>
      <c r="F89" s="7" t="s">
        <v>167</v>
      </c>
      <c r="G89" s="7" t="s">
        <v>160</v>
      </c>
      <c r="H89" s="8">
        <v>1780673</v>
      </c>
      <c r="I89" s="8">
        <v>547</v>
      </c>
      <c r="J89" s="7" t="s">
        <v>7</v>
      </c>
      <c r="K89" s="7" t="s">
        <v>161</v>
      </c>
      <c r="L89" s="8">
        <v>350</v>
      </c>
      <c r="M89" s="8">
        <v>1839462</v>
      </c>
      <c r="N89" s="7" t="s">
        <v>1148</v>
      </c>
      <c r="O89" s="8">
        <v>489160</v>
      </c>
      <c r="P89" s="7" t="s">
        <v>1148</v>
      </c>
      <c r="Q89" s="8">
        <v>142703</v>
      </c>
      <c r="R89" s="7" t="s">
        <v>1148</v>
      </c>
      <c r="S89" s="8">
        <v>293780</v>
      </c>
      <c r="T89" s="7" t="s">
        <v>1148</v>
      </c>
      <c r="U89" s="8">
        <v>0</v>
      </c>
      <c r="V89" s="7" t="s">
        <v>1148</v>
      </c>
      <c r="W89" s="33">
        <v>2765105</v>
      </c>
      <c r="X89" s="7" t="s">
        <v>1148</v>
      </c>
      <c r="Y89" s="30">
        <v>900.44</v>
      </c>
      <c r="Z89" s="7" t="s">
        <v>1148</v>
      </c>
      <c r="AA89" s="30">
        <v>262.23</v>
      </c>
      <c r="AB89" s="7" t="s">
        <v>1148</v>
      </c>
      <c r="AC89" s="30">
        <v>69.33</v>
      </c>
      <c r="AD89" s="7" t="s">
        <v>1148</v>
      </c>
      <c r="AE89" s="30">
        <v>196.31</v>
      </c>
      <c r="AF89" s="7" t="s">
        <v>1148</v>
      </c>
      <c r="AG89" s="30">
        <v>0</v>
      </c>
      <c r="AH89" s="34" t="s">
        <v>1148</v>
      </c>
      <c r="AI89" s="32">
        <v>1428.31</v>
      </c>
      <c r="AJ89" s="7" t="s">
        <v>1148</v>
      </c>
      <c r="AK89" s="7" t="str">
        <f>IF(OR(N89="Q",P89="Q",R89="Q",T89="Q",V89="Q",X89="Q",Z89="Q",AB89="Q",AD89="Q",AF89="Q",AH89="Q",AJ89="Q"),"Yes","No")</f>
        <v>No</v>
      </c>
    </row>
    <row r="90" spans="1:37">
      <c r="A90" s="7" t="s">
        <v>659</v>
      </c>
      <c r="B90" s="7" t="s">
        <v>660</v>
      </c>
      <c r="C90" s="7" t="s">
        <v>73</v>
      </c>
      <c r="D90" s="304">
        <v>5015</v>
      </c>
      <c r="E90" s="299">
        <v>50015</v>
      </c>
      <c r="F90" s="7" t="s">
        <v>167</v>
      </c>
      <c r="G90" s="7" t="s">
        <v>160</v>
      </c>
      <c r="H90" s="8">
        <v>1780673</v>
      </c>
      <c r="I90" s="8">
        <v>547</v>
      </c>
      <c r="J90" s="7" t="s">
        <v>10</v>
      </c>
      <c r="K90" s="7" t="s">
        <v>161</v>
      </c>
      <c r="L90" s="8">
        <v>73</v>
      </c>
      <c r="M90" s="8">
        <v>316909</v>
      </c>
      <c r="N90" s="7" t="s">
        <v>1148</v>
      </c>
      <c r="O90" s="8">
        <v>61589</v>
      </c>
      <c r="P90" s="7" t="s">
        <v>1148</v>
      </c>
      <c r="Q90" s="8">
        <v>26373</v>
      </c>
      <c r="R90" s="7" t="s">
        <v>1148</v>
      </c>
      <c r="S90" s="8">
        <v>55322</v>
      </c>
      <c r="T90" s="7" t="s">
        <v>1148</v>
      </c>
      <c r="U90" s="8">
        <v>0</v>
      </c>
      <c r="V90" s="7" t="s">
        <v>1148</v>
      </c>
      <c r="W90" s="33">
        <v>460193</v>
      </c>
      <c r="X90" s="7" t="s">
        <v>1148</v>
      </c>
      <c r="Y90" s="30">
        <v>148.54</v>
      </c>
      <c r="Z90" s="7" t="s">
        <v>1148</v>
      </c>
      <c r="AA90" s="30">
        <v>31</v>
      </c>
      <c r="AB90" s="7" t="s">
        <v>1148</v>
      </c>
      <c r="AC90" s="30">
        <v>14.33</v>
      </c>
      <c r="AD90" s="7" t="s">
        <v>1148</v>
      </c>
      <c r="AE90" s="30">
        <v>35.49</v>
      </c>
      <c r="AF90" s="7" t="s">
        <v>1148</v>
      </c>
      <c r="AG90" s="30">
        <v>0</v>
      </c>
      <c r="AH90" s="34" t="s">
        <v>1148</v>
      </c>
      <c r="AI90" s="32">
        <v>229.36</v>
      </c>
      <c r="AJ90" s="7" t="s">
        <v>1148</v>
      </c>
      <c r="AK90" s="7" t="str">
        <f>IF(OR(N90="Q",P90="Q",R90="Q",T90="Q",V90="Q",X90="Q",Z90="Q",AB90="Q",AD90="Q",AF90="Q",AH90="Q",AJ90="Q"),"Yes","No")</f>
        <v>No</v>
      </c>
    </row>
    <row r="91" spans="1:37">
      <c r="A91" s="7" t="s">
        <v>659</v>
      </c>
      <c r="B91" s="7" t="s">
        <v>660</v>
      </c>
      <c r="C91" s="7" t="s">
        <v>73</v>
      </c>
      <c r="D91" s="304">
        <v>5015</v>
      </c>
      <c r="E91" s="299">
        <v>50015</v>
      </c>
      <c r="F91" s="7" t="s">
        <v>167</v>
      </c>
      <c r="G91" s="7" t="s">
        <v>160</v>
      </c>
      <c r="H91" s="8">
        <v>1780673</v>
      </c>
      <c r="I91" s="8">
        <v>547</v>
      </c>
      <c r="J91" s="7" t="s">
        <v>20</v>
      </c>
      <c r="K91" s="7" t="s">
        <v>161</v>
      </c>
      <c r="L91" s="8">
        <v>20</v>
      </c>
      <c r="M91" s="8">
        <v>184236</v>
      </c>
      <c r="N91" s="7" t="s">
        <v>1148</v>
      </c>
      <c r="O91" s="8">
        <v>158375</v>
      </c>
      <c r="P91" s="7" t="s">
        <v>1148</v>
      </c>
      <c r="Q91" s="8">
        <v>248584</v>
      </c>
      <c r="R91" s="7" t="s">
        <v>1148</v>
      </c>
      <c r="S91" s="8">
        <v>24101</v>
      </c>
      <c r="T91" s="7" t="s">
        <v>1148</v>
      </c>
      <c r="U91" s="8">
        <v>0</v>
      </c>
      <c r="V91" s="7" t="s">
        <v>1148</v>
      </c>
      <c r="W91" s="33">
        <v>615296</v>
      </c>
      <c r="X91" s="7" t="s">
        <v>1148</v>
      </c>
      <c r="Y91" s="30">
        <v>92.31</v>
      </c>
      <c r="Z91" s="7" t="s">
        <v>1148</v>
      </c>
      <c r="AA91" s="30">
        <v>72.53</v>
      </c>
      <c r="AB91" s="7" t="s">
        <v>1148</v>
      </c>
      <c r="AC91" s="30">
        <v>120.48</v>
      </c>
      <c r="AD91" s="7" t="s">
        <v>1148</v>
      </c>
      <c r="AE91" s="30">
        <v>14.54</v>
      </c>
      <c r="AF91" s="7" t="s">
        <v>1148</v>
      </c>
      <c r="AG91" s="30">
        <v>0</v>
      </c>
      <c r="AH91" s="34" t="s">
        <v>1148</v>
      </c>
      <c r="AI91" s="32">
        <v>299.86</v>
      </c>
      <c r="AJ91" s="7" t="s">
        <v>1148</v>
      </c>
      <c r="AK91" s="7" t="str">
        <f>IF(OR(N91="Q",P91="Q",R91="Q",T91="Q",V91="Q",X91="Q",Z91="Q",AB91="Q",AD91="Q",AF91="Q",AH91="Q",AJ91="Q"),"Yes","No")</f>
        <v>No</v>
      </c>
    </row>
    <row r="92" spans="1:37">
      <c r="A92" s="7" t="s">
        <v>659</v>
      </c>
      <c r="B92" s="7" t="s">
        <v>660</v>
      </c>
      <c r="C92" s="7" t="s">
        <v>73</v>
      </c>
      <c r="D92" s="304">
        <v>5015</v>
      </c>
      <c r="E92" s="299">
        <v>50015</v>
      </c>
      <c r="F92" s="7" t="s">
        <v>167</v>
      </c>
      <c r="G92" s="7" t="s">
        <v>160</v>
      </c>
      <c r="H92" s="8">
        <v>1780673</v>
      </c>
      <c r="I92" s="8">
        <v>547</v>
      </c>
      <c r="J92" s="7" t="s">
        <v>22</v>
      </c>
      <c r="K92" s="7" t="s">
        <v>161</v>
      </c>
      <c r="L92" s="8">
        <v>16</v>
      </c>
      <c r="M92" s="8">
        <v>62537</v>
      </c>
      <c r="N92" s="7" t="s">
        <v>1148</v>
      </c>
      <c r="O92" s="8">
        <v>14137</v>
      </c>
      <c r="P92" s="7" t="s">
        <v>1148</v>
      </c>
      <c r="Q92" s="8">
        <v>4661</v>
      </c>
      <c r="R92" s="7" t="s">
        <v>1148</v>
      </c>
      <c r="S92" s="8">
        <v>12912</v>
      </c>
      <c r="T92" s="7" t="s">
        <v>1148</v>
      </c>
      <c r="U92" s="8">
        <v>0</v>
      </c>
      <c r="V92" s="7" t="s">
        <v>1148</v>
      </c>
      <c r="W92" s="33">
        <v>94247</v>
      </c>
      <c r="X92" s="7" t="s">
        <v>1148</v>
      </c>
      <c r="Y92" s="30">
        <v>31.45</v>
      </c>
      <c r="Z92" s="7" t="s">
        <v>1148</v>
      </c>
      <c r="AA92" s="30">
        <v>7.77</v>
      </c>
      <c r="AB92" s="7" t="s">
        <v>1148</v>
      </c>
      <c r="AC92" s="30">
        <v>2.21</v>
      </c>
      <c r="AD92" s="7" t="s">
        <v>1148</v>
      </c>
      <c r="AE92" s="30">
        <v>8.4700000000000006</v>
      </c>
      <c r="AF92" s="7" t="s">
        <v>1148</v>
      </c>
      <c r="AG92" s="30">
        <v>0</v>
      </c>
      <c r="AH92" s="34" t="s">
        <v>1148</v>
      </c>
      <c r="AI92" s="32">
        <v>49.9</v>
      </c>
      <c r="AJ92" s="7" t="s">
        <v>1148</v>
      </c>
      <c r="AK92" s="7" t="str">
        <f>IF(OR(N92="Q",P92="Q",R92="Q",T92="Q",V92="Q",X92="Q",Z92="Q",AB92="Q",AD92="Q",AF92="Q",AH92="Q",AJ92="Q"),"Yes","No")</f>
        <v>No</v>
      </c>
    </row>
    <row r="93" spans="1:37">
      <c r="A93" s="7" t="s">
        <v>659</v>
      </c>
      <c r="B93" s="7" t="s">
        <v>660</v>
      </c>
      <c r="C93" s="7" t="s">
        <v>73</v>
      </c>
      <c r="D93" s="304">
        <v>5015</v>
      </c>
      <c r="E93" s="299">
        <v>50015</v>
      </c>
      <c r="F93" s="7" t="s">
        <v>167</v>
      </c>
      <c r="G93" s="7" t="s">
        <v>160</v>
      </c>
      <c r="H93" s="8">
        <v>1780673</v>
      </c>
      <c r="I93" s="8">
        <v>547</v>
      </c>
      <c r="J93" s="7" t="s">
        <v>21</v>
      </c>
      <c r="K93" s="7" t="s">
        <v>161</v>
      </c>
      <c r="L93" s="8">
        <v>14</v>
      </c>
      <c r="M93" s="8">
        <v>89016</v>
      </c>
      <c r="N93" s="7" t="s">
        <v>1148</v>
      </c>
      <c r="O93" s="8">
        <v>53424</v>
      </c>
      <c r="P93" s="7" t="s">
        <v>1148</v>
      </c>
      <c r="Q93" s="8">
        <v>83854</v>
      </c>
      <c r="R93" s="7" t="s">
        <v>1148</v>
      </c>
      <c r="S93" s="8">
        <v>16870</v>
      </c>
      <c r="T93" s="7" t="s">
        <v>1148</v>
      </c>
      <c r="U93" s="8">
        <v>0</v>
      </c>
      <c r="V93" s="7" t="s">
        <v>1148</v>
      </c>
      <c r="W93" s="33">
        <v>243164</v>
      </c>
      <c r="X93" s="7" t="s">
        <v>1148</v>
      </c>
      <c r="Y93" s="30">
        <v>45.26</v>
      </c>
      <c r="Z93" s="7" t="s">
        <v>1148</v>
      </c>
      <c r="AA93" s="30">
        <v>24.47</v>
      </c>
      <c r="AB93" s="7" t="s">
        <v>1148</v>
      </c>
      <c r="AC93" s="30">
        <v>40.64</v>
      </c>
      <c r="AD93" s="7" t="s">
        <v>1148</v>
      </c>
      <c r="AE93" s="30">
        <v>10.18</v>
      </c>
      <c r="AF93" s="7" t="s">
        <v>1148</v>
      </c>
      <c r="AG93" s="30">
        <v>0</v>
      </c>
      <c r="AH93" s="34" t="s">
        <v>1148</v>
      </c>
      <c r="AI93" s="32">
        <v>120.55</v>
      </c>
      <c r="AJ93" s="7" t="s">
        <v>1148</v>
      </c>
      <c r="AK93" s="7" t="str">
        <f>IF(OR(N93="Q",P93="Q",R93="Q",T93="Q",V93="Q",X93="Q",Z93="Q",AB93="Q",AD93="Q",AF93="Q",AH93="Q",AJ93="Q"),"Yes","No")</f>
        <v>No</v>
      </c>
    </row>
    <row r="94" spans="1:37">
      <c r="A94" s="7" t="s">
        <v>53</v>
      </c>
      <c r="B94" s="7" t="s">
        <v>796</v>
      </c>
      <c r="C94" s="7" t="s">
        <v>52</v>
      </c>
      <c r="D94" s="304">
        <v>5193</v>
      </c>
      <c r="E94" s="299">
        <v>50193</v>
      </c>
      <c r="F94" s="7" t="s">
        <v>246</v>
      </c>
      <c r="G94" s="7" t="s">
        <v>160</v>
      </c>
      <c r="H94" s="8">
        <v>3734090</v>
      </c>
      <c r="I94" s="8">
        <v>539</v>
      </c>
      <c r="J94" s="7" t="s">
        <v>8</v>
      </c>
      <c r="K94" s="7" t="s">
        <v>161</v>
      </c>
      <c r="L94" s="8">
        <v>539</v>
      </c>
      <c r="M94" s="8">
        <v>0</v>
      </c>
      <c r="N94" s="7" t="s">
        <v>1148</v>
      </c>
      <c r="O94" s="8">
        <v>0</v>
      </c>
      <c r="P94" s="7" t="s">
        <v>1148</v>
      </c>
      <c r="Q94" s="8">
        <v>0</v>
      </c>
      <c r="R94" s="7" t="s">
        <v>1148</v>
      </c>
      <c r="S94" s="8">
        <v>7545</v>
      </c>
      <c r="T94" s="7" t="s">
        <v>1148</v>
      </c>
      <c r="U94" s="8">
        <v>0</v>
      </c>
      <c r="V94" s="7" t="s">
        <v>1148</v>
      </c>
      <c r="W94" s="33">
        <v>7545</v>
      </c>
      <c r="X94" s="7" t="s">
        <v>1148</v>
      </c>
      <c r="Y94" s="30">
        <v>0</v>
      </c>
      <c r="Z94" s="7" t="s">
        <v>1148</v>
      </c>
      <c r="AA94" s="30">
        <v>0</v>
      </c>
      <c r="AB94" s="7" t="s">
        <v>1148</v>
      </c>
      <c r="AC94" s="30">
        <v>0</v>
      </c>
      <c r="AD94" s="7" t="s">
        <v>1148</v>
      </c>
      <c r="AE94" s="30">
        <v>7</v>
      </c>
      <c r="AF94" s="7" t="s">
        <v>1148</v>
      </c>
      <c r="AG94" s="30">
        <v>0</v>
      </c>
      <c r="AH94" s="34" t="s">
        <v>1148</v>
      </c>
      <c r="AI94" s="32">
        <v>7</v>
      </c>
      <c r="AJ94" s="7" t="s">
        <v>1148</v>
      </c>
      <c r="AK94" s="7" t="str">
        <f>IF(OR(N94="Q",P94="Q",R94="Q",T94="Q",V94="Q",X94="Q",Z94="Q",AB94="Q",AD94="Q",AF94="Q",AH94="Q",AJ94="Q"),"Yes","No")</f>
        <v>No</v>
      </c>
    </row>
    <row r="95" spans="1:37">
      <c r="A95" s="7" t="s">
        <v>605</v>
      </c>
      <c r="B95" s="7" t="s">
        <v>199</v>
      </c>
      <c r="C95" s="7" t="s">
        <v>17</v>
      </c>
      <c r="D95" s="304">
        <v>9003</v>
      </c>
      <c r="E95" s="299">
        <v>90003</v>
      </c>
      <c r="F95" s="7" t="s">
        <v>167</v>
      </c>
      <c r="G95" s="7" t="s">
        <v>160</v>
      </c>
      <c r="H95" s="8">
        <v>3281212</v>
      </c>
      <c r="I95" s="8">
        <v>538</v>
      </c>
      <c r="J95" s="7" t="s">
        <v>20</v>
      </c>
      <c r="K95" s="7" t="s">
        <v>161</v>
      </c>
      <c r="L95" s="8">
        <v>534</v>
      </c>
      <c r="M95" s="8">
        <v>2186893</v>
      </c>
      <c r="N95" s="7" t="s">
        <v>1148</v>
      </c>
      <c r="O95" s="8">
        <v>1007462</v>
      </c>
      <c r="P95" s="7" t="s">
        <v>1148</v>
      </c>
      <c r="Q95" s="8">
        <v>1357487</v>
      </c>
      <c r="R95" s="7" t="s">
        <v>1148</v>
      </c>
      <c r="S95" s="8">
        <v>759879</v>
      </c>
      <c r="T95" s="7" t="s">
        <v>1148</v>
      </c>
      <c r="U95" s="8">
        <v>644810</v>
      </c>
      <c r="V95" s="7" t="s">
        <v>1148</v>
      </c>
      <c r="W95" s="33">
        <v>5956531</v>
      </c>
      <c r="X95" s="7" t="s">
        <v>1148</v>
      </c>
      <c r="Y95" s="30">
        <v>1128</v>
      </c>
      <c r="Z95" s="7" t="s">
        <v>1148</v>
      </c>
      <c r="AA95" s="30">
        <v>524</v>
      </c>
      <c r="AB95" s="7" t="s">
        <v>1148</v>
      </c>
      <c r="AC95" s="30">
        <v>641</v>
      </c>
      <c r="AD95" s="7" t="s">
        <v>1148</v>
      </c>
      <c r="AE95" s="30">
        <v>414</v>
      </c>
      <c r="AF95" s="7" t="s">
        <v>1148</v>
      </c>
      <c r="AG95" s="30">
        <v>342</v>
      </c>
      <c r="AH95" s="34" t="s">
        <v>1148</v>
      </c>
      <c r="AI95" s="32">
        <v>3049</v>
      </c>
      <c r="AJ95" s="7" t="s">
        <v>1148</v>
      </c>
      <c r="AK95" s="7" t="str">
        <f>IF(OR(N95="Q",P95="Q",R95="Q",T95="Q",V95="Q",X95="Q",Z95="Q",AB95="Q",AD95="Q",AF95="Q",AH95="Q",AJ95="Q"),"Yes","No")</f>
        <v>No</v>
      </c>
    </row>
    <row r="96" spans="1:37">
      <c r="A96" s="7" t="s">
        <v>565</v>
      </c>
      <c r="B96" s="7" t="s">
        <v>566</v>
      </c>
      <c r="C96" s="7" t="s">
        <v>89</v>
      </c>
      <c r="D96" s="304">
        <v>3</v>
      </c>
      <c r="E96" s="299">
        <v>3</v>
      </c>
      <c r="F96" s="7" t="s">
        <v>167</v>
      </c>
      <c r="G96" s="7" t="s">
        <v>160</v>
      </c>
      <c r="H96" s="8">
        <v>3059393</v>
      </c>
      <c r="I96" s="8">
        <v>507</v>
      </c>
      <c r="J96" s="7" t="s">
        <v>8</v>
      </c>
      <c r="K96" s="7" t="s">
        <v>161</v>
      </c>
      <c r="L96" s="8">
        <v>303</v>
      </c>
      <c r="M96" s="8">
        <v>16878</v>
      </c>
      <c r="N96" s="7" t="s">
        <v>1148</v>
      </c>
      <c r="O96" s="8">
        <v>7388</v>
      </c>
      <c r="P96" s="7" t="s">
        <v>1148</v>
      </c>
      <c r="Q96" s="8">
        <v>2430</v>
      </c>
      <c r="R96" s="7" t="s">
        <v>1148</v>
      </c>
      <c r="S96" s="8">
        <v>9234</v>
      </c>
      <c r="T96" s="7" t="s">
        <v>1148</v>
      </c>
      <c r="U96" s="8">
        <v>0</v>
      </c>
      <c r="V96" s="7" t="s">
        <v>1148</v>
      </c>
      <c r="W96" s="33">
        <v>35930</v>
      </c>
      <c r="X96" s="7" t="s">
        <v>1148</v>
      </c>
      <c r="Y96" s="30">
        <v>9.4</v>
      </c>
      <c r="Z96" s="7" t="s">
        <v>1148</v>
      </c>
      <c r="AA96" s="30">
        <v>4</v>
      </c>
      <c r="AB96" s="7" t="s">
        <v>1148</v>
      </c>
      <c r="AC96" s="30">
        <v>1</v>
      </c>
      <c r="AD96" s="7" t="s">
        <v>1148</v>
      </c>
      <c r="AE96" s="30">
        <v>5</v>
      </c>
      <c r="AF96" s="7" t="s">
        <v>1148</v>
      </c>
      <c r="AG96" s="30">
        <v>0</v>
      </c>
      <c r="AH96" s="34" t="s">
        <v>1148</v>
      </c>
      <c r="AI96" s="32">
        <v>19.399999999999999</v>
      </c>
      <c r="AJ96" s="7" t="s">
        <v>1148</v>
      </c>
      <c r="AK96" s="7" t="str">
        <f>IF(OR(N96="Q",P96="Q",R96="Q",T96="Q",V96="Q",X96="Q",Z96="Q",AB96="Q",AD96="Q",AF96="Q",AH96="Q",AJ96="Q"),"Yes","No")</f>
        <v>No</v>
      </c>
    </row>
    <row r="97" spans="1:37">
      <c r="A97" s="7" t="s">
        <v>565</v>
      </c>
      <c r="B97" s="7" t="s">
        <v>566</v>
      </c>
      <c r="C97" s="7" t="s">
        <v>89</v>
      </c>
      <c r="D97" s="304">
        <v>3</v>
      </c>
      <c r="E97" s="299">
        <v>3</v>
      </c>
      <c r="F97" s="7" t="s">
        <v>167</v>
      </c>
      <c r="G97" s="7" t="s">
        <v>160</v>
      </c>
      <c r="H97" s="8">
        <v>3059393</v>
      </c>
      <c r="I97" s="8">
        <v>507</v>
      </c>
      <c r="J97" s="7" t="s">
        <v>7</v>
      </c>
      <c r="K97" s="7" t="s">
        <v>161</v>
      </c>
      <c r="L97" s="8">
        <v>116</v>
      </c>
      <c r="M97" s="8">
        <v>807201</v>
      </c>
      <c r="N97" s="7" t="s">
        <v>1148</v>
      </c>
      <c r="O97" s="8">
        <v>139824</v>
      </c>
      <c r="P97" s="7" t="s">
        <v>1148</v>
      </c>
      <c r="Q97" s="8">
        <v>52198</v>
      </c>
      <c r="R97" s="7" t="s">
        <v>1148</v>
      </c>
      <c r="S97" s="8">
        <v>141445</v>
      </c>
      <c r="T97" s="7" t="s">
        <v>1148</v>
      </c>
      <c r="U97" s="8">
        <v>0</v>
      </c>
      <c r="V97" s="7" t="s">
        <v>1148</v>
      </c>
      <c r="W97" s="33">
        <v>1140668</v>
      </c>
      <c r="X97" s="7" t="s">
        <v>1148</v>
      </c>
      <c r="Y97" s="30">
        <v>399</v>
      </c>
      <c r="Z97" s="7" t="s">
        <v>1148</v>
      </c>
      <c r="AA97" s="30">
        <v>74</v>
      </c>
      <c r="AB97" s="7" t="s">
        <v>1148</v>
      </c>
      <c r="AC97" s="30">
        <v>27</v>
      </c>
      <c r="AD97" s="7" t="s">
        <v>1148</v>
      </c>
      <c r="AE97" s="30">
        <v>75</v>
      </c>
      <c r="AF97" s="7" t="s">
        <v>1148</v>
      </c>
      <c r="AG97" s="30">
        <v>0</v>
      </c>
      <c r="AH97" s="34" t="s">
        <v>1148</v>
      </c>
      <c r="AI97" s="32">
        <v>575</v>
      </c>
      <c r="AJ97" s="7" t="s">
        <v>1148</v>
      </c>
      <c r="AK97" s="7" t="str">
        <f>IF(OR(N97="Q",P97="Q",R97="Q",T97="Q",V97="Q",X97="Q",Z97="Q",AB97="Q",AD97="Q",AF97="Q",AH97="Q",AJ97="Q"),"Yes","No")</f>
        <v>No</v>
      </c>
    </row>
    <row r="98" spans="1:37">
      <c r="A98" s="7" t="s">
        <v>565</v>
      </c>
      <c r="B98" s="7" t="s">
        <v>566</v>
      </c>
      <c r="C98" s="7" t="s">
        <v>89</v>
      </c>
      <c r="D98" s="304">
        <v>3</v>
      </c>
      <c r="E98" s="299">
        <v>3</v>
      </c>
      <c r="F98" s="7" t="s">
        <v>167</v>
      </c>
      <c r="G98" s="7" t="s">
        <v>160</v>
      </c>
      <c r="H98" s="8">
        <v>3059393</v>
      </c>
      <c r="I98" s="8">
        <v>507</v>
      </c>
      <c r="J98" s="7" t="s">
        <v>10</v>
      </c>
      <c r="K98" s="7" t="s">
        <v>161</v>
      </c>
      <c r="L98" s="8">
        <v>30</v>
      </c>
      <c r="M98" s="8">
        <v>69762</v>
      </c>
      <c r="N98" s="7" t="s">
        <v>1148</v>
      </c>
      <c r="O98" s="8">
        <v>4508</v>
      </c>
      <c r="P98" s="7" t="s">
        <v>1148</v>
      </c>
      <c r="Q98" s="8">
        <v>1232</v>
      </c>
      <c r="R98" s="7" t="s">
        <v>1148</v>
      </c>
      <c r="S98" s="8">
        <v>20588</v>
      </c>
      <c r="T98" s="7" t="s">
        <v>1148</v>
      </c>
      <c r="U98" s="8">
        <v>0</v>
      </c>
      <c r="V98" s="7" t="s">
        <v>1148</v>
      </c>
      <c r="W98" s="33">
        <v>96090</v>
      </c>
      <c r="X98" s="7" t="s">
        <v>1148</v>
      </c>
      <c r="Y98" s="30">
        <v>38</v>
      </c>
      <c r="Z98" s="7" t="s">
        <v>1148</v>
      </c>
      <c r="AA98" s="30">
        <v>2.4</v>
      </c>
      <c r="AB98" s="7" t="s">
        <v>1148</v>
      </c>
      <c r="AC98" s="30">
        <v>1</v>
      </c>
      <c r="AD98" s="7" t="s">
        <v>1148</v>
      </c>
      <c r="AE98" s="30">
        <v>11</v>
      </c>
      <c r="AF98" s="7" t="s">
        <v>1148</v>
      </c>
      <c r="AG98" s="30">
        <v>0</v>
      </c>
      <c r="AH98" s="34" t="s">
        <v>1148</v>
      </c>
      <c r="AI98" s="32">
        <v>52.4</v>
      </c>
      <c r="AJ98" s="7" t="s">
        <v>1148</v>
      </c>
      <c r="AK98" s="7" t="str">
        <f>IF(OR(N98="Q",P98="Q",R98="Q",T98="Q",V98="Q",X98="Q",Z98="Q",AB98="Q",AD98="Q",AF98="Q",AH98="Q",AJ98="Q"),"Yes","No")</f>
        <v>No</v>
      </c>
    </row>
    <row r="99" spans="1:37">
      <c r="A99" s="7" t="s">
        <v>798</v>
      </c>
      <c r="B99" s="7" t="s">
        <v>799</v>
      </c>
      <c r="C99" s="7" t="s">
        <v>17</v>
      </c>
      <c r="D99" s="304">
        <v>9230</v>
      </c>
      <c r="E99" s="299">
        <v>90230</v>
      </c>
      <c r="F99" s="7" t="s">
        <v>164</v>
      </c>
      <c r="G99" s="7" t="s">
        <v>160</v>
      </c>
      <c r="H99" s="8">
        <v>87941</v>
      </c>
      <c r="I99" s="8">
        <v>505</v>
      </c>
      <c r="J99" s="7" t="s">
        <v>8</v>
      </c>
      <c r="K99" s="7" t="s">
        <v>161</v>
      </c>
      <c r="L99" s="8">
        <v>505</v>
      </c>
      <c r="M99" s="8">
        <v>7446</v>
      </c>
      <c r="N99" s="7" t="s">
        <v>1148</v>
      </c>
      <c r="O99" s="8">
        <v>10236</v>
      </c>
      <c r="P99" s="7" t="s">
        <v>1148</v>
      </c>
      <c r="Q99" s="8">
        <v>0</v>
      </c>
      <c r="R99" s="7" t="s">
        <v>1148</v>
      </c>
      <c r="S99" s="8">
        <v>36532</v>
      </c>
      <c r="T99" s="7" t="s">
        <v>1148</v>
      </c>
      <c r="U99" s="8">
        <v>0</v>
      </c>
      <c r="V99" s="7" t="s">
        <v>1148</v>
      </c>
      <c r="W99" s="33">
        <v>54214</v>
      </c>
      <c r="X99" s="7" t="s">
        <v>1148</v>
      </c>
      <c r="Y99" s="30">
        <v>4</v>
      </c>
      <c r="Z99" s="7" t="s">
        <v>1148</v>
      </c>
      <c r="AA99" s="30">
        <v>5</v>
      </c>
      <c r="AB99" s="7" t="s">
        <v>1148</v>
      </c>
      <c r="AC99" s="30">
        <v>0</v>
      </c>
      <c r="AD99" s="7" t="s">
        <v>1148</v>
      </c>
      <c r="AE99" s="30">
        <v>19</v>
      </c>
      <c r="AF99" s="7" t="s">
        <v>1148</v>
      </c>
      <c r="AG99" s="30">
        <v>0</v>
      </c>
      <c r="AH99" s="34" t="s">
        <v>1148</v>
      </c>
      <c r="AI99" s="32">
        <v>28</v>
      </c>
      <c r="AJ99" s="7" t="s">
        <v>1148</v>
      </c>
      <c r="AK99" s="7" t="str">
        <f>IF(OR(N99="Q",P99="Q",R99="Q",T99="Q",V99="Q",X99="Q",Z99="Q",AB99="Q",AD99="Q",AF99="Q",AH99="Q",AJ99="Q"),"Yes","No")</f>
        <v>No</v>
      </c>
    </row>
    <row r="100" spans="1:37">
      <c r="A100" s="7" t="s">
        <v>237</v>
      </c>
      <c r="B100" s="7" t="s">
        <v>238</v>
      </c>
      <c r="C100" s="7" t="s">
        <v>32</v>
      </c>
      <c r="D100" s="304">
        <v>4029</v>
      </c>
      <c r="E100" s="299">
        <v>40029</v>
      </c>
      <c r="F100" s="7" t="s">
        <v>164</v>
      </c>
      <c r="G100" s="7" t="s">
        <v>160</v>
      </c>
      <c r="H100" s="8">
        <v>5502379</v>
      </c>
      <c r="I100" s="8">
        <v>474</v>
      </c>
      <c r="J100" s="7" t="s">
        <v>7</v>
      </c>
      <c r="K100" s="7" t="s">
        <v>161</v>
      </c>
      <c r="L100" s="8">
        <v>274</v>
      </c>
      <c r="M100" s="8">
        <v>1590164</v>
      </c>
      <c r="N100" s="7" t="s">
        <v>1148</v>
      </c>
      <c r="O100" s="8">
        <v>379108</v>
      </c>
      <c r="P100" s="7" t="s">
        <v>1148</v>
      </c>
      <c r="Q100" s="8">
        <v>23197</v>
      </c>
      <c r="R100" s="7" t="s">
        <v>1148</v>
      </c>
      <c r="S100" s="8">
        <v>178391</v>
      </c>
      <c r="T100" s="7" t="s">
        <v>1148</v>
      </c>
      <c r="U100" s="8">
        <v>0</v>
      </c>
      <c r="V100" s="7" t="s">
        <v>1148</v>
      </c>
      <c r="W100" s="33">
        <v>2170860</v>
      </c>
      <c r="X100" s="7" t="s">
        <v>1148</v>
      </c>
      <c r="Y100" s="30">
        <v>733</v>
      </c>
      <c r="Z100" s="7" t="s">
        <v>1148</v>
      </c>
      <c r="AA100" s="30">
        <v>175</v>
      </c>
      <c r="AB100" s="7" t="s">
        <v>1148</v>
      </c>
      <c r="AC100" s="30">
        <v>10</v>
      </c>
      <c r="AD100" s="7" t="s">
        <v>1148</v>
      </c>
      <c r="AE100" s="30">
        <v>94</v>
      </c>
      <c r="AF100" s="7" t="s">
        <v>1148</v>
      </c>
      <c r="AG100" s="30">
        <v>0</v>
      </c>
      <c r="AH100" s="34" t="s">
        <v>1148</v>
      </c>
      <c r="AI100" s="32">
        <v>1012</v>
      </c>
      <c r="AJ100" s="7" t="s">
        <v>1148</v>
      </c>
      <c r="AK100" s="7" t="str">
        <f>IF(OR(N100="Q",P100="Q",R100="Q",T100="Q",V100="Q",X100="Q",Z100="Q",AB100="Q",AD100="Q",AF100="Q",AH100="Q",AJ100="Q"),"Yes","No")</f>
        <v>No</v>
      </c>
    </row>
    <row r="101" spans="1:37">
      <c r="A101" s="7" t="s">
        <v>219</v>
      </c>
      <c r="B101" s="7" t="s">
        <v>220</v>
      </c>
      <c r="C101" s="7" t="s">
        <v>55</v>
      </c>
      <c r="D101" s="304">
        <v>7006</v>
      </c>
      <c r="E101" s="299">
        <v>70006</v>
      </c>
      <c r="F101" s="7" t="s">
        <v>167</v>
      </c>
      <c r="G101" s="7" t="s">
        <v>160</v>
      </c>
      <c r="H101" s="8">
        <v>2150706</v>
      </c>
      <c r="I101" s="8">
        <v>473</v>
      </c>
      <c r="J101" s="7" t="s">
        <v>7</v>
      </c>
      <c r="K101" s="7" t="s">
        <v>161</v>
      </c>
      <c r="L101" s="8">
        <v>317</v>
      </c>
      <c r="M101" s="8">
        <v>1895660</v>
      </c>
      <c r="N101" s="7" t="s">
        <v>1148</v>
      </c>
      <c r="O101" s="8">
        <v>422194</v>
      </c>
      <c r="P101" s="7" t="s">
        <v>1148</v>
      </c>
      <c r="Q101" s="8">
        <v>139014</v>
      </c>
      <c r="R101" s="7" t="s">
        <v>1148</v>
      </c>
      <c r="S101" s="8">
        <v>252001</v>
      </c>
      <c r="T101" s="7" t="s">
        <v>1148</v>
      </c>
      <c r="U101" s="8">
        <v>2302</v>
      </c>
      <c r="V101" s="7" t="s">
        <v>1148</v>
      </c>
      <c r="W101" s="33">
        <v>2711171</v>
      </c>
      <c r="X101" s="7" t="s">
        <v>1148</v>
      </c>
      <c r="Y101" s="30">
        <v>911.61</v>
      </c>
      <c r="Z101" s="7" t="s">
        <v>1148</v>
      </c>
      <c r="AA101" s="30">
        <v>215.25</v>
      </c>
      <c r="AB101" s="7" t="s">
        <v>1148</v>
      </c>
      <c r="AC101" s="30">
        <v>71.09</v>
      </c>
      <c r="AD101" s="7" t="s">
        <v>1148</v>
      </c>
      <c r="AE101" s="30">
        <v>143.38999999999999</v>
      </c>
      <c r="AF101" s="7" t="s">
        <v>1148</v>
      </c>
      <c r="AG101" s="30">
        <v>1.19</v>
      </c>
      <c r="AH101" s="34" t="s">
        <v>1148</v>
      </c>
      <c r="AI101" s="32">
        <v>1342.53</v>
      </c>
      <c r="AJ101" s="7" t="s">
        <v>1148</v>
      </c>
      <c r="AK101" s="7" t="str">
        <f>IF(OR(N101="Q",P101="Q",R101="Q",T101="Q",V101="Q",X101="Q",Z101="Q",AB101="Q",AD101="Q",AF101="Q",AH101="Q",AJ101="Q"),"Yes","No")</f>
        <v>No</v>
      </c>
    </row>
    <row r="102" spans="1:37">
      <c r="A102" s="7" t="s">
        <v>219</v>
      </c>
      <c r="B102" s="7" t="s">
        <v>220</v>
      </c>
      <c r="C102" s="7" t="s">
        <v>55</v>
      </c>
      <c r="D102" s="304">
        <v>7006</v>
      </c>
      <c r="E102" s="299">
        <v>70006</v>
      </c>
      <c r="F102" s="7" t="s">
        <v>167</v>
      </c>
      <c r="G102" s="7" t="s">
        <v>160</v>
      </c>
      <c r="H102" s="8">
        <v>2150706</v>
      </c>
      <c r="I102" s="8">
        <v>473</v>
      </c>
      <c r="J102" s="7" t="s">
        <v>10</v>
      </c>
      <c r="K102" s="7" t="s">
        <v>161</v>
      </c>
      <c r="L102" s="8">
        <v>98</v>
      </c>
      <c r="M102" s="8">
        <v>501724</v>
      </c>
      <c r="N102" s="7" t="s">
        <v>1148</v>
      </c>
      <c r="O102" s="8">
        <v>59795</v>
      </c>
      <c r="P102" s="7" t="s">
        <v>1148</v>
      </c>
      <c r="Q102" s="8">
        <v>6568</v>
      </c>
      <c r="R102" s="7" t="s">
        <v>1148</v>
      </c>
      <c r="S102" s="8">
        <v>27783</v>
      </c>
      <c r="T102" s="7" t="s">
        <v>1148</v>
      </c>
      <c r="U102" s="8">
        <v>202</v>
      </c>
      <c r="V102" s="7" t="s">
        <v>1148</v>
      </c>
      <c r="W102" s="33">
        <v>596072</v>
      </c>
      <c r="X102" s="7" t="s">
        <v>1148</v>
      </c>
      <c r="Y102" s="30">
        <v>242.69</v>
      </c>
      <c r="Z102" s="7" t="s">
        <v>1148</v>
      </c>
      <c r="AA102" s="30">
        <v>29.52</v>
      </c>
      <c r="AB102" s="7" t="s">
        <v>1148</v>
      </c>
      <c r="AC102" s="30">
        <v>3.24</v>
      </c>
      <c r="AD102" s="7" t="s">
        <v>1148</v>
      </c>
      <c r="AE102" s="30">
        <v>17.03</v>
      </c>
      <c r="AF102" s="7" t="s">
        <v>1148</v>
      </c>
      <c r="AG102" s="30">
        <v>0.14199999999999999</v>
      </c>
      <c r="AH102" s="34" t="s">
        <v>1148</v>
      </c>
      <c r="AI102" s="32">
        <v>292.62200000000001</v>
      </c>
      <c r="AJ102" s="7" t="s">
        <v>1148</v>
      </c>
      <c r="AK102" s="7" t="str">
        <f>IF(OR(N102="Q",P102="Q",R102="Q",T102="Q",V102="Q",X102="Q",Z102="Q",AB102="Q",AD102="Q",AF102="Q",AH102="Q",AJ102="Q"),"Yes","No")</f>
        <v>No</v>
      </c>
    </row>
    <row r="103" spans="1:37">
      <c r="A103" s="7" t="s">
        <v>219</v>
      </c>
      <c r="B103" s="7" t="s">
        <v>220</v>
      </c>
      <c r="C103" s="7" t="s">
        <v>55</v>
      </c>
      <c r="D103" s="304">
        <v>7006</v>
      </c>
      <c r="E103" s="299">
        <v>70006</v>
      </c>
      <c r="F103" s="7" t="s">
        <v>167</v>
      </c>
      <c r="G103" s="7" t="s">
        <v>160</v>
      </c>
      <c r="H103" s="8">
        <v>2150706</v>
      </c>
      <c r="I103" s="8">
        <v>473</v>
      </c>
      <c r="J103" s="7" t="s">
        <v>21</v>
      </c>
      <c r="K103" s="7" t="s">
        <v>161</v>
      </c>
      <c r="L103" s="8">
        <v>58</v>
      </c>
      <c r="M103" s="8">
        <v>329857</v>
      </c>
      <c r="N103" s="7" t="s">
        <v>1148</v>
      </c>
      <c r="O103" s="8">
        <v>121985</v>
      </c>
      <c r="P103" s="7" t="s">
        <v>1148</v>
      </c>
      <c r="Q103" s="8">
        <v>224825</v>
      </c>
      <c r="R103" s="7" t="s">
        <v>1148</v>
      </c>
      <c r="S103" s="8">
        <v>120023</v>
      </c>
      <c r="T103" s="7" t="s">
        <v>1148</v>
      </c>
      <c r="U103" s="8">
        <v>20581</v>
      </c>
      <c r="V103" s="7" t="s">
        <v>1148</v>
      </c>
      <c r="W103" s="33">
        <v>817271</v>
      </c>
      <c r="X103" s="7" t="s">
        <v>1148</v>
      </c>
      <c r="Y103" s="30">
        <v>171.66</v>
      </c>
      <c r="Z103" s="7" t="s">
        <v>1148</v>
      </c>
      <c r="AA103" s="30">
        <v>60.32</v>
      </c>
      <c r="AB103" s="7" t="s">
        <v>1148</v>
      </c>
      <c r="AC103" s="30">
        <v>110.01</v>
      </c>
      <c r="AD103" s="7" t="s">
        <v>1148</v>
      </c>
      <c r="AE103" s="30">
        <v>67.83</v>
      </c>
      <c r="AF103" s="7" t="s">
        <v>1148</v>
      </c>
      <c r="AG103" s="30">
        <v>11.68</v>
      </c>
      <c r="AH103" s="34" t="s">
        <v>1148</v>
      </c>
      <c r="AI103" s="32">
        <v>421.5</v>
      </c>
      <c r="AJ103" s="7" t="s">
        <v>1148</v>
      </c>
      <c r="AK103" s="7" t="str">
        <f>IF(OR(N103="Q",P103="Q",R103="Q",T103="Q",V103="Q",X103="Q",Z103="Q",AB103="Q",AD103="Q",AF103="Q",AH103="Q",AJ103="Q"),"Yes","No")</f>
        <v>No</v>
      </c>
    </row>
    <row r="104" spans="1:37">
      <c r="A104" s="7" t="s">
        <v>298</v>
      </c>
      <c r="B104" s="7" t="s">
        <v>299</v>
      </c>
      <c r="C104" s="7" t="s">
        <v>52</v>
      </c>
      <c r="D104" s="304">
        <v>5119</v>
      </c>
      <c r="E104" s="299">
        <v>50119</v>
      </c>
      <c r="F104" s="7" t="s">
        <v>164</v>
      </c>
      <c r="G104" s="7" t="s">
        <v>160</v>
      </c>
      <c r="H104" s="8">
        <v>3734090</v>
      </c>
      <c r="I104" s="8">
        <v>454</v>
      </c>
      <c r="J104" s="7" t="s">
        <v>7</v>
      </c>
      <c r="K104" s="7" t="s">
        <v>161</v>
      </c>
      <c r="L104" s="8">
        <v>229</v>
      </c>
      <c r="M104" s="8">
        <v>1085946</v>
      </c>
      <c r="N104" s="7" t="s">
        <v>1148</v>
      </c>
      <c r="O104" s="8">
        <v>427912</v>
      </c>
      <c r="P104" s="7" t="s">
        <v>1148</v>
      </c>
      <c r="Q104" s="8">
        <v>93752</v>
      </c>
      <c r="R104" s="7" t="s">
        <v>1148</v>
      </c>
      <c r="S104" s="8">
        <v>51783</v>
      </c>
      <c r="T104" s="7" t="s">
        <v>1148</v>
      </c>
      <c r="U104" s="8">
        <v>0</v>
      </c>
      <c r="V104" s="7" t="s">
        <v>1148</v>
      </c>
      <c r="W104" s="33">
        <v>1659393</v>
      </c>
      <c r="X104" s="7" t="s">
        <v>1148</v>
      </c>
      <c r="Y104" s="30">
        <v>536</v>
      </c>
      <c r="Z104" s="7" t="s">
        <v>1148</v>
      </c>
      <c r="AA104" s="30">
        <v>174</v>
      </c>
      <c r="AB104" s="7" t="s">
        <v>1148</v>
      </c>
      <c r="AC104" s="30">
        <v>37</v>
      </c>
      <c r="AD104" s="7" t="s">
        <v>1148</v>
      </c>
      <c r="AE104" s="30">
        <v>33</v>
      </c>
      <c r="AF104" s="7" t="s">
        <v>1148</v>
      </c>
      <c r="AG104" s="30">
        <v>0</v>
      </c>
      <c r="AH104" s="34" t="s">
        <v>1148</v>
      </c>
      <c r="AI104" s="32">
        <v>780</v>
      </c>
      <c r="AJ104" s="7" t="s">
        <v>1148</v>
      </c>
      <c r="AK104" s="7" t="str">
        <f>IF(OR(N104="Q",P104="Q",R104="Q",T104="Q",V104="Q",X104="Q",Z104="Q",AB104="Q",AD104="Q",AF104="Q",AH104="Q",AJ104="Q"),"Yes","No")</f>
        <v>No</v>
      </c>
    </row>
    <row r="105" spans="1:37">
      <c r="A105" s="7" t="s">
        <v>561</v>
      </c>
      <c r="B105" s="7" t="s">
        <v>562</v>
      </c>
      <c r="C105" s="7" t="s">
        <v>32</v>
      </c>
      <c r="D105" s="304">
        <v>4037</v>
      </c>
      <c r="E105" s="299">
        <v>40037</v>
      </c>
      <c r="F105" s="7" t="s">
        <v>164</v>
      </c>
      <c r="G105" s="7" t="s">
        <v>160</v>
      </c>
      <c r="H105" s="8">
        <v>5502379</v>
      </c>
      <c r="I105" s="8">
        <v>450</v>
      </c>
      <c r="J105" s="7" t="s">
        <v>7</v>
      </c>
      <c r="K105" s="7" t="s">
        <v>161</v>
      </c>
      <c r="L105" s="8">
        <v>131</v>
      </c>
      <c r="M105" s="8">
        <v>692883</v>
      </c>
      <c r="N105" s="7" t="s">
        <v>1148</v>
      </c>
      <c r="O105" s="8">
        <v>173687</v>
      </c>
      <c r="P105" s="7" t="s">
        <v>1148</v>
      </c>
      <c r="Q105" s="8">
        <v>7242</v>
      </c>
      <c r="R105" s="7" t="s">
        <v>1148</v>
      </c>
      <c r="S105" s="8">
        <v>126396</v>
      </c>
      <c r="T105" s="7" t="s">
        <v>1148</v>
      </c>
      <c r="U105" s="8">
        <v>0</v>
      </c>
      <c r="V105" s="7" t="s">
        <v>1148</v>
      </c>
      <c r="W105" s="33">
        <v>1000208</v>
      </c>
      <c r="X105" s="7" t="s">
        <v>1148</v>
      </c>
      <c r="Y105" s="30">
        <v>344</v>
      </c>
      <c r="Z105" s="7" t="s">
        <v>1148</v>
      </c>
      <c r="AA105" s="30">
        <v>89</v>
      </c>
      <c r="AB105" s="7" t="s">
        <v>1148</v>
      </c>
      <c r="AC105" s="30">
        <v>3</v>
      </c>
      <c r="AD105" s="7" t="s">
        <v>1148</v>
      </c>
      <c r="AE105" s="30">
        <v>71</v>
      </c>
      <c r="AF105" s="7" t="s">
        <v>1148</v>
      </c>
      <c r="AG105" s="30">
        <v>0</v>
      </c>
      <c r="AH105" s="34" t="s">
        <v>1148</v>
      </c>
      <c r="AI105" s="32">
        <v>507</v>
      </c>
      <c r="AJ105" s="7" t="s">
        <v>1148</v>
      </c>
      <c r="AK105" s="7" t="str">
        <f>IF(OR(N105="Q",P105="Q",R105="Q",T105="Q",V105="Q",X105="Q",Z105="Q",AB105="Q",AD105="Q",AF105="Q",AH105="Q",AJ105="Q"),"Yes","No")</f>
        <v>No</v>
      </c>
    </row>
    <row r="106" spans="1:37">
      <c r="A106" s="7" t="s">
        <v>359</v>
      </c>
      <c r="B106" s="7" t="s">
        <v>360</v>
      </c>
      <c r="C106" s="7" t="s">
        <v>31</v>
      </c>
      <c r="D106" s="304">
        <v>3075</v>
      </c>
      <c r="E106" s="299">
        <v>30075</v>
      </c>
      <c r="F106" s="7" t="s">
        <v>167</v>
      </c>
      <c r="G106" s="7" t="s">
        <v>160</v>
      </c>
      <c r="H106" s="8">
        <v>5441567</v>
      </c>
      <c r="I106" s="8">
        <v>445</v>
      </c>
      <c r="J106" s="7" t="s">
        <v>10</v>
      </c>
      <c r="K106" s="7" t="s">
        <v>161</v>
      </c>
      <c r="L106" s="8">
        <v>240</v>
      </c>
      <c r="M106" s="8">
        <v>797347</v>
      </c>
      <c r="N106" s="7" t="s">
        <v>1148</v>
      </c>
      <c r="O106" s="8">
        <v>89285</v>
      </c>
      <c r="P106" s="7" t="s">
        <v>1148</v>
      </c>
      <c r="Q106" s="8">
        <v>11449</v>
      </c>
      <c r="R106" s="7" t="s">
        <v>1148</v>
      </c>
      <c r="S106" s="8">
        <v>124065</v>
      </c>
      <c r="T106" s="7" t="s">
        <v>1148</v>
      </c>
      <c r="U106" s="8">
        <v>0</v>
      </c>
      <c r="V106" s="7" t="s">
        <v>1148</v>
      </c>
      <c r="W106" s="33">
        <v>1022146</v>
      </c>
      <c r="X106" s="7" t="s">
        <v>1148</v>
      </c>
      <c r="Y106" s="30">
        <v>370</v>
      </c>
      <c r="Z106" s="7" t="s">
        <v>1148</v>
      </c>
      <c r="AA106" s="30">
        <v>46</v>
      </c>
      <c r="AB106" s="7" t="s">
        <v>1148</v>
      </c>
      <c r="AC106" s="30">
        <v>7</v>
      </c>
      <c r="AD106" s="7" t="s">
        <v>1148</v>
      </c>
      <c r="AE106" s="30">
        <v>80</v>
      </c>
      <c r="AF106" s="7" t="s">
        <v>1148</v>
      </c>
      <c r="AG106" s="30">
        <v>0</v>
      </c>
      <c r="AH106" s="34" t="s">
        <v>1148</v>
      </c>
      <c r="AI106" s="32">
        <v>503</v>
      </c>
      <c r="AJ106" s="7" t="s">
        <v>1148</v>
      </c>
      <c r="AK106" s="7" t="str">
        <f>IF(OR(N106="Q",P106="Q",R106="Q",T106="Q",V106="Q",X106="Q",Z106="Q",AB106="Q",AD106="Q",AF106="Q",AH106="Q",AJ106="Q"),"Yes","No")</f>
        <v>No</v>
      </c>
    </row>
    <row r="107" spans="1:37">
      <c r="A107" s="7" t="s">
        <v>359</v>
      </c>
      <c r="B107" s="7" t="s">
        <v>360</v>
      </c>
      <c r="C107" s="7" t="s">
        <v>31</v>
      </c>
      <c r="D107" s="304">
        <v>3075</v>
      </c>
      <c r="E107" s="299">
        <v>30075</v>
      </c>
      <c r="F107" s="7" t="s">
        <v>167</v>
      </c>
      <c r="G107" s="7" t="s">
        <v>160</v>
      </c>
      <c r="H107" s="8">
        <v>5441567</v>
      </c>
      <c r="I107" s="8">
        <v>445</v>
      </c>
      <c r="J107" s="7" t="s">
        <v>7</v>
      </c>
      <c r="K107" s="7" t="s">
        <v>161</v>
      </c>
      <c r="L107" s="8">
        <v>173</v>
      </c>
      <c r="M107" s="8">
        <v>617272</v>
      </c>
      <c r="N107" s="7" t="s">
        <v>1148</v>
      </c>
      <c r="O107" s="8">
        <v>160108</v>
      </c>
      <c r="P107" s="7" t="s">
        <v>1148</v>
      </c>
      <c r="Q107" s="8">
        <v>8253</v>
      </c>
      <c r="R107" s="7" t="s">
        <v>1148</v>
      </c>
      <c r="S107" s="8">
        <v>89430</v>
      </c>
      <c r="T107" s="7" t="s">
        <v>1148</v>
      </c>
      <c r="U107" s="8">
        <v>0</v>
      </c>
      <c r="V107" s="7" t="s">
        <v>1148</v>
      </c>
      <c r="W107" s="33">
        <v>875063</v>
      </c>
      <c r="X107" s="7" t="s">
        <v>1148</v>
      </c>
      <c r="Y107" s="30">
        <v>321</v>
      </c>
      <c r="Z107" s="7" t="s">
        <v>1148</v>
      </c>
      <c r="AA107" s="30">
        <v>87</v>
      </c>
      <c r="AB107" s="7" t="s">
        <v>1148</v>
      </c>
      <c r="AC107" s="30">
        <v>5</v>
      </c>
      <c r="AD107" s="7" t="s">
        <v>1148</v>
      </c>
      <c r="AE107" s="30">
        <v>59</v>
      </c>
      <c r="AF107" s="7" t="s">
        <v>1148</v>
      </c>
      <c r="AG107" s="30">
        <v>0</v>
      </c>
      <c r="AH107" s="34" t="s">
        <v>1148</v>
      </c>
      <c r="AI107" s="32">
        <v>472</v>
      </c>
      <c r="AJ107" s="7" t="s">
        <v>1148</v>
      </c>
      <c r="AK107" s="7" t="str">
        <f>IF(OR(N107="Q",P107="Q",R107="Q",T107="Q",V107="Q",X107="Q",Z107="Q",AB107="Q",AD107="Q",AF107="Q",AH107="Q",AJ107="Q"),"Yes","No")</f>
        <v>No</v>
      </c>
    </row>
    <row r="108" spans="1:37">
      <c r="A108" s="7" t="s">
        <v>215</v>
      </c>
      <c r="B108" s="7" t="s">
        <v>216</v>
      </c>
      <c r="C108" s="7" t="s">
        <v>89</v>
      </c>
      <c r="D108" s="304">
        <v>18</v>
      </c>
      <c r="E108" s="299">
        <v>18</v>
      </c>
      <c r="F108" s="7" t="s">
        <v>167</v>
      </c>
      <c r="G108" s="7" t="s">
        <v>160</v>
      </c>
      <c r="H108" s="8">
        <v>210975</v>
      </c>
      <c r="I108" s="8">
        <v>440</v>
      </c>
      <c r="J108" s="7" t="s">
        <v>8</v>
      </c>
      <c r="K108" s="7" t="s">
        <v>161</v>
      </c>
      <c r="L108" s="8">
        <v>276</v>
      </c>
      <c r="M108" s="8">
        <v>7164</v>
      </c>
      <c r="N108" s="7" t="s">
        <v>1148</v>
      </c>
      <c r="O108" s="8">
        <v>3772</v>
      </c>
      <c r="P108" s="7" t="s">
        <v>1148</v>
      </c>
      <c r="Q108" s="8">
        <v>376</v>
      </c>
      <c r="R108" s="7" t="s">
        <v>1148</v>
      </c>
      <c r="S108" s="8">
        <v>3001</v>
      </c>
      <c r="T108" s="7" t="s">
        <v>1148</v>
      </c>
      <c r="U108" s="8">
        <v>0</v>
      </c>
      <c r="V108" s="7" t="s">
        <v>1148</v>
      </c>
      <c r="W108" s="33">
        <v>14313</v>
      </c>
      <c r="X108" s="7" t="s">
        <v>1148</v>
      </c>
      <c r="Y108" s="30">
        <v>4</v>
      </c>
      <c r="Z108" s="7" t="s">
        <v>1148</v>
      </c>
      <c r="AA108" s="30">
        <v>2.06</v>
      </c>
      <c r="AB108" s="7" t="s">
        <v>1148</v>
      </c>
      <c r="AC108" s="30">
        <v>0.21</v>
      </c>
      <c r="AD108" s="7" t="s">
        <v>1148</v>
      </c>
      <c r="AE108" s="30">
        <v>1.66</v>
      </c>
      <c r="AF108" s="7" t="s">
        <v>1148</v>
      </c>
      <c r="AG108" s="30">
        <v>0</v>
      </c>
      <c r="AH108" s="34" t="s">
        <v>1148</v>
      </c>
      <c r="AI108" s="32">
        <v>7.93</v>
      </c>
      <c r="AJ108" s="7" t="s">
        <v>1148</v>
      </c>
      <c r="AK108" s="7" t="str">
        <f>IF(OR(N108="Q",P108="Q",R108="Q",T108="Q",V108="Q",X108="Q",Z108="Q",AB108="Q",AD108="Q",AF108="Q",AH108="Q",AJ108="Q"),"Yes","No")</f>
        <v>No</v>
      </c>
    </row>
    <row r="109" spans="1:37">
      <c r="A109" s="7" t="s">
        <v>215</v>
      </c>
      <c r="B109" s="7" t="s">
        <v>216</v>
      </c>
      <c r="C109" s="7" t="s">
        <v>89</v>
      </c>
      <c r="D109" s="304">
        <v>18</v>
      </c>
      <c r="E109" s="299">
        <v>18</v>
      </c>
      <c r="F109" s="7" t="s">
        <v>167</v>
      </c>
      <c r="G109" s="7" t="s">
        <v>160</v>
      </c>
      <c r="H109" s="8">
        <v>210975</v>
      </c>
      <c r="I109" s="8">
        <v>440</v>
      </c>
      <c r="J109" s="7" t="s">
        <v>10</v>
      </c>
      <c r="K109" s="7" t="s">
        <v>161</v>
      </c>
      <c r="L109" s="8">
        <v>61</v>
      </c>
      <c r="M109" s="8">
        <v>150445</v>
      </c>
      <c r="N109" s="7" t="s">
        <v>1148</v>
      </c>
      <c r="O109" s="8">
        <v>15955</v>
      </c>
      <c r="P109" s="7" t="s">
        <v>1148</v>
      </c>
      <c r="Q109" s="8">
        <v>2475</v>
      </c>
      <c r="R109" s="7" t="s">
        <v>1148</v>
      </c>
      <c r="S109" s="8">
        <v>19733</v>
      </c>
      <c r="T109" s="7" t="s">
        <v>1148</v>
      </c>
      <c r="U109" s="8">
        <v>0</v>
      </c>
      <c r="V109" s="7" t="s">
        <v>1148</v>
      </c>
      <c r="W109" s="33">
        <v>188608</v>
      </c>
      <c r="X109" s="7" t="s">
        <v>1148</v>
      </c>
      <c r="Y109" s="30">
        <v>81</v>
      </c>
      <c r="Z109" s="7" t="s">
        <v>1148</v>
      </c>
      <c r="AA109" s="30">
        <v>8.7100000000000009</v>
      </c>
      <c r="AB109" s="7" t="s">
        <v>1148</v>
      </c>
      <c r="AC109" s="30">
        <v>1.36</v>
      </c>
      <c r="AD109" s="7" t="s">
        <v>1148</v>
      </c>
      <c r="AE109" s="30">
        <v>10.88</v>
      </c>
      <c r="AF109" s="7" t="s">
        <v>1148</v>
      </c>
      <c r="AG109" s="30">
        <v>0</v>
      </c>
      <c r="AH109" s="34" t="s">
        <v>1148</v>
      </c>
      <c r="AI109" s="32">
        <v>101.95</v>
      </c>
      <c r="AJ109" s="7" t="s">
        <v>1148</v>
      </c>
      <c r="AK109" s="7" t="str">
        <f>IF(OR(N109="Q",P109="Q",R109="Q",T109="Q",V109="Q",X109="Q",Z109="Q",AB109="Q",AD109="Q",AF109="Q",AH109="Q",AJ109="Q"),"Yes","No")</f>
        <v>No</v>
      </c>
    </row>
    <row r="110" spans="1:37">
      <c r="A110" s="7" t="s">
        <v>215</v>
      </c>
      <c r="B110" s="7" t="s">
        <v>216</v>
      </c>
      <c r="C110" s="7" t="s">
        <v>89</v>
      </c>
      <c r="D110" s="304">
        <v>18</v>
      </c>
      <c r="E110" s="299">
        <v>18</v>
      </c>
      <c r="F110" s="7" t="s">
        <v>167</v>
      </c>
      <c r="G110" s="7" t="s">
        <v>160</v>
      </c>
      <c r="H110" s="8">
        <v>210975</v>
      </c>
      <c r="I110" s="8">
        <v>440</v>
      </c>
      <c r="J110" s="7" t="s">
        <v>7</v>
      </c>
      <c r="K110" s="7" t="s">
        <v>161</v>
      </c>
      <c r="L110" s="8">
        <v>52</v>
      </c>
      <c r="M110" s="8">
        <v>158458</v>
      </c>
      <c r="N110" s="7" t="s">
        <v>1148</v>
      </c>
      <c r="O110" s="8">
        <v>24237</v>
      </c>
      <c r="P110" s="7" t="s">
        <v>1148</v>
      </c>
      <c r="Q110" s="8">
        <v>2606</v>
      </c>
      <c r="R110" s="7" t="s">
        <v>1148</v>
      </c>
      <c r="S110" s="8">
        <v>20776</v>
      </c>
      <c r="T110" s="7" t="s">
        <v>1148</v>
      </c>
      <c r="U110" s="8">
        <v>0</v>
      </c>
      <c r="V110" s="7" t="s">
        <v>1148</v>
      </c>
      <c r="W110" s="33">
        <v>206077</v>
      </c>
      <c r="X110" s="7" t="s">
        <v>1148</v>
      </c>
      <c r="Y110" s="30">
        <v>90</v>
      </c>
      <c r="Z110" s="7" t="s">
        <v>1148</v>
      </c>
      <c r="AA110" s="30">
        <v>13.23</v>
      </c>
      <c r="AB110" s="7" t="s">
        <v>1148</v>
      </c>
      <c r="AC110" s="30">
        <v>1.43</v>
      </c>
      <c r="AD110" s="7" t="s">
        <v>1148</v>
      </c>
      <c r="AE110" s="30">
        <v>11.46</v>
      </c>
      <c r="AF110" s="7" t="s">
        <v>1148</v>
      </c>
      <c r="AG110" s="30">
        <v>0</v>
      </c>
      <c r="AH110" s="34" t="s">
        <v>1148</v>
      </c>
      <c r="AI110" s="32">
        <v>116.12</v>
      </c>
      <c r="AJ110" s="7" t="s">
        <v>1148</v>
      </c>
      <c r="AK110" s="7" t="str">
        <f>IF(OR(N110="Q",P110="Q",R110="Q",T110="Q",V110="Q",X110="Q",Z110="Q",AB110="Q",AD110="Q",AF110="Q",AH110="Q",AJ110="Q"),"Yes","No")</f>
        <v>No</v>
      </c>
    </row>
    <row r="111" spans="1:37">
      <c r="A111" s="7" t="s">
        <v>518</v>
      </c>
      <c r="B111" s="7" t="s">
        <v>519</v>
      </c>
      <c r="C111" s="7" t="s">
        <v>93</v>
      </c>
      <c r="D111" s="304">
        <v>5008</v>
      </c>
      <c r="E111" s="299">
        <v>50008</v>
      </c>
      <c r="F111" s="7" t="s">
        <v>164</v>
      </c>
      <c r="G111" s="7" t="s">
        <v>160</v>
      </c>
      <c r="H111" s="8">
        <v>1376476</v>
      </c>
      <c r="I111" s="8">
        <v>433</v>
      </c>
      <c r="J111" s="7" t="s">
        <v>7</v>
      </c>
      <c r="K111" s="7" t="s">
        <v>161</v>
      </c>
      <c r="L111" s="8">
        <v>343</v>
      </c>
      <c r="M111" s="8">
        <v>1882956</v>
      </c>
      <c r="N111" s="7" t="s">
        <v>1148</v>
      </c>
      <c r="O111" s="8">
        <v>274113</v>
      </c>
      <c r="P111" s="7" t="s">
        <v>1148</v>
      </c>
      <c r="Q111" s="8">
        <v>38079</v>
      </c>
      <c r="R111" s="7" t="s">
        <v>1148</v>
      </c>
      <c r="S111" s="8">
        <v>131201</v>
      </c>
      <c r="T111" s="7" t="s">
        <v>1148</v>
      </c>
      <c r="U111" s="8">
        <v>0</v>
      </c>
      <c r="V111" s="7" t="s">
        <v>1148</v>
      </c>
      <c r="W111" s="33">
        <v>2326349</v>
      </c>
      <c r="X111" s="7" t="s">
        <v>1148</v>
      </c>
      <c r="Y111" s="30">
        <v>769.7</v>
      </c>
      <c r="Z111" s="7" t="s">
        <v>1148</v>
      </c>
      <c r="AA111" s="30">
        <v>147</v>
      </c>
      <c r="AB111" s="7" t="s">
        <v>1148</v>
      </c>
      <c r="AC111" s="30">
        <v>20.8</v>
      </c>
      <c r="AD111" s="7" t="s">
        <v>1148</v>
      </c>
      <c r="AE111" s="30">
        <v>68.3</v>
      </c>
      <c r="AF111" s="7" t="s">
        <v>1148</v>
      </c>
      <c r="AG111" s="30">
        <v>0</v>
      </c>
      <c r="AH111" s="34" t="s">
        <v>1148</v>
      </c>
      <c r="AI111" s="32">
        <v>1005.8</v>
      </c>
      <c r="AJ111" s="7" t="s">
        <v>1148</v>
      </c>
      <c r="AK111" s="7" t="str">
        <f>IF(OR(N111="Q",P111="Q",R111="Q",T111="Q",V111="Q",X111="Q",Z111="Q",AB111="Q",AD111="Q",AF111="Q",AH111="Q",AJ111="Q"),"Yes","No")</f>
        <v>No</v>
      </c>
    </row>
    <row r="112" spans="1:37">
      <c r="A112" s="7" t="s">
        <v>278</v>
      </c>
      <c r="B112" s="7" t="s">
        <v>279</v>
      </c>
      <c r="C112" s="7" t="s">
        <v>58</v>
      </c>
      <c r="D112" s="304">
        <v>4008</v>
      </c>
      <c r="E112" s="299">
        <v>40008</v>
      </c>
      <c r="F112" s="7" t="s">
        <v>164</v>
      </c>
      <c r="G112" s="7" t="s">
        <v>160</v>
      </c>
      <c r="H112" s="8">
        <v>1249442</v>
      </c>
      <c r="I112" s="8">
        <v>431</v>
      </c>
      <c r="J112" s="7" t="s">
        <v>7</v>
      </c>
      <c r="K112" s="7" t="s">
        <v>161</v>
      </c>
      <c r="L112" s="8">
        <v>196</v>
      </c>
      <c r="M112" s="8">
        <v>946440</v>
      </c>
      <c r="N112" s="7" t="s">
        <v>1148</v>
      </c>
      <c r="O112" s="8">
        <v>270052</v>
      </c>
      <c r="P112" s="7" t="s">
        <v>1148</v>
      </c>
      <c r="Q112" s="8">
        <v>0</v>
      </c>
      <c r="R112" s="7" t="s">
        <v>1148</v>
      </c>
      <c r="S112" s="8">
        <v>27125</v>
      </c>
      <c r="T112" s="7" t="s">
        <v>1148</v>
      </c>
      <c r="U112" s="8">
        <v>0</v>
      </c>
      <c r="V112" s="7" t="s">
        <v>1148</v>
      </c>
      <c r="W112" s="33">
        <v>1243617</v>
      </c>
      <c r="X112" s="7" t="s">
        <v>1148</v>
      </c>
      <c r="Y112" s="30">
        <v>522</v>
      </c>
      <c r="Z112" s="7" t="s">
        <v>1148</v>
      </c>
      <c r="AA112" s="30">
        <v>145</v>
      </c>
      <c r="AB112" s="7" t="s">
        <v>1148</v>
      </c>
      <c r="AC112" s="30">
        <v>0</v>
      </c>
      <c r="AD112" s="7" t="s">
        <v>1148</v>
      </c>
      <c r="AE112" s="30">
        <v>15</v>
      </c>
      <c r="AF112" s="7" t="s">
        <v>1148</v>
      </c>
      <c r="AG112" s="30">
        <v>0</v>
      </c>
      <c r="AH112" s="34" t="s">
        <v>1148</v>
      </c>
      <c r="AI112" s="32">
        <v>682</v>
      </c>
      <c r="AJ112" s="7" t="s">
        <v>1148</v>
      </c>
      <c r="AK112" s="7" t="str">
        <f>IF(OR(N112="Q",P112="Q",R112="Q",T112="Q",V112="Q",X112="Q",Z112="Q",AB112="Q",AD112="Q",AF112="Q",AH112="Q",AJ112="Q"),"Yes","No")</f>
        <v>No</v>
      </c>
    </row>
    <row r="113" spans="1:37">
      <c r="A113" s="7" t="s">
        <v>278</v>
      </c>
      <c r="B113" s="7" t="s">
        <v>279</v>
      </c>
      <c r="C113" s="7" t="s">
        <v>58</v>
      </c>
      <c r="D113" s="304">
        <v>4008</v>
      </c>
      <c r="E113" s="299">
        <v>40008</v>
      </c>
      <c r="F113" s="7" t="s">
        <v>164</v>
      </c>
      <c r="G113" s="7" t="s">
        <v>160</v>
      </c>
      <c r="H113" s="8">
        <v>1249442</v>
      </c>
      <c r="I113" s="8">
        <v>431</v>
      </c>
      <c r="J113" s="7" t="s">
        <v>8</v>
      </c>
      <c r="K113" s="7" t="s">
        <v>161</v>
      </c>
      <c r="L113" s="8">
        <v>79</v>
      </c>
      <c r="M113" s="8">
        <v>3700</v>
      </c>
      <c r="N113" s="7" t="s">
        <v>1148</v>
      </c>
      <c r="O113" s="8">
        <v>1128</v>
      </c>
      <c r="P113" s="7" t="s">
        <v>1148</v>
      </c>
      <c r="Q113" s="8">
        <v>0</v>
      </c>
      <c r="R113" s="7" t="s">
        <v>1148</v>
      </c>
      <c r="S113" s="8">
        <v>2915</v>
      </c>
      <c r="T113" s="7" t="s">
        <v>1148</v>
      </c>
      <c r="U113" s="8">
        <v>0</v>
      </c>
      <c r="V113" s="7" t="s">
        <v>1148</v>
      </c>
      <c r="W113" s="33">
        <v>7743</v>
      </c>
      <c r="X113" s="7" t="s">
        <v>1148</v>
      </c>
      <c r="Y113" s="30">
        <v>2</v>
      </c>
      <c r="Z113" s="7" t="s">
        <v>1148</v>
      </c>
      <c r="AA113" s="30">
        <v>1</v>
      </c>
      <c r="AB113" s="7" t="s">
        <v>1148</v>
      </c>
      <c r="AC113" s="30">
        <v>0</v>
      </c>
      <c r="AD113" s="7" t="s">
        <v>1148</v>
      </c>
      <c r="AE113" s="30">
        <v>3</v>
      </c>
      <c r="AF113" s="7" t="s">
        <v>1148</v>
      </c>
      <c r="AG113" s="30">
        <v>0</v>
      </c>
      <c r="AH113" s="34" t="s">
        <v>1148</v>
      </c>
      <c r="AI113" s="32">
        <v>6</v>
      </c>
      <c r="AJ113" s="7" t="s">
        <v>1148</v>
      </c>
      <c r="AK113" s="7" t="str">
        <f>IF(OR(N113="Q",P113="Q",R113="Q",T113="Q",V113="Q",X113="Q",Z113="Q",AB113="Q",AD113="Q",AF113="Q",AH113="Q",AJ113="Q"),"Yes","No")</f>
        <v>No</v>
      </c>
    </row>
    <row r="114" spans="1:37">
      <c r="A114" s="7" t="s">
        <v>278</v>
      </c>
      <c r="B114" s="7" t="s">
        <v>279</v>
      </c>
      <c r="C114" s="7" t="s">
        <v>58</v>
      </c>
      <c r="D114" s="304">
        <v>4008</v>
      </c>
      <c r="E114" s="299">
        <v>40008</v>
      </c>
      <c r="F114" s="7" t="s">
        <v>164</v>
      </c>
      <c r="G114" s="7" t="s">
        <v>160</v>
      </c>
      <c r="H114" s="8">
        <v>1249442</v>
      </c>
      <c r="I114" s="8">
        <v>431</v>
      </c>
      <c r="J114" s="7" t="s">
        <v>10</v>
      </c>
      <c r="K114" s="7" t="s">
        <v>161</v>
      </c>
      <c r="L114" s="8">
        <v>73</v>
      </c>
      <c r="M114" s="8">
        <v>212256</v>
      </c>
      <c r="N114" s="7" t="s">
        <v>1148</v>
      </c>
      <c r="O114" s="8">
        <v>0</v>
      </c>
      <c r="P114" s="7" t="s">
        <v>1148</v>
      </c>
      <c r="Q114" s="8">
        <v>0</v>
      </c>
      <c r="R114" s="7" t="s">
        <v>1148</v>
      </c>
      <c r="S114" s="8">
        <v>6198</v>
      </c>
      <c r="T114" s="7" t="s">
        <v>1148</v>
      </c>
      <c r="U114" s="8">
        <v>0</v>
      </c>
      <c r="V114" s="7" t="s">
        <v>1148</v>
      </c>
      <c r="W114" s="33">
        <v>218454</v>
      </c>
      <c r="X114" s="7" t="s">
        <v>1148</v>
      </c>
      <c r="Y114" s="30">
        <v>101</v>
      </c>
      <c r="Z114" s="7" t="s">
        <v>1148</v>
      </c>
      <c r="AA114" s="30">
        <v>0</v>
      </c>
      <c r="AB114" s="7" t="s">
        <v>1148</v>
      </c>
      <c r="AC114" s="30">
        <v>0</v>
      </c>
      <c r="AD114" s="7" t="s">
        <v>1148</v>
      </c>
      <c r="AE114" s="30">
        <v>3</v>
      </c>
      <c r="AF114" s="7" t="s">
        <v>1148</v>
      </c>
      <c r="AG114" s="30">
        <v>0</v>
      </c>
      <c r="AH114" s="34" t="s">
        <v>1148</v>
      </c>
      <c r="AI114" s="32">
        <v>104</v>
      </c>
      <c r="AJ114" s="7" t="s">
        <v>1148</v>
      </c>
      <c r="AK114" s="7" t="str">
        <f>IF(OR(N114="Q",P114="Q",R114="Q",T114="Q",V114="Q",X114="Q",Z114="Q",AB114="Q",AD114="Q",AF114="Q",AH114="Q",AJ114="Q"),"Yes","No")</f>
        <v>No</v>
      </c>
    </row>
    <row r="115" spans="1:37">
      <c r="A115" s="7" t="s">
        <v>278</v>
      </c>
      <c r="B115" s="7" t="s">
        <v>279</v>
      </c>
      <c r="C115" s="7" t="s">
        <v>58</v>
      </c>
      <c r="D115" s="304">
        <v>4008</v>
      </c>
      <c r="E115" s="299">
        <v>40008</v>
      </c>
      <c r="F115" s="7" t="s">
        <v>164</v>
      </c>
      <c r="G115" s="7" t="s">
        <v>160</v>
      </c>
      <c r="H115" s="8">
        <v>1249442</v>
      </c>
      <c r="I115" s="8">
        <v>431</v>
      </c>
      <c r="J115" s="7" t="s">
        <v>18</v>
      </c>
      <c r="K115" s="7" t="s">
        <v>161</v>
      </c>
      <c r="L115" s="8">
        <v>69</v>
      </c>
      <c r="M115" s="8">
        <v>160507</v>
      </c>
      <c r="N115" s="7" t="s">
        <v>1148</v>
      </c>
      <c r="O115" s="8">
        <v>45798</v>
      </c>
      <c r="P115" s="7" t="s">
        <v>1148</v>
      </c>
      <c r="Q115" s="8">
        <v>0</v>
      </c>
      <c r="R115" s="7" t="s">
        <v>1148</v>
      </c>
      <c r="S115" s="8">
        <v>4600</v>
      </c>
      <c r="T115" s="7" t="s">
        <v>1148</v>
      </c>
      <c r="U115" s="8">
        <v>0</v>
      </c>
      <c r="V115" s="7" t="s">
        <v>1148</v>
      </c>
      <c r="W115" s="33">
        <v>210905</v>
      </c>
      <c r="X115" s="7" t="s">
        <v>1148</v>
      </c>
      <c r="Y115" s="30">
        <v>88</v>
      </c>
      <c r="Z115" s="7" t="s">
        <v>1148</v>
      </c>
      <c r="AA115" s="30">
        <v>25</v>
      </c>
      <c r="AB115" s="7" t="s">
        <v>1148</v>
      </c>
      <c r="AC115" s="30">
        <v>0</v>
      </c>
      <c r="AD115" s="7" t="s">
        <v>1148</v>
      </c>
      <c r="AE115" s="30">
        <v>3</v>
      </c>
      <c r="AF115" s="7" t="s">
        <v>1148</v>
      </c>
      <c r="AG115" s="30">
        <v>0</v>
      </c>
      <c r="AH115" s="34" t="s">
        <v>1148</v>
      </c>
      <c r="AI115" s="32">
        <v>116</v>
      </c>
      <c r="AJ115" s="7" t="s">
        <v>1148</v>
      </c>
      <c r="AK115" s="7" t="str">
        <f>IF(OR(N115="Q",P115="Q",R115="Q",T115="Q",V115="Q",X115="Q",Z115="Q",AB115="Q",AD115="Q",AF115="Q",AH115="Q",AJ115="Q"),"Yes","No")</f>
        <v>No</v>
      </c>
    </row>
    <row r="116" spans="1:37">
      <c r="A116" s="7" t="s">
        <v>278</v>
      </c>
      <c r="B116" s="7" t="s">
        <v>279</v>
      </c>
      <c r="C116" s="7" t="s">
        <v>58</v>
      </c>
      <c r="D116" s="304">
        <v>4008</v>
      </c>
      <c r="E116" s="299">
        <v>40008</v>
      </c>
      <c r="F116" s="7" t="s">
        <v>164</v>
      </c>
      <c r="G116" s="7" t="s">
        <v>160</v>
      </c>
      <c r="H116" s="8">
        <v>1249442</v>
      </c>
      <c r="I116" s="8">
        <v>431</v>
      </c>
      <c r="J116" s="7" t="s">
        <v>21</v>
      </c>
      <c r="K116" s="7" t="s">
        <v>161</v>
      </c>
      <c r="L116" s="8">
        <v>14</v>
      </c>
      <c r="M116" s="8">
        <v>113035</v>
      </c>
      <c r="N116" s="7" t="s">
        <v>1148</v>
      </c>
      <c r="O116" s="8">
        <v>73442</v>
      </c>
      <c r="P116" s="7" t="s">
        <v>1148</v>
      </c>
      <c r="Q116" s="8">
        <v>38447</v>
      </c>
      <c r="R116" s="7" t="s">
        <v>1148</v>
      </c>
      <c r="S116" s="8">
        <v>18642</v>
      </c>
      <c r="T116" s="7" t="s">
        <v>1148</v>
      </c>
      <c r="U116" s="8">
        <v>0</v>
      </c>
      <c r="V116" s="7" t="s">
        <v>1148</v>
      </c>
      <c r="W116" s="33">
        <v>243566</v>
      </c>
      <c r="X116" s="7" t="s">
        <v>1148</v>
      </c>
      <c r="Y116" s="30">
        <v>68</v>
      </c>
      <c r="Z116" s="7" t="s">
        <v>1148</v>
      </c>
      <c r="AA116" s="30">
        <v>37</v>
      </c>
      <c r="AB116" s="7" t="s">
        <v>1148</v>
      </c>
      <c r="AC116" s="30">
        <v>19</v>
      </c>
      <c r="AD116" s="7" t="s">
        <v>1148</v>
      </c>
      <c r="AE116" s="30">
        <v>9</v>
      </c>
      <c r="AF116" s="7" t="s">
        <v>1148</v>
      </c>
      <c r="AG116" s="30">
        <v>0</v>
      </c>
      <c r="AH116" s="34" t="s">
        <v>1148</v>
      </c>
      <c r="AI116" s="32">
        <v>133</v>
      </c>
      <c r="AJ116" s="7" t="s">
        <v>1148</v>
      </c>
      <c r="AK116" s="7" t="str">
        <f>IF(OR(N116="Q",P116="Q",R116="Q",T116="Q",V116="Q",X116="Q",Z116="Q",AB116="Q",AD116="Q",AF116="Q",AH116="Q",AJ116="Q"),"Yes","No")</f>
        <v>No</v>
      </c>
    </row>
    <row r="117" spans="1:37">
      <c r="A117" s="7" t="s">
        <v>16</v>
      </c>
      <c r="B117" s="7" t="s">
        <v>697</v>
      </c>
      <c r="C117" s="7" t="s">
        <v>13</v>
      </c>
      <c r="D117" s="304">
        <v>9169</v>
      </c>
      <c r="E117" s="299">
        <v>90169</v>
      </c>
      <c r="F117" s="7" t="s">
        <v>246</v>
      </c>
      <c r="G117" s="7" t="s">
        <v>160</v>
      </c>
      <c r="H117" s="8">
        <v>3629114</v>
      </c>
      <c r="I117" s="8">
        <v>397</v>
      </c>
      <c r="J117" s="7" t="s">
        <v>8</v>
      </c>
      <c r="K117" s="7" t="s">
        <v>161</v>
      </c>
      <c r="L117" s="8">
        <v>397</v>
      </c>
      <c r="M117" s="8">
        <v>0</v>
      </c>
      <c r="N117" s="7" t="s">
        <v>1148</v>
      </c>
      <c r="O117" s="8">
        <v>0</v>
      </c>
      <c r="P117" s="7" t="s">
        <v>1148</v>
      </c>
      <c r="Q117" s="8">
        <v>0</v>
      </c>
      <c r="R117" s="7" t="s">
        <v>1148</v>
      </c>
      <c r="S117" s="8">
        <v>8306</v>
      </c>
      <c r="T117" s="7" t="s">
        <v>1148</v>
      </c>
      <c r="U117" s="8">
        <v>0</v>
      </c>
      <c r="V117" s="7" t="s">
        <v>1148</v>
      </c>
      <c r="W117" s="33">
        <v>8306</v>
      </c>
      <c r="X117" s="7" t="s">
        <v>1148</v>
      </c>
      <c r="Y117" s="30">
        <v>0</v>
      </c>
      <c r="Z117" s="7" t="s">
        <v>1148</v>
      </c>
      <c r="AA117" s="30">
        <v>0</v>
      </c>
      <c r="AB117" s="7" t="s">
        <v>1148</v>
      </c>
      <c r="AC117" s="30">
        <v>0</v>
      </c>
      <c r="AD117" s="7" t="s">
        <v>1148</v>
      </c>
      <c r="AE117" s="30">
        <v>7</v>
      </c>
      <c r="AF117" s="7" t="s">
        <v>1148</v>
      </c>
      <c r="AG117" s="30">
        <v>0</v>
      </c>
      <c r="AH117" s="34" t="s">
        <v>1148</v>
      </c>
      <c r="AI117" s="32">
        <v>7</v>
      </c>
      <c r="AJ117" s="7" t="s">
        <v>1148</v>
      </c>
      <c r="AK117" s="7" t="str">
        <f>IF(OR(N117="Q",P117="Q",R117="Q",T117="Q",V117="Q",X117="Q",Z117="Q",AB117="Q",AD117="Q",AF117="Q",AH117="Q",AJ117="Q"),"Yes","No")</f>
        <v>No</v>
      </c>
    </row>
    <row r="118" spans="1:37">
      <c r="A118" s="7" t="s">
        <v>735</v>
      </c>
      <c r="B118" s="7" t="s">
        <v>736</v>
      </c>
      <c r="C118" s="7" t="s">
        <v>86</v>
      </c>
      <c r="D118" s="304">
        <v>3083</v>
      </c>
      <c r="E118" s="299">
        <v>30083</v>
      </c>
      <c r="F118" s="7" t="s">
        <v>167</v>
      </c>
      <c r="G118" s="7" t="s">
        <v>160</v>
      </c>
      <c r="H118" s="8">
        <v>1439666</v>
      </c>
      <c r="I118" s="8">
        <v>368</v>
      </c>
      <c r="J118" s="7" t="s">
        <v>7</v>
      </c>
      <c r="K118" s="7" t="s">
        <v>161</v>
      </c>
      <c r="L118" s="8">
        <v>236</v>
      </c>
      <c r="M118" s="8">
        <v>871139</v>
      </c>
      <c r="N118" s="7" t="s">
        <v>1148</v>
      </c>
      <c r="O118" s="8">
        <v>314403</v>
      </c>
      <c r="P118" s="7" t="s">
        <v>1148</v>
      </c>
      <c r="Q118" s="8">
        <v>16358</v>
      </c>
      <c r="R118" s="7" t="s">
        <v>1148</v>
      </c>
      <c r="S118" s="8">
        <v>210690</v>
      </c>
      <c r="T118" s="7" t="s">
        <v>1148</v>
      </c>
      <c r="U118" s="8">
        <v>0</v>
      </c>
      <c r="V118" s="7" t="s">
        <v>1148</v>
      </c>
      <c r="W118" s="33">
        <v>1412590</v>
      </c>
      <c r="X118" s="7" t="s">
        <v>1148</v>
      </c>
      <c r="Y118" s="30">
        <v>464.1</v>
      </c>
      <c r="Z118" s="7" t="s">
        <v>1148</v>
      </c>
      <c r="AA118" s="30">
        <v>171.75</v>
      </c>
      <c r="AB118" s="7" t="s">
        <v>1148</v>
      </c>
      <c r="AC118" s="30">
        <v>7.8</v>
      </c>
      <c r="AD118" s="7" t="s">
        <v>1148</v>
      </c>
      <c r="AE118" s="30">
        <v>125.80540000000001</v>
      </c>
      <c r="AF118" s="7" t="s">
        <v>1148</v>
      </c>
      <c r="AG118" s="30">
        <v>0</v>
      </c>
      <c r="AH118" s="34" t="s">
        <v>1148</v>
      </c>
      <c r="AI118" s="32">
        <v>769.45540000000005</v>
      </c>
      <c r="AJ118" s="7" t="s">
        <v>1148</v>
      </c>
      <c r="AK118" s="7" t="str">
        <f>IF(OR(N118="Q",P118="Q",R118="Q",T118="Q",V118="Q",X118="Q",Z118="Q",AB118="Q",AD118="Q",AF118="Q",AH118="Q",AJ118="Q"),"Yes","No")</f>
        <v>No</v>
      </c>
    </row>
    <row r="119" spans="1:37">
      <c r="A119" s="7" t="s">
        <v>735</v>
      </c>
      <c r="B119" s="7" t="s">
        <v>736</v>
      </c>
      <c r="C119" s="7" t="s">
        <v>86</v>
      </c>
      <c r="D119" s="304">
        <v>3083</v>
      </c>
      <c r="E119" s="299">
        <v>30083</v>
      </c>
      <c r="F119" s="7" t="s">
        <v>167</v>
      </c>
      <c r="G119" s="7" t="s">
        <v>160</v>
      </c>
      <c r="H119" s="8">
        <v>1439666</v>
      </c>
      <c r="I119" s="8">
        <v>368</v>
      </c>
      <c r="J119" s="7" t="s">
        <v>8</v>
      </c>
      <c r="K119" s="7" t="s">
        <v>161</v>
      </c>
      <c r="L119" s="8">
        <v>33</v>
      </c>
      <c r="M119" s="8">
        <v>7442</v>
      </c>
      <c r="N119" s="7" t="s">
        <v>1148</v>
      </c>
      <c r="O119" s="8">
        <v>3564</v>
      </c>
      <c r="P119" s="7" t="s">
        <v>1148</v>
      </c>
      <c r="Q119" s="8">
        <v>0</v>
      </c>
      <c r="R119" s="7" t="s">
        <v>1148</v>
      </c>
      <c r="S119" s="8">
        <v>3813</v>
      </c>
      <c r="T119" s="7" t="s">
        <v>1148</v>
      </c>
      <c r="U119" s="8">
        <v>0</v>
      </c>
      <c r="V119" s="7" t="s">
        <v>1148</v>
      </c>
      <c r="W119" s="33">
        <v>14819</v>
      </c>
      <c r="X119" s="7" t="s">
        <v>1148</v>
      </c>
      <c r="Y119" s="30">
        <v>4.07</v>
      </c>
      <c r="Z119" s="7" t="s">
        <v>1148</v>
      </c>
      <c r="AA119" s="30">
        <v>2</v>
      </c>
      <c r="AB119" s="7" t="s">
        <v>1148</v>
      </c>
      <c r="AC119" s="30">
        <v>0</v>
      </c>
      <c r="AD119" s="7" t="s">
        <v>1148</v>
      </c>
      <c r="AE119" s="30">
        <v>2</v>
      </c>
      <c r="AF119" s="7" t="s">
        <v>1148</v>
      </c>
      <c r="AG119" s="30">
        <v>0</v>
      </c>
      <c r="AH119" s="34" t="s">
        <v>1148</v>
      </c>
      <c r="AI119" s="32">
        <v>8.07</v>
      </c>
      <c r="AJ119" s="7" t="s">
        <v>1148</v>
      </c>
      <c r="AK119" s="7" t="str">
        <f>IF(OR(N119="Q",P119="Q",R119="Q",T119="Q",V119="Q",X119="Q",Z119="Q",AB119="Q",AD119="Q",AF119="Q",AH119="Q",AJ119="Q"),"Yes","No")</f>
        <v>No</v>
      </c>
    </row>
    <row r="120" spans="1:37">
      <c r="A120" s="7" t="s">
        <v>735</v>
      </c>
      <c r="B120" s="7" t="s">
        <v>736</v>
      </c>
      <c r="C120" s="7" t="s">
        <v>86</v>
      </c>
      <c r="D120" s="304">
        <v>3083</v>
      </c>
      <c r="E120" s="299">
        <v>30083</v>
      </c>
      <c r="F120" s="7" t="s">
        <v>167</v>
      </c>
      <c r="G120" s="7" t="s">
        <v>160</v>
      </c>
      <c r="H120" s="8">
        <v>1439666</v>
      </c>
      <c r="I120" s="8">
        <v>368</v>
      </c>
      <c r="J120" s="7" t="s">
        <v>21</v>
      </c>
      <c r="K120" s="7" t="s">
        <v>161</v>
      </c>
      <c r="L120" s="8">
        <v>6</v>
      </c>
      <c r="M120" s="8">
        <v>105506</v>
      </c>
      <c r="N120" s="7" t="s">
        <v>1148</v>
      </c>
      <c r="O120" s="8">
        <v>30178</v>
      </c>
      <c r="P120" s="7" t="s">
        <v>1148</v>
      </c>
      <c r="Q120" s="8">
        <v>15316</v>
      </c>
      <c r="R120" s="7" t="s">
        <v>1148</v>
      </c>
      <c r="S120" s="8">
        <v>28635</v>
      </c>
      <c r="T120" s="7" t="s">
        <v>1148</v>
      </c>
      <c r="U120" s="8">
        <v>0</v>
      </c>
      <c r="V120" s="7" t="s">
        <v>1148</v>
      </c>
      <c r="W120" s="33">
        <v>179635</v>
      </c>
      <c r="X120" s="7" t="s">
        <v>1148</v>
      </c>
      <c r="Y120" s="30">
        <v>54.68</v>
      </c>
      <c r="Z120" s="7" t="s">
        <v>1148</v>
      </c>
      <c r="AA120" s="30">
        <v>16.25</v>
      </c>
      <c r="AB120" s="7" t="s">
        <v>1148</v>
      </c>
      <c r="AC120" s="30">
        <v>6.86</v>
      </c>
      <c r="AD120" s="7" t="s">
        <v>1148</v>
      </c>
      <c r="AE120" s="30">
        <v>16.285</v>
      </c>
      <c r="AF120" s="7" t="s">
        <v>1148</v>
      </c>
      <c r="AG120" s="30">
        <v>0</v>
      </c>
      <c r="AH120" s="34" t="s">
        <v>1148</v>
      </c>
      <c r="AI120" s="32">
        <v>94.075000000000003</v>
      </c>
      <c r="AJ120" s="7" t="s">
        <v>1148</v>
      </c>
      <c r="AK120" s="7" t="str">
        <f>IF(OR(N120="Q",P120="Q",R120="Q",T120="Q",V120="Q",X120="Q",Z120="Q",AB120="Q",AD120="Q",AF120="Q",AH120="Q",AJ120="Q"),"Yes","No")</f>
        <v>No</v>
      </c>
    </row>
    <row r="121" spans="1:37">
      <c r="A121" s="7" t="s">
        <v>595</v>
      </c>
      <c r="B121" s="7" t="s">
        <v>596</v>
      </c>
      <c r="C121" s="7" t="s">
        <v>17</v>
      </c>
      <c r="D121" s="304">
        <v>9009</v>
      </c>
      <c r="E121" s="299">
        <v>90009</v>
      </c>
      <c r="F121" s="7" t="s">
        <v>167</v>
      </c>
      <c r="G121" s="7" t="s">
        <v>160</v>
      </c>
      <c r="H121" s="8">
        <v>3281212</v>
      </c>
      <c r="I121" s="8">
        <v>363</v>
      </c>
      <c r="J121" s="7" t="s">
        <v>7</v>
      </c>
      <c r="K121" s="7" t="s">
        <v>161</v>
      </c>
      <c r="L121" s="8">
        <v>192</v>
      </c>
      <c r="M121" s="8">
        <v>592506</v>
      </c>
      <c r="N121" s="7" t="s">
        <v>1148</v>
      </c>
      <c r="O121" s="8">
        <v>202026</v>
      </c>
      <c r="P121" s="7" t="s">
        <v>1148</v>
      </c>
      <c r="Q121" s="8">
        <v>9293</v>
      </c>
      <c r="R121" s="7" t="s">
        <v>1148</v>
      </c>
      <c r="S121" s="8">
        <v>160300</v>
      </c>
      <c r="T121" s="7" t="s">
        <v>1148</v>
      </c>
      <c r="U121" s="8">
        <v>18153</v>
      </c>
      <c r="V121" s="7" t="s">
        <v>1148</v>
      </c>
      <c r="W121" s="33">
        <v>982278</v>
      </c>
      <c r="X121" s="7" t="s">
        <v>1148</v>
      </c>
      <c r="Y121" s="30">
        <v>312</v>
      </c>
      <c r="Z121" s="7" t="s">
        <v>1148</v>
      </c>
      <c r="AA121" s="30">
        <v>119</v>
      </c>
      <c r="AB121" s="7" t="s">
        <v>1148</v>
      </c>
      <c r="AC121" s="30">
        <v>5</v>
      </c>
      <c r="AD121" s="7" t="s">
        <v>1148</v>
      </c>
      <c r="AE121" s="30">
        <v>89</v>
      </c>
      <c r="AF121" s="7" t="s">
        <v>1148</v>
      </c>
      <c r="AG121" s="30">
        <v>10</v>
      </c>
      <c r="AH121" s="34" t="s">
        <v>1148</v>
      </c>
      <c r="AI121" s="32">
        <v>535</v>
      </c>
      <c r="AJ121" s="7" t="s">
        <v>1148</v>
      </c>
      <c r="AK121" s="7" t="str">
        <f>IF(OR(N121="Q",P121="Q",R121="Q",T121="Q",V121="Q",X121="Q",Z121="Q",AB121="Q",AD121="Q",AF121="Q",AH121="Q",AJ121="Q"),"Yes","No")</f>
        <v>No</v>
      </c>
    </row>
    <row r="122" spans="1:37">
      <c r="A122" s="7" t="s">
        <v>264</v>
      </c>
      <c r="B122" s="7" t="s">
        <v>265</v>
      </c>
      <c r="C122" s="7" t="s">
        <v>73</v>
      </c>
      <c r="D122" s="304">
        <v>5016</v>
      </c>
      <c r="E122" s="299">
        <v>50016</v>
      </c>
      <c r="F122" s="7" t="s">
        <v>167</v>
      </c>
      <c r="G122" s="7" t="s">
        <v>160</v>
      </c>
      <c r="H122" s="8">
        <v>1368035</v>
      </c>
      <c r="I122" s="8">
        <v>361</v>
      </c>
      <c r="J122" s="7" t="s">
        <v>7</v>
      </c>
      <c r="K122" s="7" t="s">
        <v>161</v>
      </c>
      <c r="L122" s="8">
        <v>284</v>
      </c>
      <c r="M122" s="8">
        <v>1238294</v>
      </c>
      <c r="N122" s="7" t="s">
        <v>1148</v>
      </c>
      <c r="O122" s="8">
        <v>253441</v>
      </c>
      <c r="P122" s="7" t="s">
        <v>1148</v>
      </c>
      <c r="Q122" s="8">
        <v>56111</v>
      </c>
      <c r="R122" s="7" t="s">
        <v>1148</v>
      </c>
      <c r="S122" s="8">
        <v>184213</v>
      </c>
      <c r="T122" s="7" t="s">
        <v>1148</v>
      </c>
      <c r="U122" s="8">
        <v>0</v>
      </c>
      <c r="V122" s="7" t="s">
        <v>1148</v>
      </c>
      <c r="W122" s="33">
        <v>1732059</v>
      </c>
      <c r="X122" s="7" t="s">
        <v>1148</v>
      </c>
      <c r="Y122" s="30">
        <v>669</v>
      </c>
      <c r="Z122" s="7" t="s">
        <v>1148</v>
      </c>
      <c r="AA122" s="30">
        <v>125</v>
      </c>
      <c r="AB122" s="7" t="s">
        <v>1148</v>
      </c>
      <c r="AC122" s="30">
        <v>27</v>
      </c>
      <c r="AD122" s="7" t="s">
        <v>1148</v>
      </c>
      <c r="AE122" s="30">
        <v>100</v>
      </c>
      <c r="AF122" s="7" t="s">
        <v>1148</v>
      </c>
      <c r="AG122" s="30">
        <v>0</v>
      </c>
      <c r="AH122" s="34" t="s">
        <v>1148</v>
      </c>
      <c r="AI122" s="32">
        <v>921</v>
      </c>
      <c r="AJ122" s="7" t="s">
        <v>1148</v>
      </c>
      <c r="AK122" s="7" t="str">
        <f>IF(OR(N122="Q",P122="Q",R122="Q",T122="Q",V122="Q",X122="Q",Z122="Q",AB122="Q",AD122="Q",AF122="Q",AH122="Q",AJ122="Q"),"Yes","No")</f>
        <v>No</v>
      </c>
    </row>
    <row r="123" spans="1:37">
      <c r="A123" s="7" t="s">
        <v>538</v>
      </c>
      <c r="B123" s="7" t="s">
        <v>539</v>
      </c>
      <c r="C123" s="7" t="s">
        <v>70</v>
      </c>
      <c r="D123" s="304">
        <v>2004</v>
      </c>
      <c r="E123" s="299">
        <v>20004</v>
      </c>
      <c r="F123" s="7" t="s">
        <v>167</v>
      </c>
      <c r="G123" s="7" t="s">
        <v>160</v>
      </c>
      <c r="H123" s="8">
        <v>935906</v>
      </c>
      <c r="I123" s="8">
        <v>351</v>
      </c>
      <c r="J123" s="7" t="s">
        <v>7</v>
      </c>
      <c r="K123" s="7" t="s">
        <v>161</v>
      </c>
      <c r="L123" s="8">
        <v>264</v>
      </c>
      <c r="M123" s="8">
        <v>1127409</v>
      </c>
      <c r="N123" s="7" t="s">
        <v>1148</v>
      </c>
      <c r="O123" s="8">
        <v>366270</v>
      </c>
      <c r="P123" s="7" t="s">
        <v>1148</v>
      </c>
      <c r="Q123" s="8">
        <v>56289</v>
      </c>
      <c r="R123" s="7" t="s">
        <v>1148</v>
      </c>
      <c r="S123" s="8">
        <v>40657</v>
      </c>
      <c r="T123" s="7" t="s">
        <v>1148</v>
      </c>
      <c r="U123" s="8">
        <v>711</v>
      </c>
      <c r="V123" s="7" t="s">
        <v>1148</v>
      </c>
      <c r="W123" s="33">
        <v>1591336</v>
      </c>
      <c r="X123" s="7" t="s">
        <v>1148</v>
      </c>
      <c r="Y123" s="30">
        <v>638.5</v>
      </c>
      <c r="Z123" s="7" t="s">
        <v>1148</v>
      </c>
      <c r="AA123" s="30">
        <v>208</v>
      </c>
      <c r="AB123" s="7" t="s">
        <v>1148</v>
      </c>
      <c r="AC123" s="30">
        <v>32</v>
      </c>
      <c r="AD123" s="7" t="s">
        <v>1148</v>
      </c>
      <c r="AE123" s="30">
        <v>23</v>
      </c>
      <c r="AF123" s="7" t="s">
        <v>1148</v>
      </c>
      <c r="AG123" s="30">
        <v>0.5</v>
      </c>
      <c r="AH123" s="34" t="s">
        <v>1148</v>
      </c>
      <c r="AI123" s="32">
        <v>902</v>
      </c>
      <c r="AJ123" s="7" t="s">
        <v>1148</v>
      </c>
      <c r="AK123" s="7" t="str">
        <f>IF(OR(N123="Q",P123="Q",R123="Q",T123="Q",V123="Q",X123="Q",Z123="Q",AB123="Q",AD123="Q",AF123="Q",AH123="Q",AJ123="Q"),"Yes","No")</f>
        <v>No</v>
      </c>
    </row>
    <row r="124" spans="1:37">
      <c r="A124" s="7" t="s">
        <v>538</v>
      </c>
      <c r="B124" s="7" t="s">
        <v>539</v>
      </c>
      <c r="C124" s="7" t="s">
        <v>70</v>
      </c>
      <c r="D124" s="304">
        <v>2004</v>
      </c>
      <c r="E124" s="299">
        <v>20004</v>
      </c>
      <c r="F124" s="7" t="s">
        <v>167</v>
      </c>
      <c r="G124" s="7" t="s">
        <v>160</v>
      </c>
      <c r="H124" s="8">
        <v>935906</v>
      </c>
      <c r="I124" s="8">
        <v>351</v>
      </c>
      <c r="J124" s="7" t="s">
        <v>10</v>
      </c>
      <c r="K124" s="7" t="s">
        <v>161</v>
      </c>
      <c r="L124" s="8">
        <v>64</v>
      </c>
      <c r="M124" s="8">
        <v>210581</v>
      </c>
      <c r="N124" s="7" t="s">
        <v>1148</v>
      </c>
      <c r="O124" s="8">
        <v>16124</v>
      </c>
      <c r="P124" s="7" t="s">
        <v>1148</v>
      </c>
      <c r="Q124" s="8">
        <v>49</v>
      </c>
      <c r="R124" s="7" t="s">
        <v>1148</v>
      </c>
      <c r="S124" s="8">
        <v>260</v>
      </c>
      <c r="T124" s="7" t="s">
        <v>1148</v>
      </c>
      <c r="U124" s="8">
        <v>0</v>
      </c>
      <c r="V124" s="7" t="s">
        <v>1148</v>
      </c>
      <c r="W124" s="33">
        <v>227014</v>
      </c>
      <c r="X124" s="7" t="s">
        <v>1148</v>
      </c>
      <c r="Y124" s="30">
        <v>96.5</v>
      </c>
      <c r="Z124" s="7" t="s">
        <v>1148</v>
      </c>
      <c r="AA124" s="30">
        <v>6.9</v>
      </c>
      <c r="AB124" s="7" t="s">
        <v>1148</v>
      </c>
      <c r="AC124" s="30">
        <v>0.1</v>
      </c>
      <c r="AD124" s="7" t="s">
        <v>1148</v>
      </c>
      <c r="AE124" s="30">
        <v>0.5</v>
      </c>
      <c r="AF124" s="7" t="s">
        <v>1148</v>
      </c>
      <c r="AG124" s="30">
        <v>0</v>
      </c>
      <c r="AH124" s="34" t="s">
        <v>1148</v>
      </c>
      <c r="AI124" s="32">
        <v>104</v>
      </c>
      <c r="AJ124" s="7" t="s">
        <v>1148</v>
      </c>
      <c r="AK124" s="7" t="str">
        <f>IF(OR(N124="Q",P124="Q",R124="Q",T124="Q",V124="Q",X124="Q",Z124="Q",AB124="Q",AD124="Q",AF124="Q",AH124="Q",AJ124="Q"),"Yes","No")</f>
        <v>No</v>
      </c>
    </row>
    <row r="125" spans="1:37">
      <c r="A125" s="7" t="s">
        <v>538</v>
      </c>
      <c r="B125" s="7" t="s">
        <v>539</v>
      </c>
      <c r="C125" s="7" t="s">
        <v>70</v>
      </c>
      <c r="D125" s="304">
        <v>2004</v>
      </c>
      <c r="E125" s="299">
        <v>20004</v>
      </c>
      <c r="F125" s="7" t="s">
        <v>167</v>
      </c>
      <c r="G125" s="7" t="s">
        <v>160</v>
      </c>
      <c r="H125" s="8">
        <v>935906</v>
      </c>
      <c r="I125" s="8">
        <v>351</v>
      </c>
      <c r="J125" s="7" t="s">
        <v>21</v>
      </c>
      <c r="K125" s="7" t="s">
        <v>161</v>
      </c>
      <c r="L125" s="8">
        <v>23</v>
      </c>
      <c r="M125" s="8">
        <v>84025</v>
      </c>
      <c r="N125" s="7" t="s">
        <v>1148</v>
      </c>
      <c r="O125" s="8">
        <v>58474</v>
      </c>
      <c r="P125" s="7" t="s">
        <v>1148</v>
      </c>
      <c r="Q125" s="8">
        <v>114201</v>
      </c>
      <c r="R125" s="7" t="s">
        <v>1148</v>
      </c>
      <c r="S125" s="8">
        <v>7147</v>
      </c>
      <c r="T125" s="7" t="s">
        <v>1148</v>
      </c>
      <c r="U125" s="8">
        <v>1892</v>
      </c>
      <c r="V125" s="7" t="s">
        <v>1148</v>
      </c>
      <c r="W125" s="33">
        <v>265739</v>
      </c>
      <c r="X125" s="7" t="s">
        <v>1148</v>
      </c>
      <c r="Y125" s="30">
        <v>47</v>
      </c>
      <c r="Z125" s="7" t="s">
        <v>1148</v>
      </c>
      <c r="AA125" s="30">
        <v>33</v>
      </c>
      <c r="AB125" s="7" t="s">
        <v>1148</v>
      </c>
      <c r="AC125" s="30">
        <v>64</v>
      </c>
      <c r="AD125" s="7" t="s">
        <v>1148</v>
      </c>
      <c r="AE125" s="30">
        <v>4</v>
      </c>
      <c r="AF125" s="7" t="s">
        <v>1148</v>
      </c>
      <c r="AG125" s="30">
        <v>1</v>
      </c>
      <c r="AH125" s="34" t="s">
        <v>1148</v>
      </c>
      <c r="AI125" s="32">
        <v>149</v>
      </c>
      <c r="AJ125" s="7" t="s">
        <v>1148</v>
      </c>
      <c r="AK125" s="7" t="str">
        <f>IF(OR(N125="Q",P125="Q",R125="Q",T125="Q",V125="Q",X125="Q",Z125="Q",AB125="Q",AD125="Q",AF125="Q",AH125="Q",AJ125="Q"),"Yes","No")</f>
        <v>No</v>
      </c>
    </row>
    <row r="126" spans="1:37">
      <c r="A126" s="7" t="s">
        <v>636</v>
      </c>
      <c r="B126" s="7" t="s">
        <v>637</v>
      </c>
      <c r="C126" s="7" t="s">
        <v>73</v>
      </c>
      <c r="D126" s="304">
        <v>5012</v>
      </c>
      <c r="E126" s="299">
        <v>50012</v>
      </c>
      <c r="F126" s="7" t="s">
        <v>164</v>
      </c>
      <c r="G126" s="7" t="s">
        <v>160</v>
      </c>
      <c r="H126" s="8">
        <v>1624827</v>
      </c>
      <c r="I126" s="8">
        <v>346</v>
      </c>
      <c r="J126" s="7" t="s">
        <v>7</v>
      </c>
      <c r="K126" s="7" t="s">
        <v>161</v>
      </c>
      <c r="L126" s="8">
        <v>298</v>
      </c>
      <c r="M126" s="8">
        <v>1091276</v>
      </c>
      <c r="N126" s="7" t="s">
        <v>1148</v>
      </c>
      <c r="O126" s="8">
        <v>330168</v>
      </c>
      <c r="P126" s="7" t="s">
        <v>1148</v>
      </c>
      <c r="Q126" s="8">
        <v>54174</v>
      </c>
      <c r="R126" s="7" t="s">
        <v>1148</v>
      </c>
      <c r="S126" s="8">
        <v>164859</v>
      </c>
      <c r="T126" s="7" t="s">
        <v>1148</v>
      </c>
      <c r="U126" s="8">
        <v>0</v>
      </c>
      <c r="V126" s="7" t="s">
        <v>1148</v>
      </c>
      <c r="W126" s="33">
        <v>1640477</v>
      </c>
      <c r="X126" s="7" t="s">
        <v>1148</v>
      </c>
      <c r="Y126" s="30">
        <v>525</v>
      </c>
      <c r="Z126" s="7" t="s">
        <v>1148</v>
      </c>
      <c r="AA126" s="30">
        <v>173</v>
      </c>
      <c r="AB126" s="7" t="s">
        <v>1148</v>
      </c>
      <c r="AC126" s="30">
        <v>35</v>
      </c>
      <c r="AD126" s="7" t="s">
        <v>1148</v>
      </c>
      <c r="AE126" s="30">
        <v>97</v>
      </c>
      <c r="AF126" s="7" t="s">
        <v>1148</v>
      </c>
      <c r="AG126" s="30">
        <v>0</v>
      </c>
      <c r="AH126" s="34" t="s">
        <v>1148</v>
      </c>
      <c r="AI126" s="32">
        <v>830</v>
      </c>
      <c r="AJ126" s="7" t="s">
        <v>1148</v>
      </c>
      <c r="AK126" s="7" t="str">
        <f>IF(OR(N126="Q",P126="Q",R126="Q",T126="Q",V126="Q",X126="Q",Z126="Q",AB126="Q",AD126="Q",AF126="Q",AH126="Q",AJ126="Q"),"Yes","No")</f>
        <v>No</v>
      </c>
    </row>
    <row r="127" spans="1:37">
      <c r="A127" s="7" t="s">
        <v>324</v>
      </c>
      <c r="B127" s="7" t="s">
        <v>325</v>
      </c>
      <c r="C127" s="7" t="s">
        <v>13</v>
      </c>
      <c r="D127" s="304">
        <v>9033</v>
      </c>
      <c r="E127" s="299">
        <v>90033</v>
      </c>
      <c r="F127" s="7" t="s">
        <v>164</v>
      </c>
      <c r="G127" s="7" t="s">
        <v>160</v>
      </c>
      <c r="H127" s="8">
        <v>843168</v>
      </c>
      <c r="I127" s="8">
        <v>338</v>
      </c>
      <c r="J127" s="7" t="s">
        <v>7</v>
      </c>
      <c r="K127" s="7" t="s">
        <v>161</v>
      </c>
      <c r="L127" s="8">
        <v>212</v>
      </c>
      <c r="M127" s="8">
        <v>894444</v>
      </c>
      <c r="N127" s="7" t="s">
        <v>1148</v>
      </c>
      <c r="O127" s="8">
        <v>208113</v>
      </c>
      <c r="P127" s="7" t="s">
        <v>1148</v>
      </c>
      <c r="Q127" s="8">
        <v>21498</v>
      </c>
      <c r="R127" s="7" t="s">
        <v>1148</v>
      </c>
      <c r="S127" s="8">
        <v>93174</v>
      </c>
      <c r="T127" s="7" t="s">
        <v>1148</v>
      </c>
      <c r="U127" s="8">
        <v>0</v>
      </c>
      <c r="V127" s="7" t="s">
        <v>1148</v>
      </c>
      <c r="W127" s="33">
        <v>1217229</v>
      </c>
      <c r="X127" s="7" t="s">
        <v>1148</v>
      </c>
      <c r="Y127" s="30">
        <v>462</v>
      </c>
      <c r="Z127" s="7" t="s">
        <v>1148</v>
      </c>
      <c r="AA127" s="30">
        <v>111</v>
      </c>
      <c r="AB127" s="7" t="s">
        <v>1148</v>
      </c>
      <c r="AC127" s="30">
        <v>11</v>
      </c>
      <c r="AD127" s="7" t="s">
        <v>1148</v>
      </c>
      <c r="AE127" s="30">
        <v>51</v>
      </c>
      <c r="AF127" s="7" t="s">
        <v>1148</v>
      </c>
      <c r="AG127" s="30">
        <v>0</v>
      </c>
      <c r="AH127" s="34" t="s">
        <v>1148</v>
      </c>
      <c r="AI127" s="32">
        <v>635</v>
      </c>
      <c r="AJ127" s="7" t="s">
        <v>1148</v>
      </c>
      <c r="AK127" s="7" t="str">
        <f>IF(OR(N127="Q",P127="Q",R127="Q",T127="Q",V127="Q",X127="Q",Z127="Q",AB127="Q",AD127="Q",AF127="Q",AH127="Q",AJ127="Q"),"Yes","No")</f>
        <v>No</v>
      </c>
    </row>
    <row r="128" spans="1:37">
      <c r="A128" s="7" t="s">
        <v>324</v>
      </c>
      <c r="B128" s="7" t="s">
        <v>325</v>
      </c>
      <c r="C128" s="7" t="s">
        <v>13</v>
      </c>
      <c r="D128" s="304">
        <v>9033</v>
      </c>
      <c r="E128" s="299">
        <v>90033</v>
      </c>
      <c r="F128" s="7" t="s">
        <v>164</v>
      </c>
      <c r="G128" s="7" t="s">
        <v>160</v>
      </c>
      <c r="H128" s="8">
        <v>843168</v>
      </c>
      <c r="I128" s="8">
        <v>338</v>
      </c>
      <c r="J128" s="7" t="s">
        <v>10</v>
      </c>
      <c r="K128" s="7" t="s">
        <v>161</v>
      </c>
      <c r="L128" s="8">
        <v>120</v>
      </c>
      <c r="M128" s="8">
        <v>409363</v>
      </c>
      <c r="N128" s="7" t="s">
        <v>1148</v>
      </c>
      <c r="O128" s="8">
        <v>0</v>
      </c>
      <c r="P128" s="7" t="s">
        <v>1148</v>
      </c>
      <c r="Q128" s="8">
        <v>3896</v>
      </c>
      <c r="R128" s="7" t="s">
        <v>1148</v>
      </c>
      <c r="S128" s="8">
        <v>14615</v>
      </c>
      <c r="T128" s="7" t="s">
        <v>1148</v>
      </c>
      <c r="U128" s="8">
        <v>0</v>
      </c>
      <c r="V128" s="7" t="s">
        <v>1148</v>
      </c>
      <c r="W128" s="33">
        <v>427874</v>
      </c>
      <c r="X128" s="7" t="s">
        <v>1148</v>
      </c>
      <c r="Y128" s="30">
        <v>197</v>
      </c>
      <c r="Z128" s="7" t="s">
        <v>1148</v>
      </c>
      <c r="AA128" s="30">
        <v>0</v>
      </c>
      <c r="AB128" s="7" t="s">
        <v>1148</v>
      </c>
      <c r="AC128" s="30">
        <v>2</v>
      </c>
      <c r="AD128" s="7" t="s">
        <v>1148</v>
      </c>
      <c r="AE128" s="30">
        <v>8</v>
      </c>
      <c r="AF128" s="7" t="s">
        <v>1148</v>
      </c>
      <c r="AG128" s="30">
        <v>0</v>
      </c>
      <c r="AH128" s="34" t="s">
        <v>1148</v>
      </c>
      <c r="AI128" s="32">
        <v>207</v>
      </c>
      <c r="AJ128" s="7" t="s">
        <v>1148</v>
      </c>
      <c r="AK128" s="7" t="str">
        <f>IF(OR(N128="Q",P128="Q",R128="Q",T128="Q",V128="Q",X128="Q",Z128="Q",AB128="Q",AD128="Q",AF128="Q",AH128="Q",AJ128="Q"),"Yes","No")</f>
        <v>No</v>
      </c>
    </row>
    <row r="129" spans="1:37">
      <c r="A129" s="7" t="s">
        <v>324</v>
      </c>
      <c r="B129" s="7" t="s">
        <v>325</v>
      </c>
      <c r="C129" s="7" t="s">
        <v>13</v>
      </c>
      <c r="D129" s="304">
        <v>9033</v>
      </c>
      <c r="E129" s="299">
        <v>90033</v>
      </c>
      <c r="F129" s="7" t="s">
        <v>164</v>
      </c>
      <c r="G129" s="7" t="s">
        <v>160</v>
      </c>
      <c r="H129" s="8">
        <v>843168</v>
      </c>
      <c r="I129" s="8">
        <v>338</v>
      </c>
      <c r="J129" s="7" t="s">
        <v>12</v>
      </c>
      <c r="K129" s="7" t="s">
        <v>161</v>
      </c>
      <c r="L129" s="8">
        <v>6</v>
      </c>
      <c r="M129" s="8">
        <v>48484</v>
      </c>
      <c r="N129" s="7" t="s">
        <v>1148</v>
      </c>
      <c r="O129" s="8">
        <v>9583</v>
      </c>
      <c r="P129" s="7" t="s">
        <v>1148</v>
      </c>
      <c r="Q129" s="8">
        <v>4143</v>
      </c>
      <c r="R129" s="7" t="s">
        <v>1148</v>
      </c>
      <c r="S129" s="8">
        <v>6376</v>
      </c>
      <c r="T129" s="7" t="s">
        <v>1148</v>
      </c>
      <c r="U129" s="8">
        <v>0</v>
      </c>
      <c r="V129" s="7" t="s">
        <v>1148</v>
      </c>
      <c r="W129" s="33">
        <v>68586</v>
      </c>
      <c r="X129" s="7" t="s">
        <v>1148</v>
      </c>
      <c r="Y129" s="30">
        <v>24</v>
      </c>
      <c r="Z129" s="7" t="s">
        <v>1148</v>
      </c>
      <c r="AA129" s="30">
        <v>5</v>
      </c>
      <c r="AB129" s="7" t="s">
        <v>1148</v>
      </c>
      <c r="AC129" s="30">
        <v>2</v>
      </c>
      <c r="AD129" s="7" t="s">
        <v>1148</v>
      </c>
      <c r="AE129" s="30">
        <v>4</v>
      </c>
      <c r="AF129" s="7" t="s">
        <v>1148</v>
      </c>
      <c r="AG129" s="30">
        <v>0</v>
      </c>
      <c r="AH129" s="34" t="s">
        <v>1148</v>
      </c>
      <c r="AI129" s="32">
        <v>35</v>
      </c>
      <c r="AJ129" s="7" t="s">
        <v>1148</v>
      </c>
      <c r="AK129" s="7" t="str">
        <f>IF(OR(N129="Q",P129="Q",R129="Q",T129="Q",V129="Q",X129="Q",Z129="Q",AB129="Q",AD129="Q",AF129="Q",AH129="Q",AJ129="Q"),"Yes","No")</f>
        <v>No</v>
      </c>
    </row>
    <row r="130" spans="1:37">
      <c r="A130" s="7" t="s">
        <v>268</v>
      </c>
      <c r="B130" s="7" t="s">
        <v>269</v>
      </c>
      <c r="C130" s="7" t="s">
        <v>89</v>
      </c>
      <c r="D130" s="304">
        <v>40</v>
      </c>
      <c r="E130" s="299">
        <v>40</v>
      </c>
      <c r="F130" s="7" t="s">
        <v>167</v>
      </c>
      <c r="G130" s="7" t="s">
        <v>160</v>
      </c>
      <c r="H130" s="8">
        <v>3059393</v>
      </c>
      <c r="I130" s="8">
        <v>336</v>
      </c>
      <c r="J130" s="7" t="s">
        <v>18</v>
      </c>
      <c r="K130" s="7" t="s">
        <v>161</v>
      </c>
      <c r="L130" s="8">
        <v>190</v>
      </c>
      <c r="M130" s="8">
        <v>501591</v>
      </c>
      <c r="N130" s="7" t="s">
        <v>1148</v>
      </c>
      <c r="O130" s="8">
        <v>162418</v>
      </c>
      <c r="P130" s="7" t="s">
        <v>1148</v>
      </c>
      <c r="Q130" s="8">
        <v>42973</v>
      </c>
      <c r="R130" s="7" t="s">
        <v>1148</v>
      </c>
      <c r="S130" s="8">
        <v>118075</v>
      </c>
      <c r="T130" s="7" t="s">
        <v>1148</v>
      </c>
      <c r="U130" s="8">
        <v>14158</v>
      </c>
      <c r="V130" s="7" t="s">
        <v>1148</v>
      </c>
      <c r="W130" s="33">
        <v>839215</v>
      </c>
      <c r="X130" s="7" t="s">
        <v>1148</v>
      </c>
      <c r="Y130" s="30">
        <v>274.29000000000002</v>
      </c>
      <c r="Z130" s="7" t="s">
        <v>1148</v>
      </c>
      <c r="AA130" s="30">
        <v>96.62</v>
      </c>
      <c r="AB130" s="7" t="s">
        <v>1148</v>
      </c>
      <c r="AC130" s="30">
        <v>27.04</v>
      </c>
      <c r="AD130" s="7" t="s">
        <v>1148</v>
      </c>
      <c r="AE130" s="30">
        <v>68.16</v>
      </c>
      <c r="AF130" s="7" t="s">
        <v>1148</v>
      </c>
      <c r="AG130" s="30">
        <v>7.9</v>
      </c>
      <c r="AH130" s="34" t="s">
        <v>1148</v>
      </c>
      <c r="AI130" s="32">
        <v>474.01</v>
      </c>
      <c r="AJ130" s="7" t="s">
        <v>1148</v>
      </c>
      <c r="AK130" s="7" t="str">
        <f>IF(OR(N130="Q",P130="Q",R130="Q",T130="Q",V130="Q",X130="Q",Z130="Q",AB130="Q",AD130="Q",AF130="Q",AH130="Q",AJ130="Q"),"Yes","No")</f>
        <v>No</v>
      </c>
    </row>
    <row r="131" spans="1:37">
      <c r="A131" s="7" t="s">
        <v>268</v>
      </c>
      <c r="B131" s="7" t="s">
        <v>269</v>
      </c>
      <c r="C131" s="7" t="s">
        <v>89</v>
      </c>
      <c r="D131" s="304">
        <v>40</v>
      </c>
      <c r="E131" s="299">
        <v>40</v>
      </c>
      <c r="F131" s="7" t="s">
        <v>167</v>
      </c>
      <c r="G131" s="7" t="s">
        <v>160</v>
      </c>
      <c r="H131" s="8">
        <v>3059393</v>
      </c>
      <c r="I131" s="8">
        <v>336</v>
      </c>
      <c r="J131" s="7" t="s">
        <v>21</v>
      </c>
      <c r="K131" s="7" t="s">
        <v>161</v>
      </c>
      <c r="L131" s="8">
        <v>34</v>
      </c>
      <c r="M131" s="8">
        <v>166067</v>
      </c>
      <c r="N131" s="7" t="s">
        <v>1148</v>
      </c>
      <c r="O131" s="8">
        <v>70099</v>
      </c>
      <c r="P131" s="7" t="s">
        <v>1148</v>
      </c>
      <c r="Q131" s="8">
        <v>142790</v>
      </c>
      <c r="R131" s="7" t="s">
        <v>1148</v>
      </c>
      <c r="S131" s="8">
        <v>83886</v>
      </c>
      <c r="T131" s="7" t="s">
        <v>1148</v>
      </c>
      <c r="U131" s="8">
        <v>819103</v>
      </c>
      <c r="V131" s="7" t="s">
        <v>1148</v>
      </c>
      <c r="W131" s="33">
        <v>1281945</v>
      </c>
      <c r="X131" s="7" t="s">
        <v>1148</v>
      </c>
      <c r="Y131" s="30">
        <v>106.71</v>
      </c>
      <c r="Z131" s="7" t="s">
        <v>1148</v>
      </c>
      <c r="AA131" s="30">
        <v>45</v>
      </c>
      <c r="AB131" s="7" t="s">
        <v>1148</v>
      </c>
      <c r="AC131" s="30">
        <v>91.03</v>
      </c>
      <c r="AD131" s="7" t="s">
        <v>1148</v>
      </c>
      <c r="AE131" s="30">
        <v>49.59</v>
      </c>
      <c r="AF131" s="7" t="s">
        <v>1148</v>
      </c>
      <c r="AG131" s="30">
        <v>452.5</v>
      </c>
      <c r="AH131" s="34" t="s">
        <v>1148</v>
      </c>
      <c r="AI131" s="32">
        <v>744.83</v>
      </c>
      <c r="AJ131" s="7" t="s">
        <v>1148</v>
      </c>
      <c r="AK131" s="7" t="str">
        <f>IF(OR(N131="Q",P131="Q",R131="Q",T131="Q",V131="Q",X131="Q",Z131="Q",AB131="Q",AD131="Q",AF131="Q",AH131="Q",AJ131="Q"),"Yes","No")</f>
        <v>No</v>
      </c>
    </row>
    <row r="132" spans="1:37">
      <c r="A132" s="7" t="s">
        <v>268</v>
      </c>
      <c r="B132" s="7" t="s">
        <v>269</v>
      </c>
      <c r="C132" s="7" t="s">
        <v>89</v>
      </c>
      <c r="D132" s="304">
        <v>40</v>
      </c>
      <c r="E132" s="299">
        <v>40</v>
      </c>
      <c r="F132" s="7" t="s">
        <v>167</v>
      </c>
      <c r="G132" s="7" t="s">
        <v>160</v>
      </c>
      <c r="H132" s="8">
        <v>3059393</v>
      </c>
      <c r="I132" s="8">
        <v>336</v>
      </c>
      <c r="J132" s="7" t="s">
        <v>12</v>
      </c>
      <c r="K132" s="7" t="s">
        <v>161</v>
      </c>
      <c r="L132" s="8">
        <v>2</v>
      </c>
      <c r="M132" s="8">
        <v>22985</v>
      </c>
      <c r="N132" s="7" t="s">
        <v>1148</v>
      </c>
      <c r="O132" s="8">
        <v>8190</v>
      </c>
      <c r="P132" s="7" t="s">
        <v>1148</v>
      </c>
      <c r="Q132" s="8">
        <v>2194</v>
      </c>
      <c r="R132" s="7" t="s">
        <v>1148</v>
      </c>
      <c r="S132" s="8">
        <v>7756</v>
      </c>
      <c r="T132" s="7" t="s">
        <v>1148</v>
      </c>
      <c r="U132" s="8">
        <v>22412</v>
      </c>
      <c r="V132" s="7" t="s">
        <v>1148</v>
      </c>
      <c r="W132" s="33">
        <v>63537</v>
      </c>
      <c r="X132" s="7" t="s">
        <v>1148</v>
      </c>
      <c r="Y132" s="30">
        <v>10.24</v>
      </c>
      <c r="Z132" s="7" t="s">
        <v>1148</v>
      </c>
      <c r="AA132" s="30">
        <v>4</v>
      </c>
      <c r="AB132" s="7" t="s">
        <v>1148</v>
      </c>
      <c r="AC132" s="30">
        <v>1.0900000000000001</v>
      </c>
      <c r="AD132" s="7" t="s">
        <v>1148</v>
      </c>
      <c r="AE132" s="30">
        <v>4.38</v>
      </c>
      <c r="AF132" s="7" t="s">
        <v>1148</v>
      </c>
      <c r="AG132" s="30">
        <v>12.53</v>
      </c>
      <c r="AH132" s="34" t="s">
        <v>1148</v>
      </c>
      <c r="AI132" s="32">
        <v>32.24</v>
      </c>
      <c r="AJ132" s="7" t="s">
        <v>1148</v>
      </c>
      <c r="AK132" s="7" t="str">
        <f>IF(OR(N132="Q",P132="Q",R132="Q",T132="Q",V132="Q",X132="Q",Z132="Q",AB132="Q",AD132="Q",AF132="Q",AH132="Q",AJ132="Q"),"Yes","No")</f>
        <v>No</v>
      </c>
    </row>
    <row r="133" spans="1:37">
      <c r="A133" s="7" t="s">
        <v>411</v>
      </c>
      <c r="B133" s="7" t="s">
        <v>412</v>
      </c>
      <c r="C133" s="7" t="s">
        <v>86</v>
      </c>
      <c r="D133" s="304">
        <v>3006</v>
      </c>
      <c r="E133" s="299">
        <v>30006</v>
      </c>
      <c r="F133" s="7" t="s">
        <v>413</v>
      </c>
      <c r="G133" s="7" t="s">
        <v>160</v>
      </c>
      <c r="H133" s="8">
        <v>953556</v>
      </c>
      <c r="I133" s="8">
        <v>328</v>
      </c>
      <c r="J133" s="7" t="s">
        <v>7</v>
      </c>
      <c r="K133" s="7" t="s">
        <v>161</v>
      </c>
      <c r="L133" s="8">
        <v>118</v>
      </c>
      <c r="M133" s="8">
        <v>457217</v>
      </c>
      <c r="N133" s="7" t="s">
        <v>1148</v>
      </c>
      <c r="O133" s="8">
        <v>83410</v>
      </c>
      <c r="P133" s="7" t="s">
        <v>1148</v>
      </c>
      <c r="Q133" s="8">
        <v>35097</v>
      </c>
      <c r="R133" s="7" t="s">
        <v>1148</v>
      </c>
      <c r="S133" s="8">
        <v>91371</v>
      </c>
      <c r="T133" s="7" t="s">
        <v>1148</v>
      </c>
      <c r="U133" s="8">
        <v>0</v>
      </c>
      <c r="V133" s="7" t="s">
        <v>1148</v>
      </c>
      <c r="W133" s="33">
        <v>667095</v>
      </c>
      <c r="X133" s="7" t="s">
        <v>1148</v>
      </c>
      <c r="Y133" s="30">
        <v>248</v>
      </c>
      <c r="Z133" s="7" t="s">
        <v>1148</v>
      </c>
      <c r="AA133" s="30">
        <v>37</v>
      </c>
      <c r="AB133" s="7" t="s">
        <v>1148</v>
      </c>
      <c r="AC133" s="30">
        <v>16</v>
      </c>
      <c r="AD133" s="7" t="s">
        <v>1148</v>
      </c>
      <c r="AE133" s="30">
        <v>45</v>
      </c>
      <c r="AF133" s="7" t="s">
        <v>1148</v>
      </c>
      <c r="AG133" s="30">
        <v>0</v>
      </c>
      <c r="AH133" s="34" t="s">
        <v>1148</v>
      </c>
      <c r="AI133" s="32">
        <v>346</v>
      </c>
      <c r="AJ133" s="7" t="s">
        <v>1148</v>
      </c>
      <c r="AK133" s="7" t="str">
        <f>IF(OR(N133="Q",P133="Q",R133="Q",T133="Q",V133="Q",X133="Q",Z133="Q",AB133="Q",AD133="Q",AF133="Q",AH133="Q",AJ133="Q"),"Yes","No")</f>
        <v>No</v>
      </c>
    </row>
    <row r="134" spans="1:37">
      <c r="A134" s="7" t="s">
        <v>458</v>
      </c>
      <c r="B134" s="7" t="s">
        <v>459</v>
      </c>
      <c r="C134" s="7" t="s">
        <v>76</v>
      </c>
      <c r="D134" s="304">
        <v>7</v>
      </c>
      <c r="E134" s="299">
        <v>7</v>
      </c>
      <c r="F134" s="7" t="s">
        <v>167</v>
      </c>
      <c r="G134" s="7" t="s">
        <v>160</v>
      </c>
      <c r="H134" s="8">
        <v>247421</v>
      </c>
      <c r="I134" s="8">
        <v>325</v>
      </c>
      <c r="J134" s="7" t="s">
        <v>7</v>
      </c>
      <c r="K134" s="7" t="s">
        <v>161</v>
      </c>
      <c r="L134" s="8">
        <v>71</v>
      </c>
      <c r="M134" s="8">
        <v>329433</v>
      </c>
      <c r="N134" s="7" t="s">
        <v>1148</v>
      </c>
      <c r="O134" s="8">
        <v>63259</v>
      </c>
      <c r="P134" s="7" t="s">
        <v>1148</v>
      </c>
      <c r="Q134" s="8">
        <v>15194</v>
      </c>
      <c r="R134" s="7" t="s">
        <v>1148</v>
      </c>
      <c r="S134" s="8">
        <v>65511</v>
      </c>
      <c r="T134" s="7" t="s">
        <v>1148</v>
      </c>
      <c r="U134" s="8">
        <v>9436</v>
      </c>
      <c r="V134" s="7" t="s">
        <v>1148</v>
      </c>
      <c r="W134" s="33">
        <v>482833</v>
      </c>
      <c r="X134" s="7" t="s">
        <v>1148</v>
      </c>
      <c r="Y134" s="30">
        <v>176.8</v>
      </c>
      <c r="Z134" s="7" t="s">
        <v>1148</v>
      </c>
      <c r="AA134" s="30">
        <v>34.700000000000003</v>
      </c>
      <c r="AB134" s="7" t="s">
        <v>1148</v>
      </c>
      <c r="AC134" s="30">
        <v>8.9</v>
      </c>
      <c r="AD134" s="7" t="s">
        <v>1148</v>
      </c>
      <c r="AE134" s="30">
        <v>35.9</v>
      </c>
      <c r="AF134" s="7" t="s">
        <v>1148</v>
      </c>
      <c r="AG134" s="30">
        <v>5.0999999999999996</v>
      </c>
      <c r="AH134" s="34" t="s">
        <v>1148</v>
      </c>
      <c r="AI134" s="32">
        <v>261.39999999999998</v>
      </c>
      <c r="AJ134" s="7" t="s">
        <v>1148</v>
      </c>
      <c r="AK134" s="7" t="str">
        <f>IF(OR(N134="Q",P134="Q",R134="Q",T134="Q",V134="Q",X134="Q",Z134="Q",AB134="Q",AD134="Q",AF134="Q",AH134="Q",AJ134="Q"),"Yes","No")</f>
        <v>No</v>
      </c>
    </row>
    <row r="135" spans="1:37">
      <c r="A135" s="7" t="s">
        <v>458</v>
      </c>
      <c r="B135" s="7" t="s">
        <v>459</v>
      </c>
      <c r="C135" s="7" t="s">
        <v>76</v>
      </c>
      <c r="D135" s="304">
        <v>7</v>
      </c>
      <c r="E135" s="299">
        <v>7</v>
      </c>
      <c r="F135" s="7" t="s">
        <v>167</v>
      </c>
      <c r="G135" s="7" t="s">
        <v>160</v>
      </c>
      <c r="H135" s="8">
        <v>247421</v>
      </c>
      <c r="I135" s="8">
        <v>325</v>
      </c>
      <c r="J135" s="7" t="s">
        <v>22</v>
      </c>
      <c r="K135" s="7" t="s">
        <v>161</v>
      </c>
      <c r="L135" s="8">
        <v>8</v>
      </c>
      <c r="M135" s="8">
        <v>51524</v>
      </c>
      <c r="N135" s="7" t="s">
        <v>1148</v>
      </c>
      <c r="O135" s="8">
        <v>14620</v>
      </c>
      <c r="P135" s="7" t="s">
        <v>1148</v>
      </c>
      <c r="Q135" s="8">
        <v>2389</v>
      </c>
      <c r="R135" s="7" t="s">
        <v>1148</v>
      </c>
      <c r="S135" s="8">
        <v>10301</v>
      </c>
      <c r="T135" s="7" t="s">
        <v>1148</v>
      </c>
      <c r="U135" s="8">
        <v>1484</v>
      </c>
      <c r="V135" s="7" t="s">
        <v>1148</v>
      </c>
      <c r="W135" s="33">
        <v>80318</v>
      </c>
      <c r="X135" s="7" t="s">
        <v>1148</v>
      </c>
      <c r="Y135" s="30">
        <v>27.7</v>
      </c>
      <c r="Z135" s="7" t="s">
        <v>1148</v>
      </c>
      <c r="AA135" s="30">
        <v>8.1</v>
      </c>
      <c r="AB135" s="7" t="s">
        <v>1148</v>
      </c>
      <c r="AC135" s="30">
        <v>1.4</v>
      </c>
      <c r="AD135" s="7" t="s">
        <v>1148</v>
      </c>
      <c r="AE135" s="30">
        <v>5.6</v>
      </c>
      <c r="AF135" s="7" t="s">
        <v>1148</v>
      </c>
      <c r="AG135" s="30">
        <v>0.8</v>
      </c>
      <c r="AH135" s="34" t="s">
        <v>1148</v>
      </c>
      <c r="AI135" s="32">
        <v>43.6</v>
      </c>
      <c r="AJ135" s="7" t="s">
        <v>1148</v>
      </c>
      <c r="AK135" s="7" t="str">
        <f>IF(OR(N135="Q",P135="Q",R135="Q",T135="Q",V135="Q",X135="Q",Z135="Q",AB135="Q",AD135="Q",AF135="Q",AH135="Q",AJ135="Q"),"Yes","No")</f>
        <v>No</v>
      </c>
    </row>
    <row r="136" spans="1:37">
      <c r="A136" s="7" t="s">
        <v>650</v>
      </c>
      <c r="B136" s="7" t="s">
        <v>299</v>
      </c>
      <c r="C136" s="7" t="s">
        <v>52</v>
      </c>
      <c r="D136" s="304">
        <v>5031</v>
      </c>
      <c r="E136" s="299">
        <v>50031</v>
      </c>
      <c r="F136" s="7" t="s">
        <v>167</v>
      </c>
      <c r="G136" s="7" t="s">
        <v>160</v>
      </c>
      <c r="H136" s="8">
        <v>3734090</v>
      </c>
      <c r="I136" s="8">
        <v>317</v>
      </c>
      <c r="J136" s="7" t="s">
        <v>7</v>
      </c>
      <c r="K136" s="7" t="s">
        <v>161</v>
      </c>
      <c r="L136" s="8">
        <v>195</v>
      </c>
      <c r="M136" s="8">
        <v>732128</v>
      </c>
      <c r="N136" s="7" t="s">
        <v>1148</v>
      </c>
      <c r="O136" s="8">
        <v>194300</v>
      </c>
      <c r="P136" s="7" t="s">
        <v>1148</v>
      </c>
      <c r="Q136" s="8">
        <v>33831</v>
      </c>
      <c r="R136" s="7" t="s">
        <v>1148</v>
      </c>
      <c r="S136" s="8">
        <v>126160</v>
      </c>
      <c r="T136" s="7" t="s">
        <v>1148</v>
      </c>
      <c r="U136" s="8">
        <v>0</v>
      </c>
      <c r="V136" s="7" t="s">
        <v>1148</v>
      </c>
      <c r="W136" s="33">
        <v>1086419</v>
      </c>
      <c r="X136" s="7" t="s">
        <v>1148</v>
      </c>
      <c r="Y136" s="30">
        <v>334</v>
      </c>
      <c r="Z136" s="7" t="s">
        <v>1148</v>
      </c>
      <c r="AA136" s="30">
        <v>116</v>
      </c>
      <c r="AB136" s="7" t="s">
        <v>1148</v>
      </c>
      <c r="AC136" s="30">
        <v>21</v>
      </c>
      <c r="AD136" s="7" t="s">
        <v>1148</v>
      </c>
      <c r="AE136" s="30">
        <v>83</v>
      </c>
      <c r="AF136" s="7" t="s">
        <v>1148</v>
      </c>
      <c r="AG136" s="30">
        <v>0</v>
      </c>
      <c r="AH136" s="34" t="s">
        <v>1148</v>
      </c>
      <c r="AI136" s="32">
        <v>554</v>
      </c>
      <c r="AJ136" s="7" t="s">
        <v>1148</v>
      </c>
      <c r="AK136" s="7" t="str">
        <f>IF(OR(N136="Q",P136="Q",R136="Q",T136="Q",V136="Q",X136="Q",Z136="Q",AB136="Q",AD136="Q",AF136="Q",AH136="Q",AJ136="Q"),"Yes","No")</f>
        <v>No</v>
      </c>
    </row>
    <row r="137" spans="1:37">
      <c r="A137" s="7" t="s">
        <v>650</v>
      </c>
      <c r="B137" s="7" t="s">
        <v>299</v>
      </c>
      <c r="C137" s="7" t="s">
        <v>52</v>
      </c>
      <c r="D137" s="304">
        <v>5031</v>
      </c>
      <c r="E137" s="299">
        <v>50031</v>
      </c>
      <c r="F137" s="7" t="s">
        <v>167</v>
      </c>
      <c r="G137" s="7" t="s">
        <v>160</v>
      </c>
      <c r="H137" s="8">
        <v>3734090</v>
      </c>
      <c r="I137" s="8">
        <v>317</v>
      </c>
      <c r="J137" s="7" t="s">
        <v>10</v>
      </c>
      <c r="K137" s="7" t="s">
        <v>161</v>
      </c>
      <c r="L137" s="8">
        <v>84</v>
      </c>
      <c r="M137" s="8">
        <v>229060</v>
      </c>
      <c r="N137" s="7" t="s">
        <v>1148</v>
      </c>
      <c r="O137" s="8">
        <v>58383</v>
      </c>
      <c r="P137" s="7" t="s">
        <v>1148</v>
      </c>
      <c r="Q137" s="8">
        <v>10570</v>
      </c>
      <c r="R137" s="7" t="s">
        <v>1148</v>
      </c>
      <c r="S137" s="8">
        <v>40014</v>
      </c>
      <c r="T137" s="7" t="s">
        <v>1148</v>
      </c>
      <c r="U137" s="8">
        <v>0</v>
      </c>
      <c r="V137" s="7" t="s">
        <v>1148</v>
      </c>
      <c r="W137" s="33">
        <v>338027</v>
      </c>
      <c r="X137" s="7" t="s">
        <v>1148</v>
      </c>
      <c r="Y137" s="30">
        <v>130</v>
      </c>
      <c r="Z137" s="7" t="s">
        <v>1148</v>
      </c>
      <c r="AA137" s="30">
        <v>39</v>
      </c>
      <c r="AB137" s="7" t="s">
        <v>1148</v>
      </c>
      <c r="AC137" s="30">
        <v>7</v>
      </c>
      <c r="AD137" s="7" t="s">
        <v>1148</v>
      </c>
      <c r="AE137" s="30">
        <v>26</v>
      </c>
      <c r="AF137" s="7" t="s">
        <v>1148</v>
      </c>
      <c r="AG137" s="30">
        <v>0</v>
      </c>
      <c r="AH137" s="34" t="s">
        <v>1148</v>
      </c>
      <c r="AI137" s="32">
        <v>202</v>
      </c>
      <c r="AJ137" s="7" t="s">
        <v>1148</v>
      </c>
      <c r="AK137" s="7" t="str">
        <f>IF(OR(N137="Q",P137="Q",R137="Q",T137="Q",V137="Q",X137="Q",Z137="Q",AB137="Q",AD137="Q",AF137="Q",AH137="Q",AJ137="Q"),"Yes","No")</f>
        <v>No</v>
      </c>
    </row>
    <row r="138" spans="1:37">
      <c r="A138" s="7" t="s">
        <v>683</v>
      </c>
      <c r="B138" s="7" t="s">
        <v>684</v>
      </c>
      <c r="C138" s="7" t="s">
        <v>45</v>
      </c>
      <c r="D138" s="304">
        <v>4018</v>
      </c>
      <c r="E138" s="299">
        <v>40018</v>
      </c>
      <c r="F138" s="7" t="s">
        <v>167</v>
      </c>
      <c r="G138" s="7" t="s">
        <v>160</v>
      </c>
      <c r="H138" s="8">
        <v>972546</v>
      </c>
      <c r="I138" s="8">
        <v>315</v>
      </c>
      <c r="J138" s="7" t="s">
        <v>7</v>
      </c>
      <c r="K138" s="7" t="s">
        <v>161</v>
      </c>
      <c r="L138" s="8">
        <v>173</v>
      </c>
      <c r="M138" s="8">
        <v>759236</v>
      </c>
      <c r="N138" s="7" t="s">
        <v>1148</v>
      </c>
      <c r="O138" s="8">
        <v>194563</v>
      </c>
      <c r="P138" s="7" t="s">
        <v>1148</v>
      </c>
      <c r="Q138" s="8">
        <v>23999</v>
      </c>
      <c r="R138" s="7" t="s">
        <v>1148</v>
      </c>
      <c r="S138" s="8">
        <v>115985</v>
      </c>
      <c r="T138" s="7" t="s">
        <v>1148</v>
      </c>
      <c r="U138" s="8">
        <v>0</v>
      </c>
      <c r="V138" s="7" t="s">
        <v>1148</v>
      </c>
      <c r="W138" s="33">
        <v>1093783</v>
      </c>
      <c r="X138" s="7" t="s">
        <v>1148</v>
      </c>
      <c r="Y138" s="30">
        <v>393</v>
      </c>
      <c r="Z138" s="7" t="s">
        <v>1148</v>
      </c>
      <c r="AA138" s="30">
        <v>108</v>
      </c>
      <c r="AB138" s="7" t="s">
        <v>1148</v>
      </c>
      <c r="AC138" s="30">
        <v>12</v>
      </c>
      <c r="AD138" s="7" t="s">
        <v>1148</v>
      </c>
      <c r="AE138" s="30">
        <v>70</v>
      </c>
      <c r="AF138" s="7" t="s">
        <v>1148</v>
      </c>
      <c r="AG138" s="30">
        <v>0</v>
      </c>
      <c r="AH138" s="34" t="s">
        <v>1148</v>
      </c>
      <c r="AI138" s="32">
        <v>583</v>
      </c>
      <c r="AJ138" s="7" t="s">
        <v>1148</v>
      </c>
      <c r="AK138" s="7" t="str">
        <f>IF(OR(N138="Q",P138="Q",R138="Q",T138="Q",V138="Q",X138="Q",Z138="Q",AB138="Q",AD138="Q",AF138="Q",AH138="Q",AJ138="Q"),"Yes","No")</f>
        <v>No</v>
      </c>
    </row>
    <row r="139" spans="1:37">
      <c r="A139" s="7" t="s">
        <v>683</v>
      </c>
      <c r="B139" s="7" t="s">
        <v>684</v>
      </c>
      <c r="C139" s="7" t="s">
        <v>45</v>
      </c>
      <c r="D139" s="304">
        <v>4018</v>
      </c>
      <c r="E139" s="299">
        <v>40018</v>
      </c>
      <c r="F139" s="7" t="s">
        <v>167</v>
      </c>
      <c r="G139" s="7" t="s">
        <v>160</v>
      </c>
      <c r="H139" s="8">
        <v>972546</v>
      </c>
      <c r="I139" s="8">
        <v>315</v>
      </c>
      <c r="J139" s="7" t="s">
        <v>10</v>
      </c>
      <c r="K139" s="7" t="s">
        <v>161</v>
      </c>
      <c r="L139" s="8">
        <v>3</v>
      </c>
      <c r="M139" s="8">
        <v>4080</v>
      </c>
      <c r="N139" s="7" t="s">
        <v>1148</v>
      </c>
      <c r="O139" s="8">
        <v>1965</v>
      </c>
      <c r="P139" s="7" t="s">
        <v>1148</v>
      </c>
      <c r="Q139" s="8">
        <v>242</v>
      </c>
      <c r="R139" s="7" t="s">
        <v>1148</v>
      </c>
      <c r="S139" s="8">
        <v>520</v>
      </c>
      <c r="T139" s="7" t="s">
        <v>1148</v>
      </c>
      <c r="U139" s="8">
        <v>0</v>
      </c>
      <c r="V139" s="7" t="s">
        <v>1148</v>
      </c>
      <c r="W139" s="33">
        <v>6807</v>
      </c>
      <c r="X139" s="7" t="s">
        <v>1148</v>
      </c>
      <c r="Y139" s="30">
        <v>2</v>
      </c>
      <c r="Z139" s="7" t="s">
        <v>1148</v>
      </c>
      <c r="AA139" s="30">
        <v>0</v>
      </c>
      <c r="AB139" s="7" t="s">
        <v>1148</v>
      </c>
      <c r="AC139" s="30">
        <v>0</v>
      </c>
      <c r="AD139" s="7" t="s">
        <v>1148</v>
      </c>
      <c r="AE139" s="30">
        <v>0</v>
      </c>
      <c r="AF139" s="7" t="s">
        <v>1148</v>
      </c>
      <c r="AG139" s="30">
        <v>0</v>
      </c>
      <c r="AH139" s="34" t="s">
        <v>1148</v>
      </c>
      <c r="AI139" s="32">
        <v>2</v>
      </c>
      <c r="AJ139" s="7" t="s">
        <v>1148</v>
      </c>
      <c r="AK139" s="7" t="str">
        <f>IF(OR(N139="Q",P139="Q",R139="Q",T139="Q",V139="Q",X139="Q",Z139="Q",AB139="Q",AD139="Q",AF139="Q",AH139="Q",AJ139="Q"),"Yes","No")</f>
        <v>No</v>
      </c>
    </row>
    <row r="140" spans="1:37">
      <c r="A140" s="7" t="s">
        <v>640</v>
      </c>
      <c r="B140" s="7" t="s">
        <v>641</v>
      </c>
      <c r="C140" s="7" t="s">
        <v>89</v>
      </c>
      <c r="D140" s="304">
        <v>2</v>
      </c>
      <c r="E140" s="299">
        <v>2</v>
      </c>
      <c r="F140" s="7" t="s">
        <v>167</v>
      </c>
      <c r="G140" s="7" t="s">
        <v>160</v>
      </c>
      <c r="H140" s="8">
        <v>387847</v>
      </c>
      <c r="I140" s="8">
        <v>311</v>
      </c>
      <c r="J140" s="7" t="s">
        <v>7</v>
      </c>
      <c r="K140" s="7" t="s">
        <v>161</v>
      </c>
      <c r="L140" s="8">
        <v>110</v>
      </c>
      <c r="M140" s="8">
        <v>516032</v>
      </c>
      <c r="N140" s="7" t="s">
        <v>1148</v>
      </c>
      <c r="O140" s="8">
        <v>110905</v>
      </c>
      <c r="P140" s="7" t="s">
        <v>1148</v>
      </c>
      <c r="Q140" s="8">
        <v>40392</v>
      </c>
      <c r="R140" s="7" t="s">
        <v>1148</v>
      </c>
      <c r="S140" s="8">
        <v>92928</v>
      </c>
      <c r="T140" s="7" t="s">
        <v>1148</v>
      </c>
      <c r="U140" s="8">
        <v>856</v>
      </c>
      <c r="V140" s="7" t="s">
        <v>1148</v>
      </c>
      <c r="W140" s="33">
        <v>761113</v>
      </c>
      <c r="X140" s="7" t="s">
        <v>1148</v>
      </c>
      <c r="Y140" s="30">
        <v>291</v>
      </c>
      <c r="Z140" s="7" t="s">
        <v>1148</v>
      </c>
      <c r="AA140" s="30">
        <v>62</v>
      </c>
      <c r="AB140" s="7" t="s">
        <v>1148</v>
      </c>
      <c r="AC140" s="30">
        <v>24</v>
      </c>
      <c r="AD140" s="7" t="s">
        <v>1148</v>
      </c>
      <c r="AE140" s="30">
        <v>51.55</v>
      </c>
      <c r="AF140" s="7" t="s">
        <v>1148</v>
      </c>
      <c r="AG140" s="30">
        <v>0.45</v>
      </c>
      <c r="AH140" s="34" t="s">
        <v>1148</v>
      </c>
      <c r="AI140" s="32">
        <v>429</v>
      </c>
      <c r="AJ140" s="7" t="s">
        <v>1148</v>
      </c>
      <c r="AK140" s="7" t="str">
        <f>IF(OR(N140="Q",P140="Q",R140="Q",T140="Q",V140="Q",X140="Q",Z140="Q",AB140="Q",AD140="Q",AF140="Q",AH140="Q",AJ140="Q"),"Yes","No")</f>
        <v>No</v>
      </c>
    </row>
    <row r="141" spans="1:37">
      <c r="A141" s="7" t="s">
        <v>640</v>
      </c>
      <c r="B141" s="7" t="s">
        <v>641</v>
      </c>
      <c r="C141" s="7" t="s">
        <v>89</v>
      </c>
      <c r="D141" s="304">
        <v>2</v>
      </c>
      <c r="E141" s="299">
        <v>2</v>
      </c>
      <c r="F141" s="7" t="s">
        <v>167</v>
      </c>
      <c r="G141" s="7" t="s">
        <v>160</v>
      </c>
      <c r="H141" s="8">
        <v>387847</v>
      </c>
      <c r="I141" s="8">
        <v>311</v>
      </c>
      <c r="J141" s="7" t="s">
        <v>8</v>
      </c>
      <c r="K141" s="7" t="s">
        <v>161</v>
      </c>
      <c r="L141" s="8">
        <v>98</v>
      </c>
      <c r="M141" s="8">
        <v>0</v>
      </c>
      <c r="N141" s="7" t="s">
        <v>1148</v>
      </c>
      <c r="O141" s="8">
        <v>0</v>
      </c>
      <c r="P141" s="7" t="s">
        <v>1148</v>
      </c>
      <c r="Q141" s="8">
        <v>0</v>
      </c>
      <c r="R141" s="7" t="s">
        <v>1148</v>
      </c>
      <c r="S141" s="8">
        <v>5483</v>
      </c>
      <c r="T141" s="7" t="s">
        <v>1148</v>
      </c>
      <c r="U141" s="8">
        <v>13</v>
      </c>
      <c r="V141" s="7" t="s">
        <v>1148</v>
      </c>
      <c r="W141" s="33">
        <v>5496</v>
      </c>
      <c r="X141" s="7" t="s">
        <v>1148</v>
      </c>
      <c r="Y141" s="30">
        <v>0</v>
      </c>
      <c r="Z141" s="7" t="s">
        <v>1148</v>
      </c>
      <c r="AA141" s="30">
        <v>0</v>
      </c>
      <c r="AB141" s="7" t="s">
        <v>1148</v>
      </c>
      <c r="AC141" s="30">
        <v>0</v>
      </c>
      <c r="AD141" s="7" t="s">
        <v>1148</v>
      </c>
      <c r="AE141" s="30">
        <v>3.8</v>
      </c>
      <c r="AF141" s="7" t="s">
        <v>1148</v>
      </c>
      <c r="AG141" s="30">
        <v>0.01</v>
      </c>
      <c r="AH141" s="34" t="s">
        <v>1148</v>
      </c>
      <c r="AI141" s="32">
        <v>3.81</v>
      </c>
      <c r="AJ141" s="7" t="s">
        <v>1148</v>
      </c>
      <c r="AK141" s="7" t="str">
        <f>IF(OR(N141="Q",P141="Q",R141="Q",T141="Q",V141="Q",X141="Q",Z141="Q",AB141="Q",AD141="Q",AF141="Q",AH141="Q",AJ141="Q"),"Yes","No")</f>
        <v>No</v>
      </c>
    </row>
    <row r="142" spans="1:37">
      <c r="A142" s="7" t="s">
        <v>640</v>
      </c>
      <c r="B142" s="7" t="s">
        <v>641</v>
      </c>
      <c r="C142" s="7" t="s">
        <v>89</v>
      </c>
      <c r="D142" s="304">
        <v>2</v>
      </c>
      <c r="E142" s="299">
        <v>2</v>
      </c>
      <c r="F142" s="7" t="s">
        <v>167</v>
      </c>
      <c r="G142" s="7" t="s">
        <v>160</v>
      </c>
      <c r="H142" s="8">
        <v>387847</v>
      </c>
      <c r="I142" s="8">
        <v>311</v>
      </c>
      <c r="J142" s="7" t="s">
        <v>10</v>
      </c>
      <c r="K142" s="7" t="s">
        <v>161</v>
      </c>
      <c r="L142" s="8">
        <v>55</v>
      </c>
      <c r="M142" s="8">
        <v>130259</v>
      </c>
      <c r="N142" s="7" t="s">
        <v>1148</v>
      </c>
      <c r="O142" s="8">
        <v>24491</v>
      </c>
      <c r="P142" s="7" t="s">
        <v>1148</v>
      </c>
      <c r="Q142" s="8">
        <v>0</v>
      </c>
      <c r="R142" s="7" t="s">
        <v>1148</v>
      </c>
      <c r="S142" s="8">
        <v>25507</v>
      </c>
      <c r="T142" s="7" t="s">
        <v>1148</v>
      </c>
      <c r="U142" s="8">
        <v>235</v>
      </c>
      <c r="V142" s="7" t="s">
        <v>1148</v>
      </c>
      <c r="W142" s="33">
        <v>180492</v>
      </c>
      <c r="X142" s="7" t="s">
        <v>1148</v>
      </c>
      <c r="Y142" s="30">
        <v>76</v>
      </c>
      <c r="Z142" s="7" t="s">
        <v>1148</v>
      </c>
      <c r="AA142" s="30">
        <v>14</v>
      </c>
      <c r="AB142" s="7" t="s">
        <v>1148</v>
      </c>
      <c r="AC142" s="30">
        <v>0</v>
      </c>
      <c r="AD142" s="7" t="s">
        <v>1148</v>
      </c>
      <c r="AE142" s="30">
        <v>14.2</v>
      </c>
      <c r="AF142" s="7" t="s">
        <v>1148</v>
      </c>
      <c r="AG142" s="30">
        <v>0.1</v>
      </c>
      <c r="AH142" s="34" t="s">
        <v>1148</v>
      </c>
      <c r="AI142" s="32">
        <v>104.3</v>
      </c>
      <c r="AJ142" s="7" t="s">
        <v>1148</v>
      </c>
      <c r="AK142" s="7" t="str">
        <f>IF(OR(N142="Q",P142="Q",R142="Q",T142="Q",V142="Q",X142="Q",Z142="Q",AB142="Q",AD142="Q",AF142="Q",AH142="Q",AJ142="Q"),"Yes","No")</f>
        <v>No</v>
      </c>
    </row>
    <row r="143" spans="1:37">
      <c r="A143" s="7" t="s">
        <v>432</v>
      </c>
      <c r="B143" s="7" t="s">
        <v>433</v>
      </c>
      <c r="C143" s="7" t="s">
        <v>89</v>
      </c>
      <c r="D143" s="304">
        <v>19</v>
      </c>
      <c r="E143" s="299">
        <v>19</v>
      </c>
      <c r="F143" s="7" t="s">
        <v>167</v>
      </c>
      <c r="G143" s="7" t="s">
        <v>160</v>
      </c>
      <c r="H143" s="8">
        <v>176617</v>
      </c>
      <c r="I143" s="8">
        <v>310</v>
      </c>
      <c r="J143" s="7" t="s">
        <v>8</v>
      </c>
      <c r="K143" s="7" t="s">
        <v>161</v>
      </c>
      <c r="L143" s="8">
        <v>215</v>
      </c>
      <c r="M143" s="8">
        <v>11503</v>
      </c>
      <c r="N143" s="7" t="s">
        <v>1148</v>
      </c>
      <c r="O143" s="8">
        <v>4074</v>
      </c>
      <c r="P143" s="7" t="s">
        <v>1148</v>
      </c>
      <c r="Q143" s="8">
        <v>382</v>
      </c>
      <c r="R143" s="7" t="s">
        <v>1148</v>
      </c>
      <c r="S143" s="8">
        <v>2370</v>
      </c>
      <c r="T143" s="7" t="s">
        <v>1148</v>
      </c>
      <c r="U143" s="8">
        <v>0</v>
      </c>
      <c r="V143" s="7" t="s">
        <v>1148</v>
      </c>
      <c r="W143" s="33">
        <v>18329</v>
      </c>
      <c r="X143" s="7" t="s">
        <v>1148</v>
      </c>
      <c r="Y143" s="30">
        <v>6</v>
      </c>
      <c r="Z143" s="7" t="s">
        <v>1148</v>
      </c>
      <c r="AA143" s="30">
        <v>2.35</v>
      </c>
      <c r="AB143" s="7" t="s">
        <v>1148</v>
      </c>
      <c r="AC143" s="30">
        <v>0.2</v>
      </c>
      <c r="AD143" s="7" t="s">
        <v>1148</v>
      </c>
      <c r="AE143" s="30">
        <v>1.32</v>
      </c>
      <c r="AF143" s="7" t="s">
        <v>1148</v>
      </c>
      <c r="AG143" s="30">
        <v>0</v>
      </c>
      <c r="AH143" s="34" t="s">
        <v>1148</v>
      </c>
      <c r="AI143" s="32">
        <v>9.8699999999999992</v>
      </c>
      <c r="AJ143" s="7" t="s">
        <v>1148</v>
      </c>
      <c r="AK143" s="7" t="str">
        <f>IF(OR(N143="Q",P143="Q",R143="Q",T143="Q",V143="Q",X143="Q",Z143="Q",AB143="Q",AD143="Q",AF143="Q",AH143="Q",AJ143="Q"),"Yes","No")</f>
        <v>No</v>
      </c>
    </row>
    <row r="144" spans="1:37">
      <c r="A144" s="7" t="s">
        <v>432</v>
      </c>
      <c r="B144" s="7" t="s">
        <v>433</v>
      </c>
      <c r="C144" s="7" t="s">
        <v>89</v>
      </c>
      <c r="D144" s="304">
        <v>19</v>
      </c>
      <c r="E144" s="299">
        <v>19</v>
      </c>
      <c r="F144" s="7" t="s">
        <v>167</v>
      </c>
      <c r="G144" s="7" t="s">
        <v>160</v>
      </c>
      <c r="H144" s="8">
        <v>176617</v>
      </c>
      <c r="I144" s="8">
        <v>310</v>
      </c>
      <c r="J144" s="7" t="s">
        <v>7</v>
      </c>
      <c r="K144" s="7" t="s">
        <v>161</v>
      </c>
      <c r="L144" s="8">
        <v>50</v>
      </c>
      <c r="M144" s="8">
        <v>281308</v>
      </c>
      <c r="N144" s="7" t="s">
        <v>1148</v>
      </c>
      <c r="O144" s="8">
        <v>45889</v>
      </c>
      <c r="P144" s="7" t="s">
        <v>1148</v>
      </c>
      <c r="Q144" s="8">
        <v>9108</v>
      </c>
      <c r="R144" s="7" t="s">
        <v>1148</v>
      </c>
      <c r="S144" s="8">
        <v>56555</v>
      </c>
      <c r="T144" s="7" t="s">
        <v>1148</v>
      </c>
      <c r="U144" s="8">
        <v>0</v>
      </c>
      <c r="V144" s="7" t="s">
        <v>1148</v>
      </c>
      <c r="W144" s="33">
        <v>392860</v>
      </c>
      <c r="X144" s="7" t="s">
        <v>1148</v>
      </c>
      <c r="Y144" s="30">
        <v>142.44999999999999</v>
      </c>
      <c r="Z144" s="7" t="s">
        <v>1148</v>
      </c>
      <c r="AA144" s="30">
        <v>25.67</v>
      </c>
      <c r="AB144" s="7" t="s">
        <v>1148</v>
      </c>
      <c r="AC144" s="30">
        <v>4.67</v>
      </c>
      <c r="AD144" s="7" t="s">
        <v>1148</v>
      </c>
      <c r="AE144" s="30">
        <v>31.52</v>
      </c>
      <c r="AF144" s="7" t="s">
        <v>1148</v>
      </c>
      <c r="AG144" s="30">
        <v>0</v>
      </c>
      <c r="AH144" s="34" t="s">
        <v>1148</v>
      </c>
      <c r="AI144" s="32">
        <v>204.31</v>
      </c>
      <c r="AJ144" s="7" t="s">
        <v>1148</v>
      </c>
      <c r="AK144" s="7" t="str">
        <f>IF(OR(N144="Q",P144="Q",R144="Q",T144="Q",V144="Q",X144="Q",Z144="Q",AB144="Q",AD144="Q",AF144="Q",AH144="Q",AJ144="Q"),"Yes","No")</f>
        <v>No</v>
      </c>
    </row>
    <row r="145" spans="1:37">
      <c r="A145" s="7" t="s">
        <v>432</v>
      </c>
      <c r="B145" s="7" t="s">
        <v>433</v>
      </c>
      <c r="C145" s="7" t="s">
        <v>89</v>
      </c>
      <c r="D145" s="304">
        <v>19</v>
      </c>
      <c r="E145" s="299">
        <v>19</v>
      </c>
      <c r="F145" s="7" t="s">
        <v>167</v>
      </c>
      <c r="G145" s="7" t="s">
        <v>160</v>
      </c>
      <c r="H145" s="8">
        <v>176617</v>
      </c>
      <c r="I145" s="8">
        <v>310</v>
      </c>
      <c r="J145" s="7" t="s">
        <v>10</v>
      </c>
      <c r="K145" s="7" t="s">
        <v>161</v>
      </c>
      <c r="L145" s="8">
        <v>36</v>
      </c>
      <c r="M145" s="8">
        <v>118392</v>
      </c>
      <c r="N145" s="7" t="s">
        <v>1148</v>
      </c>
      <c r="O145" s="8">
        <v>17777</v>
      </c>
      <c r="P145" s="7" t="s">
        <v>1148</v>
      </c>
      <c r="Q145" s="8">
        <v>3377</v>
      </c>
      <c r="R145" s="7" t="s">
        <v>1148</v>
      </c>
      <c r="S145" s="8">
        <v>20973</v>
      </c>
      <c r="T145" s="7" t="s">
        <v>1148</v>
      </c>
      <c r="U145" s="8">
        <v>0</v>
      </c>
      <c r="V145" s="7" t="s">
        <v>1148</v>
      </c>
      <c r="W145" s="33">
        <v>160519</v>
      </c>
      <c r="X145" s="7" t="s">
        <v>1148</v>
      </c>
      <c r="Y145" s="30">
        <v>57.78</v>
      </c>
      <c r="Z145" s="7" t="s">
        <v>1148</v>
      </c>
      <c r="AA145" s="30">
        <v>9.94</v>
      </c>
      <c r="AB145" s="7" t="s">
        <v>1148</v>
      </c>
      <c r="AC145" s="30">
        <v>1.73</v>
      </c>
      <c r="AD145" s="7" t="s">
        <v>1148</v>
      </c>
      <c r="AE145" s="30">
        <v>11.69</v>
      </c>
      <c r="AF145" s="7" t="s">
        <v>1148</v>
      </c>
      <c r="AG145" s="30">
        <v>0</v>
      </c>
      <c r="AH145" s="34" t="s">
        <v>1148</v>
      </c>
      <c r="AI145" s="32">
        <v>81.14</v>
      </c>
      <c r="AJ145" s="7" t="s">
        <v>1148</v>
      </c>
      <c r="AK145" s="7" t="str">
        <f>IF(OR(N145="Q",P145="Q",R145="Q",T145="Q",V145="Q",X145="Q",Z145="Q",AB145="Q",AD145="Q",AF145="Q",AH145="Q",AJ145="Q"),"Yes","No")</f>
        <v>No</v>
      </c>
    </row>
    <row r="146" spans="1:37">
      <c r="A146" s="7" t="s">
        <v>432</v>
      </c>
      <c r="B146" s="7" t="s">
        <v>433</v>
      </c>
      <c r="C146" s="7" t="s">
        <v>89</v>
      </c>
      <c r="D146" s="304">
        <v>19</v>
      </c>
      <c r="E146" s="299">
        <v>19</v>
      </c>
      <c r="F146" s="7" t="s">
        <v>167</v>
      </c>
      <c r="G146" s="7" t="s">
        <v>160</v>
      </c>
      <c r="H146" s="8">
        <v>176617</v>
      </c>
      <c r="I146" s="8">
        <v>310</v>
      </c>
      <c r="J146" s="7" t="s">
        <v>18</v>
      </c>
      <c r="K146" s="7" t="s">
        <v>161</v>
      </c>
      <c r="L146" s="8">
        <v>9</v>
      </c>
      <c r="M146" s="8">
        <v>33348</v>
      </c>
      <c r="N146" s="7" t="s">
        <v>1148</v>
      </c>
      <c r="O146" s="8">
        <v>5439</v>
      </c>
      <c r="P146" s="7" t="s">
        <v>1148</v>
      </c>
      <c r="Q146" s="8">
        <v>771</v>
      </c>
      <c r="R146" s="7" t="s">
        <v>1148</v>
      </c>
      <c r="S146" s="8">
        <v>4791</v>
      </c>
      <c r="T146" s="7" t="s">
        <v>1148</v>
      </c>
      <c r="U146" s="8">
        <v>0</v>
      </c>
      <c r="V146" s="7" t="s">
        <v>1148</v>
      </c>
      <c r="W146" s="33">
        <v>44349</v>
      </c>
      <c r="X146" s="7" t="s">
        <v>1148</v>
      </c>
      <c r="Y146" s="30">
        <v>16.77</v>
      </c>
      <c r="Z146" s="7" t="s">
        <v>1148</v>
      </c>
      <c r="AA146" s="30">
        <v>3.04</v>
      </c>
      <c r="AB146" s="7" t="s">
        <v>1148</v>
      </c>
      <c r="AC146" s="30">
        <v>0.4</v>
      </c>
      <c r="AD146" s="7" t="s">
        <v>1148</v>
      </c>
      <c r="AE146" s="30">
        <v>2.67</v>
      </c>
      <c r="AF146" s="7" t="s">
        <v>1148</v>
      </c>
      <c r="AG146" s="30">
        <v>0</v>
      </c>
      <c r="AH146" s="34" t="s">
        <v>1148</v>
      </c>
      <c r="AI146" s="32">
        <v>22.88</v>
      </c>
      <c r="AJ146" s="7" t="s">
        <v>1148</v>
      </c>
      <c r="AK146" s="7" t="str">
        <f>IF(OR(N146="Q",P146="Q",R146="Q",T146="Q",V146="Q",X146="Q",Z146="Q",AB146="Q",AD146="Q",AF146="Q",AH146="Q",AJ146="Q"),"Yes","No")</f>
        <v>No</v>
      </c>
    </row>
    <row r="147" spans="1:37">
      <c r="A147" s="7" t="s">
        <v>567</v>
      </c>
      <c r="B147" s="7" t="s">
        <v>568</v>
      </c>
      <c r="C147" s="7" t="s">
        <v>32</v>
      </c>
      <c r="D147" s="304">
        <v>4027</v>
      </c>
      <c r="E147" s="299">
        <v>40027</v>
      </c>
      <c r="F147" s="7" t="s">
        <v>167</v>
      </c>
      <c r="G147" s="7" t="s">
        <v>160</v>
      </c>
      <c r="H147" s="8">
        <v>2441770</v>
      </c>
      <c r="I147" s="8">
        <v>308</v>
      </c>
      <c r="J147" s="7" t="s">
        <v>7</v>
      </c>
      <c r="K147" s="7" t="s">
        <v>161</v>
      </c>
      <c r="L147" s="8">
        <v>160</v>
      </c>
      <c r="M147" s="8">
        <v>745847</v>
      </c>
      <c r="N147" s="7" t="s">
        <v>1148</v>
      </c>
      <c r="O147" s="8">
        <v>115060</v>
      </c>
      <c r="P147" s="7" t="s">
        <v>1148</v>
      </c>
      <c r="Q147" s="8">
        <v>56379</v>
      </c>
      <c r="R147" s="7" t="s">
        <v>1148</v>
      </c>
      <c r="S147" s="8">
        <v>140737</v>
      </c>
      <c r="T147" s="7" t="s">
        <v>1148</v>
      </c>
      <c r="U147" s="8">
        <v>0</v>
      </c>
      <c r="V147" s="7" t="s">
        <v>1148</v>
      </c>
      <c r="W147" s="33">
        <v>1058023</v>
      </c>
      <c r="X147" s="7" t="s">
        <v>1148</v>
      </c>
      <c r="Y147" s="30">
        <v>425</v>
      </c>
      <c r="Z147" s="7" t="s">
        <v>1148</v>
      </c>
      <c r="AA147" s="30">
        <v>62</v>
      </c>
      <c r="AB147" s="7" t="s">
        <v>1148</v>
      </c>
      <c r="AC147" s="30">
        <v>33</v>
      </c>
      <c r="AD147" s="7" t="s">
        <v>1148</v>
      </c>
      <c r="AE147" s="30">
        <v>82</v>
      </c>
      <c r="AF147" s="7" t="s">
        <v>1148</v>
      </c>
      <c r="AG147" s="30">
        <v>0</v>
      </c>
      <c r="AH147" s="34" t="s">
        <v>1148</v>
      </c>
      <c r="AI147" s="32">
        <v>602</v>
      </c>
      <c r="AJ147" s="7" t="s">
        <v>1148</v>
      </c>
      <c r="AK147" s="7" t="str">
        <f>IF(OR(N147="Q",P147="Q",R147="Q",T147="Q",V147="Q",X147="Q",Z147="Q",AB147="Q",AD147="Q",AF147="Q",AH147="Q",AJ147="Q"),"Yes","No")</f>
        <v>No</v>
      </c>
    </row>
    <row r="148" spans="1:37">
      <c r="A148" s="7" t="s">
        <v>567</v>
      </c>
      <c r="B148" s="7" t="s">
        <v>568</v>
      </c>
      <c r="C148" s="7" t="s">
        <v>32</v>
      </c>
      <c r="D148" s="304">
        <v>4027</v>
      </c>
      <c r="E148" s="299">
        <v>40027</v>
      </c>
      <c r="F148" s="7" t="s">
        <v>167</v>
      </c>
      <c r="G148" s="7" t="s">
        <v>160</v>
      </c>
      <c r="H148" s="8">
        <v>2441770</v>
      </c>
      <c r="I148" s="8">
        <v>308</v>
      </c>
      <c r="J148" s="7" t="s">
        <v>18</v>
      </c>
      <c r="K148" s="7" t="s">
        <v>161</v>
      </c>
      <c r="L148" s="8">
        <v>7</v>
      </c>
      <c r="M148" s="8">
        <v>19543</v>
      </c>
      <c r="N148" s="7" t="s">
        <v>1148</v>
      </c>
      <c r="O148" s="8">
        <v>5126</v>
      </c>
      <c r="P148" s="7" t="s">
        <v>1148</v>
      </c>
      <c r="Q148" s="8">
        <v>2512</v>
      </c>
      <c r="R148" s="7" t="s">
        <v>1148</v>
      </c>
      <c r="S148" s="8">
        <v>6270</v>
      </c>
      <c r="T148" s="7" t="s">
        <v>1148</v>
      </c>
      <c r="U148" s="8">
        <v>0</v>
      </c>
      <c r="V148" s="7" t="s">
        <v>1148</v>
      </c>
      <c r="W148" s="33">
        <v>33451</v>
      </c>
      <c r="X148" s="7" t="s">
        <v>1148</v>
      </c>
      <c r="Y148" s="30">
        <v>10</v>
      </c>
      <c r="Z148" s="7" t="s">
        <v>1148</v>
      </c>
      <c r="AA148" s="30">
        <v>3</v>
      </c>
      <c r="AB148" s="7" t="s">
        <v>1148</v>
      </c>
      <c r="AC148" s="30">
        <v>1</v>
      </c>
      <c r="AD148" s="7" t="s">
        <v>1148</v>
      </c>
      <c r="AE148" s="30">
        <v>4</v>
      </c>
      <c r="AF148" s="7" t="s">
        <v>1148</v>
      </c>
      <c r="AG148" s="30">
        <v>0</v>
      </c>
      <c r="AH148" s="34" t="s">
        <v>1148</v>
      </c>
      <c r="AI148" s="32">
        <v>18</v>
      </c>
      <c r="AJ148" s="7" t="s">
        <v>1148</v>
      </c>
      <c r="AK148" s="7" t="str">
        <f>IF(OR(N148="Q",P148="Q",R148="Q",T148="Q",V148="Q",X148="Q",Z148="Q",AB148="Q",AD148="Q",AF148="Q",AH148="Q",AJ148="Q"),"Yes","No")</f>
        <v>No</v>
      </c>
    </row>
    <row r="149" spans="1:37">
      <c r="A149" s="7" t="s">
        <v>569</v>
      </c>
      <c r="B149" s="7" t="s">
        <v>570</v>
      </c>
      <c r="C149" s="7" t="s">
        <v>63</v>
      </c>
      <c r="D149" s="304">
        <v>2098</v>
      </c>
      <c r="E149" s="299">
        <v>20098</v>
      </c>
      <c r="F149" s="7" t="s">
        <v>167</v>
      </c>
      <c r="G149" s="7" t="s">
        <v>160</v>
      </c>
      <c r="H149" s="8">
        <v>18351295</v>
      </c>
      <c r="I149" s="8">
        <v>304</v>
      </c>
      <c r="J149" s="7" t="s">
        <v>20</v>
      </c>
      <c r="K149" s="7" t="s">
        <v>161</v>
      </c>
      <c r="L149" s="8">
        <v>299</v>
      </c>
      <c r="M149" s="8">
        <v>1097899</v>
      </c>
      <c r="N149" s="7" t="s">
        <v>1148</v>
      </c>
      <c r="O149" s="8">
        <v>416074</v>
      </c>
      <c r="P149" s="7" t="s">
        <v>1148</v>
      </c>
      <c r="Q149" s="8">
        <v>855689</v>
      </c>
      <c r="R149" s="7" t="s">
        <v>1148</v>
      </c>
      <c r="S149" s="8">
        <v>102340</v>
      </c>
      <c r="T149" s="7" t="s">
        <v>1148</v>
      </c>
      <c r="U149" s="8">
        <v>0</v>
      </c>
      <c r="V149" s="7" t="s">
        <v>1148</v>
      </c>
      <c r="W149" s="33">
        <v>2472002</v>
      </c>
      <c r="X149" s="7" t="s">
        <v>1148</v>
      </c>
      <c r="Y149" s="30">
        <v>613</v>
      </c>
      <c r="Z149" s="7" t="s">
        <v>1148</v>
      </c>
      <c r="AA149" s="30">
        <v>250</v>
      </c>
      <c r="AB149" s="7" t="s">
        <v>1148</v>
      </c>
      <c r="AC149" s="30">
        <v>513</v>
      </c>
      <c r="AD149" s="7" t="s">
        <v>1148</v>
      </c>
      <c r="AE149" s="30">
        <v>66</v>
      </c>
      <c r="AF149" s="7" t="s">
        <v>1148</v>
      </c>
      <c r="AG149" s="30">
        <v>0</v>
      </c>
      <c r="AH149" s="34" t="s">
        <v>1148</v>
      </c>
      <c r="AI149" s="32">
        <v>1442</v>
      </c>
      <c r="AJ149" s="7" t="s">
        <v>1148</v>
      </c>
      <c r="AK149" s="7" t="str">
        <f>IF(OR(N149="Q",P149="Q",R149="Q",T149="Q",V149="Q",X149="Q",Z149="Q",AB149="Q",AD149="Q",AF149="Q",AH149="Q",AJ149="Q"),"Yes","No")</f>
        <v>No</v>
      </c>
    </row>
    <row r="150" spans="1:37">
      <c r="A150" s="7" t="s">
        <v>585</v>
      </c>
      <c r="B150" s="7" t="s">
        <v>586</v>
      </c>
      <c r="C150" s="7" t="s">
        <v>80</v>
      </c>
      <c r="D150" s="304">
        <v>1001</v>
      </c>
      <c r="E150" s="299">
        <v>10001</v>
      </c>
      <c r="F150" s="7" t="s">
        <v>167</v>
      </c>
      <c r="G150" s="7" t="s">
        <v>160</v>
      </c>
      <c r="H150" s="8">
        <v>1190956</v>
      </c>
      <c r="I150" s="8">
        <v>304</v>
      </c>
      <c r="J150" s="7" t="s">
        <v>7</v>
      </c>
      <c r="K150" s="7" t="s">
        <v>161</v>
      </c>
      <c r="L150" s="8">
        <v>196</v>
      </c>
      <c r="M150" s="8">
        <v>891350</v>
      </c>
      <c r="N150" s="7" t="s">
        <v>1148</v>
      </c>
      <c r="O150" s="8">
        <v>147150</v>
      </c>
      <c r="P150" s="7" t="s">
        <v>1148</v>
      </c>
      <c r="Q150" s="8">
        <v>57424</v>
      </c>
      <c r="R150" s="7" t="s">
        <v>1148</v>
      </c>
      <c r="S150" s="8">
        <v>119670</v>
      </c>
      <c r="T150" s="7" t="s">
        <v>1148</v>
      </c>
      <c r="U150" s="8">
        <v>0</v>
      </c>
      <c r="V150" s="7" t="s">
        <v>1148</v>
      </c>
      <c r="W150" s="33">
        <v>1215594</v>
      </c>
      <c r="X150" s="7" t="s">
        <v>1148</v>
      </c>
      <c r="Y150" s="30">
        <v>452</v>
      </c>
      <c r="Z150" s="7" t="s">
        <v>1148</v>
      </c>
      <c r="AA150" s="30">
        <v>82</v>
      </c>
      <c r="AB150" s="7" t="s">
        <v>1148</v>
      </c>
      <c r="AC150" s="30">
        <v>35</v>
      </c>
      <c r="AD150" s="7" t="s">
        <v>1148</v>
      </c>
      <c r="AE150" s="30">
        <v>72</v>
      </c>
      <c r="AF150" s="7" t="s">
        <v>1148</v>
      </c>
      <c r="AG150" s="30">
        <v>0</v>
      </c>
      <c r="AH150" s="34" t="s">
        <v>1148</v>
      </c>
      <c r="AI150" s="32">
        <v>641</v>
      </c>
      <c r="AJ150" s="7" t="s">
        <v>1148</v>
      </c>
      <c r="AK150" s="7" t="str">
        <f>IF(OR(N150="Q",P150="Q",R150="Q",T150="Q",V150="Q",X150="Q",Z150="Q",AB150="Q",AD150="Q",AF150="Q",AH150="Q",AJ150="Q"),"Yes","No")</f>
        <v>No</v>
      </c>
    </row>
    <row r="151" spans="1:37">
      <c r="A151" s="7" t="s">
        <v>585</v>
      </c>
      <c r="B151" s="7" t="s">
        <v>586</v>
      </c>
      <c r="C151" s="7" t="s">
        <v>80</v>
      </c>
      <c r="D151" s="304">
        <v>1001</v>
      </c>
      <c r="E151" s="299">
        <v>10001</v>
      </c>
      <c r="F151" s="7" t="s">
        <v>167</v>
      </c>
      <c r="G151" s="7" t="s">
        <v>160</v>
      </c>
      <c r="H151" s="8">
        <v>1190956</v>
      </c>
      <c r="I151" s="8">
        <v>304</v>
      </c>
      <c r="J151" s="7" t="s">
        <v>10</v>
      </c>
      <c r="K151" s="7" t="s">
        <v>161</v>
      </c>
      <c r="L151" s="8">
        <v>79</v>
      </c>
      <c r="M151" s="8">
        <v>203795</v>
      </c>
      <c r="N151" s="7" t="s">
        <v>1148</v>
      </c>
      <c r="O151" s="8">
        <v>17612</v>
      </c>
      <c r="P151" s="7" t="s">
        <v>1148</v>
      </c>
      <c r="Q151" s="8">
        <v>6169</v>
      </c>
      <c r="R151" s="7" t="s">
        <v>1148</v>
      </c>
      <c r="S151" s="8">
        <v>25717</v>
      </c>
      <c r="T151" s="7" t="s">
        <v>1148</v>
      </c>
      <c r="U151" s="8">
        <v>0</v>
      </c>
      <c r="V151" s="7" t="s">
        <v>1148</v>
      </c>
      <c r="W151" s="33">
        <v>253293</v>
      </c>
      <c r="X151" s="7" t="s">
        <v>1148</v>
      </c>
      <c r="Y151" s="30">
        <v>121</v>
      </c>
      <c r="Z151" s="7" t="s">
        <v>1148</v>
      </c>
      <c r="AA151" s="30">
        <v>10</v>
      </c>
      <c r="AB151" s="7" t="s">
        <v>1148</v>
      </c>
      <c r="AC151" s="30">
        <v>4</v>
      </c>
      <c r="AD151" s="7" t="s">
        <v>1148</v>
      </c>
      <c r="AE151" s="30">
        <v>15</v>
      </c>
      <c r="AF151" s="7" t="s">
        <v>1148</v>
      </c>
      <c r="AG151" s="30">
        <v>0</v>
      </c>
      <c r="AH151" s="34" t="s">
        <v>1148</v>
      </c>
      <c r="AI151" s="32">
        <v>150</v>
      </c>
      <c r="AJ151" s="7" t="s">
        <v>1148</v>
      </c>
      <c r="AK151" s="7" t="str">
        <f>IF(OR(N151="Q",P151="Q",R151="Q",T151="Q",V151="Q",X151="Q",Z151="Q",AB151="Q",AD151="Q",AF151="Q",AH151="Q",AJ151="Q"),"Yes","No")</f>
        <v>No</v>
      </c>
    </row>
    <row r="152" spans="1:37">
      <c r="A152" s="7" t="s">
        <v>249</v>
      </c>
      <c r="B152" s="7" t="s">
        <v>250</v>
      </c>
      <c r="C152" s="7" t="s">
        <v>58</v>
      </c>
      <c r="D152" s="304">
        <v>4007</v>
      </c>
      <c r="E152" s="299">
        <v>40007</v>
      </c>
      <c r="F152" s="7" t="s">
        <v>164</v>
      </c>
      <c r="G152" s="7" t="s">
        <v>160</v>
      </c>
      <c r="H152" s="8">
        <v>884891</v>
      </c>
      <c r="I152" s="8">
        <v>298</v>
      </c>
      <c r="J152" s="7" t="s">
        <v>7</v>
      </c>
      <c r="K152" s="7" t="s">
        <v>161</v>
      </c>
      <c r="L152" s="8">
        <v>65</v>
      </c>
      <c r="M152" s="8">
        <v>361399</v>
      </c>
      <c r="N152" s="7" t="s">
        <v>1148</v>
      </c>
      <c r="O152" s="8">
        <v>62905</v>
      </c>
      <c r="P152" s="7" t="s">
        <v>1148</v>
      </c>
      <c r="Q152" s="8">
        <v>6064</v>
      </c>
      <c r="R152" s="7" t="s">
        <v>1148</v>
      </c>
      <c r="S152" s="8">
        <v>27894</v>
      </c>
      <c r="T152" s="7" t="s">
        <v>1148</v>
      </c>
      <c r="U152" s="8">
        <v>0</v>
      </c>
      <c r="V152" s="7" t="s">
        <v>1148</v>
      </c>
      <c r="W152" s="33">
        <v>458262</v>
      </c>
      <c r="X152" s="7" t="s">
        <v>1148</v>
      </c>
      <c r="Y152" s="30">
        <v>183</v>
      </c>
      <c r="Z152" s="7" t="s">
        <v>1148</v>
      </c>
      <c r="AA152" s="30">
        <v>28</v>
      </c>
      <c r="AB152" s="7" t="s">
        <v>1148</v>
      </c>
      <c r="AC152" s="30">
        <v>3</v>
      </c>
      <c r="AD152" s="7" t="s">
        <v>1148</v>
      </c>
      <c r="AE152" s="30">
        <v>12</v>
      </c>
      <c r="AF152" s="7" t="s">
        <v>1148</v>
      </c>
      <c r="AG152" s="30">
        <v>0</v>
      </c>
      <c r="AH152" s="34" t="s">
        <v>1148</v>
      </c>
      <c r="AI152" s="32">
        <v>226</v>
      </c>
      <c r="AJ152" s="7" t="s">
        <v>1148</v>
      </c>
      <c r="AK152" s="7" t="str">
        <f>IF(OR(N152="Q",P152="Q",R152="Q",T152="Q",V152="Q",X152="Q",Z152="Q",AB152="Q",AD152="Q",AF152="Q",AH152="Q",AJ152="Q"),"Yes","No")</f>
        <v>No</v>
      </c>
    </row>
    <row r="153" spans="1:37">
      <c r="A153" s="7" t="s">
        <v>445</v>
      </c>
      <c r="B153" s="7" t="s">
        <v>446</v>
      </c>
      <c r="C153" s="7" t="s">
        <v>55</v>
      </c>
      <c r="D153" s="304">
        <v>7005</v>
      </c>
      <c r="E153" s="299">
        <v>70005</v>
      </c>
      <c r="F153" s="7" t="s">
        <v>167</v>
      </c>
      <c r="G153" s="7" t="s">
        <v>160</v>
      </c>
      <c r="H153" s="8">
        <v>1519417</v>
      </c>
      <c r="I153" s="8">
        <v>295</v>
      </c>
      <c r="J153" s="7" t="s">
        <v>7</v>
      </c>
      <c r="K153" s="7" t="s">
        <v>161</v>
      </c>
      <c r="L153" s="8">
        <v>168</v>
      </c>
      <c r="M153" s="8">
        <v>679534</v>
      </c>
      <c r="N153" s="7" t="s">
        <v>1148</v>
      </c>
      <c r="O153" s="8">
        <v>229055</v>
      </c>
      <c r="P153" s="7" t="s">
        <v>1148</v>
      </c>
      <c r="Q153" s="8">
        <v>56671</v>
      </c>
      <c r="R153" s="7" t="s">
        <v>1148</v>
      </c>
      <c r="S153" s="8">
        <v>154199</v>
      </c>
      <c r="T153" s="7" t="s">
        <v>1148</v>
      </c>
      <c r="U153" s="8">
        <v>1830</v>
      </c>
      <c r="V153" s="7" t="s">
        <v>1148</v>
      </c>
      <c r="W153" s="33">
        <v>1121289</v>
      </c>
      <c r="X153" s="7" t="s">
        <v>1148</v>
      </c>
      <c r="Y153" s="30">
        <v>324</v>
      </c>
      <c r="Z153" s="7" t="s">
        <v>1148</v>
      </c>
      <c r="AA153" s="30">
        <v>119</v>
      </c>
      <c r="AB153" s="7" t="s">
        <v>1148</v>
      </c>
      <c r="AC153" s="30">
        <v>33</v>
      </c>
      <c r="AD153" s="7" t="s">
        <v>1148</v>
      </c>
      <c r="AE153" s="30">
        <v>84</v>
      </c>
      <c r="AF153" s="7" t="s">
        <v>1148</v>
      </c>
      <c r="AG153" s="30">
        <v>1</v>
      </c>
      <c r="AH153" s="34" t="s">
        <v>1148</v>
      </c>
      <c r="AI153" s="32">
        <v>561</v>
      </c>
      <c r="AJ153" s="7" t="s">
        <v>1148</v>
      </c>
      <c r="AK153" s="7" t="str">
        <f>IF(OR(N153="Q",P153="Q",R153="Q",T153="Q",V153="Q",X153="Q",Z153="Q",AB153="Q",AD153="Q",AF153="Q",AH153="Q",AJ153="Q"),"Yes","No")</f>
        <v>No</v>
      </c>
    </row>
    <row r="154" spans="1:37">
      <c r="A154" s="7" t="s">
        <v>445</v>
      </c>
      <c r="B154" s="7" t="s">
        <v>446</v>
      </c>
      <c r="C154" s="7" t="s">
        <v>55</v>
      </c>
      <c r="D154" s="304">
        <v>7005</v>
      </c>
      <c r="E154" s="299">
        <v>70005</v>
      </c>
      <c r="F154" s="7" t="s">
        <v>167</v>
      </c>
      <c r="G154" s="7" t="s">
        <v>160</v>
      </c>
      <c r="H154" s="8">
        <v>1519417</v>
      </c>
      <c r="I154" s="8">
        <v>295</v>
      </c>
      <c r="J154" s="7" t="s">
        <v>8</v>
      </c>
      <c r="K154" s="7" t="s">
        <v>161</v>
      </c>
      <c r="L154" s="8">
        <v>32</v>
      </c>
      <c r="M154" s="8">
        <v>1771</v>
      </c>
      <c r="N154" s="7" t="s">
        <v>1148</v>
      </c>
      <c r="O154" s="8">
        <v>0</v>
      </c>
      <c r="P154" s="7" t="s">
        <v>1148</v>
      </c>
      <c r="Q154" s="8">
        <v>376</v>
      </c>
      <c r="R154" s="7" t="s">
        <v>1148</v>
      </c>
      <c r="S154" s="8">
        <v>1702</v>
      </c>
      <c r="T154" s="7" t="s">
        <v>1148</v>
      </c>
      <c r="U154" s="8">
        <v>0</v>
      </c>
      <c r="V154" s="7" t="s">
        <v>1148</v>
      </c>
      <c r="W154" s="33">
        <v>3849</v>
      </c>
      <c r="X154" s="7" t="s">
        <v>1148</v>
      </c>
      <c r="Y154" s="30">
        <v>1</v>
      </c>
      <c r="Z154" s="7" t="s">
        <v>1148</v>
      </c>
      <c r="AA154" s="30">
        <v>0</v>
      </c>
      <c r="AB154" s="7" t="s">
        <v>1148</v>
      </c>
      <c r="AC154" s="30">
        <v>0.25</v>
      </c>
      <c r="AD154" s="7" t="s">
        <v>1148</v>
      </c>
      <c r="AE154" s="30">
        <v>1</v>
      </c>
      <c r="AF154" s="7" t="s">
        <v>1148</v>
      </c>
      <c r="AG154" s="30">
        <v>0</v>
      </c>
      <c r="AH154" s="34" t="s">
        <v>1148</v>
      </c>
      <c r="AI154" s="32">
        <v>2.25</v>
      </c>
      <c r="AJ154" s="7" t="s">
        <v>1148</v>
      </c>
      <c r="AK154" s="7" t="str">
        <f>IF(OR(N154="Q",P154="Q",R154="Q",T154="Q",V154="Q",X154="Q",Z154="Q",AB154="Q",AD154="Q",AF154="Q",AH154="Q",AJ154="Q"),"Yes","No")</f>
        <v>No</v>
      </c>
    </row>
    <row r="155" spans="1:37">
      <c r="A155" s="7" t="s">
        <v>445</v>
      </c>
      <c r="B155" s="7" t="s">
        <v>446</v>
      </c>
      <c r="C155" s="7" t="s">
        <v>55</v>
      </c>
      <c r="D155" s="304">
        <v>7005</v>
      </c>
      <c r="E155" s="299">
        <v>70005</v>
      </c>
      <c r="F155" s="7" t="s">
        <v>167</v>
      </c>
      <c r="G155" s="7" t="s">
        <v>160</v>
      </c>
      <c r="H155" s="8">
        <v>1519417</v>
      </c>
      <c r="I155" s="8">
        <v>295</v>
      </c>
      <c r="J155" s="7" t="s">
        <v>10</v>
      </c>
      <c r="K155" s="7" t="s">
        <v>161</v>
      </c>
      <c r="L155" s="8">
        <v>11</v>
      </c>
      <c r="M155" s="8">
        <v>37643</v>
      </c>
      <c r="N155" s="7" t="s">
        <v>1148</v>
      </c>
      <c r="O155" s="8">
        <v>6462</v>
      </c>
      <c r="P155" s="7" t="s">
        <v>1148</v>
      </c>
      <c r="Q155" s="8">
        <v>1237</v>
      </c>
      <c r="R155" s="7" t="s">
        <v>1148</v>
      </c>
      <c r="S155" s="8">
        <v>4450</v>
      </c>
      <c r="T155" s="7" t="s">
        <v>1148</v>
      </c>
      <c r="U155" s="8">
        <v>0</v>
      </c>
      <c r="V155" s="7" t="s">
        <v>1148</v>
      </c>
      <c r="W155" s="33">
        <v>49792</v>
      </c>
      <c r="X155" s="7" t="s">
        <v>1148</v>
      </c>
      <c r="Y155" s="30">
        <v>21.59</v>
      </c>
      <c r="Z155" s="7" t="s">
        <v>1148</v>
      </c>
      <c r="AA155" s="30">
        <v>3.37</v>
      </c>
      <c r="AB155" s="7" t="s">
        <v>1148</v>
      </c>
      <c r="AC155" s="30">
        <v>0.66</v>
      </c>
      <c r="AD155" s="7" t="s">
        <v>1148</v>
      </c>
      <c r="AE155" s="30">
        <v>2.64</v>
      </c>
      <c r="AF155" s="7" t="s">
        <v>1148</v>
      </c>
      <c r="AG155" s="30">
        <v>0</v>
      </c>
      <c r="AH155" s="34" t="s">
        <v>1148</v>
      </c>
      <c r="AI155" s="32">
        <v>28.26</v>
      </c>
      <c r="AJ155" s="7" t="s">
        <v>1148</v>
      </c>
      <c r="AK155" s="7" t="str">
        <f>IF(OR(N155="Q",P155="Q",R155="Q",T155="Q",V155="Q",X155="Q",Z155="Q",AB155="Q",AD155="Q",AF155="Q",AH155="Q",AJ155="Q"),"Yes","No")</f>
        <v>No</v>
      </c>
    </row>
    <row r="156" spans="1:37">
      <c r="A156" s="7" t="s">
        <v>445</v>
      </c>
      <c r="B156" s="7" t="s">
        <v>446</v>
      </c>
      <c r="C156" s="7" t="s">
        <v>55</v>
      </c>
      <c r="D156" s="304">
        <v>7005</v>
      </c>
      <c r="E156" s="299">
        <v>70005</v>
      </c>
      <c r="F156" s="7" t="s">
        <v>167</v>
      </c>
      <c r="G156" s="7" t="s">
        <v>160</v>
      </c>
      <c r="H156" s="8">
        <v>1519417</v>
      </c>
      <c r="I156" s="8">
        <v>295</v>
      </c>
      <c r="J156" s="7" t="s">
        <v>22</v>
      </c>
      <c r="K156" s="7" t="s">
        <v>161</v>
      </c>
      <c r="L156" s="8">
        <v>11</v>
      </c>
      <c r="M156" s="8">
        <v>53485</v>
      </c>
      <c r="N156" s="7" t="s">
        <v>1148</v>
      </c>
      <c r="O156" s="8">
        <v>18091</v>
      </c>
      <c r="P156" s="7" t="s">
        <v>1148</v>
      </c>
      <c r="Q156" s="8">
        <v>4460</v>
      </c>
      <c r="R156" s="7" t="s">
        <v>1148</v>
      </c>
      <c r="S156" s="8">
        <v>13810</v>
      </c>
      <c r="T156" s="7" t="s">
        <v>1148</v>
      </c>
      <c r="U156" s="8">
        <v>0</v>
      </c>
      <c r="V156" s="7" t="s">
        <v>1148</v>
      </c>
      <c r="W156" s="33">
        <v>89846</v>
      </c>
      <c r="X156" s="7" t="s">
        <v>1148</v>
      </c>
      <c r="Y156" s="30">
        <v>27</v>
      </c>
      <c r="Z156" s="7" t="s">
        <v>1148</v>
      </c>
      <c r="AA156" s="30">
        <v>9.5</v>
      </c>
      <c r="AB156" s="7" t="s">
        <v>1148</v>
      </c>
      <c r="AC156" s="30">
        <v>2.6</v>
      </c>
      <c r="AD156" s="7" t="s">
        <v>1148</v>
      </c>
      <c r="AE156" s="30">
        <v>7.6</v>
      </c>
      <c r="AF156" s="7" t="s">
        <v>1148</v>
      </c>
      <c r="AG156" s="30">
        <v>0</v>
      </c>
      <c r="AH156" s="34" t="s">
        <v>1148</v>
      </c>
      <c r="AI156" s="32">
        <v>46.7</v>
      </c>
      <c r="AJ156" s="7" t="s">
        <v>1148</v>
      </c>
      <c r="AK156" s="7" t="str">
        <f>IF(OR(N156="Q",P156="Q",R156="Q",T156="Q",V156="Q",X156="Q",Z156="Q",AB156="Q",AD156="Q",AF156="Q",AH156="Q",AJ156="Q"),"Yes","No")</f>
        <v>No</v>
      </c>
    </row>
    <row r="157" spans="1:37">
      <c r="A157" s="7" t="s">
        <v>49</v>
      </c>
      <c r="B157" s="7" t="s">
        <v>587</v>
      </c>
      <c r="C157" s="7" t="s">
        <v>48</v>
      </c>
      <c r="D157" s="304">
        <v>3051</v>
      </c>
      <c r="E157" s="299">
        <v>30051</v>
      </c>
      <c r="F157" s="7" t="s">
        <v>164</v>
      </c>
      <c r="G157" s="7" t="s">
        <v>160</v>
      </c>
      <c r="H157" s="8">
        <v>4586770</v>
      </c>
      <c r="I157" s="8">
        <v>282</v>
      </c>
      <c r="J157" s="7" t="s">
        <v>7</v>
      </c>
      <c r="K157" s="7" t="s">
        <v>161</v>
      </c>
      <c r="L157" s="8">
        <v>282</v>
      </c>
      <c r="M157" s="8">
        <v>1428370</v>
      </c>
      <c r="N157" s="7" t="s">
        <v>1148</v>
      </c>
      <c r="O157" s="8">
        <v>144938</v>
      </c>
      <c r="P157" s="7" t="s">
        <v>1148</v>
      </c>
      <c r="Q157" s="8">
        <v>0</v>
      </c>
      <c r="R157" s="7" t="s">
        <v>1148</v>
      </c>
      <c r="S157" s="8">
        <v>232657</v>
      </c>
      <c r="T157" s="7" t="s">
        <v>1148</v>
      </c>
      <c r="U157" s="8">
        <v>0</v>
      </c>
      <c r="V157" s="7" t="s">
        <v>1148</v>
      </c>
      <c r="W157" s="33">
        <v>1805965</v>
      </c>
      <c r="X157" s="7" t="s">
        <v>1148</v>
      </c>
      <c r="Y157" s="30">
        <v>673</v>
      </c>
      <c r="Z157" s="7" t="s">
        <v>1148</v>
      </c>
      <c r="AA157" s="30">
        <v>81</v>
      </c>
      <c r="AB157" s="7" t="s">
        <v>1148</v>
      </c>
      <c r="AC157" s="30">
        <v>0</v>
      </c>
      <c r="AD157" s="7" t="s">
        <v>1148</v>
      </c>
      <c r="AE157" s="30">
        <v>0</v>
      </c>
      <c r="AF157" s="7" t="s">
        <v>1148</v>
      </c>
      <c r="AG157" s="30">
        <v>0</v>
      </c>
      <c r="AH157" s="34" t="s">
        <v>1148</v>
      </c>
      <c r="AI157" s="32">
        <v>754</v>
      </c>
      <c r="AJ157" s="7" t="s">
        <v>1148</v>
      </c>
      <c r="AK157" s="7" t="str">
        <f>IF(OR(N157="Q",P157="Q",R157="Q",T157="Q",V157="Q",X157="Q",Z157="Q",AB157="Q",AD157="Q",AF157="Q",AH157="Q",AJ157="Q"),"Yes","No")</f>
        <v>No</v>
      </c>
    </row>
    <row r="158" spans="1:37">
      <c r="A158" s="7" t="s">
        <v>504</v>
      </c>
      <c r="B158" s="7" t="s">
        <v>505</v>
      </c>
      <c r="C158" s="7" t="s">
        <v>83</v>
      </c>
      <c r="D158" s="304">
        <v>4004</v>
      </c>
      <c r="E158" s="299">
        <v>40004</v>
      </c>
      <c r="F158" s="7" t="s">
        <v>167</v>
      </c>
      <c r="G158" s="7" t="s">
        <v>160</v>
      </c>
      <c r="H158" s="8">
        <v>969587</v>
      </c>
      <c r="I158" s="8">
        <v>269</v>
      </c>
      <c r="J158" s="7" t="s">
        <v>7</v>
      </c>
      <c r="K158" s="7" t="s">
        <v>161</v>
      </c>
      <c r="L158" s="8">
        <v>120</v>
      </c>
      <c r="M158" s="8">
        <v>625247</v>
      </c>
      <c r="N158" s="7" t="s">
        <v>1148</v>
      </c>
      <c r="O158" s="8">
        <v>114667</v>
      </c>
      <c r="P158" s="7" t="s">
        <v>1148</v>
      </c>
      <c r="Q158" s="8">
        <v>21573</v>
      </c>
      <c r="R158" s="7" t="s">
        <v>1148</v>
      </c>
      <c r="S158" s="8">
        <v>52090</v>
      </c>
      <c r="T158" s="7" t="s">
        <v>1148</v>
      </c>
      <c r="U158" s="8">
        <v>0</v>
      </c>
      <c r="V158" s="7" t="s">
        <v>1148</v>
      </c>
      <c r="W158" s="33">
        <v>813577</v>
      </c>
      <c r="X158" s="7" t="s">
        <v>121</v>
      </c>
      <c r="Y158" s="30">
        <v>322.89999999999998</v>
      </c>
      <c r="Z158" s="7" t="s">
        <v>1148</v>
      </c>
      <c r="AA158" s="30">
        <v>59.4</v>
      </c>
      <c r="AB158" s="7" t="s">
        <v>1148</v>
      </c>
      <c r="AC158" s="30">
        <v>9.8000000000000007</v>
      </c>
      <c r="AD158" s="7" t="s">
        <v>1148</v>
      </c>
      <c r="AE158" s="30">
        <v>27.7</v>
      </c>
      <c r="AF158" s="7" t="s">
        <v>1148</v>
      </c>
      <c r="AG158" s="30">
        <v>0</v>
      </c>
      <c r="AH158" s="34" t="s">
        <v>1148</v>
      </c>
      <c r="AI158" s="32">
        <v>419.8</v>
      </c>
      <c r="AJ158" s="7" t="s">
        <v>121</v>
      </c>
      <c r="AK158" s="7" t="str">
        <f>IF(OR(N158="Q",P158="Q",R158="Q",T158="Q",V158="Q",X158="Q",Z158="Q",AB158="Q",AD158="Q",AF158="Q",AH158="Q",AJ158="Q"),"Yes","No")</f>
        <v>No</v>
      </c>
    </row>
    <row r="159" spans="1:37">
      <c r="A159" s="7" t="s">
        <v>504</v>
      </c>
      <c r="B159" s="7" t="s">
        <v>505</v>
      </c>
      <c r="C159" s="7" t="s">
        <v>83</v>
      </c>
      <c r="D159" s="304">
        <v>4004</v>
      </c>
      <c r="E159" s="299">
        <v>40004</v>
      </c>
      <c r="F159" s="7" t="s">
        <v>167</v>
      </c>
      <c r="G159" s="7" t="s">
        <v>160</v>
      </c>
      <c r="H159" s="8">
        <v>969587</v>
      </c>
      <c r="I159" s="8">
        <v>269</v>
      </c>
      <c r="J159" s="7" t="s">
        <v>10</v>
      </c>
      <c r="K159" s="7" t="s">
        <v>161</v>
      </c>
      <c r="L159" s="8">
        <v>63</v>
      </c>
      <c r="M159" s="8">
        <v>223695</v>
      </c>
      <c r="N159" s="7" t="s">
        <v>1148</v>
      </c>
      <c r="O159" s="8">
        <v>76660</v>
      </c>
      <c r="P159" s="7" t="s">
        <v>1148</v>
      </c>
      <c r="Q159" s="8">
        <v>14422</v>
      </c>
      <c r="R159" s="7" t="s">
        <v>1148</v>
      </c>
      <c r="S159" s="8">
        <v>34824</v>
      </c>
      <c r="T159" s="7" t="s">
        <v>1148</v>
      </c>
      <c r="U159" s="8">
        <v>0</v>
      </c>
      <c r="V159" s="7" t="s">
        <v>1148</v>
      </c>
      <c r="W159" s="33">
        <v>349601</v>
      </c>
      <c r="X159" s="7" t="s">
        <v>121</v>
      </c>
      <c r="Y159" s="30">
        <v>115.5</v>
      </c>
      <c r="Z159" s="7" t="s">
        <v>1148</v>
      </c>
      <c r="AA159" s="30">
        <v>40</v>
      </c>
      <c r="AB159" s="7" t="s">
        <v>1148</v>
      </c>
      <c r="AC159" s="30">
        <v>6.6</v>
      </c>
      <c r="AD159" s="7" t="s">
        <v>1148</v>
      </c>
      <c r="AE159" s="30">
        <v>18.600000000000001</v>
      </c>
      <c r="AF159" s="7" t="s">
        <v>1148</v>
      </c>
      <c r="AG159" s="30">
        <v>0</v>
      </c>
      <c r="AH159" s="34" t="s">
        <v>1148</v>
      </c>
      <c r="AI159" s="32">
        <v>180.7</v>
      </c>
      <c r="AJ159" s="7" t="s">
        <v>121</v>
      </c>
      <c r="AK159" s="7" t="str">
        <f>IF(OR(N159="Q",P159="Q",R159="Q",T159="Q",V159="Q",X159="Q",Z159="Q",AB159="Q",AD159="Q",AF159="Q",AH159="Q",AJ159="Q"),"Yes","No")</f>
        <v>No</v>
      </c>
    </row>
    <row r="160" spans="1:37">
      <c r="A160" s="7" t="s">
        <v>601</v>
      </c>
      <c r="B160" s="7" t="s">
        <v>602</v>
      </c>
      <c r="C160" s="7" t="s">
        <v>76</v>
      </c>
      <c r="D160" s="304">
        <v>25</v>
      </c>
      <c r="E160" s="299">
        <v>25</v>
      </c>
      <c r="F160" s="7" t="s">
        <v>167</v>
      </c>
      <c r="G160" s="7" t="s">
        <v>160</v>
      </c>
      <c r="H160" s="8">
        <v>236632</v>
      </c>
      <c r="I160" s="8">
        <v>269</v>
      </c>
      <c r="J160" s="7" t="s">
        <v>7</v>
      </c>
      <c r="K160" s="7" t="s">
        <v>161</v>
      </c>
      <c r="L160" s="8">
        <v>53</v>
      </c>
      <c r="M160" s="8">
        <v>239952</v>
      </c>
      <c r="N160" s="7" t="s">
        <v>1148</v>
      </c>
      <c r="O160" s="8">
        <v>67700</v>
      </c>
      <c r="P160" s="7" t="s">
        <v>1148</v>
      </c>
      <c r="Q160" s="8">
        <v>14958</v>
      </c>
      <c r="R160" s="7" t="s">
        <v>1148</v>
      </c>
      <c r="S160" s="8">
        <v>42033</v>
      </c>
      <c r="T160" s="7" t="s">
        <v>1148</v>
      </c>
      <c r="U160" s="8">
        <v>1483</v>
      </c>
      <c r="V160" s="7" t="s">
        <v>1148</v>
      </c>
      <c r="W160" s="33">
        <v>366126</v>
      </c>
      <c r="X160" s="7" t="s">
        <v>1148</v>
      </c>
      <c r="Y160" s="30">
        <v>114</v>
      </c>
      <c r="Z160" s="7" t="s">
        <v>1148</v>
      </c>
      <c r="AA160" s="30">
        <v>26</v>
      </c>
      <c r="AB160" s="7" t="s">
        <v>1148</v>
      </c>
      <c r="AC160" s="30">
        <v>6</v>
      </c>
      <c r="AD160" s="7" t="s">
        <v>1148</v>
      </c>
      <c r="AE160" s="30">
        <v>25</v>
      </c>
      <c r="AF160" s="7" t="s">
        <v>1148</v>
      </c>
      <c r="AG160" s="30">
        <v>1</v>
      </c>
      <c r="AH160" s="34" t="s">
        <v>1148</v>
      </c>
      <c r="AI160" s="32">
        <v>172</v>
      </c>
      <c r="AJ160" s="7" t="s">
        <v>1148</v>
      </c>
      <c r="AK160" s="7" t="str">
        <f>IF(OR(N160="Q",P160="Q",R160="Q",T160="Q",V160="Q",X160="Q",Z160="Q",AB160="Q",AD160="Q",AF160="Q",AH160="Q",AJ160="Q"),"Yes","No")</f>
        <v>No</v>
      </c>
    </row>
    <row r="161" spans="1:37">
      <c r="A161" s="7" t="s">
        <v>504</v>
      </c>
      <c r="B161" s="7" t="s">
        <v>505</v>
      </c>
      <c r="C161" s="7" t="s">
        <v>83</v>
      </c>
      <c r="D161" s="304">
        <v>4004</v>
      </c>
      <c r="E161" s="299">
        <v>40004</v>
      </c>
      <c r="F161" s="7" t="s">
        <v>167</v>
      </c>
      <c r="G161" s="7" t="s">
        <v>160</v>
      </c>
      <c r="H161" s="8">
        <v>969587</v>
      </c>
      <c r="I161" s="8">
        <v>269</v>
      </c>
      <c r="J161" s="7" t="s">
        <v>18</v>
      </c>
      <c r="K161" s="7" t="s">
        <v>161</v>
      </c>
      <c r="L161" s="8">
        <v>23</v>
      </c>
      <c r="M161" s="8">
        <v>37978</v>
      </c>
      <c r="N161" s="7" t="s">
        <v>1148</v>
      </c>
      <c r="O161" s="8">
        <v>6965</v>
      </c>
      <c r="P161" s="7" t="s">
        <v>1148</v>
      </c>
      <c r="Q161" s="8">
        <v>1310</v>
      </c>
      <c r="R161" s="7" t="s">
        <v>1148</v>
      </c>
      <c r="S161" s="8">
        <v>3164</v>
      </c>
      <c r="T161" s="7" t="s">
        <v>1148</v>
      </c>
      <c r="U161" s="8">
        <v>0</v>
      </c>
      <c r="V161" s="7" t="s">
        <v>1148</v>
      </c>
      <c r="W161" s="33">
        <v>49417</v>
      </c>
      <c r="X161" s="7" t="s">
        <v>121</v>
      </c>
      <c r="Y161" s="30">
        <v>19.600000000000001</v>
      </c>
      <c r="Z161" s="7" t="s">
        <v>1148</v>
      </c>
      <c r="AA161" s="30">
        <v>3.6</v>
      </c>
      <c r="AB161" s="7" t="s">
        <v>1148</v>
      </c>
      <c r="AC161" s="30">
        <v>0.6</v>
      </c>
      <c r="AD161" s="7" t="s">
        <v>1148</v>
      </c>
      <c r="AE161" s="30">
        <v>1.7</v>
      </c>
      <c r="AF161" s="7" t="s">
        <v>1148</v>
      </c>
      <c r="AG161" s="30">
        <v>0</v>
      </c>
      <c r="AH161" s="34" t="s">
        <v>1148</v>
      </c>
      <c r="AI161" s="32">
        <v>25.5</v>
      </c>
      <c r="AJ161" s="7" t="s">
        <v>121</v>
      </c>
      <c r="AK161" s="7" t="str">
        <f>IF(OR(N161="Q",P161="Q",R161="Q",T161="Q",V161="Q",X161="Q",Z161="Q",AB161="Q",AD161="Q",AF161="Q",AH161="Q",AJ161="Q"),"Yes","No")</f>
        <v>No</v>
      </c>
    </row>
    <row r="162" spans="1:37">
      <c r="A162" s="7" t="s">
        <v>37</v>
      </c>
      <c r="B162" s="7" t="s">
        <v>499</v>
      </c>
      <c r="C162" s="7" t="s">
        <v>36</v>
      </c>
      <c r="D162" s="304">
        <v>4153</v>
      </c>
      <c r="E162" s="299">
        <v>40153</v>
      </c>
      <c r="F162" s="7" t="s">
        <v>246</v>
      </c>
      <c r="G162" s="7" t="s">
        <v>160</v>
      </c>
      <c r="H162" s="8">
        <v>4515419</v>
      </c>
      <c r="I162" s="8">
        <v>267</v>
      </c>
      <c r="J162" s="7" t="s">
        <v>8</v>
      </c>
      <c r="K162" s="7" t="s">
        <v>161</v>
      </c>
      <c r="L162" s="8">
        <v>267</v>
      </c>
      <c r="M162" s="8">
        <v>0</v>
      </c>
      <c r="N162" s="7" t="s">
        <v>1148</v>
      </c>
      <c r="O162" s="8">
        <v>0</v>
      </c>
      <c r="P162" s="7" t="s">
        <v>1148</v>
      </c>
      <c r="Q162" s="8">
        <v>0</v>
      </c>
      <c r="R162" s="7" t="s">
        <v>1148</v>
      </c>
      <c r="S162" s="8">
        <v>6164</v>
      </c>
      <c r="T162" s="7" t="s">
        <v>1148</v>
      </c>
      <c r="U162" s="8">
        <v>0</v>
      </c>
      <c r="V162" s="7" t="s">
        <v>1148</v>
      </c>
      <c r="W162" s="33">
        <v>6164</v>
      </c>
      <c r="X162" s="7" t="s">
        <v>1148</v>
      </c>
      <c r="Y162" s="30">
        <v>0</v>
      </c>
      <c r="Z162" s="7" t="s">
        <v>1148</v>
      </c>
      <c r="AA162" s="30">
        <v>0</v>
      </c>
      <c r="AB162" s="7" t="s">
        <v>1148</v>
      </c>
      <c r="AC162" s="30">
        <v>0</v>
      </c>
      <c r="AD162" s="7" t="s">
        <v>1148</v>
      </c>
      <c r="AE162" s="30">
        <v>7</v>
      </c>
      <c r="AF162" s="7" t="s">
        <v>1148</v>
      </c>
      <c r="AG162" s="30">
        <v>0</v>
      </c>
      <c r="AH162" s="34" t="s">
        <v>1148</v>
      </c>
      <c r="AI162" s="32">
        <v>7</v>
      </c>
      <c r="AJ162" s="7" t="s">
        <v>1148</v>
      </c>
      <c r="AK162" s="7" t="str">
        <f>IF(OR(N162="Q",P162="Q",R162="Q",T162="Q",V162="Q",X162="Q",Z162="Q",AB162="Q",AD162="Q",AF162="Q",AH162="Q",AJ162="Q"),"Yes","No")</f>
        <v>No</v>
      </c>
    </row>
    <row r="163" spans="1:37">
      <c r="A163" s="7" t="s">
        <v>90</v>
      </c>
      <c r="B163" s="7" t="s">
        <v>450</v>
      </c>
      <c r="C163" s="7" t="s">
        <v>89</v>
      </c>
      <c r="D163" s="304">
        <v>20</v>
      </c>
      <c r="E163" s="299">
        <v>20</v>
      </c>
      <c r="F163" s="7" t="s">
        <v>167</v>
      </c>
      <c r="G163" s="7" t="s">
        <v>160</v>
      </c>
      <c r="H163" s="8">
        <v>198979</v>
      </c>
      <c r="I163" s="8">
        <v>266</v>
      </c>
      <c r="J163" s="7" t="s">
        <v>7</v>
      </c>
      <c r="K163" s="7" t="s">
        <v>161</v>
      </c>
      <c r="L163" s="8">
        <v>89</v>
      </c>
      <c r="M163" s="8">
        <v>151564</v>
      </c>
      <c r="N163" s="7" t="s">
        <v>1148</v>
      </c>
      <c r="O163" s="8">
        <v>58932</v>
      </c>
      <c r="P163" s="7" t="s">
        <v>1148</v>
      </c>
      <c r="Q163" s="8">
        <v>14455</v>
      </c>
      <c r="R163" s="7" t="s">
        <v>1148</v>
      </c>
      <c r="S163" s="8">
        <v>33872</v>
      </c>
      <c r="T163" s="7" t="s">
        <v>1148</v>
      </c>
      <c r="U163" s="8">
        <v>2974</v>
      </c>
      <c r="V163" s="7" t="s">
        <v>1148</v>
      </c>
      <c r="W163" s="33">
        <v>261797</v>
      </c>
      <c r="X163" s="7" t="s">
        <v>1148</v>
      </c>
      <c r="Y163" s="30">
        <v>91.25</v>
      </c>
      <c r="Z163" s="7" t="s">
        <v>1148</v>
      </c>
      <c r="AA163" s="30">
        <v>33.659999999999997</v>
      </c>
      <c r="AB163" s="7" t="s">
        <v>1148</v>
      </c>
      <c r="AC163" s="30">
        <v>8.16</v>
      </c>
      <c r="AD163" s="7" t="s">
        <v>1148</v>
      </c>
      <c r="AE163" s="30">
        <v>20.94</v>
      </c>
      <c r="AF163" s="7" t="s">
        <v>1148</v>
      </c>
      <c r="AG163" s="30">
        <v>1.63</v>
      </c>
      <c r="AH163" s="34" t="s">
        <v>1148</v>
      </c>
      <c r="AI163" s="32">
        <v>155.63999999999999</v>
      </c>
      <c r="AJ163" s="7" t="s">
        <v>1148</v>
      </c>
      <c r="AK163" s="7" t="str">
        <f>IF(OR(N163="Q",P163="Q",R163="Q",T163="Q",V163="Q",X163="Q",Z163="Q",AB163="Q",AD163="Q",AF163="Q",AH163="Q",AJ163="Q"),"Yes","No")</f>
        <v>No</v>
      </c>
    </row>
    <row r="164" spans="1:37">
      <c r="A164" s="7" t="s">
        <v>90</v>
      </c>
      <c r="B164" s="7" t="s">
        <v>450</v>
      </c>
      <c r="C164" s="7" t="s">
        <v>89</v>
      </c>
      <c r="D164" s="304">
        <v>20</v>
      </c>
      <c r="E164" s="299">
        <v>20</v>
      </c>
      <c r="F164" s="7" t="s">
        <v>167</v>
      </c>
      <c r="G164" s="7" t="s">
        <v>160</v>
      </c>
      <c r="H164" s="8">
        <v>198979</v>
      </c>
      <c r="I164" s="8">
        <v>266</v>
      </c>
      <c r="J164" s="7" t="s">
        <v>8</v>
      </c>
      <c r="K164" s="7" t="s">
        <v>161</v>
      </c>
      <c r="L164" s="8">
        <v>88</v>
      </c>
      <c r="M164" s="8">
        <v>5755</v>
      </c>
      <c r="N164" s="7" t="s">
        <v>1148</v>
      </c>
      <c r="O164" s="8">
        <v>2778</v>
      </c>
      <c r="P164" s="7" t="s">
        <v>1148</v>
      </c>
      <c r="Q164" s="8">
        <v>604</v>
      </c>
      <c r="R164" s="7" t="s">
        <v>1148</v>
      </c>
      <c r="S164" s="8">
        <v>1414</v>
      </c>
      <c r="T164" s="7" t="s">
        <v>1148</v>
      </c>
      <c r="U164" s="8">
        <v>124</v>
      </c>
      <c r="V164" s="7" t="s">
        <v>1148</v>
      </c>
      <c r="W164" s="33">
        <v>10675</v>
      </c>
      <c r="X164" s="7" t="s">
        <v>1148</v>
      </c>
      <c r="Y164" s="30">
        <v>3.25</v>
      </c>
      <c r="Z164" s="7" t="s">
        <v>1148</v>
      </c>
      <c r="AA164" s="30">
        <v>1.59</v>
      </c>
      <c r="AB164" s="7" t="s">
        <v>1148</v>
      </c>
      <c r="AC164" s="30">
        <v>0.34</v>
      </c>
      <c r="AD164" s="7" t="s">
        <v>1148</v>
      </c>
      <c r="AE164" s="30">
        <v>0.87</v>
      </c>
      <c r="AF164" s="7" t="s">
        <v>1148</v>
      </c>
      <c r="AG164" s="30">
        <v>7.0000000000000007E-2</v>
      </c>
      <c r="AH164" s="34" t="s">
        <v>1148</v>
      </c>
      <c r="AI164" s="32">
        <v>6.12</v>
      </c>
      <c r="AJ164" s="7" t="s">
        <v>1148</v>
      </c>
      <c r="AK164" s="7" t="str">
        <f>IF(OR(N164="Q",P164="Q",R164="Q",T164="Q",V164="Q",X164="Q",Z164="Q",AB164="Q",AD164="Q",AF164="Q",AH164="Q",AJ164="Q"),"Yes","No")</f>
        <v>No</v>
      </c>
    </row>
    <row r="165" spans="1:37">
      <c r="A165" s="7" t="s">
        <v>90</v>
      </c>
      <c r="B165" s="7" t="s">
        <v>450</v>
      </c>
      <c r="C165" s="7" t="s">
        <v>89</v>
      </c>
      <c r="D165" s="304">
        <v>20</v>
      </c>
      <c r="E165" s="299">
        <v>20</v>
      </c>
      <c r="F165" s="7" t="s">
        <v>167</v>
      </c>
      <c r="G165" s="7" t="s">
        <v>160</v>
      </c>
      <c r="H165" s="8">
        <v>198979</v>
      </c>
      <c r="I165" s="8">
        <v>266</v>
      </c>
      <c r="J165" s="7" t="s">
        <v>10</v>
      </c>
      <c r="K165" s="7" t="s">
        <v>161</v>
      </c>
      <c r="L165" s="8">
        <v>86</v>
      </c>
      <c r="M165" s="8">
        <v>103342</v>
      </c>
      <c r="N165" s="7" t="s">
        <v>1148</v>
      </c>
      <c r="O165" s="8">
        <v>11819</v>
      </c>
      <c r="P165" s="7" t="s">
        <v>1148</v>
      </c>
      <c r="Q165" s="8">
        <v>9522</v>
      </c>
      <c r="R165" s="7" t="s">
        <v>1148</v>
      </c>
      <c r="S165" s="8">
        <v>22313</v>
      </c>
      <c r="T165" s="7" t="s">
        <v>1148</v>
      </c>
      <c r="U165" s="8">
        <v>1959</v>
      </c>
      <c r="V165" s="7" t="s">
        <v>1148</v>
      </c>
      <c r="W165" s="33">
        <v>148955</v>
      </c>
      <c r="X165" s="7" t="s">
        <v>1148</v>
      </c>
      <c r="Y165" s="30">
        <v>65</v>
      </c>
      <c r="Z165" s="7" t="s">
        <v>1148</v>
      </c>
      <c r="AA165" s="30">
        <v>6.75</v>
      </c>
      <c r="AB165" s="7" t="s">
        <v>1148</v>
      </c>
      <c r="AC165" s="30">
        <v>5.37</v>
      </c>
      <c r="AD165" s="7" t="s">
        <v>1148</v>
      </c>
      <c r="AE165" s="30">
        <v>13.79</v>
      </c>
      <c r="AF165" s="7" t="s">
        <v>1148</v>
      </c>
      <c r="AG165" s="30">
        <v>1.08</v>
      </c>
      <c r="AH165" s="34" t="s">
        <v>1148</v>
      </c>
      <c r="AI165" s="32">
        <v>91.99</v>
      </c>
      <c r="AJ165" s="7" t="s">
        <v>1148</v>
      </c>
      <c r="AK165" s="7" t="str">
        <f>IF(OR(N165="Q",P165="Q",R165="Q",T165="Q",V165="Q",X165="Q",Z165="Q",AB165="Q",AD165="Q",AF165="Q",AH165="Q",AJ165="Q"),"Yes","No")</f>
        <v>No</v>
      </c>
    </row>
    <row r="166" spans="1:37">
      <c r="A166" s="7" t="s">
        <v>588</v>
      </c>
      <c r="B166" s="7" t="s">
        <v>315</v>
      </c>
      <c r="C166" s="7" t="s">
        <v>17</v>
      </c>
      <c r="D166" s="304">
        <v>9031</v>
      </c>
      <c r="E166" s="299">
        <v>90031</v>
      </c>
      <c r="F166" s="7" t="s">
        <v>167</v>
      </c>
      <c r="G166" s="7" t="s">
        <v>160</v>
      </c>
      <c r="H166" s="8">
        <v>1932666</v>
      </c>
      <c r="I166" s="8">
        <v>260</v>
      </c>
      <c r="J166" s="7" t="s">
        <v>7</v>
      </c>
      <c r="K166" s="7" t="s">
        <v>161</v>
      </c>
      <c r="L166" s="8">
        <v>77</v>
      </c>
      <c r="M166" s="8">
        <v>469010</v>
      </c>
      <c r="N166" s="7" t="s">
        <v>1148</v>
      </c>
      <c r="O166" s="8">
        <v>77824</v>
      </c>
      <c r="P166" s="7" t="s">
        <v>1148</v>
      </c>
      <c r="Q166" s="8">
        <v>20819</v>
      </c>
      <c r="R166" s="7" t="s">
        <v>1148</v>
      </c>
      <c r="S166" s="8">
        <v>82263</v>
      </c>
      <c r="T166" s="7" t="s">
        <v>1148</v>
      </c>
      <c r="U166" s="8">
        <v>0</v>
      </c>
      <c r="V166" s="7" t="s">
        <v>1148</v>
      </c>
      <c r="W166" s="33">
        <v>649916</v>
      </c>
      <c r="X166" s="7" t="s">
        <v>1148</v>
      </c>
      <c r="Y166" s="30">
        <v>253.5</v>
      </c>
      <c r="Z166" s="7" t="s">
        <v>1148</v>
      </c>
      <c r="AA166" s="30">
        <v>41.9</v>
      </c>
      <c r="AB166" s="7" t="s">
        <v>1148</v>
      </c>
      <c r="AC166" s="30">
        <v>11.2</v>
      </c>
      <c r="AD166" s="7" t="s">
        <v>1148</v>
      </c>
      <c r="AE166" s="30">
        <v>53</v>
      </c>
      <c r="AF166" s="7" t="s">
        <v>1148</v>
      </c>
      <c r="AG166" s="30">
        <v>0</v>
      </c>
      <c r="AH166" s="34" t="s">
        <v>1148</v>
      </c>
      <c r="AI166" s="32">
        <v>359.6</v>
      </c>
      <c r="AJ166" s="7" t="s">
        <v>1148</v>
      </c>
      <c r="AK166" s="7" t="str">
        <f>IF(OR(N166="Q",P166="Q",R166="Q",T166="Q",V166="Q",X166="Q",Z166="Q",AB166="Q",AD166="Q",AF166="Q",AH166="Q",AJ166="Q"),"Yes","No")</f>
        <v>No</v>
      </c>
    </row>
    <row r="167" spans="1:37">
      <c r="A167" s="7" t="s">
        <v>588</v>
      </c>
      <c r="B167" s="7" t="s">
        <v>315</v>
      </c>
      <c r="C167" s="7" t="s">
        <v>17</v>
      </c>
      <c r="D167" s="304">
        <v>9031</v>
      </c>
      <c r="E167" s="299">
        <v>90031</v>
      </c>
      <c r="F167" s="7" t="s">
        <v>167</v>
      </c>
      <c r="G167" s="7" t="s">
        <v>160</v>
      </c>
      <c r="H167" s="8">
        <v>1932666</v>
      </c>
      <c r="I167" s="8">
        <v>260</v>
      </c>
      <c r="J167" s="7" t="s">
        <v>18</v>
      </c>
      <c r="K167" s="7" t="s">
        <v>161</v>
      </c>
      <c r="L167" s="8">
        <v>15</v>
      </c>
      <c r="M167" s="8">
        <v>41582</v>
      </c>
      <c r="N167" s="7" t="s">
        <v>1148</v>
      </c>
      <c r="O167" s="8">
        <v>14966</v>
      </c>
      <c r="P167" s="7" t="s">
        <v>1148</v>
      </c>
      <c r="Q167" s="8">
        <v>1491</v>
      </c>
      <c r="R167" s="7" t="s">
        <v>1148</v>
      </c>
      <c r="S167" s="8">
        <v>5890</v>
      </c>
      <c r="T167" s="7" t="s">
        <v>1148</v>
      </c>
      <c r="U167" s="8">
        <v>0</v>
      </c>
      <c r="V167" s="7" t="s">
        <v>1148</v>
      </c>
      <c r="W167" s="33">
        <v>63929</v>
      </c>
      <c r="X167" s="7" t="s">
        <v>1148</v>
      </c>
      <c r="Y167" s="30">
        <v>22.5</v>
      </c>
      <c r="Z167" s="7" t="s">
        <v>1148</v>
      </c>
      <c r="AA167" s="30">
        <v>8.1</v>
      </c>
      <c r="AB167" s="7" t="s">
        <v>1148</v>
      </c>
      <c r="AC167" s="30">
        <v>0.8</v>
      </c>
      <c r="AD167" s="7" t="s">
        <v>1148</v>
      </c>
      <c r="AE167" s="30">
        <v>4</v>
      </c>
      <c r="AF167" s="7" t="s">
        <v>1148</v>
      </c>
      <c r="AG167" s="30">
        <v>0</v>
      </c>
      <c r="AH167" s="34" t="s">
        <v>1148</v>
      </c>
      <c r="AI167" s="32">
        <v>35.4</v>
      </c>
      <c r="AJ167" s="7" t="s">
        <v>1148</v>
      </c>
      <c r="AK167" s="7" t="str">
        <f>IF(OR(N167="Q",P167="Q",R167="Q",T167="Q",V167="Q",X167="Q",Z167="Q",AB167="Q",AD167="Q",AF167="Q",AH167="Q",AJ167="Q"),"Yes","No")</f>
        <v>No</v>
      </c>
    </row>
    <row r="168" spans="1:37">
      <c r="A168" s="7" t="s">
        <v>581</v>
      </c>
      <c r="B168" s="7" t="s">
        <v>212</v>
      </c>
      <c r="C168" s="7" t="s">
        <v>70</v>
      </c>
      <c r="D168" s="304">
        <v>2113</v>
      </c>
      <c r="E168" s="299">
        <v>20113</v>
      </c>
      <c r="F168" s="7" t="s">
        <v>167</v>
      </c>
      <c r="G168" s="7" t="s">
        <v>160</v>
      </c>
      <c r="H168" s="8">
        <v>720572</v>
      </c>
      <c r="I168" s="8">
        <v>256</v>
      </c>
      <c r="J168" s="7" t="s">
        <v>7</v>
      </c>
      <c r="K168" s="7" t="s">
        <v>161</v>
      </c>
      <c r="L168" s="8">
        <v>217</v>
      </c>
      <c r="M168" s="8">
        <v>670281</v>
      </c>
      <c r="N168" s="7" t="s">
        <v>1148</v>
      </c>
      <c r="O168" s="8">
        <v>208997</v>
      </c>
      <c r="P168" s="7" t="s">
        <v>1148</v>
      </c>
      <c r="Q168" s="8">
        <v>29327</v>
      </c>
      <c r="R168" s="7" t="s">
        <v>1148</v>
      </c>
      <c r="S168" s="8">
        <v>160782</v>
      </c>
      <c r="T168" s="7" t="s">
        <v>1148</v>
      </c>
      <c r="U168" s="8">
        <v>0</v>
      </c>
      <c r="V168" s="7" t="s">
        <v>1148</v>
      </c>
      <c r="W168" s="33">
        <v>1069387</v>
      </c>
      <c r="X168" s="7" t="s">
        <v>1148</v>
      </c>
      <c r="Y168" s="30">
        <v>357</v>
      </c>
      <c r="Z168" s="7" t="s">
        <v>1148</v>
      </c>
      <c r="AA168" s="30">
        <v>104</v>
      </c>
      <c r="AB168" s="7" t="s">
        <v>1148</v>
      </c>
      <c r="AC168" s="30">
        <v>17</v>
      </c>
      <c r="AD168" s="7" t="s">
        <v>1148</v>
      </c>
      <c r="AE168" s="30">
        <v>83</v>
      </c>
      <c r="AF168" s="7" t="s">
        <v>1148</v>
      </c>
      <c r="AG168" s="30">
        <v>0</v>
      </c>
      <c r="AH168" s="34" t="s">
        <v>1148</v>
      </c>
      <c r="AI168" s="32">
        <v>561</v>
      </c>
      <c r="AJ168" s="7" t="s">
        <v>1148</v>
      </c>
      <c r="AK168" s="7" t="str">
        <f>IF(OR(N168="Q",P168="Q",R168="Q",T168="Q",V168="Q",X168="Q",Z168="Q",AB168="Q",AD168="Q",AF168="Q",AH168="Q",AJ168="Q"),"Yes","No")</f>
        <v>No</v>
      </c>
    </row>
    <row r="169" spans="1:37">
      <c r="A169" s="7" t="s">
        <v>581</v>
      </c>
      <c r="B169" s="7" t="s">
        <v>212</v>
      </c>
      <c r="C169" s="7" t="s">
        <v>70</v>
      </c>
      <c r="D169" s="304">
        <v>2113</v>
      </c>
      <c r="E169" s="299">
        <v>20113</v>
      </c>
      <c r="F169" s="7" t="s">
        <v>167</v>
      </c>
      <c r="G169" s="7" t="s">
        <v>160</v>
      </c>
      <c r="H169" s="8">
        <v>720572</v>
      </c>
      <c r="I169" s="8">
        <v>256</v>
      </c>
      <c r="J169" s="7" t="s">
        <v>10</v>
      </c>
      <c r="K169" s="7" t="s">
        <v>161</v>
      </c>
      <c r="L169" s="8">
        <v>39</v>
      </c>
      <c r="M169" s="8">
        <v>96616</v>
      </c>
      <c r="N169" s="7" t="s">
        <v>1148</v>
      </c>
      <c r="O169" s="8">
        <v>17666</v>
      </c>
      <c r="P169" s="7" t="s">
        <v>1148</v>
      </c>
      <c r="Q169" s="8">
        <v>0</v>
      </c>
      <c r="R169" s="7" t="s">
        <v>1148</v>
      </c>
      <c r="S169" s="8">
        <v>20700</v>
      </c>
      <c r="T169" s="7" t="s">
        <v>1148</v>
      </c>
      <c r="U169" s="8">
        <v>0</v>
      </c>
      <c r="V169" s="7" t="s">
        <v>1148</v>
      </c>
      <c r="W169" s="33">
        <v>134982</v>
      </c>
      <c r="X169" s="7" t="s">
        <v>1148</v>
      </c>
      <c r="Y169" s="30">
        <v>49</v>
      </c>
      <c r="Z169" s="7" t="s">
        <v>1148</v>
      </c>
      <c r="AA169" s="30">
        <v>9</v>
      </c>
      <c r="AB169" s="7" t="s">
        <v>1148</v>
      </c>
      <c r="AC169" s="30">
        <v>0</v>
      </c>
      <c r="AD169" s="7" t="s">
        <v>1148</v>
      </c>
      <c r="AE169" s="30">
        <v>10</v>
      </c>
      <c r="AF169" s="7" t="s">
        <v>1148</v>
      </c>
      <c r="AG169" s="30">
        <v>0</v>
      </c>
      <c r="AH169" s="34" t="s">
        <v>1148</v>
      </c>
      <c r="AI169" s="32">
        <v>68</v>
      </c>
      <c r="AJ169" s="7" t="s">
        <v>1148</v>
      </c>
      <c r="AK169" s="7" t="str">
        <f>IF(OR(N169="Q",P169="Q",R169="Q",T169="Q",V169="Q",X169="Q",Z169="Q",AB169="Q",AD169="Q",AF169="Q",AH169="Q",AJ169="Q"),"Yes","No")</f>
        <v>No</v>
      </c>
    </row>
    <row r="170" spans="1:37">
      <c r="A170" s="7" t="s">
        <v>476</v>
      </c>
      <c r="B170" s="7" t="s">
        <v>477</v>
      </c>
      <c r="C170" s="7" t="s">
        <v>93</v>
      </c>
      <c r="D170" s="304">
        <v>5005</v>
      </c>
      <c r="E170" s="299">
        <v>50005</v>
      </c>
      <c r="F170" s="7" t="s">
        <v>164</v>
      </c>
      <c r="G170" s="7" t="s">
        <v>160</v>
      </c>
      <c r="H170" s="8">
        <v>401661</v>
      </c>
      <c r="I170" s="8">
        <v>254</v>
      </c>
      <c r="J170" s="7" t="s">
        <v>7</v>
      </c>
      <c r="K170" s="7" t="s">
        <v>161</v>
      </c>
      <c r="L170" s="8">
        <v>182</v>
      </c>
      <c r="M170" s="8">
        <v>555910</v>
      </c>
      <c r="N170" s="7" t="s">
        <v>1148</v>
      </c>
      <c r="O170" s="8">
        <v>128109</v>
      </c>
      <c r="P170" s="7" t="s">
        <v>1148</v>
      </c>
      <c r="Q170" s="8">
        <v>18534</v>
      </c>
      <c r="R170" s="7" t="s">
        <v>1148</v>
      </c>
      <c r="S170" s="8">
        <v>56158</v>
      </c>
      <c r="T170" s="7" t="s">
        <v>1148</v>
      </c>
      <c r="U170" s="8">
        <v>0</v>
      </c>
      <c r="V170" s="7" t="s">
        <v>1148</v>
      </c>
      <c r="W170" s="33">
        <v>758711</v>
      </c>
      <c r="X170" s="7" t="s">
        <v>1148</v>
      </c>
      <c r="Y170" s="30">
        <v>304</v>
      </c>
      <c r="Z170" s="7" t="s">
        <v>1148</v>
      </c>
      <c r="AA170" s="30">
        <v>66.7</v>
      </c>
      <c r="AB170" s="7" t="s">
        <v>1148</v>
      </c>
      <c r="AC170" s="30">
        <v>9.9499999999999993</v>
      </c>
      <c r="AD170" s="7" t="s">
        <v>1148</v>
      </c>
      <c r="AE170" s="30">
        <v>33.6</v>
      </c>
      <c r="AF170" s="7" t="s">
        <v>1148</v>
      </c>
      <c r="AG170" s="30">
        <v>0</v>
      </c>
      <c r="AH170" s="34" t="s">
        <v>1148</v>
      </c>
      <c r="AI170" s="32">
        <v>414.25</v>
      </c>
      <c r="AJ170" s="7" t="s">
        <v>1148</v>
      </c>
      <c r="AK170" s="7" t="str">
        <f>IF(OR(N170="Q",P170="Q",R170="Q",T170="Q",V170="Q",X170="Q",Z170="Q",AB170="Q",AD170="Q",AF170="Q",AH170="Q",AJ170="Q"),"Yes","No")</f>
        <v>No</v>
      </c>
    </row>
    <row r="171" spans="1:37">
      <c r="A171" s="7" t="s">
        <v>476</v>
      </c>
      <c r="B171" s="7" t="s">
        <v>477</v>
      </c>
      <c r="C171" s="7" t="s">
        <v>93</v>
      </c>
      <c r="D171" s="304">
        <v>5005</v>
      </c>
      <c r="E171" s="299">
        <v>50005</v>
      </c>
      <c r="F171" s="7" t="s">
        <v>164</v>
      </c>
      <c r="G171" s="7" t="s">
        <v>160</v>
      </c>
      <c r="H171" s="8">
        <v>401661</v>
      </c>
      <c r="I171" s="8">
        <v>254</v>
      </c>
      <c r="J171" s="7" t="s">
        <v>10</v>
      </c>
      <c r="K171" s="7" t="s">
        <v>161</v>
      </c>
      <c r="L171" s="8">
        <v>12</v>
      </c>
      <c r="M171" s="8">
        <v>36653</v>
      </c>
      <c r="N171" s="7" t="s">
        <v>1148</v>
      </c>
      <c r="O171" s="8">
        <v>2614</v>
      </c>
      <c r="P171" s="7" t="s">
        <v>1148</v>
      </c>
      <c r="Q171" s="8">
        <v>93</v>
      </c>
      <c r="R171" s="7" t="s">
        <v>1148</v>
      </c>
      <c r="S171" s="8">
        <v>2260</v>
      </c>
      <c r="T171" s="7" t="s">
        <v>1148</v>
      </c>
      <c r="U171" s="8">
        <v>0</v>
      </c>
      <c r="V171" s="7" t="s">
        <v>1148</v>
      </c>
      <c r="W171" s="33">
        <v>41620</v>
      </c>
      <c r="X171" s="7" t="s">
        <v>1148</v>
      </c>
      <c r="Y171" s="30">
        <v>20</v>
      </c>
      <c r="Z171" s="7" t="s">
        <v>1148</v>
      </c>
      <c r="AA171" s="30">
        <v>1.3</v>
      </c>
      <c r="AB171" s="7" t="s">
        <v>1148</v>
      </c>
      <c r="AC171" s="30">
        <v>0.05</v>
      </c>
      <c r="AD171" s="7" t="s">
        <v>1148</v>
      </c>
      <c r="AE171" s="30">
        <v>1.4</v>
      </c>
      <c r="AF171" s="7" t="s">
        <v>1148</v>
      </c>
      <c r="AG171" s="30">
        <v>0</v>
      </c>
      <c r="AH171" s="34" t="s">
        <v>1148</v>
      </c>
      <c r="AI171" s="32">
        <v>22.75</v>
      </c>
      <c r="AJ171" s="7" t="s">
        <v>1148</v>
      </c>
      <c r="AK171" s="7" t="str">
        <f>IF(OR(N171="Q",P171="Q",R171="Q",T171="Q",V171="Q",X171="Q",Z171="Q",AB171="Q",AD171="Q",AF171="Q",AH171="Q",AJ171="Q"),"Yes","No")</f>
        <v>No</v>
      </c>
    </row>
    <row r="172" spans="1:37">
      <c r="A172" s="7" t="s">
        <v>548</v>
      </c>
      <c r="B172" s="7" t="s">
        <v>549</v>
      </c>
      <c r="C172" s="7" t="s">
        <v>17</v>
      </c>
      <c r="D172" s="304">
        <v>9029</v>
      </c>
      <c r="E172" s="299">
        <v>90029</v>
      </c>
      <c r="F172" s="7" t="s">
        <v>167</v>
      </c>
      <c r="G172" s="7" t="s">
        <v>160</v>
      </c>
      <c r="H172" s="8">
        <v>1932666</v>
      </c>
      <c r="I172" s="8">
        <v>248</v>
      </c>
      <c r="J172" s="7" t="s">
        <v>7</v>
      </c>
      <c r="K172" s="7" t="s">
        <v>161</v>
      </c>
      <c r="L172" s="8">
        <v>145</v>
      </c>
      <c r="M172" s="8">
        <v>782472</v>
      </c>
      <c r="N172" s="7" t="s">
        <v>1148</v>
      </c>
      <c r="O172" s="8">
        <v>159623</v>
      </c>
      <c r="P172" s="7" t="s">
        <v>1148</v>
      </c>
      <c r="Q172" s="8">
        <v>40695</v>
      </c>
      <c r="R172" s="7" t="s">
        <v>1148</v>
      </c>
      <c r="S172" s="8">
        <v>126146</v>
      </c>
      <c r="T172" s="7" t="s">
        <v>1148</v>
      </c>
      <c r="U172" s="8">
        <v>13125</v>
      </c>
      <c r="V172" s="7" t="s">
        <v>1148</v>
      </c>
      <c r="W172" s="33">
        <v>1122061</v>
      </c>
      <c r="X172" s="7" t="s">
        <v>1148</v>
      </c>
      <c r="Y172" s="30">
        <v>440</v>
      </c>
      <c r="Z172" s="7" t="s">
        <v>1148</v>
      </c>
      <c r="AA172" s="30">
        <v>94</v>
      </c>
      <c r="AB172" s="7" t="s">
        <v>1148</v>
      </c>
      <c r="AC172" s="30">
        <v>26</v>
      </c>
      <c r="AD172" s="7" t="s">
        <v>1148</v>
      </c>
      <c r="AE172" s="30">
        <v>66</v>
      </c>
      <c r="AF172" s="7" t="s">
        <v>1148</v>
      </c>
      <c r="AG172" s="30">
        <v>4</v>
      </c>
      <c r="AH172" s="34" t="s">
        <v>1148</v>
      </c>
      <c r="AI172" s="32">
        <v>630</v>
      </c>
      <c r="AJ172" s="7" t="s">
        <v>1148</v>
      </c>
      <c r="AK172" s="7" t="str">
        <f>IF(OR(N172="Q",P172="Q",R172="Q",T172="Q",V172="Q",X172="Q",Z172="Q",AB172="Q",AD172="Q",AF172="Q",AH172="Q",AJ172="Q"),"Yes","No")</f>
        <v>No</v>
      </c>
    </row>
    <row r="173" spans="1:37">
      <c r="A173" s="7" t="s">
        <v>35</v>
      </c>
      <c r="B173" s="7" t="s">
        <v>744</v>
      </c>
      <c r="C173" s="7" t="s">
        <v>32</v>
      </c>
      <c r="D173" s="304">
        <v>4152</v>
      </c>
      <c r="E173" s="299">
        <v>40152</v>
      </c>
      <c r="F173" s="7" t="s">
        <v>246</v>
      </c>
      <c r="G173" s="7" t="s">
        <v>160</v>
      </c>
      <c r="H173" s="8">
        <v>5502379</v>
      </c>
      <c r="I173" s="8">
        <v>246</v>
      </c>
      <c r="J173" s="7" t="s">
        <v>8</v>
      </c>
      <c r="K173" s="7" t="s">
        <v>161</v>
      </c>
      <c r="L173" s="8">
        <v>246</v>
      </c>
      <c r="M173" s="8">
        <v>0</v>
      </c>
      <c r="N173" s="7" t="s">
        <v>1148</v>
      </c>
      <c r="O173" s="8">
        <v>0</v>
      </c>
      <c r="P173" s="7" t="s">
        <v>1148</v>
      </c>
      <c r="Q173" s="8">
        <v>0</v>
      </c>
      <c r="R173" s="7" t="s">
        <v>1148</v>
      </c>
      <c r="S173" s="8">
        <v>4825</v>
      </c>
      <c r="T173" s="7" t="s">
        <v>1148</v>
      </c>
      <c r="U173" s="8">
        <v>0</v>
      </c>
      <c r="V173" s="7" t="s">
        <v>1148</v>
      </c>
      <c r="W173" s="33">
        <v>4825</v>
      </c>
      <c r="X173" s="7" t="s">
        <v>1148</v>
      </c>
      <c r="Y173" s="30">
        <v>0</v>
      </c>
      <c r="Z173" s="7" t="s">
        <v>1148</v>
      </c>
      <c r="AA173" s="30">
        <v>0</v>
      </c>
      <c r="AB173" s="7" t="s">
        <v>1148</v>
      </c>
      <c r="AC173" s="30">
        <v>0</v>
      </c>
      <c r="AD173" s="7" t="s">
        <v>1148</v>
      </c>
      <c r="AE173" s="30">
        <v>7</v>
      </c>
      <c r="AF173" s="7" t="s">
        <v>1148</v>
      </c>
      <c r="AG173" s="30">
        <v>0</v>
      </c>
      <c r="AH173" s="34" t="s">
        <v>1148</v>
      </c>
      <c r="AI173" s="32">
        <v>7</v>
      </c>
      <c r="AJ173" s="7" t="s">
        <v>1148</v>
      </c>
      <c r="AK173" s="7" t="str">
        <f>IF(OR(N173="Q",P173="Q",R173="Q",T173="Q",V173="Q",X173="Q",Z173="Q",AB173="Q",AD173="Q",AF173="Q",AH173="Q",AJ173="Q"),"Yes","No")</f>
        <v>No</v>
      </c>
    </row>
    <row r="174" spans="1:37">
      <c r="A174" s="7" t="s">
        <v>437</v>
      </c>
      <c r="B174" s="7" t="s">
        <v>438</v>
      </c>
      <c r="C174" s="7" t="s">
        <v>32</v>
      </c>
      <c r="D174" s="304">
        <v>4040</v>
      </c>
      <c r="E174" s="299">
        <v>40040</v>
      </c>
      <c r="F174" s="7" t="s">
        <v>167</v>
      </c>
      <c r="G174" s="7" t="s">
        <v>160</v>
      </c>
      <c r="H174" s="8">
        <v>1065219</v>
      </c>
      <c r="I174" s="8">
        <v>246</v>
      </c>
      <c r="J174" s="7" t="s">
        <v>7</v>
      </c>
      <c r="K174" s="7" t="s">
        <v>161</v>
      </c>
      <c r="L174" s="8">
        <v>150</v>
      </c>
      <c r="M174" s="8">
        <v>811365</v>
      </c>
      <c r="N174" s="7" t="s">
        <v>1148</v>
      </c>
      <c r="O174" s="8">
        <v>206483</v>
      </c>
      <c r="P174" s="7" t="s">
        <v>1148</v>
      </c>
      <c r="Q174" s="8">
        <v>33196</v>
      </c>
      <c r="R174" s="7" t="s">
        <v>1148</v>
      </c>
      <c r="S174" s="8">
        <v>228676</v>
      </c>
      <c r="T174" s="7" t="s">
        <v>1148</v>
      </c>
      <c r="U174" s="8">
        <v>0</v>
      </c>
      <c r="V174" s="7" t="s">
        <v>1148</v>
      </c>
      <c r="W174" s="33">
        <v>1279720</v>
      </c>
      <c r="X174" s="7" t="s">
        <v>1148</v>
      </c>
      <c r="Y174" s="30">
        <v>409</v>
      </c>
      <c r="Z174" s="7" t="s">
        <v>1148</v>
      </c>
      <c r="AA174" s="30">
        <v>105</v>
      </c>
      <c r="AB174" s="7" t="s">
        <v>1148</v>
      </c>
      <c r="AC174" s="30">
        <v>16</v>
      </c>
      <c r="AD174" s="7" t="s">
        <v>1148</v>
      </c>
      <c r="AE174" s="30">
        <v>115</v>
      </c>
      <c r="AF174" s="7" t="s">
        <v>1148</v>
      </c>
      <c r="AG174" s="30">
        <v>0</v>
      </c>
      <c r="AH174" s="34" t="s">
        <v>1148</v>
      </c>
      <c r="AI174" s="32">
        <v>645</v>
      </c>
      <c r="AJ174" s="7" t="s">
        <v>1148</v>
      </c>
      <c r="AK174" s="7" t="str">
        <f>IF(OR(N174="Q",P174="Q",R174="Q",T174="Q",V174="Q",X174="Q",Z174="Q",AB174="Q",AD174="Q",AF174="Q",AH174="Q",AJ174="Q"),"Yes","No")</f>
        <v>No</v>
      </c>
    </row>
    <row r="175" spans="1:37">
      <c r="A175" s="7" t="s">
        <v>399</v>
      </c>
      <c r="B175" s="7" t="s">
        <v>400</v>
      </c>
      <c r="C175" s="7" t="s">
        <v>52</v>
      </c>
      <c r="D175" s="304">
        <v>5033</v>
      </c>
      <c r="E175" s="299">
        <v>50033</v>
      </c>
      <c r="F175" s="7" t="s">
        <v>167</v>
      </c>
      <c r="G175" s="7" t="s">
        <v>160</v>
      </c>
      <c r="H175" s="8">
        <v>569935</v>
      </c>
      <c r="I175" s="8">
        <v>246</v>
      </c>
      <c r="J175" s="7" t="s">
        <v>7</v>
      </c>
      <c r="K175" s="7" t="s">
        <v>161</v>
      </c>
      <c r="L175" s="8">
        <v>125</v>
      </c>
      <c r="M175" s="8">
        <v>486196</v>
      </c>
      <c r="N175" s="7" t="s">
        <v>1148</v>
      </c>
      <c r="O175" s="8">
        <v>55674</v>
      </c>
      <c r="P175" s="7" t="s">
        <v>1148</v>
      </c>
      <c r="Q175" s="8">
        <v>15381</v>
      </c>
      <c r="R175" s="7" t="s">
        <v>1148</v>
      </c>
      <c r="S175" s="8">
        <v>63497</v>
      </c>
      <c r="T175" s="7" t="s">
        <v>1148</v>
      </c>
      <c r="U175" s="8">
        <v>0</v>
      </c>
      <c r="V175" s="7" t="s">
        <v>1148</v>
      </c>
      <c r="W175" s="33">
        <v>620748</v>
      </c>
      <c r="X175" s="7" t="s">
        <v>1148</v>
      </c>
      <c r="Y175" s="30">
        <v>257</v>
      </c>
      <c r="Z175" s="7" t="s">
        <v>1148</v>
      </c>
      <c r="AA175" s="30">
        <v>29.1</v>
      </c>
      <c r="AB175" s="7" t="s">
        <v>1148</v>
      </c>
      <c r="AC175" s="30">
        <v>7.9</v>
      </c>
      <c r="AD175" s="7" t="s">
        <v>1148</v>
      </c>
      <c r="AE175" s="30">
        <v>36.299999999999997</v>
      </c>
      <c r="AF175" s="7" t="s">
        <v>1148</v>
      </c>
      <c r="AG175" s="30">
        <v>0</v>
      </c>
      <c r="AH175" s="34" t="s">
        <v>1148</v>
      </c>
      <c r="AI175" s="32">
        <v>330.3</v>
      </c>
      <c r="AJ175" s="7" t="s">
        <v>1148</v>
      </c>
      <c r="AK175" s="7" t="str">
        <f>IF(OR(N175="Q",P175="Q",R175="Q",T175="Q",V175="Q",X175="Q",Z175="Q",AB175="Q",AD175="Q",AF175="Q",AH175="Q",AJ175="Q"),"Yes","No")</f>
        <v>No</v>
      </c>
    </row>
    <row r="176" spans="1:37">
      <c r="A176" s="7" t="s">
        <v>399</v>
      </c>
      <c r="B176" s="7" t="s">
        <v>400</v>
      </c>
      <c r="C176" s="7" t="s">
        <v>52</v>
      </c>
      <c r="D176" s="304">
        <v>5033</v>
      </c>
      <c r="E176" s="299">
        <v>50033</v>
      </c>
      <c r="F176" s="7" t="s">
        <v>167</v>
      </c>
      <c r="G176" s="7" t="s">
        <v>160</v>
      </c>
      <c r="H176" s="8">
        <v>569935</v>
      </c>
      <c r="I176" s="8">
        <v>246</v>
      </c>
      <c r="J176" s="7" t="s">
        <v>8</v>
      </c>
      <c r="K176" s="7" t="s">
        <v>161</v>
      </c>
      <c r="L176" s="8">
        <v>32</v>
      </c>
      <c r="M176" s="8">
        <v>0</v>
      </c>
      <c r="N176" s="7" t="s">
        <v>1148</v>
      </c>
      <c r="O176" s="8">
        <v>0</v>
      </c>
      <c r="P176" s="7" t="s">
        <v>1148</v>
      </c>
      <c r="Q176" s="8">
        <v>861</v>
      </c>
      <c r="R176" s="7" t="s">
        <v>1148</v>
      </c>
      <c r="S176" s="8">
        <v>2313</v>
      </c>
      <c r="T176" s="7" t="s">
        <v>1148</v>
      </c>
      <c r="U176" s="8">
        <v>0</v>
      </c>
      <c r="V176" s="7" t="s">
        <v>1148</v>
      </c>
      <c r="W176" s="33">
        <v>3174</v>
      </c>
      <c r="X176" s="7" t="s">
        <v>1148</v>
      </c>
      <c r="Y176" s="30">
        <v>0</v>
      </c>
      <c r="Z176" s="7" t="s">
        <v>1148</v>
      </c>
      <c r="AA176" s="30">
        <v>0</v>
      </c>
      <c r="AB176" s="7" t="s">
        <v>1148</v>
      </c>
      <c r="AC176" s="30">
        <v>0.4</v>
      </c>
      <c r="AD176" s="7" t="s">
        <v>1148</v>
      </c>
      <c r="AE176" s="30">
        <v>1.2</v>
      </c>
      <c r="AF176" s="7" t="s">
        <v>1148</v>
      </c>
      <c r="AG176" s="30">
        <v>0</v>
      </c>
      <c r="AH176" s="34" t="s">
        <v>1148</v>
      </c>
      <c r="AI176" s="32">
        <v>1.6</v>
      </c>
      <c r="AJ176" s="7" t="s">
        <v>1148</v>
      </c>
      <c r="AK176" s="7" t="str">
        <f>IF(OR(N176="Q",P176="Q",R176="Q",T176="Q",V176="Q",X176="Q",Z176="Q",AB176="Q",AD176="Q",AF176="Q",AH176="Q",AJ176="Q"),"Yes","No")</f>
        <v>No</v>
      </c>
    </row>
    <row r="177" spans="1:37">
      <c r="A177" s="7" t="s">
        <v>399</v>
      </c>
      <c r="B177" s="7" t="s">
        <v>400</v>
      </c>
      <c r="C177" s="7" t="s">
        <v>52</v>
      </c>
      <c r="D177" s="304">
        <v>5033</v>
      </c>
      <c r="E177" s="299">
        <v>50033</v>
      </c>
      <c r="F177" s="7" t="s">
        <v>167</v>
      </c>
      <c r="G177" s="7" t="s">
        <v>160</v>
      </c>
      <c r="H177" s="8">
        <v>569935</v>
      </c>
      <c r="I177" s="8">
        <v>246</v>
      </c>
      <c r="J177" s="7" t="s">
        <v>22</v>
      </c>
      <c r="K177" s="7" t="s">
        <v>161</v>
      </c>
      <c r="L177" s="8">
        <v>8</v>
      </c>
      <c r="M177" s="8">
        <v>31218</v>
      </c>
      <c r="N177" s="7" t="s">
        <v>1148</v>
      </c>
      <c r="O177" s="8">
        <v>3550</v>
      </c>
      <c r="P177" s="7" t="s">
        <v>1148</v>
      </c>
      <c r="Q177" s="8">
        <v>981</v>
      </c>
      <c r="R177" s="7" t="s">
        <v>1148</v>
      </c>
      <c r="S177" s="8">
        <v>4052</v>
      </c>
      <c r="T177" s="7" t="s">
        <v>1148</v>
      </c>
      <c r="U177" s="8">
        <v>0</v>
      </c>
      <c r="V177" s="7" t="s">
        <v>1148</v>
      </c>
      <c r="W177" s="33">
        <v>39801</v>
      </c>
      <c r="X177" s="7" t="s">
        <v>1148</v>
      </c>
      <c r="Y177" s="30">
        <v>16.5</v>
      </c>
      <c r="Z177" s="7" t="s">
        <v>1148</v>
      </c>
      <c r="AA177" s="30">
        <v>1.1000000000000001</v>
      </c>
      <c r="AB177" s="7" t="s">
        <v>1148</v>
      </c>
      <c r="AC177" s="30">
        <v>0.5</v>
      </c>
      <c r="AD177" s="7" t="s">
        <v>1148</v>
      </c>
      <c r="AE177" s="30">
        <v>2.7</v>
      </c>
      <c r="AF177" s="7" t="s">
        <v>1148</v>
      </c>
      <c r="AG177" s="30">
        <v>0</v>
      </c>
      <c r="AH177" s="34" t="s">
        <v>1148</v>
      </c>
      <c r="AI177" s="32">
        <v>20.8</v>
      </c>
      <c r="AJ177" s="7" t="s">
        <v>1148</v>
      </c>
      <c r="AK177" s="7" t="str">
        <f>IF(OR(N177="Q",P177="Q",R177="Q",T177="Q",V177="Q",X177="Q",Z177="Q",AB177="Q",AD177="Q",AF177="Q",AH177="Q",AJ177="Q"),"Yes","No")</f>
        <v>No</v>
      </c>
    </row>
    <row r="178" spans="1:37">
      <c r="A178" s="7" t="s">
        <v>437</v>
      </c>
      <c r="B178" s="7" t="s">
        <v>438</v>
      </c>
      <c r="C178" s="7" t="s">
        <v>32</v>
      </c>
      <c r="D178" s="304">
        <v>4040</v>
      </c>
      <c r="E178" s="299">
        <v>40040</v>
      </c>
      <c r="F178" s="7" t="s">
        <v>167</v>
      </c>
      <c r="G178" s="7" t="s">
        <v>160</v>
      </c>
      <c r="H178" s="8">
        <v>1065219</v>
      </c>
      <c r="I178" s="8">
        <v>246</v>
      </c>
      <c r="J178" s="7" t="s">
        <v>34</v>
      </c>
      <c r="K178" s="7" t="s">
        <v>161</v>
      </c>
      <c r="L178" s="8">
        <v>5</v>
      </c>
      <c r="M178" s="8">
        <v>24772</v>
      </c>
      <c r="N178" s="7" t="s">
        <v>1148</v>
      </c>
      <c r="O178" s="8">
        <v>29167</v>
      </c>
      <c r="P178" s="7" t="s">
        <v>1148</v>
      </c>
      <c r="Q178" s="8">
        <v>11566</v>
      </c>
      <c r="R178" s="7" t="s">
        <v>1148</v>
      </c>
      <c r="S178" s="8">
        <v>3678</v>
      </c>
      <c r="T178" s="7" t="s">
        <v>1148</v>
      </c>
      <c r="U178" s="8">
        <v>0</v>
      </c>
      <c r="V178" s="7" t="s">
        <v>1148</v>
      </c>
      <c r="W178" s="33">
        <v>69183</v>
      </c>
      <c r="X178" s="7" t="s">
        <v>1148</v>
      </c>
      <c r="Y178" s="30">
        <v>13</v>
      </c>
      <c r="Z178" s="7" t="s">
        <v>1148</v>
      </c>
      <c r="AA178" s="30">
        <v>15</v>
      </c>
      <c r="AB178" s="7" t="s">
        <v>1148</v>
      </c>
      <c r="AC178" s="30">
        <v>6</v>
      </c>
      <c r="AD178" s="7" t="s">
        <v>1148</v>
      </c>
      <c r="AE178" s="30">
        <v>2</v>
      </c>
      <c r="AF178" s="7" t="s">
        <v>1148</v>
      </c>
      <c r="AG178" s="30">
        <v>0</v>
      </c>
      <c r="AH178" s="34" t="s">
        <v>1148</v>
      </c>
      <c r="AI178" s="32">
        <v>36</v>
      </c>
      <c r="AJ178" s="7" t="s">
        <v>1148</v>
      </c>
      <c r="AK178" s="7" t="str">
        <f>IF(OR(N178="Q",P178="Q",R178="Q",T178="Q",V178="Q",X178="Q",Z178="Q",AB178="Q",AD178="Q",AF178="Q",AH178="Q",AJ178="Q"),"Yes","No")</f>
        <v>No</v>
      </c>
    </row>
    <row r="179" spans="1:37">
      <c r="A179" s="7" t="s">
        <v>253</v>
      </c>
      <c r="B179" s="7" t="s">
        <v>201</v>
      </c>
      <c r="C179" s="7" t="s">
        <v>70</v>
      </c>
      <c r="D179" s="304">
        <v>2002</v>
      </c>
      <c r="E179" s="299">
        <v>20002</v>
      </c>
      <c r="F179" s="7" t="s">
        <v>167</v>
      </c>
      <c r="G179" s="7" t="s">
        <v>160</v>
      </c>
      <c r="H179" s="8">
        <v>594962</v>
      </c>
      <c r="I179" s="8">
        <v>239</v>
      </c>
      <c r="J179" s="7" t="s">
        <v>7</v>
      </c>
      <c r="K179" s="7" t="s">
        <v>161</v>
      </c>
      <c r="L179" s="8">
        <v>170</v>
      </c>
      <c r="M179" s="8">
        <v>837220</v>
      </c>
      <c r="N179" s="7" t="s">
        <v>1148</v>
      </c>
      <c r="O179" s="8">
        <v>222957</v>
      </c>
      <c r="P179" s="7" t="s">
        <v>1148</v>
      </c>
      <c r="Q179" s="8">
        <v>23720</v>
      </c>
      <c r="R179" s="7" t="s">
        <v>1148</v>
      </c>
      <c r="S179" s="8">
        <v>95851</v>
      </c>
      <c r="T179" s="7" t="s">
        <v>1148</v>
      </c>
      <c r="U179" s="8">
        <v>0</v>
      </c>
      <c r="V179" s="7" t="s">
        <v>1148</v>
      </c>
      <c r="W179" s="33">
        <v>1179748</v>
      </c>
      <c r="X179" s="7" t="s">
        <v>1148</v>
      </c>
      <c r="Y179" s="30">
        <v>380</v>
      </c>
      <c r="Z179" s="7" t="s">
        <v>1148</v>
      </c>
      <c r="AA179" s="30">
        <v>112.05</v>
      </c>
      <c r="AB179" s="7" t="s">
        <v>1148</v>
      </c>
      <c r="AC179" s="30">
        <v>11</v>
      </c>
      <c r="AD179" s="7" t="s">
        <v>1148</v>
      </c>
      <c r="AE179" s="30">
        <v>52.29</v>
      </c>
      <c r="AF179" s="7" t="s">
        <v>1148</v>
      </c>
      <c r="AG179" s="30">
        <v>0</v>
      </c>
      <c r="AH179" s="34" t="s">
        <v>1148</v>
      </c>
      <c r="AI179" s="32">
        <v>555.34</v>
      </c>
      <c r="AJ179" s="7" t="s">
        <v>1148</v>
      </c>
      <c r="AK179" s="7" t="str">
        <f>IF(OR(N179="Q",P179="Q",R179="Q",T179="Q",V179="Q",X179="Q",Z179="Q",AB179="Q",AD179="Q",AF179="Q",AH179="Q",AJ179="Q"),"Yes","No")</f>
        <v>No</v>
      </c>
    </row>
    <row r="180" spans="1:37">
      <c r="A180" s="7" t="s">
        <v>253</v>
      </c>
      <c r="B180" s="7" t="s">
        <v>201</v>
      </c>
      <c r="C180" s="7" t="s">
        <v>70</v>
      </c>
      <c r="D180" s="304">
        <v>2002</v>
      </c>
      <c r="E180" s="299">
        <v>20002</v>
      </c>
      <c r="F180" s="7" t="s">
        <v>167</v>
      </c>
      <c r="G180" s="7" t="s">
        <v>160</v>
      </c>
      <c r="H180" s="8">
        <v>594962</v>
      </c>
      <c r="I180" s="8">
        <v>239</v>
      </c>
      <c r="J180" s="7" t="s">
        <v>10</v>
      </c>
      <c r="K180" s="7" t="s">
        <v>161</v>
      </c>
      <c r="L180" s="8">
        <v>28</v>
      </c>
      <c r="M180" s="8">
        <v>100049</v>
      </c>
      <c r="N180" s="7" t="s">
        <v>1148</v>
      </c>
      <c r="O180" s="8">
        <v>45666</v>
      </c>
      <c r="P180" s="7" t="s">
        <v>1148</v>
      </c>
      <c r="Q180" s="8">
        <v>0</v>
      </c>
      <c r="R180" s="7" t="s">
        <v>1148</v>
      </c>
      <c r="S180" s="8">
        <v>19632</v>
      </c>
      <c r="T180" s="7" t="s">
        <v>1148</v>
      </c>
      <c r="U180" s="8">
        <v>0</v>
      </c>
      <c r="V180" s="7" t="s">
        <v>1148</v>
      </c>
      <c r="W180" s="33">
        <v>165347</v>
      </c>
      <c r="X180" s="7" t="s">
        <v>1148</v>
      </c>
      <c r="Y180" s="30">
        <v>53</v>
      </c>
      <c r="Z180" s="7" t="s">
        <v>1148</v>
      </c>
      <c r="AA180" s="30">
        <v>22.95</v>
      </c>
      <c r="AB180" s="7" t="s">
        <v>1148</v>
      </c>
      <c r="AC180" s="30">
        <v>0</v>
      </c>
      <c r="AD180" s="7" t="s">
        <v>1148</v>
      </c>
      <c r="AE180" s="30">
        <v>10.71</v>
      </c>
      <c r="AF180" s="7" t="s">
        <v>1148</v>
      </c>
      <c r="AG180" s="30">
        <v>0</v>
      </c>
      <c r="AH180" s="34" t="s">
        <v>1148</v>
      </c>
      <c r="AI180" s="32">
        <v>86.66</v>
      </c>
      <c r="AJ180" s="7" t="s">
        <v>1148</v>
      </c>
      <c r="AK180" s="7" t="str">
        <f>IF(OR(N180="Q",P180="Q",R180="Q",T180="Q",V180="Q",X180="Q",Z180="Q",AB180="Q",AD180="Q",AF180="Q",AH180="Q",AJ180="Q"),"Yes","No")</f>
        <v>No</v>
      </c>
    </row>
    <row r="181" spans="1:37">
      <c r="A181" s="7" t="s">
        <v>338</v>
      </c>
      <c r="B181" s="7" t="s">
        <v>339</v>
      </c>
      <c r="C181" s="7" t="s">
        <v>28</v>
      </c>
      <c r="D181" s="304">
        <v>1048</v>
      </c>
      <c r="E181" s="299">
        <v>10048</v>
      </c>
      <c r="F181" s="7" t="s">
        <v>159</v>
      </c>
      <c r="G181" s="7" t="s">
        <v>160</v>
      </c>
      <c r="H181" s="8">
        <v>924859</v>
      </c>
      <c r="I181" s="8">
        <v>233</v>
      </c>
      <c r="J181" s="7" t="s">
        <v>7</v>
      </c>
      <c r="K181" s="7" t="s">
        <v>161</v>
      </c>
      <c r="L181" s="8">
        <v>224</v>
      </c>
      <c r="M181" s="8">
        <v>869469</v>
      </c>
      <c r="N181" s="7" t="s">
        <v>1148</v>
      </c>
      <c r="O181" s="8">
        <v>220193</v>
      </c>
      <c r="P181" s="7" t="s">
        <v>1148</v>
      </c>
      <c r="Q181" s="8">
        <v>30636</v>
      </c>
      <c r="R181" s="7" t="s">
        <v>1148</v>
      </c>
      <c r="S181" s="8">
        <v>66308</v>
      </c>
      <c r="T181" s="7" t="s">
        <v>1148</v>
      </c>
      <c r="U181" s="8">
        <v>0</v>
      </c>
      <c r="V181" s="7" t="s">
        <v>1148</v>
      </c>
      <c r="W181" s="33">
        <v>1186606</v>
      </c>
      <c r="X181" s="7" t="s">
        <v>1148</v>
      </c>
      <c r="Y181" s="30">
        <v>467</v>
      </c>
      <c r="Z181" s="7" t="s">
        <v>1148</v>
      </c>
      <c r="AA181" s="30">
        <v>113</v>
      </c>
      <c r="AB181" s="7" t="s">
        <v>1148</v>
      </c>
      <c r="AC181" s="30">
        <v>18</v>
      </c>
      <c r="AD181" s="7" t="s">
        <v>1148</v>
      </c>
      <c r="AE181" s="30">
        <v>45</v>
      </c>
      <c r="AF181" s="7" t="s">
        <v>1148</v>
      </c>
      <c r="AG181" s="30">
        <v>0</v>
      </c>
      <c r="AH181" s="34" t="s">
        <v>1148</v>
      </c>
      <c r="AI181" s="32">
        <v>643</v>
      </c>
      <c r="AJ181" s="7" t="s">
        <v>1148</v>
      </c>
      <c r="AK181" s="7" t="str">
        <f>IF(OR(N181="Q",P181="Q",R181="Q",T181="Q",V181="Q",X181="Q",Z181="Q",AB181="Q",AD181="Q",AF181="Q",AH181="Q",AJ181="Q"),"Yes","No")</f>
        <v>No</v>
      </c>
    </row>
    <row r="182" spans="1:37">
      <c r="A182" s="7" t="s">
        <v>338</v>
      </c>
      <c r="B182" s="7" t="s">
        <v>339</v>
      </c>
      <c r="C182" s="7" t="s">
        <v>28</v>
      </c>
      <c r="D182" s="304">
        <v>1048</v>
      </c>
      <c r="E182" s="299">
        <v>10048</v>
      </c>
      <c r="F182" s="7" t="s">
        <v>159</v>
      </c>
      <c r="G182" s="7" t="s">
        <v>160</v>
      </c>
      <c r="H182" s="8">
        <v>924859</v>
      </c>
      <c r="I182" s="8">
        <v>233</v>
      </c>
      <c r="J182" s="7" t="s">
        <v>22</v>
      </c>
      <c r="K182" s="7" t="s">
        <v>161</v>
      </c>
      <c r="L182" s="8">
        <v>9</v>
      </c>
      <c r="M182" s="8">
        <v>22752</v>
      </c>
      <c r="N182" s="7" t="s">
        <v>1148</v>
      </c>
      <c r="O182" s="8">
        <v>5762</v>
      </c>
      <c r="P182" s="7" t="s">
        <v>1148</v>
      </c>
      <c r="Q182" s="8">
        <v>802</v>
      </c>
      <c r="R182" s="7" t="s">
        <v>1148</v>
      </c>
      <c r="S182" s="8">
        <v>1735</v>
      </c>
      <c r="T182" s="7" t="s">
        <v>1148</v>
      </c>
      <c r="U182" s="8">
        <v>0</v>
      </c>
      <c r="V182" s="7" t="s">
        <v>1148</v>
      </c>
      <c r="W182" s="33">
        <v>31051</v>
      </c>
      <c r="X182" s="7" t="s">
        <v>1148</v>
      </c>
      <c r="Y182" s="30">
        <v>12</v>
      </c>
      <c r="Z182" s="7" t="s">
        <v>1148</v>
      </c>
      <c r="AA182" s="30">
        <v>3</v>
      </c>
      <c r="AB182" s="7" t="s">
        <v>1148</v>
      </c>
      <c r="AC182" s="30">
        <v>1</v>
      </c>
      <c r="AD182" s="7" t="s">
        <v>1148</v>
      </c>
      <c r="AE182" s="30">
        <v>1</v>
      </c>
      <c r="AF182" s="7" t="s">
        <v>1148</v>
      </c>
      <c r="AG182" s="30">
        <v>0</v>
      </c>
      <c r="AH182" s="34" t="s">
        <v>1148</v>
      </c>
      <c r="AI182" s="32">
        <v>17</v>
      </c>
      <c r="AJ182" s="7" t="s">
        <v>1148</v>
      </c>
      <c r="AK182" s="7" t="str">
        <f>IF(OR(N182="Q",P182="Q",R182="Q",T182="Q",V182="Q",X182="Q",Z182="Q",AB182="Q",AD182="Q",AF182="Q",AH182="Q",AJ182="Q"),"Yes","No")</f>
        <v>No</v>
      </c>
    </row>
    <row r="183" spans="1:37">
      <c r="A183" s="7" t="s">
        <v>361</v>
      </c>
      <c r="B183" s="7" t="s">
        <v>362</v>
      </c>
      <c r="C183" s="7" t="s">
        <v>38</v>
      </c>
      <c r="D183" s="304">
        <v>7010</v>
      </c>
      <c r="E183" s="299">
        <v>70010</v>
      </c>
      <c r="F183" s="7" t="s">
        <v>167</v>
      </c>
      <c r="G183" s="7" t="s">
        <v>160</v>
      </c>
      <c r="H183" s="8">
        <v>450070</v>
      </c>
      <c r="I183" s="8">
        <v>231</v>
      </c>
      <c r="J183" s="7" t="s">
        <v>7</v>
      </c>
      <c r="K183" s="7" t="s">
        <v>161</v>
      </c>
      <c r="L183" s="8">
        <v>113</v>
      </c>
      <c r="M183" s="8">
        <v>225178</v>
      </c>
      <c r="N183" s="7" t="s">
        <v>1148</v>
      </c>
      <c r="O183" s="8">
        <v>71656</v>
      </c>
      <c r="P183" s="7" t="s">
        <v>1148</v>
      </c>
      <c r="Q183" s="8">
        <v>9960</v>
      </c>
      <c r="R183" s="7" t="s">
        <v>1148</v>
      </c>
      <c r="S183" s="8">
        <v>43314</v>
      </c>
      <c r="T183" s="7" t="s">
        <v>1148</v>
      </c>
      <c r="U183" s="8">
        <v>0</v>
      </c>
      <c r="V183" s="7" t="s">
        <v>1148</v>
      </c>
      <c r="W183" s="33">
        <v>350108</v>
      </c>
      <c r="X183" s="7" t="s">
        <v>1148</v>
      </c>
      <c r="Y183" s="30">
        <v>92.4</v>
      </c>
      <c r="Z183" s="7" t="s">
        <v>1148</v>
      </c>
      <c r="AA183" s="30">
        <v>36.25</v>
      </c>
      <c r="AB183" s="7" t="s">
        <v>1148</v>
      </c>
      <c r="AC183" s="30">
        <v>4.8</v>
      </c>
      <c r="AD183" s="7" t="s">
        <v>1148</v>
      </c>
      <c r="AE183" s="30">
        <v>23</v>
      </c>
      <c r="AF183" s="7" t="s">
        <v>1148</v>
      </c>
      <c r="AG183" s="30">
        <v>0</v>
      </c>
      <c r="AH183" s="34" t="s">
        <v>1148</v>
      </c>
      <c r="AI183" s="32">
        <v>156.44999999999999</v>
      </c>
      <c r="AJ183" s="7" t="s">
        <v>1148</v>
      </c>
      <c r="AK183" s="7" t="str">
        <f>IF(OR(N183="Q",P183="Q",R183="Q",T183="Q",V183="Q",X183="Q",Z183="Q",AB183="Q",AD183="Q",AF183="Q",AH183="Q",AJ183="Q"),"Yes","No")</f>
        <v>No</v>
      </c>
    </row>
    <row r="184" spans="1:37">
      <c r="A184" s="7" t="s">
        <v>361</v>
      </c>
      <c r="B184" s="7" t="s">
        <v>362</v>
      </c>
      <c r="C184" s="7" t="s">
        <v>38</v>
      </c>
      <c r="D184" s="304">
        <v>7010</v>
      </c>
      <c r="E184" s="299">
        <v>70010</v>
      </c>
      <c r="F184" s="7" t="s">
        <v>167</v>
      </c>
      <c r="G184" s="7" t="s">
        <v>160</v>
      </c>
      <c r="H184" s="8">
        <v>450070</v>
      </c>
      <c r="I184" s="8">
        <v>231</v>
      </c>
      <c r="J184" s="7" t="s">
        <v>8</v>
      </c>
      <c r="K184" s="7" t="s">
        <v>161</v>
      </c>
      <c r="L184" s="8">
        <v>95</v>
      </c>
      <c r="M184" s="8">
        <v>3429</v>
      </c>
      <c r="N184" s="7" t="s">
        <v>1148</v>
      </c>
      <c r="O184" s="8">
        <v>0</v>
      </c>
      <c r="P184" s="7" t="s">
        <v>1148</v>
      </c>
      <c r="Q184" s="8">
        <v>244</v>
      </c>
      <c r="R184" s="7" t="s">
        <v>1148</v>
      </c>
      <c r="S184" s="8">
        <v>4606</v>
      </c>
      <c r="T184" s="7" t="s">
        <v>1148</v>
      </c>
      <c r="U184" s="8">
        <v>0</v>
      </c>
      <c r="V184" s="7" t="s">
        <v>1148</v>
      </c>
      <c r="W184" s="33">
        <v>8279</v>
      </c>
      <c r="X184" s="7" t="s">
        <v>1148</v>
      </c>
      <c r="Y184" s="30">
        <v>2</v>
      </c>
      <c r="Z184" s="7" t="s">
        <v>1148</v>
      </c>
      <c r="AA184" s="30">
        <v>0</v>
      </c>
      <c r="AB184" s="7" t="s">
        <v>1148</v>
      </c>
      <c r="AC184" s="30">
        <v>0.13</v>
      </c>
      <c r="AD184" s="7" t="s">
        <v>1148</v>
      </c>
      <c r="AE184" s="30">
        <v>2.25</v>
      </c>
      <c r="AF184" s="7" t="s">
        <v>1148</v>
      </c>
      <c r="AG184" s="30">
        <v>0</v>
      </c>
      <c r="AH184" s="34" t="s">
        <v>1148</v>
      </c>
      <c r="AI184" s="32">
        <v>4.38</v>
      </c>
      <c r="AJ184" s="7" t="s">
        <v>1148</v>
      </c>
      <c r="AK184" s="7" t="str">
        <f>IF(OR(N184="Q",P184="Q",R184="Q",T184="Q",V184="Q",X184="Q",Z184="Q",AB184="Q",AD184="Q",AF184="Q",AH184="Q",AJ184="Q"),"Yes","No")</f>
        <v>No</v>
      </c>
    </row>
    <row r="185" spans="1:37">
      <c r="A185" s="7" t="s">
        <v>361</v>
      </c>
      <c r="B185" s="7" t="s">
        <v>362</v>
      </c>
      <c r="C185" s="7" t="s">
        <v>38</v>
      </c>
      <c r="D185" s="304">
        <v>7010</v>
      </c>
      <c r="E185" s="299">
        <v>70010</v>
      </c>
      <c r="F185" s="7" t="s">
        <v>167</v>
      </c>
      <c r="G185" s="7" t="s">
        <v>160</v>
      </c>
      <c r="H185" s="8">
        <v>450070</v>
      </c>
      <c r="I185" s="8">
        <v>231</v>
      </c>
      <c r="J185" s="7" t="s">
        <v>10</v>
      </c>
      <c r="K185" s="7" t="s">
        <v>161</v>
      </c>
      <c r="L185" s="8">
        <v>21</v>
      </c>
      <c r="M185" s="8">
        <v>59594</v>
      </c>
      <c r="N185" s="7" t="s">
        <v>1148</v>
      </c>
      <c r="O185" s="8">
        <v>6740</v>
      </c>
      <c r="P185" s="7" t="s">
        <v>1148</v>
      </c>
      <c r="Q185" s="8">
        <v>2292</v>
      </c>
      <c r="R185" s="7" t="s">
        <v>1148</v>
      </c>
      <c r="S185" s="8">
        <v>5658</v>
      </c>
      <c r="T185" s="7" t="s">
        <v>1148</v>
      </c>
      <c r="U185" s="8">
        <v>0</v>
      </c>
      <c r="V185" s="7" t="s">
        <v>1148</v>
      </c>
      <c r="W185" s="33">
        <v>74284</v>
      </c>
      <c r="X185" s="7" t="s">
        <v>1148</v>
      </c>
      <c r="Y185" s="30">
        <v>31.62</v>
      </c>
      <c r="Z185" s="7" t="s">
        <v>1148</v>
      </c>
      <c r="AA185" s="30">
        <v>3.75</v>
      </c>
      <c r="AB185" s="7" t="s">
        <v>1148</v>
      </c>
      <c r="AC185" s="30">
        <v>1.1000000000000001</v>
      </c>
      <c r="AD185" s="7" t="s">
        <v>1148</v>
      </c>
      <c r="AE185" s="30">
        <v>2.76</v>
      </c>
      <c r="AF185" s="7" t="s">
        <v>1148</v>
      </c>
      <c r="AG185" s="30">
        <v>0</v>
      </c>
      <c r="AH185" s="34" t="s">
        <v>1148</v>
      </c>
      <c r="AI185" s="32">
        <v>39.229999999999997</v>
      </c>
      <c r="AJ185" s="7" t="s">
        <v>1148</v>
      </c>
      <c r="AK185" s="7" t="str">
        <f>IF(OR(N185="Q",P185="Q",R185="Q",T185="Q",V185="Q",X185="Q",Z185="Q",AB185="Q",AD185="Q",AF185="Q",AH185="Q",AJ185="Q"),"Yes","No")</f>
        <v>No</v>
      </c>
    </row>
    <row r="186" spans="1:37">
      <c r="A186" s="7" t="s">
        <v>403</v>
      </c>
      <c r="B186" s="7" t="s">
        <v>404</v>
      </c>
      <c r="C186" s="7" t="s">
        <v>28</v>
      </c>
      <c r="D186" s="304">
        <v>1108</v>
      </c>
      <c r="E186" s="299">
        <v>10108</v>
      </c>
      <c r="F186" s="7" t="s">
        <v>167</v>
      </c>
      <c r="G186" s="7" t="s">
        <v>160</v>
      </c>
      <c r="H186" s="8">
        <v>924859</v>
      </c>
      <c r="I186" s="8">
        <v>228</v>
      </c>
      <c r="J186" s="7" t="s">
        <v>8</v>
      </c>
      <c r="K186" s="7" t="s">
        <v>161</v>
      </c>
      <c r="L186" s="8">
        <v>228</v>
      </c>
      <c r="M186" s="8">
        <v>438</v>
      </c>
      <c r="N186" s="7" t="s">
        <v>1148</v>
      </c>
      <c r="O186" s="8">
        <v>0</v>
      </c>
      <c r="P186" s="7" t="s">
        <v>1148</v>
      </c>
      <c r="Q186" s="8">
        <v>0</v>
      </c>
      <c r="R186" s="7" t="s">
        <v>1148</v>
      </c>
      <c r="S186" s="8">
        <v>831</v>
      </c>
      <c r="T186" s="7" t="s">
        <v>1148</v>
      </c>
      <c r="U186" s="8">
        <v>0</v>
      </c>
      <c r="V186" s="7" t="s">
        <v>1148</v>
      </c>
      <c r="W186" s="33">
        <v>1269</v>
      </c>
      <c r="X186" s="7" t="s">
        <v>1148</v>
      </c>
      <c r="Y186" s="30">
        <v>5</v>
      </c>
      <c r="Z186" s="7" t="s">
        <v>1148</v>
      </c>
      <c r="AA186" s="30">
        <v>0</v>
      </c>
      <c r="AB186" s="7" t="s">
        <v>1148</v>
      </c>
      <c r="AC186" s="30">
        <v>0</v>
      </c>
      <c r="AD186" s="7" t="s">
        <v>1148</v>
      </c>
      <c r="AE186" s="30">
        <v>10</v>
      </c>
      <c r="AF186" s="7" t="s">
        <v>1148</v>
      </c>
      <c r="AG186" s="30">
        <v>0</v>
      </c>
      <c r="AH186" s="34" t="s">
        <v>1148</v>
      </c>
      <c r="AI186" s="32">
        <v>15</v>
      </c>
      <c r="AJ186" s="7" t="s">
        <v>1148</v>
      </c>
      <c r="AK186" s="7" t="str">
        <f>IF(OR(N186="Q",P186="Q",R186="Q",T186="Q",V186="Q",X186="Q",Z186="Q",AB186="Q",AD186="Q",AF186="Q",AH186="Q",AJ186="Q"),"Yes","No")</f>
        <v>No</v>
      </c>
    </row>
    <row r="187" spans="1:37">
      <c r="A187" s="7" t="s">
        <v>64</v>
      </c>
      <c r="B187" s="7" t="s">
        <v>198</v>
      </c>
      <c r="C187" s="7" t="s">
        <v>63</v>
      </c>
      <c r="D187" s="304">
        <v>2122</v>
      </c>
      <c r="E187" s="299">
        <v>20122</v>
      </c>
      <c r="F187" s="7" t="s">
        <v>175</v>
      </c>
      <c r="G187" s="7" t="s">
        <v>160</v>
      </c>
      <c r="H187" s="8">
        <v>18351295</v>
      </c>
      <c r="I187" s="8">
        <v>225</v>
      </c>
      <c r="J187" s="7" t="s">
        <v>18</v>
      </c>
      <c r="K187" s="7" t="s">
        <v>161</v>
      </c>
      <c r="L187" s="8">
        <v>225</v>
      </c>
      <c r="M187" s="8">
        <v>269263</v>
      </c>
      <c r="N187" s="7" t="s">
        <v>1148</v>
      </c>
      <c r="O187" s="8">
        <v>111100</v>
      </c>
      <c r="P187" s="7" t="s">
        <v>1148</v>
      </c>
      <c r="Q187" s="8">
        <v>0</v>
      </c>
      <c r="R187" s="7" t="s">
        <v>1148</v>
      </c>
      <c r="S187" s="8">
        <v>54540</v>
      </c>
      <c r="T187" s="7" t="s">
        <v>1148</v>
      </c>
      <c r="U187" s="8">
        <v>0</v>
      </c>
      <c r="V187" s="7" t="s">
        <v>1148</v>
      </c>
      <c r="W187" s="33">
        <v>434903</v>
      </c>
      <c r="X187" s="7" t="s">
        <v>1148</v>
      </c>
      <c r="Y187" s="30">
        <v>175</v>
      </c>
      <c r="Z187" s="7" t="s">
        <v>1148</v>
      </c>
      <c r="AA187" s="30">
        <v>55</v>
      </c>
      <c r="AB187" s="7" t="s">
        <v>1148</v>
      </c>
      <c r="AC187" s="30">
        <v>0</v>
      </c>
      <c r="AD187" s="7" t="s">
        <v>1148</v>
      </c>
      <c r="AE187" s="30">
        <v>27</v>
      </c>
      <c r="AF187" s="7" t="s">
        <v>1148</v>
      </c>
      <c r="AG187" s="30">
        <v>0</v>
      </c>
      <c r="AH187" s="34" t="s">
        <v>1148</v>
      </c>
      <c r="AI187" s="32">
        <v>257</v>
      </c>
      <c r="AJ187" s="7" t="s">
        <v>1148</v>
      </c>
      <c r="AK187" s="7" t="str">
        <f>IF(OR(N187="Q",P187="Q",R187="Q",T187="Q",V187="Q",X187="Q",Z187="Q",AB187="Q",AD187="Q",AF187="Q",AH187="Q",AJ187="Q"),"Yes","No")</f>
        <v>No</v>
      </c>
    </row>
    <row r="188" spans="1:37">
      <c r="A188" s="7" t="s">
        <v>597</v>
      </c>
      <c r="B188" s="7" t="s">
        <v>598</v>
      </c>
      <c r="C188" s="7" t="s">
        <v>17</v>
      </c>
      <c r="D188" s="304">
        <v>9019</v>
      </c>
      <c r="E188" s="299">
        <v>90019</v>
      </c>
      <c r="F188" s="7" t="s">
        <v>167</v>
      </c>
      <c r="G188" s="7" t="s">
        <v>160</v>
      </c>
      <c r="H188" s="8">
        <v>1723634</v>
      </c>
      <c r="I188" s="8">
        <v>222</v>
      </c>
      <c r="J188" s="7" t="s">
        <v>7</v>
      </c>
      <c r="K188" s="7" t="s">
        <v>161</v>
      </c>
      <c r="L188" s="8">
        <v>159</v>
      </c>
      <c r="M188" s="8">
        <v>777313</v>
      </c>
      <c r="N188" s="7" t="s">
        <v>1148</v>
      </c>
      <c r="O188" s="8">
        <v>151051</v>
      </c>
      <c r="P188" s="7" t="s">
        <v>1148</v>
      </c>
      <c r="Q188" s="8">
        <v>26158</v>
      </c>
      <c r="R188" s="7" t="s">
        <v>1148</v>
      </c>
      <c r="S188" s="8">
        <v>161782</v>
      </c>
      <c r="T188" s="7" t="s">
        <v>1148</v>
      </c>
      <c r="U188" s="8">
        <v>19800</v>
      </c>
      <c r="V188" s="7" t="s">
        <v>1148</v>
      </c>
      <c r="W188" s="33">
        <v>1136104</v>
      </c>
      <c r="X188" s="7" t="s">
        <v>1148</v>
      </c>
      <c r="Y188" s="30">
        <v>434.2</v>
      </c>
      <c r="Z188" s="7" t="s">
        <v>1148</v>
      </c>
      <c r="AA188" s="30">
        <v>88.4</v>
      </c>
      <c r="AB188" s="7" t="s">
        <v>1148</v>
      </c>
      <c r="AC188" s="30">
        <v>14.9</v>
      </c>
      <c r="AD188" s="7" t="s">
        <v>1148</v>
      </c>
      <c r="AE188" s="30">
        <v>90.4</v>
      </c>
      <c r="AF188" s="7" t="s">
        <v>1148</v>
      </c>
      <c r="AG188" s="30">
        <v>11</v>
      </c>
      <c r="AH188" s="34" t="s">
        <v>1148</v>
      </c>
      <c r="AI188" s="32">
        <v>638.9</v>
      </c>
      <c r="AJ188" s="7" t="s">
        <v>1148</v>
      </c>
      <c r="AK188" s="7" t="str">
        <f>IF(OR(N188="Q",P188="Q",R188="Q",T188="Q",V188="Q",X188="Q",Z188="Q",AB188="Q",AD188="Q",AF188="Q",AH188="Q",AJ188="Q"),"Yes","No")</f>
        <v>No</v>
      </c>
    </row>
    <row r="189" spans="1:37">
      <c r="A189" s="7" t="s">
        <v>597</v>
      </c>
      <c r="B189" s="7" t="s">
        <v>598</v>
      </c>
      <c r="C189" s="7" t="s">
        <v>17</v>
      </c>
      <c r="D189" s="304">
        <v>9019</v>
      </c>
      <c r="E189" s="299">
        <v>90019</v>
      </c>
      <c r="F189" s="7" t="s">
        <v>167</v>
      </c>
      <c r="G189" s="7" t="s">
        <v>160</v>
      </c>
      <c r="H189" s="8">
        <v>1723634</v>
      </c>
      <c r="I189" s="8">
        <v>222</v>
      </c>
      <c r="J189" s="7" t="s">
        <v>21</v>
      </c>
      <c r="K189" s="7" t="s">
        <v>161</v>
      </c>
      <c r="L189" s="8">
        <v>61</v>
      </c>
      <c r="M189" s="8">
        <v>202529</v>
      </c>
      <c r="N189" s="7" t="s">
        <v>1148</v>
      </c>
      <c r="O189" s="8">
        <v>133663</v>
      </c>
      <c r="P189" s="7" t="s">
        <v>1148</v>
      </c>
      <c r="Q189" s="8">
        <v>87251</v>
      </c>
      <c r="R189" s="7" t="s">
        <v>1148</v>
      </c>
      <c r="S189" s="8">
        <v>107815</v>
      </c>
      <c r="T189" s="7" t="s">
        <v>1148</v>
      </c>
      <c r="U189" s="8">
        <v>40200</v>
      </c>
      <c r="V189" s="7" t="s">
        <v>1148</v>
      </c>
      <c r="W189" s="33">
        <v>571458</v>
      </c>
      <c r="X189" s="7" t="s">
        <v>1148</v>
      </c>
      <c r="Y189" s="30">
        <v>111</v>
      </c>
      <c r="Z189" s="7" t="s">
        <v>1148</v>
      </c>
      <c r="AA189" s="30">
        <v>72</v>
      </c>
      <c r="AB189" s="7" t="s">
        <v>1148</v>
      </c>
      <c r="AC189" s="30">
        <v>45</v>
      </c>
      <c r="AD189" s="7" t="s">
        <v>1148</v>
      </c>
      <c r="AE189" s="30">
        <v>58</v>
      </c>
      <c r="AF189" s="7" t="s">
        <v>1148</v>
      </c>
      <c r="AG189" s="30">
        <v>22</v>
      </c>
      <c r="AH189" s="34" t="s">
        <v>1148</v>
      </c>
      <c r="AI189" s="32">
        <v>308</v>
      </c>
      <c r="AJ189" s="7" t="s">
        <v>1148</v>
      </c>
      <c r="AK189" s="7" t="str">
        <f>IF(OR(N189="Q",P189="Q",R189="Q",T189="Q",V189="Q",X189="Q",Z189="Q",AB189="Q",AD189="Q",AF189="Q",AH189="Q",AJ189="Q"),"Yes","No")</f>
        <v>No</v>
      </c>
    </row>
    <row r="190" spans="1:37">
      <c r="A190" s="7" t="s">
        <v>597</v>
      </c>
      <c r="B190" s="7" t="s">
        <v>598</v>
      </c>
      <c r="C190" s="7" t="s">
        <v>17</v>
      </c>
      <c r="D190" s="304">
        <v>9019</v>
      </c>
      <c r="E190" s="299">
        <v>90019</v>
      </c>
      <c r="F190" s="7" t="s">
        <v>167</v>
      </c>
      <c r="G190" s="7" t="s">
        <v>160</v>
      </c>
      <c r="H190" s="8">
        <v>1723634</v>
      </c>
      <c r="I190" s="8">
        <v>222</v>
      </c>
      <c r="J190" s="7" t="s">
        <v>10</v>
      </c>
      <c r="K190" s="7" t="s">
        <v>161</v>
      </c>
      <c r="L190" s="8">
        <v>2</v>
      </c>
      <c r="M190" s="8">
        <v>4986</v>
      </c>
      <c r="N190" s="7" t="s">
        <v>1148</v>
      </c>
      <c r="O190" s="8">
        <v>961</v>
      </c>
      <c r="P190" s="7" t="s">
        <v>1148</v>
      </c>
      <c r="Q190" s="8">
        <v>166</v>
      </c>
      <c r="R190" s="7" t="s">
        <v>1148</v>
      </c>
      <c r="S190" s="8">
        <v>1140</v>
      </c>
      <c r="T190" s="7" t="s">
        <v>1148</v>
      </c>
      <c r="U190" s="8">
        <v>0</v>
      </c>
      <c r="V190" s="7" t="s">
        <v>1148</v>
      </c>
      <c r="W190" s="33">
        <v>7253</v>
      </c>
      <c r="X190" s="7" t="s">
        <v>1148</v>
      </c>
      <c r="Y190" s="30">
        <v>2.8</v>
      </c>
      <c r="Z190" s="7" t="s">
        <v>1148</v>
      </c>
      <c r="AA190" s="30">
        <v>0.6</v>
      </c>
      <c r="AB190" s="7" t="s">
        <v>1148</v>
      </c>
      <c r="AC190" s="30">
        <v>0.1</v>
      </c>
      <c r="AD190" s="7" t="s">
        <v>1148</v>
      </c>
      <c r="AE190" s="30">
        <v>0.6</v>
      </c>
      <c r="AF190" s="7" t="s">
        <v>1148</v>
      </c>
      <c r="AG190" s="30">
        <v>0</v>
      </c>
      <c r="AH190" s="34" t="s">
        <v>1148</v>
      </c>
      <c r="AI190" s="32">
        <v>4.0999999999999996</v>
      </c>
      <c r="AJ190" s="7" t="s">
        <v>1148</v>
      </c>
      <c r="AK190" s="7" t="str">
        <f>IF(OR(N190="Q",P190="Q",R190="Q",T190="Q",V190="Q",X190="Q",Z190="Q",AB190="Q",AD190="Q",AF190="Q",AH190="Q",AJ190="Q"),"Yes","No")</f>
        <v>No</v>
      </c>
    </row>
    <row r="191" spans="1:37">
      <c r="A191" s="7" t="s">
        <v>490</v>
      </c>
      <c r="B191" s="7" t="s">
        <v>491</v>
      </c>
      <c r="C191" s="7" t="s">
        <v>73</v>
      </c>
      <c r="D191" s="304">
        <v>5010</v>
      </c>
      <c r="E191" s="299">
        <v>50010</v>
      </c>
      <c r="F191" s="7" t="s">
        <v>167</v>
      </c>
      <c r="G191" s="7" t="s">
        <v>160</v>
      </c>
      <c r="H191" s="8">
        <v>569499</v>
      </c>
      <c r="I191" s="8">
        <v>209</v>
      </c>
      <c r="J191" s="7" t="s">
        <v>7</v>
      </c>
      <c r="K191" s="7" t="s">
        <v>161</v>
      </c>
      <c r="L191" s="8">
        <v>111</v>
      </c>
      <c r="M191" s="8">
        <v>412888</v>
      </c>
      <c r="N191" s="7" t="s">
        <v>1148</v>
      </c>
      <c r="O191" s="8">
        <v>93702</v>
      </c>
      <c r="P191" s="7" t="s">
        <v>1148</v>
      </c>
      <c r="Q191" s="8">
        <v>3421</v>
      </c>
      <c r="R191" s="7" t="s">
        <v>1148</v>
      </c>
      <c r="S191" s="8">
        <v>83092</v>
      </c>
      <c r="T191" s="7" t="s">
        <v>1148</v>
      </c>
      <c r="U191" s="8">
        <v>0</v>
      </c>
      <c r="V191" s="7" t="s">
        <v>1148</v>
      </c>
      <c r="W191" s="33">
        <v>593103</v>
      </c>
      <c r="X191" s="7" t="s">
        <v>1148</v>
      </c>
      <c r="Y191" s="30">
        <v>192.6</v>
      </c>
      <c r="Z191" s="7" t="s">
        <v>1148</v>
      </c>
      <c r="AA191" s="30">
        <v>43.7</v>
      </c>
      <c r="AB191" s="7" t="s">
        <v>1148</v>
      </c>
      <c r="AC191" s="30">
        <v>1.9</v>
      </c>
      <c r="AD191" s="7" t="s">
        <v>1148</v>
      </c>
      <c r="AE191" s="30">
        <v>38.299999999999997</v>
      </c>
      <c r="AF191" s="7" t="s">
        <v>1148</v>
      </c>
      <c r="AG191" s="30">
        <v>0</v>
      </c>
      <c r="AH191" s="34" t="s">
        <v>1148</v>
      </c>
      <c r="AI191" s="32">
        <v>276.5</v>
      </c>
      <c r="AJ191" s="7" t="s">
        <v>1148</v>
      </c>
      <c r="AK191" s="7" t="str">
        <f>IF(OR(N191="Q",P191="Q",R191="Q",T191="Q",V191="Q",X191="Q",Z191="Q",AB191="Q",AD191="Q",AF191="Q",AH191="Q",AJ191="Q"),"Yes","No")</f>
        <v>No</v>
      </c>
    </row>
    <row r="192" spans="1:37">
      <c r="A192" s="7" t="s">
        <v>490</v>
      </c>
      <c r="B192" s="7" t="s">
        <v>491</v>
      </c>
      <c r="C192" s="7" t="s">
        <v>73</v>
      </c>
      <c r="D192" s="304">
        <v>5010</v>
      </c>
      <c r="E192" s="299">
        <v>50010</v>
      </c>
      <c r="F192" s="7" t="s">
        <v>167</v>
      </c>
      <c r="G192" s="7" t="s">
        <v>160</v>
      </c>
      <c r="H192" s="8">
        <v>569499</v>
      </c>
      <c r="I192" s="8">
        <v>209</v>
      </c>
      <c r="J192" s="7" t="s">
        <v>10</v>
      </c>
      <c r="K192" s="7" t="s">
        <v>161</v>
      </c>
      <c r="L192" s="8">
        <v>91</v>
      </c>
      <c r="M192" s="8">
        <v>104432</v>
      </c>
      <c r="N192" s="7" t="s">
        <v>1148</v>
      </c>
      <c r="O192" s="8">
        <v>17398</v>
      </c>
      <c r="P192" s="7" t="s">
        <v>1148</v>
      </c>
      <c r="Q192" s="8">
        <v>872</v>
      </c>
      <c r="R192" s="7" t="s">
        <v>1148</v>
      </c>
      <c r="S192" s="8">
        <v>15827</v>
      </c>
      <c r="T192" s="7" t="s">
        <v>1148</v>
      </c>
      <c r="U192" s="8">
        <v>0</v>
      </c>
      <c r="V192" s="7" t="s">
        <v>1148</v>
      </c>
      <c r="W192" s="33">
        <v>138529</v>
      </c>
      <c r="X192" s="7" t="s">
        <v>1148</v>
      </c>
      <c r="Y192" s="30">
        <v>48</v>
      </c>
      <c r="Z192" s="7" t="s">
        <v>1148</v>
      </c>
      <c r="AA192" s="30">
        <v>11.4</v>
      </c>
      <c r="AB192" s="7" t="s">
        <v>1148</v>
      </c>
      <c r="AC192" s="30">
        <v>0.5</v>
      </c>
      <c r="AD192" s="7" t="s">
        <v>1148</v>
      </c>
      <c r="AE192" s="30">
        <v>10.1</v>
      </c>
      <c r="AF192" s="7" t="s">
        <v>1148</v>
      </c>
      <c r="AG192" s="30">
        <v>0</v>
      </c>
      <c r="AH192" s="34" t="s">
        <v>1148</v>
      </c>
      <c r="AI192" s="32">
        <v>70</v>
      </c>
      <c r="AJ192" s="7" t="s">
        <v>1148</v>
      </c>
      <c r="AK192" s="7" t="str">
        <f>IF(OR(N192="Q",P192="Q",R192="Q",T192="Q",V192="Q",X192="Q",Z192="Q",AB192="Q",AD192="Q",AF192="Q",AH192="Q",AJ192="Q"),"Yes","No")</f>
        <v>No</v>
      </c>
    </row>
    <row r="193" spans="1:37">
      <c r="A193" s="7" t="s">
        <v>229</v>
      </c>
      <c r="B193" s="7" t="s">
        <v>230</v>
      </c>
      <c r="C193" s="7" t="s">
        <v>52</v>
      </c>
      <c r="D193" s="304">
        <v>5148</v>
      </c>
      <c r="E193" s="299">
        <v>50148</v>
      </c>
      <c r="F193" s="7" t="s">
        <v>167</v>
      </c>
      <c r="G193" s="7" t="s">
        <v>160</v>
      </c>
      <c r="H193" s="8">
        <v>87106</v>
      </c>
      <c r="I193" s="8">
        <v>209</v>
      </c>
      <c r="J193" s="7" t="s">
        <v>10</v>
      </c>
      <c r="K193" s="7" t="s">
        <v>161</v>
      </c>
      <c r="L193" s="8">
        <v>43</v>
      </c>
      <c r="M193" s="8">
        <v>43367</v>
      </c>
      <c r="N193" s="7" t="s">
        <v>1148</v>
      </c>
      <c r="O193" s="8">
        <v>14863</v>
      </c>
      <c r="P193" s="7" t="s">
        <v>1148</v>
      </c>
      <c r="Q193" s="8">
        <v>4358</v>
      </c>
      <c r="R193" s="7" t="s">
        <v>1148</v>
      </c>
      <c r="S193" s="8">
        <v>7181</v>
      </c>
      <c r="T193" s="7" t="s">
        <v>1148</v>
      </c>
      <c r="U193" s="8">
        <v>0</v>
      </c>
      <c r="V193" s="7" t="s">
        <v>1148</v>
      </c>
      <c r="W193" s="33">
        <v>69769</v>
      </c>
      <c r="X193" s="7" t="s">
        <v>1148</v>
      </c>
      <c r="Y193" s="30">
        <v>22.5</v>
      </c>
      <c r="Z193" s="7" t="s">
        <v>1148</v>
      </c>
      <c r="AA193" s="30">
        <v>7.3</v>
      </c>
      <c r="AB193" s="7" t="s">
        <v>1148</v>
      </c>
      <c r="AC193" s="30">
        <v>2.7</v>
      </c>
      <c r="AD193" s="7" t="s">
        <v>1148</v>
      </c>
      <c r="AE193" s="30">
        <v>4</v>
      </c>
      <c r="AF193" s="7" t="s">
        <v>1148</v>
      </c>
      <c r="AG193" s="30">
        <v>0</v>
      </c>
      <c r="AH193" s="34" t="s">
        <v>1148</v>
      </c>
      <c r="AI193" s="32">
        <v>36.5</v>
      </c>
      <c r="AJ193" s="7" t="s">
        <v>1148</v>
      </c>
      <c r="AK193" s="7" t="str">
        <f>IF(OR(N193="Q",P193="Q",R193="Q",T193="Q",V193="Q",X193="Q",Z193="Q",AB193="Q",AD193="Q",AF193="Q",AH193="Q",AJ193="Q"),"Yes","No")</f>
        <v>No</v>
      </c>
    </row>
    <row r="194" spans="1:37">
      <c r="A194" s="7" t="s">
        <v>229</v>
      </c>
      <c r="B194" s="7" t="s">
        <v>230</v>
      </c>
      <c r="C194" s="7" t="s">
        <v>52</v>
      </c>
      <c r="D194" s="304">
        <v>5148</v>
      </c>
      <c r="E194" s="299">
        <v>50148</v>
      </c>
      <c r="F194" s="7" t="s">
        <v>167</v>
      </c>
      <c r="G194" s="7" t="s">
        <v>160</v>
      </c>
      <c r="H194" s="8">
        <v>87106</v>
      </c>
      <c r="I194" s="8">
        <v>209</v>
      </c>
      <c r="J194" s="7" t="s">
        <v>7</v>
      </c>
      <c r="K194" s="7" t="s">
        <v>161</v>
      </c>
      <c r="L194" s="8">
        <v>9</v>
      </c>
      <c r="M194" s="8">
        <v>19839</v>
      </c>
      <c r="N194" s="7" t="s">
        <v>1148</v>
      </c>
      <c r="O194" s="8">
        <v>6799</v>
      </c>
      <c r="P194" s="7" t="s">
        <v>1148</v>
      </c>
      <c r="Q194" s="8">
        <v>1993</v>
      </c>
      <c r="R194" s="7" t="s">
        <v>1148</v>
      </c>
      <c r="S194" s="8">
        <v>3285</v>
      </c>
      <c r="T194" s="7" t="s">
        <v>1148</v>
      </c>
      <c r="U194" s="8">
        <v>0</v>
      </c>
      <c r="V194" s="7" t="s">
        <v>1148</v>
      </c>
      <c r="W194" s="33">
        <v>31916</v>
      </c>
      <c r="X194" s="7" t="s">
        <v>1148</v>
      </c>
      <c r="Y194" s="30">
        <v>10.3</v>
      </c>
      <c r="Z194" s="7" t="s">
        <v>1148</v>
      </c>
      <c r="AA194" s="30">
        <v>3.3</v>
      </c>
      <c r="AB194" s="7" t="s">
        <v>1148</v>
      </c>
      <c r="AC194" s="30">
        <v>1.2</v>
      </c>
      <c r="AD194" s="7" t="s">
        <v>1148</v>
      </c>
      <c r="AE194" s="30">
        <v>1.8</v>
      </c>
      <c r="AF194" s="7" t="s">
        <v>1148</v>
      </c>
      <c r="AG194" s="30">
        <v>0</v>
      </c>
      <c r="AH194" s="34" t="s">
        <v>1148</v>
      </c>
      <c r="AI194" s="32">
        <v>16.600000000000001</v>
      </c>
      <c r="AJ194" s="7" t="s">
        <v>1148</v>
      </c>
      <c r="AK194" s="7" t="str">
        <f>IF(OR(N194="Q",P194="Q",R194="Q",T194="Q",V194="Q",X194="Q",Z194="Q",AB194="Q",AD194="Q",AF194="Q",AH194="Q",AJ194="Q"),"Yes","No")</f>
        <v>No</v>
      </c>
    </row>
    <row r="195" spans="1:37">
      <c r="A195" s="7" t="s">
        <v>490</v>
      </c>
      <c r="B195" s="7" t="s">
        <v>491</v>
      </c>
      <c r="C195" s="7" t="s">
        <v>73</v>
      </c>
      <c r="D195" s="304">
        <v>5010</v>
      </c>
      <c r="E195" s="299">
        <v>50010</v>
      </c>
      <c r="F195" s="7" t="s">
        <v>167</v>
      </c>
      <c r="G195" s="7" t="s">
        <v>160</v>
      </c>
      <c r="H195" s="8">
        <v>569499</v>
      </c>
      <c r="I195" s="8">
        <v>209</v>
      </c>
      <c r="J195" s="7" t="s">
        <v>18</v>
      </c>
      <c r="K195" s="7" t="s">
        <v>161</v>
      </c>
      <c r="L195" s="8">
        <v>7</v>
      </c>
      <c r="M195" s="8">
        <v>8786</v>
      </c>
      <c r="N195" s="7" t="s">
        <v>1148</v>
      </c>
      <c r="O195" s="8">
        <v>3111</v>
      </c>
      <c r="P195" s="7" t="s">
        <v>1148</v>
      </c>
      <c r="Q195" s="8">
        <v>137</v>
      </c>
      <c r="R195" s="7" t="s">
        <v>1148</v>
      </c>
      <c r="S195" s="8">
        <v>1729</v>
      </c>
      <c r="T195" s="7" t="s">
        <v>1148</v>
      </c>
      <c r="U195" s="8">
        <v>0</v>
      </c>
      <c r="V195" s="7" t="s">
        <v>1148</v>
      </c>
      <c r="W195" s="33">
        <v>13763</v>
      </c>
      <c r="X195" s="7" t="s">
        <v>1148</v>
      </c>
      <c r="Y195" s="30">
        <v>5.4</v>
      </c>
      <c r="Z195" s="7" t="s">
        <v>1148</v>
      </c>
      <c r="AA195" s="30">
        <v>1.9</v>
      </c>
      <c r="AB195" s="7" t="s">
        <v>1148</v>
      </c>
      <c r="AC195" s="30">
        <v>0.1</v>
      </c>
      <c r="AD195" s="7" t="s">
        <v>1148</v>
      </c>
      <c r="AE195" s="30">
        <v>1.1000000000000001</v>
      </c>
      <c r="AF195" s="7" t="s">
        <v>1148</v>
      </c>
      <c r="AG195" s="30">
        <v>0</v>
      </c>
      <c r="AH195" s="34" t="s">
        <v>1148</v>
      </c>
      <c r="AI195" s="32">
        <v>8.5</v>
      </c>
      <c r="AJ195" s="7" t="s">
        <v>1148</v>
      </c>
      <c r="AK195" s="7" t="str">
        <f>IF(OR(N195="Q",P195="Q",R195="Q",T195="Q",V195="Q",X195="Q",Z195="Q",AB195="Q",AD195="Q",AF195="Q",AH195="Q",AJ195="Q"),"Yes","No")</f>
        <v>No</v>
      </c>
    </row>
    <row r="196" spans="1:37">
      <c r="A196" s="7" t="s">
        <v>229</v>
      </c>
      <c r="B196" s="7" t="s">
        <v>230</v>
      </c>
      <c r="C196" s="7" t="s">
        <v>52</v>
      </c>
      <c r="D196" s="304">
        <v>5148</v>
      </c>
      <c r="E196" s="299">
        <v>50148</v>
      </c>
      <c r="F196" s="7" t="s">
        <v>167</v>
      </c>
      <c r="G196" s="7" t="s">
        <v>160</v>
      </c>
      <c r="H196" s="8">
        <v>87106</v>
      </c>
      <c r="I196" s="8">
        <v>209</v>
      </c>
      <c r="J196" s="7" t="s">
        <v>18</v>
      </c>
      <c r="K196" s="7" t="s">
        <v>161</v>
      </c>
      <c r="L196" s="8">
        <v>3</v>
      </c>
      <c r="M196" s="8">
        <v>2204</v>
      </c>
      <c r="N196" s="7" t="s">
        <v>1148</v>
      </c>
      <c r="O196" s="8">
        <v>755</v>
      </c>
      <c r="P196" s="7" t="s">
        <v>1148</v>
      </c>
      <c r="Q196" s="8">
        <v>221</v>
      </c>
      <c r="R196" s="7" t="s">
        <v>1148</v>
      </c>
      <c r="S196" s="8">
        <v>365</v>
      </c>
      <c r="T196" s="7" t="s">
        <v>1148</v>
      </c>
      <c r="U196" s="8">
        <v>0</v>
      </c>
      <c r="V196" s="7" t="s">
        <v>1148</v>
      </c>
      <c r="W196" s="33">
        <v>3545</v>
      </c>
      <c r="X196" s="7" t="s">
        <v>1148</v>
      </c>
      <c r="Y196" s="30">
        <v>1.1000000000000001</v>
      </c>
      <c r="Z196" s="7" t="s">
        <v>1148</v>
      </c>
      <c r="AA196" s="30">
        <v>0.4</v>
      </c>
      <c r="AB196" s="7" t="s">
        <v>1148</v>
      </c>
      <c r="AC196" s="30">
        <v>0.1</v>
      </c>
      <c r="AD196" s="7" t="s">
        <v>1148</v>
      </c>
      <c r="AE196" s="30">
        <v>0.2</v>
      </c>
      <c r="AF196" s="7" t="s">
        <v>1148</v>
      </c>
      <c r="AG196" s="30">
        <v>0</v>
      </c>
      <c r="AH196" s="34" t="s">
        <v>1148</v>
      </c>
      <c r="AI196" s="32">
        <v>1.8</v>
      </c>
      <c r="AJ196" s="7" t="s">
        <v>1148</v>
      </c>
      <c r="AK196" s="7" t="str">
        <f>IF(OR(N196="Q",P196="Q",R196="Q",T196="Q",V196="Q",X196="Q",Z196="Q",AB196="Q",AD196="Q",AF196="Q",AH196="Q",AJ196="Q"),"Yes","No")</f>
        <v>No</v>
      </c>
    </row>
    <row r="197" spans="1:37">
      <c r="A197" s="7" t="s">
        <v>384</v>
      </c>
      <c r="B197" s="7" t="s">
        <v>385</v>
      </c>
      <c r="C197" s="7" t="s">
        <v>84</v>
      </c>
      <c r="D197" s="304">
        <v>6007</v>
      </c>
      <c r="E197" s="299">
        <v>60007</v>
      </c>
      <c r="F197" s="7" t="s">
        <v>167</v>
      </c>
      <c r="G197" s="7" t="s">
        <v>160</v>
      </c>
      <c r="H197" s="8">
        <v>5121892</v>
      </c>
      <c r="I197" s="8">
        <v>207</v>
      </c>
      <c r="J197" s="7" t="s">
        <v>7</v>
      </c>
      <c r="K197" s="7" t="s">
        <v>161</v>
      </c>
      <c r="L197" s="8">
        <v>118</v>
      </c>
      <c r="M197" s="8">
        <v>516303</v>
      </c>
      <c r="N197" s="7" t="s">
        <v>1148</v>
      </c>
      <c r="O197" s="8">
        <v>157303</v>
      </c>
      <c r="P197" s="7" t="s">
        <v>1148</v>
      </c>
      <c r="Q197" s="8">
        <v>54714</v>
      </c>
      <c r="R197" s="7" t="s">
        <v>1148</v>
      </c>
      <c r="S197" s="8">
        <v>79582</v>
      </c>
      <c r="T197" s="7" t="s">
        <v>1148</v>
      </c>
      <c r="U197" s="8">
        <v>0</v>
      </c>
      <c r="V197" s="7" t="s">
        <v>1148</v>
      </c>
      <c r="W197" s="33">
        <v>807902</v>
      </c>
      <c r="X197" s="7" t="s">
        <v>1148</v>
      </c>
      <c r="Y197" s="30">
        <v>227</v>
      </c>
      <c r="Z197" s="7" t="s">
        <v>1148</v>
      </c>
      <c r="AA197" s="30">
        <v>88</v>
      </c>
      <c r="AB197" s="7" t="s">
        <v>1148</v>
      </c>
      <c r="AC197" s="30">
        <v>28</v>
      </c>
      <c r="AD197" s="7" t="s">
        <v>1148</v>
      </c>
      <c r="AE197" s="30">
        <v>42</v>
      </c>
      <c r="AF197" s="7" t="s">
        <v>1148</v>
      </c>
      <c r="AG197" s="30">
        <v>0</v>
      </c>
      <c r="AH197" s="34" t="s">
        <v>1148</v>
      </c>
      <c r="AI197" s="32">
        <v>385</v>
      </c>
      <c r="AJ197" s="7" t="s">
        <v>1148</v>
      </c>
      <c r="AK197" s="7" t="str">
        <f>IF(OR(N197="Q",P197="Q",R197="Q",T197="Q",V197="Q",X197="Q",Z197="Q",AB197="Q",AD197="Q",AF197="Q",AH197="Q",AJ197="Q"),"Yes","No")</f>
        <v>No</v>
      </c>
    </row>
    <row r="198" spans="1:37">
      <c r="A198" s="7" t="s">
        <v>384</v>
      </c>
      <c r="B198" s="7" t="s">
        <v>385</v>
      </c>
      <c r="C198" s="7" t="s">
        <v>84</v>
      </c>
      <c r="D198" s="304">
        <v>6007</v>
      </c>
      <c r="E198" s="299">
        <v>60007</v>
      </c>
      <c r="F198" s="7" t="s">
        <v>167</v>
      </c>
      <c r="G198" s="7" t="s">
        <v>160</v>
      </c>
      <c r="H198" s="8">
        <v>5121892</v>
      </c>
      <c r="I198" s="8">
        <v>207</v>
      </c>
      <c r="J198" s="7" t="s">
        <v>10</v>
      </c>
      <c r="K198" s="7" t="s">
        <v>161</v>
      </c>
      <c r="L198" s="8">
        <v>36</v>
      </c>
      <c r="M198" s="8">
        <v>138243</v>
      </c>
      <c r="N198" s="7" t="s">
        <v>1148</v>
      </c>
      <c r="O198" s="8">
        <v>32773</v>
      </c>
      <c r="P198" s="7" t="s">
        <v>1148</v>
      </c>
      <c r="Q198" s="8">
        <v>11102</v>
      </c>
      <c r="R198" s="7" t="s">
        <v>1148</v>
      </c>
      <c r="S198" s="8">
        <v>14867</v>
      </c>
      <c r="T198" s="7" t="s">
        <v>1148</v>
      </c>
      <c r="U198" s="8">
        <v>0</v>
      </c>
      <c r="V198" s="7" t="s">
        <v>1148</v>
      </c>
      <c r="W198" s="33">
        <v>196985</v>
      </c>
      <c r="X198" s="7" t="s">
        <v>1148</v>
      </c>
      <c r="Y198" s="30">
        <v>69</v>
      </c>
      <c r="Z198" s="7" t="s">
        <v>1148</v>
      </c>
      <c r="AA198" s="30">
        <v>12</v>
      </c>
      <c r="AB198" s="7" t="s">
        <v>1148</v>
      </c>
      <c r="AC198" s="30">
        <v>5</v>
      </c>
      <c r="AD198" s="7" t="s">
        <v>1148</v>
      </c>
      <c r="AE198" s="30">
        <v>8</v>
      </c>
      <c r="AF198" s="7" t="s">
        <v>1148</v>
      </c>
      <c r="AG198" s="30">
        <v>0</v>
      </c>
      <c r="AH198" s="34" t="s">
        <v>1148</v>
      </c>
      <c r="AI198" s="32">
        <v>94</v>
      </c>
      <c r="AJ198" s="7" t="s">
        <v>1148</v>
      </c>
      <c r="AK198" s="7" t="str">
        <f>IF(OR(N198="Q",P198="Q",R198="Q",T198="Q",V198="Q",X198="Q",Z198="Q",AB198="Q",AD198="Q",AF198="Q",AH198="Q",AJ198="Q"),"Yes","No")</f>
        <v>No</v>
      </c>
    </row>
    <row r="199" spans="1:37">
      <c r="A199" s="7" t="s">
        <v>466</v>
      </c>
      <c r="B199" s="7" t="s">
        <v>313</v>
      </c>
      <c r="C199" s="7" t="s">
        <v>17</v>
      </c>
      <c r="D199" s="304">
        <v>9023</v>
      </c>
      <c r="E199" s="299">
        <v>90023</v>
      </c>
      <c r="F199" s="7" t="s">
        <v>413</v>
      </c>
      <c r="G199" s="7" t="s">
        <v>160</v>
      </c>
      <c r="H199" s="8">
        <v>12150996</v>
      </c>
      <c r="I199" s="8">
        <v>202</v>
      </c>
      <c r="J199" s="7" t="s">
        <v>7</v>
      </c>
      <c r="K199" s="7" t="s">
        <v>161</v>
      </c>
      <c r="L199" s="8">
        <v>187</v>
      </c>
      <c r="M199" s="8">
        <v>925397</v>
      </c>
      <c r="N199" s="7" t="s">
        <v>1148</v>
      </c>
      <c r="O199" s="8">
        <v>216161</v>
      </c>
      <c r="P199" s="7" t="s">
        <v>1148</v>
      </c>
      <c r="Q199" s="8">
        <v>52065</v>
      </c>
      <c r="R199" s="7" t="s">
        <v>1148</v>
      </c>
      <c r="S199" s="8">
        <v>138431</v>
      </c>
      <c r="T199" s="7" t="s">
        <v>1148</v>
      </c>
      <c r="U199" s="8">
        <v>0</v>
      </c>
      <c r="V199" s="7" t="s">
        <v>1148</v>
      </c>
      <c r="W199" s="33">
        <v>1332054</v>
      </c>
      <c r="X199" s="7" t="s">
        <v>1148</v>
      </c>
      <c r="Y199" s="30">
        <v>509</v>
      </c>
      <c r="Z199" s="7" t="s">
        <v>1148</v>
      </c>
      <c r="AA199" s="30">
        <v>112</v>
      </c>
      <c r="AB199" s="7" t="s">
        <v>1148</v>
      </c>
      <c r="AC199" s="30">
        <v>28</v>
      </c>
      <c r="AD199" s="7" t="s">
        <v>1148</v>
      </c>
      <c r="AE199" s="30">
        <v>74</v>
      </c>
      <c r="AF199" s="7" t="s">
        <v>1148</v>
      </c>
      <c r="AG199" s="30">
        <v>0</v>
      </c>
      <c r="AH199" s="34" t="s">
        <v>1148</v>
      </c>
      <c r="AI199" s="32">
        <v>723</v>
      </c>
      <c r="AJ199" s="7" t="s">
        <v>1148</v>
      </c>
      <c r="AK199" s="7" t="str">
        <f>IF(OR(N199="Q",P199="Q",R199="Q",T199="Q",V199="Q",X199="Q",Z199="Q",AB199="Q",AD199="Q",AF199="Q",AH199="Q",AJ199="Q"),"Yes","No")</f>
        <v>No</v>
      </c>
    </row>
    <row r="200" spans="1:37">
      <c r="A200" s="7" t="s">
        <v>422</v>
      </c>
      <c r="B200" s="7" t="s">
        <v>423</v>
      </c>
      <c r="C200" s="7" t="s">
        <v>32</v>
      </c>
      <c r="D200" s="304">
        <v>4041</v>
      </c>
      <c r="E200" s="299">
        <v>40041</v>
      </c>
      <c r="F200" s="7" t="s">
        <v>167</v>
      </c>
      <c r="G200" s="7" t="s">
        <v>160</v>
      </c>
      <c r="H200" s="8">
        <v>2441770</v>
      </c>
      <c r="I200" s="8">
        <v>201</v>
      </c>
      <c r="J200" s="7" t="s">
        <v>7</v>
      </c>
      <c r="K200" s="7" t="s">
        <v>161</v>
      </c>
      <c r="L200" s="8">
        <v>162</v>
      </c>
      <c r="M200" s="8">
        <v>888828</v>
      </c>
      <c r="N200" s="7" t="s">
        <v>1148</v>
      </c>
      <c r="O200" s="8">
        <v>159873</v>
      </c>
      <c r="P200" s="7" t="s">
        <v>1148</v>
      </c>
      <c r="Q200" s="8">
        <v>100581</v>
      </c>
      <c r="R200" s="7" t="s">
        <v>1148</v>
      </c>
      <c r="S200" s="8">
        <v>141104</v>
      </c>
      <c r="T200" s="7" t="s">
        <v>1148</v>
      </c>
      <c r="U200" s="8">
        <v>27313</v>
      </c>
      <c r="V200" s="7" t="s">
        <v>1148</v>
      </c>
      <c r="W200" s="33">
        <v>1317699</v>
      </c>
      <c r="X200" s="7" t="s">
        <v>1148</v>
      </c>
      <c r="Y200" s="30">
        <v>543</v>
      </c>
      <c r="Z200" s="7" t="s">
        <v>1148</v>
      </c>
      <c r="AA200" s="30">
        <v>103</v>
      </c>
      <c r="AB200" s="7" t="s">
        <v>1148</v>
      </c>
      <c r="AC200" s="30">
        <v>52</v>
      </c>
      <c r="AD200" s="7" t="s">
        <v>1148</v>
      </c>
      <c r="AE200" s="30">
        <v>90</v>
      </c>
      <c r="AF200" s="7" t="s">
        <v>1148</v>
      </c>
      <c r="AG200" s="30">
        <v>15</v>
      </c>
      <c r="AH200" s="34" t="s">
        <v>1148</v>
      </c>
      <c r="AI200" s="32">
        <v>803</v>
      </c>
      <c r="AJ200" s="7" t="s">
        <v>1148</v>
      </c>
      <c r="AK200" s="7" t="str">
        <f>IF(OR(N200="Q",P200="Q",R200="Q",T200="Q",V200="Q",X200="Q",Z200="Q",AB200="Q",AD200="Q",AF200="Q",AH200="Q",AJ200="Q"),"Yes","No")</f>
        <v>No</v>
      </c>
    </row>
    <row r="201" spans="1:37">
      <c r="A201" s="7" t="s">
        <v>422</v>
      </c>
      <c r="B201" s="7" t="s">
        <v>423</v>
      </c>
      <c r="C201" s="7" t="s">
        <v>32</v>
      </c>
      <c r="D201" s="304">
        <v>4041</v>
      </c>
      <c r="E201" s="299">
        <v>40041</v>
      </c>
      <c r="F201" s="7" t="s">
        <v>167</v>
      </c>
      <c r="G201" s="7" t="s">
        <v>160</v>
      </c>
      <c r="H201" s="8">
        <v>2441770</v>
      </c>
      <c r="I201" s="8">
        <v>201</v>
      </c>
      <c r="J201" s="7" t="s">
        <v>10</v>
      </c>
      <c r="K201" s="7" t="s">
        <v>161</v>
      </c>
      <c r="L201" s="8">
        <v>36</v>
      </c>
      <c r="M201" s="8">
        <v>139773</v>
      </c>
      <c r="N201" s="7" t="s">
        <v>1148</v>
      </c>
      <c r="O201" s="8">
        <v>6100</v>
      </c>
      <c r="P201" s="7" t="s">
        <v>1148</v>
      </c>
      <c r="Q201" s="8">
        <v>0</v>
      </c>
      <c r="R201" s="7" t="s">
        <v>1148</v>
      </c>
      <c r="S201" s="8">
        <v>27440</v>
      </c>
      <c r="T201" s="7" t="s">
        <v>1148</v>
      </c>
      <c r="U201" s="8">
        <v>0</v>
      </c>
      <c r="V201" s="7" t="s">
        <v>1148</v>
      </c>
      <c r="W201" s="33">
        <v>173313</v>
      </c>
      <c r="X201" s="7" t="s">
        <v>1148</v>
      </c>
      <c r="Y201" s="30">
        <v>80</v>
      </c>
      <c r="Z201" s="7" t="s">
        <v>1148</v>
      </c>
      <c r="AA201" s="30">
        <v>3</v>
      </c>
      <c r="AB201" s="7" t="s">
        <v>1148</v>
      </c>
      <c r="AC201" s="30">
        <v>0</v>
      </c>
      <c r="AD201" s="7" t="s">
        <v>1148</v>
      </c>
      <c r="AE201" s="30">
        <v>16</v>
      </c>
      <c r="AF201" s="7" t="s">
        <v>1148</v>
      </c>
      <c r="AG201" s="30">
        <v>0</v>
      </c>
      <c r="AH201" s="34" t="s">
        <v>1148</v>
      </c>
      <c r="AI201" s="32">
        <v>99</v>
      </c>
      <c r="AJ201" s="7" t="s">
        <v>1148</v>
      </c>
      <c r="AK201" s="7" t="str">
        <f>IF(OR(N201="Q",P201="Q",R201="Q",T201="Q",V201="Q",X201="Q",Z201="Q",AB201="Q",AD201="Q",AF201="Q",AH201="Q",AJ201="Q"),"Yes","No")</f>
        <v>No</v>
      </c>
    </row>
    <row r="202" spans="1:37">
      <c r="A202" s="7" t="s">
        <v>422</v>
      </c>
      <c r="B202" s="7" t="s">
        <v>423</v>
      </c>
      <c r="C202" s="7" t="s">
        <v>32</v>
      </c>
      <c r="D202" s="304">
        <v>4041</v>
      </c>
      <c r="E202" s="299">
        <v>40041</v>
      </c>
      <c r="F202" s="7" t="s">
        <v>167</v>
      </c>
      <c r="G202" s="7" t="s">
        <v>160</v>
      </c>
      <c r="H202" s="8">
        <v>2441770</v>
      </c>
      <c r="I202" s="8">
        <v>201</v>
      </c>
      <c r="J202" s="7" t="s">
        <v>12</v>
      </c>
      <c r="K202" s="7" t="s">
        <v>161</v>
      </c>
      <c r="L202" s="8">
        <v>3</v>
      </c>
      <c r="M202" s="8">
        <v>15770</v>
      </c>
      <c r="N202" s="7" t="s">
        <v>1148</v>
      </c>
      <c r="O202" s="8">
        <v>10346</v>
      </c>
      <c r="P202" s="7" t="s">
        <v>1148</v>
      </c>
      <c r="Q202" s="8">
        <v>8049</v>
      </c>
      <c r="R202" s="7" t="s">
        <v>1148</v>
      </c>
      <c r="S202" s="8">
        <v>0</v>
      </c>
      <c r="T202" s="7" t="s">
        <v>1148</v>
      </c>
      <c r="U202" s="8">
        <v>0</v>
      </c>
      <c r="V202" s="7" t="s">
        <v>1148</v>
      </c>
      <c r="W202" s="33">
        <v>34165</v>
      </c>
      <c r="X202" s="7" t="s">
        <v>1148</v>
      </c>
      <c r="Y202" s="30">
        <v>9</v>
      </c>
      <c r="Z202" s="7" t="s">
        <v>1148</v>
      </c>
      <c r="AA202" s="30">
        <v>6</v>
      </c>
      <c r="AB202" s="7" t="s">
        <v>1148</v>
      </c>
      <c r="AC202" s="30">
        <v>5</v>
      </c>
      <c r="AD202" s="7" t="s">
        <v>1148</v>
      </c>
      <c r="AE202" s="30">
        <v>0</v>
      </c>
      <c r="AF202" s="7" t="s">
        <v>1148</v>
      </c>
      <c r="AG202" s="30">
        <v>0</v>
      </c>
      <c r="AH202" s="34" t="s">
        <v>1148</v>
      </c>
      <c r="AI202" s="32">
        <v>20</v>
      </c>
      <c r="AJ202" s="7" t="s">
        <v>1148</v>
      </c>
      <c r="AK202" s="7" t="str">
        <f>IF(OR(N202="Q",P202="Q",R202="Q",T202="Q",V202="Q",X202="Q",Z202="Q",AB202="Q",AD202="Q",AF202="Q",AH202="Q",AJ202="Q"),"Yes","No")</f>
        <v>No</v>
      </c>
    </row>
    <row r="203" spans="1:37">
      <c r="A203" s="7" t="s">
        <v>430</v>
      </c>
      <c r="B203" s="7" t="s">
        <v>431</v>
      </c>
      <c r="C203" s="7" t="s">
        <v>42</v>
      </c>
      <c r="D203" s="304">
        <v>5050</v>
      </c>
      <c r="E203" s="299">
        <v>50050</v>
      </c>
      <c r="F203" s="7" t="s">
        <v>167</v>
      </c>
      <c r="G203" s="7" t="s">
        <v>160</v>
      </c>
      <c r="H203" s="8">
        <v>1487483</v>
      </c>
      <c r="I203" s="8">
        <v>194</v>
      </c>
      <c r="J203" s="7" t="s">
        <v>7</v>
      </c>
      <c r="K203" s="7" t="s">
        <v>161</v>
      </c>
      <c r="L203" s="8">
        <v>133</v>
      </c>
      <c r="M203" s="8">
        <v>731979</v>
      </c>
      <c r="N203" s="7" t="s">
        <v>1148</v>
      </c>
      <c r="O203" s="8">
        <v>116769</v>
      </c>
      <c r="P203" s="7" t="s">
        <v>1148</v>
      </c>
      <c r="Q203" s="8">
        <v>67901</v>
      </c>
      <c r="R203" s="7" t="s">
        <v>1148</v>
      </c>
      <c r="S203" s="8">
        <v>82002</v>
      </c>
      <c r="T203" s="7" t="s">
        <v>1148</v>
      </c>
      <c r="U203" s="8">
        <v>0</v>
      </c>
      <c r="V203" s="7" t="s">
        <v>1148</v>
      </c>
      <c r="W203" s="33">
        <v>998651</v>
      </c>
      <c r="X203" s="7" t="s">
        <v>1148</v>
      </c>
      <c r="Y203" s="30">
        <v>379</v>
      </c>
      <c r="Z203" s="7" t="s">
        <v>1148</v>
      </c>
      <c r="AA203" s="30">
        <v>57</v>
      </c>
      <c r="AB203" s="7" t="s">
        <v>1148</v>
      </c>
      <c r="AC203" s="30">
        <v>31</v>
      </c>
      <c r="AD203" s="7" t="s">
        <v>1148</v>
      </c>
      <c r="AE203" s="30">
        <v>43</v>
      </c>
      <c r="AF203" s="7" t="s">
        <v>1148</v>
      </c>
      <c r="AG203" s="30">
        <v>0</v>
      </c>
      <c r="AH203" s="34" t="s">
        <v>1148</v>
      </c>
      <c r="AI203" s="32">
        <v>510</v>
      </c>
      <c r="AJ203" s="7" t="s">
        <v>1148</v>
      </c>
      <c r="AK203" s="7" t="str">
        <f>IF(OR(N203="Q",P203="Q",R203="Q",T203="Q",V203="Q",X203="Q",Z203="Q",AB203="Q",AD203="Q",AF203="Q",AH203="Q",AJ203="Q"),"Yes","No")</f>
        <v>No</v>
      </c>
    </row>
    <row r="204" spans="1:37">
      <c r="A204" s="7" t="s">
        <v>653</v>
      </c>
      <c r="B204" s="7" t="s">
        <v>654</v>
      </c>
      <c r="C204" s="7" t="s">
        <v>69</v>
      </c>
      <c r="D204" s="304">
        <v>6019</v>
      </c>
      <c r="E204" s="299">
        <v>60019</v>
      </c>
      <c r="F204" s="7" t="s">
        <v>164</v>
      </c>
      <c r="G204" s="7" t="s">
        <v>160</v>
      </c>
      <c r="H204" s="8">
        <v>741318</v>
      </c>
      <c r="I204" s="8">
        <v>187</v>
      </c>
      <c r="J204" s="7" t="s">
        <v>7</v>
      </c>
      <c r="K204" s="7" t="s">
        <v>161</v>
      </c>
      <c r="L204" s="8">
        <v>131</v>
      </c>
      <c r="M204" s="8">
        <v>577783</v>
      </c>
      <c r="N204" s="7" t="s">
        <v>1148</v>
      </c>
      <c r="O204" s="8">
        <v>152643</v>
      </c>
      <c r="P204" s="7" t="s">
        <v>1148</v>
      </c>
      <c r="Q204" s="8">
        <v>19603</v>
      </c>
      <c r="R204" s="7" t="s">
        <v>1148</v>
      </c>
      <c r="S204" s="8">
        <v>55954</v>
      </c>
      <c r="T204" s="7" t="s">
        <v>1148</v>
      </c>
      <c r="U204" s="8">
        <v>0</v>
      </c>
      <c r="V204" s="7" t="s">
        <v>1148</v>
      </c>
      <c r="W204" s="33">
        <v>805983</v>
      </c>
      <c r="X204" s="7" t="s">
        <v>1148</v>
      </c>
      <c r="Y204" s="30">
        <v>284</v>
      </c>
      <c r="Z204" s="7" t="s">
        <v>1148</v>
      </c>
      <c r="AA204" s="30">
        <v>82</v>
      </c>
      <c r="AB204" s="7" t="s">
        <v>1148</v>
      </c>
      <c r="AC204" s="30">
        <v>10</v>
      </c>
      <c r="AD204" s="7" t="s">
        <v>1148</v>
      </c>
      <c r="AE204" s="30">
        <v>27</v>
      </c>
      <c r="AF204" s="7" t="s">
        <v>1148</v>
      </c>
      <c r="AG204" s="30">
        <v>0</v>
      </c>
      <c r="AH204" s="34" t="s">
        <v>1148</v>
      </c>
      <c r="AI204" s="32">
        <v>403</v>
      </c>
      <c r="AJ204" s="7" t="s">
        <v>1148</v>
      </c>
      <c r="AK204" s="7" t="str">
        <f>IF(OR(N204="Q",P204="Q",R204="Q",T204="Q",V204="Q",X204="Q",Z204="Q",AB204="Q",AD204="Q",AF204="Q",AH204="Q",AJ204="Q"),"Yes","No")</f>
        <v>No</v>
      </c>
    </row>
    <row r="205" spans="1:37">
      <c r="A205" s="7" t="s">
        <v>482</v>
      </c>
      <c r="B205" s="7" t="s">
        <v>483</v>
      </c>
      <c r="C205" s="7" t="s">
        <v>84</v>
      </c>
      <c r="D205" s="304">
        <v>6006</v>
      </c>
      <c r="E205" s="299">
        <v>60006</v>
      </c>
      <c r="F205" s="7" t="s">
        <v>164</v>
      </c>
      <c r="G205" s="7" t="s">
        <v>160</v>
      </c>
      <c r="H205" s="8">
        <v>803086</v>
      </c>
      <c r="I205" s="8">
        <v>187</v>
      </c>
      <c r="J205" s="7" t="s">
        <v>7</v>
      </c>
      <c r="K205" s="7" t="s">
        <v>161</v>
      </c>
      <c r="L205" s="8">
        <v>124</v>
      </c>
      <c r="M205" s="8">
        <v>938895</v>
      </c>
      <c r="N205" s="7" t="s">
        <v>1148</v>
      </c>
      <c r="O205" s="8">
        <v>233081</v>
      </c>
      <c r="P205" s="7" t="s">
        <v>1148</v>
      </c>
      <c r="Q205" s="8">
        <v>25493</v>
      </c>
      <c r="R205" s="7" t="s">
        <v>1148</v>
      </c>
      <c r="S205" s="8">
        <v>61965</v>
      </c>
      <c r="T205" s="7" t="s">
        <v>1148</v>
      </c>
      <c r="U205" s="8">
        <v>0</v>
      </c>
      <c r="V205" s="7" t="s">
        <v>1148</v>
      </c>
      <c r="W205" s="33">
        <v>1259434</v>
      </c>
      <c r="X205" s="7" t="s">
        <v>1148</v>
      </c>
      <c r="Y205" s="30">
        <v>450</v>
      </c>
      <c r="Z205" s="7" t="s">
        <v>1148</v>
      </c>
      <c r="AA205" s="30">
        <v>128</v>
      </c>
      <c r="AB205" s="7" t="s">
        <v>1148</v>
      </c>
      <c r="AC205" s="30">
        <v>14</v>
      </c>
      <c r="AD205" s="7" t="s">
        <v>1148</v>
      </c>
      <c r="AE205" s="30">
        <v>38</v>
      </c>
      <c r="AF205" s="7" t="s">
        <v>1148</v>
      </c>
      <c r="AG205" s="30">
        <v>0</v>
      </c>
      <c r="AH205" s="34" t="s">
        <v>1148</v>
      </c>
      <c r="AI205" s="32">
        <v>630</v>
      </c>
      <c r="AJ205" s="7" t="s">
        <v>1148</v>
      </c>
      <c r="AK205" s="7" t="str">
        <f>IF(OR(N205="Q",P205="Q",R205="Q",T205="Q",V205="Q",X205="Q",Z205="Q",AB205="Q",AD205="Q",AF205="Q",AH205="Q",AJ205="Q"),"Yes","No")</f>
        <v>No</v>
      </c>
    </row>
    <row r="206" spans="1:37">
      <c r="A206" s="7" t="s">
        <v>653</v>
      </c>
      <c r="B206" s="7" t="s">
        <v>654</v>
      </c>
      <c r="C206" s="7" t="s">
        <v>69</v>
      </c>
      <c r="D206" s="304">
        <v>6019</v>
      </c>
      <c r="E206" s="299">
        <v>60019</v>
      </c>
      <c r="F206" s="7" t="s">
        <v>164</v>
      </c>
      <c r="G206" s="7" t="s">
        <v>160</v>
      </c>
      <c r="H206" s="8">
        <v>741318</v>
      </c>
      <c r="I206" s="8">
        <v>187</v>
      </c>
      <c r="J206" s="7" t="s">
        <v>10</v>
      </c>
      <c r="K206" s="7" t="s">
        <v>161</v>
      </c>
      <c r="L206" s="8">
        <v>56</v>
      </c>
      <c r="M206" s="8">
        <v>167932</v>
      </c>
      <c r="N206" s="7" t="s">
        <v>1148</v>
      </c>
      <c r="O206" s="8">
        <v>10833</v>
      </c>
      <c r="P206" s="7" t="s">
        <v>1148</v>
      </c>
      <c r="Q206" s="8">
        <v>4901</v>
      </c>
      <c r="R206" s="7" t="s">
        <v>1148</v>
      </c>
      <c r="S206" s="8">
        <v>13989</v>
      </c>
      <c r="T206" s="7" t="s">
        <v>1148</v>
      </c>
      <c r="U206" s="8">
        <v>0</v>
      </c>
      <c r="V206" s="7" t="s">
        <v>1148</v>
      </c>
      <c r="W206" s="33">
        <v>197655</v>
      </c>
      <c r="X206" s="7" t="s">
        <v>1148</v>
      </c>
      <c r="Y206" s="30">
        <v>88</v>
      </c>
      <c r="Z206" s="7" t="s">
        <v>1148</v>
      </c>
      <c r="AA206" s="30">
        <v>8</v>
      </c>
      <c r="AB206" s="7" t="s">
        <v>1148</v>
      </c>
      <c r="AC206" s="30">
        <v>3</v>
      </c>
      <c r="AD206" s="7" t="s">
        <v>1148</v>
      </c>
      <c r="AE206" s="30">
        <v>7</v>
      </c>
      <c r="AF206" s="7" t="s">
        <v>1148</v>
      </c>
      <c r="AG206" s="30">
        <v>0</v>
      </c>
      <c r="AH206" s="34" t="s">
        <v>1148</v>
      </c>
      <c r="AI206" s="32">
        <v>106</v>
      </c>
      <c r="AJ206" s="7" t="s">
        <v>1148</v>
      </c>
      <c r="AK206" s="7" t="str">
        <f>IF(OR(N206="Q",P206="Q",R206="Q",T206="Q",V206="Q",X206="Q",Z206="Q",AB206="Q",AD206="Q",AF206="Q",AH206="Q",AJ206="Q"),"Yes","No")</f>
        <v>No</v>
      </c>
    </row>
    <row r="207" spans="1:37">
      <c r="A207" s="7" t="s">
        <v>484</v>
      </c>
      <c r="B207" s="7" t="s">
        <v>485</v>
      </c>
      <c r="C207" s="7" t="s">
        <v>52</v>
      </c>
      <c r="D207" s="304">
        <v>5032</v>
      </c>
      <c r="E207" s="299">
        <v>50032</v>
      </c>
      <c r="F207" s="7" t="s">
        <v>167</v>
      </c>
      <c r="G207" s="7" t="s">
        <v>160</v>
      </c>
      <c r="H207" s="8">
        <v>356218</v>
      </c>
      <c r="I207" s="8">
        <v>185</v>
      </c>
      <c r="J207" s="7" t="s">
        <v>7</v>
      </c>
      <c r="K207" s="7" t="s">
        <v>161</v>
      </c>
      <c r="L207" s="8">
        <v>99</v>
      </c>
      <c r="M207" s="8">
        <v>161136</v>
      </c>
      <c r="N207" s="7" t="s">
        <v>1148</v>
      </c>
      <c r="O207" s="8">
        <v>79857</v>
      </c>
      <c r="P207" s="7" t="s">
        <v>1148</v>
      </c>
      <c r="Q207" s="8">
        <v>8570</v>
      </c>
      <c r="R207" s="7" t="s">
        <v>1148</v>
      </c>
      <c r="S207" s="8">
        <v>30932</v>
      </c>
      <c r="T207" s="7" t="s">
        <v>1148</v>
      </c>
      <c r="U207" s="8">
        <v>150</v>
      </c>
      <c r="V207" s="7" t="s">
        <v>1148</v>
      </c>
      <c r="W207" s="33">
        <v>280645</v>
      </c>
      <c r="X207" s="7" t="s">
        <v>1148</v>
      </c>
      <c r="Y207" s="30">
        <v>83</v>
      </c>
      <c r="Z207" s="7" t="s">
        <v>1148</v>
      </c>
      <c r="AA207" s="30">
        <v>41.4</v>
      </c>
      <c r="AB207" s="7" t="s">
        <v>1148</v>
      </c>
      <c r="AC207" s="30">
        <v>5</v>
      </c>
      <c r="AD207" s="7" t="s">
        <v>1148</v>
      </c>
      <c r="AE207" s="30">
        <v>19.7</v>
      </c>
      <c r="AF207" s="7" t="s">
        <v>1148</v>
      </c>
      <c r="AG207" s="30">
        <v>0</v>
      </c>
      <c r="AH207" s="34" t="s">
        <v>1148</v>
      </c>
      <c r="AI207" s="32">
        <v>149.1</v>
      </c>
      <c r="AJ207" s="7" t="s">
        <v>1148</v>
      </c>
      <c r="AK207" s="7" t="str">
        <f>IF(OR(N207="Q",P207="Q",R207="Q",T207="Q",V207="Q",X207="Q",Z207="Q",AB207="Q",AD207="Q",AF207="Q",AH207="Q",AJ207="Q"),"Yes","No")</f>
        <v>No</v>
      </c>
    </row>
    <row r="208" spans="1:37">
      <c r="A208" s="7" t="s">
        <v>484</v>
      </c>
      <c r="B208" s="7" t="s">
        <v>485</v>
      </c>
      <c r="C208" s="7" t="s">
        <v>52</v>
      </c>
      <c r="D208" s="304">
        <v>5032</v>
      </c>
      <c r="E208" s="299">
        <v>50032</v>
      </c>
      <c r="F208" s="7" t="s">
        <v>167</v>
      </c>
      <c r="G208" s="7" t="s">
        <v>160</v>
      </c>
      <c r="H208" s="8">
        <v>356218</v>
      </c>
      <c r="I208" s="8">
        <v>185</v>
      </c>
      <c r="J208" s="7" t="s">
        <v>10</v>
      </c>
      <c r="K208" s="7" t="s">
        <v>161</v>
      </c>
      <c r="L208" s="8">
        <v>84</v>
      </c>
      <c r="M208" s="8">
        <v>284317</v>
      </c>
      <c r="N208" s="7" t="s">
        <v>1148</v>
      </c>
      <c r="O208" s="8">
        <v>14786</v>
      </c>
      <c r="P208" s="7" t="s">
        <v>1148</v>
      </c>
      <c r="Q208" s="8">
        <v>8570</v>
      </c>
      <c r="R208" s="7" t="s">
        <v>1148</v>
      </c>
      <c r="S208" s="8">
        <v>30066</v>
      </c>
      <c r="T208" s="7" t="s">
        <v>1148</v>
      </c>
      <c r="U208" s="8">
        <v>146</v>
      </c>
      <c r="V208" s="7" t="s">
        <v>1148</v>
      </c>
      <c r="W208" s="33">
        <v>337885</v>
      </c>
      <c r="X208" s="7" t="s">
        <v>1148</v>
      </c>
      <c r="Y208" s="30">
        <v>153</v>
      </c>
      <c r="Z208" s="7" t="s">
        <v>1148</v>
      </c>
      <c r="AA208" s="30">
        <v>7.7</v>
      </c>
      <c r="AB208" s="7" t="s">
        <v>1148</v>
      </c>
      <c r="AC208" s="30">
        <v>5</v>
      </c>
      <c r="AD208" s="7" t="s">
        <v>1148</v>
      </c>
      <c r="AE208" s="30">
        <v>19.2</v>
      </c>
      <c r="AF208" s="7" t="s">
        <v>1148</v>
      </c>
      <c r="AG208" s="30">
        <v>0.1</v>
      </c>
      <c r="AH208" s="34" t="s">
        <v>1148</v>
      </c>
      <c r="AI208" s="32">
        <v>185</v>
      </c>
      <c r="AJ208" s="7" t="s">
        <v>1148</v>
      </c>
      <c r="AK208" s="7" t="str">
        <f>IF(OR(N208="Q",P208="Q",R208="Q",T208="Q",V208="Q",X208="Q",Z208="Q",AB208="Q",AD208="Q",AF208="Q",AH208="Q",AJ208="Q"),"Yes","No")</f>
        <v>No</v>
      </c>
    </row>
    <row r="209" spans="1:37">
      <c r="A209" s="7" t="s">
        <v>510</v>
      </c>
      <c r="B209" s="7" t="s">
        <v>511</v>
      </c>
      <c r="C209" s="7" t="s">
        <v>73</v>
      </c>
      <c r="D209" s="304">
        <v>5017</v>
      </c>
      <c r="E209" s="299">
        <v>50017</v>
      </c>
      <c r="F209" s="7" t="s">
        <v>167</v>
      </c>
      <c r="G209" s="7" t="s">
        <v>160</v>
      </c>
      <c r="H209" s="8">
        <v>724091</v>
      </c>
      <c r="I209" s="8">
        <v>178</v>
      </c>
      <c r="J209" s="7" t="s">
        <v>7</v>
      </c>
      <c r="K209" s="7" t="s">
        <v>161</v>
      </c>
      <c r="L209" s="8">
        <v>96</v>
      </c>
      <c r="M209" s="8">
        <v>556370</v>
      </c>
      <c r="N209" s="7" t="s">
        <v>1148</v>
      </c>
      <c r="O209" s="8">
        <v>102687</v>
      </c>
      <c r="P209" s="7" t="s">
        <v>1148</v>
      </c>
      <c r="Q209" s="8">
        <v>23457</v>
      </c>
      <c r="R209" s="7" t="s">
        <v>1148</v>
      </c>
      <c r="S209" s="8">
        <v>78667</v>
      </c>
      <c r="T209" s="7" t="s">
        <v>1148</v>
      </c>
      <c r="U209" s="8">
        <v>2105</v>
      </c>
      <c r="V209" s="7" t="s">
        <v>1148</v>
      </c>
      <c r="W209" s="33">
        <v>763286</v>
      </c>
      <c r="X209" s="7" t="s">
        <v>1148</v>
      </c>
      <c r="Y209" s="30">
        <v>268.8</v>
      </c>
      <c r="Z209" s="7" t="s">
        <v>1148</v>
      </c>
      <c r="AA209" s="30">
        <v>52.1</v>
      </c>
      <c r="AB209" s="7" t="s">
        <v>1148</v>
      </c>
      <c r="AC209" s="30">
        <v>12.5</v>
      </c>
      <c r="AD209" s="7" t="s">
        <v>1148</v>
      </c>
      <c r="AE209" s="30">
        <v>42.1</v>
      </c>
      <c r="AF209" s="7" t="s">
        <v>1148</v>
      </c>
      <c r="AG209" s="30">
        <v>1.1000000000000001</v>
      </c>
      <c r="AH209" s="34" t="s">
        <v>1148</v>
      </c>
      <c r="AI209" s="32">
        <v>376.6</v>
      </c>
      <c r="AJ209" s="7" t="s">
        <v>1148</v>
      </c>
      <c r="AK209" s="7" t="str">
        <f>IF(OR(N209="Q",P209="Q",R209="Q",T209="Q",V209="Q",X209="Q",Z209="Q",AB209="Q",AD209="Q",AF209="Q",AH209="Q",AJ209="Q"),"Yes","No")</f>
        <v>No</v>
      </c>
    </row>
    <row r="210" spans="1:37">
      <c r="A210" s="7" t="s">
        <v>510</v>
      </c>
      <c r="B210" s="7" t="s">
        <v>511</v>
      </c>
      <c r="C210" s="7" t="s">
        <v>73</v>
      </c>
      <c r="D210" s="304">
        <v>5017</v>
      </c>
      <c r="E210" s="299">
        <v>50017</v>
      </c>
      <c r="F210" s="7" t="s">
        <v>167</v>
      </c>
      <c r="G210" s="7" t="s">
        <v>160</v>
      </c>
      <c r="H210" s="8">
        <v>724091</v>
      </c>
      <c r="I210" s="8">
        <v>178</v>
      </c>
      <c r="J210" s="7" t="s">
        <v>10</v>
      </c>
      <c r="K210" s="7" t="s">
        <v>161</v>
      </c>
      <c r="L210" s="8">
        <v>56</v>
      </c>
      <c r="M210" s="8">
        <v>239036</v>
      </c>
      <c r="N210" s="7" t="s">
        <v>1148</v>
      </c>
      <c r="O210" s="8">
        <v>40213</v>
      </c>
      <c r="P210" s="7" t="s">
        <v>1148</v>
      </c>
      <c r="Q210" s="8">
        <v>12538</v>
      </c>
      <c r="R210" s="7" t="s">
        <v>1148</v>
      </c>
      <c r="S210" s="8">
        <v>47768</v>
      </c>
      <c r="T210" s="7" t="s">
        <v>1148</v>
      </c>
      <c r="U210" s="8">
        <v>1215</v>
      </c>
      <c r="V210" s="7" t="s">
        <v>1148</v>
      </c>
      <c r="W210" s="33">
        <v>340770</v>
      </c>
      <c r="X210" s="7" t="s">
        <v>1148</v>
      </c>
      <c r="Y210" s="30">
        <v>115.4</v>
      </c>
      <c r="Z210" s="7" t="s">
        <v>1148</v>
      </c>
      <c r="AA210" s="30">
        <v>20.9</v>
      </c>
      <c r="AB210" s="7" t="s">
        <v>1148</v>
      </c>
      <c r="AC210" s="30">
        <v>6</v>
      </c>
      <c r="AD210" s="7" t="s">
        <v>1148</v>
      </c>
      <c r="AE210" s="30">
        <v>25.1</v>
      </c>
      <c r="AF210" s="7" t="s">
        <v>1148</v>
      </c>
      <c r="AG210" s="30">
        <v>0.7</v>
      </c>
      <c r="AH210" s="34" t="s">
        <v>1148</v>
      </c>
      <c r="AI210" s="32">
        <v>168.1</v>
      </c>
      <c r="AJ210" s="7" t="s">
        <v>1148</v>
      </c>
      <c r="AK210" s="7" t="str">
        <f>IF(OR(N210="Q",P210="Q",R210="Q",T210="Q",V210="Q",X210="Q",Z210="Q",AB210="Q",AD210="Q",AF210="Q",AH210="Q",AJ210="Q"),"Yes","No")</f>
        <v>No</v>
      </c>
    </row>
    <row r="211" spans="1:37">
      <c r="A211" s="7" t="s">
        <v>510</v>
      </c>
      <c r="B211" s="7" t="s">
        <v>511</v>
      </c>
      <c r="C211" s="7" t="s">
        <v>73</v>
      </c>
      <c r="D211" s="304">
        <v>5017</v>
      </c>
      <c r="E211" s="299">
        <v>50017</v>
      </c>
      <c r="F211" s="7" t="s">
        <v>167</v>
      </c>
      <c r="G211" s="7" t="s">
        <v>160</v>
      </c>
      <c r="H211" s="8">
        <v>724091</v>
      </c>
      <c r="I211" s="8">
        <v>178</v>
      </c>
      <c r="J211" s="7" t="s">
        <v>25</v>
      </c>
      <c r="K211" s="7" t="s">
        <v>161</v>
      </c>
      <c r="L211" s="8">
        <v>26</v>
      </c>
      <c r="M211" s="8">
        <v>103605</v>
      </c>
      <c r="N211" s="7" t="s">
        <v>1148</v>
      </c>
      <c r="O211" s="8">
        <v>36274</v>
      </c>
      <c r="P211" s="7" t="s">
        <v>1148</v>
      </c>
      <c r="Q211" s="8">
        <v>34558</v>
      </c>
      <c r="R211" s="7" t="s">
        <v>1148</v>
      </c>
      <c r="S211" s="8">
        <v>21681</v>
      </c>
      <c r="T211" s="7" t="s">
        <v>1148</v>
      </c>
      <c r="U211" s="8">
        <v>963</v>
      </c>
      <c r="V211" s="7" t="s">
        <v>1148</v>
      </c>
      <c r="W211" s="33">
        <v>197081</v>
      </c>
      <c r="X211" s="7" t="s">
        <v>1148</v>
      </c>
      <c r="Y211" s="30">
        <v>54</v>
      </c>
      <c r="Z211" s="7" t="s">
        <v>1148</v>
      </c>
      <c r="AA211" s="30">
        <v>18.2</v>
      </c>
      <c r="AB211" s="7" t="s">
        <v>1148</v>
      </c>
      <c r="AC211" s="30">
        <v>17.7</v>
      </c>
      <c r="AD211" s="7" t="s">
        <v>1148</v>
      </c>
      <c r="AE211" s="30">
        <v>11.4</v>
      </c>
      <c r="AF211" s="7" t="s">
        <v>1148</v>
      </c>
      <c r="AG211" s="30">
        <v>0.6</v>
      </c>
      <c r="AH211" s="34" t="s">
        <v>1148</v>
      </c>
      <c r="AI211" s="32">
        <v>101.9</v>
      </c>
      <c r="AJ211" s="7" t="s">
        <v>1148</v>
      </c>
      <c r="AK211" s="7" t="str">
        <f>IF(OR(N211="Q",P211="Q",R211="Q",T211="Q",V211="Q",X211="Q",Z211="Q",AB211="Q",AD211="Q",AF211="Q",AH211="Q",AJ211="Q"),"Yes","No")</f>
        <v>No</v>
      </c>
    </row>
    <row r="212" spans="1:37">
      <c r="A212" s="7" t="s">
        <v>667</v>
      </c>
      <c r="B212" s="7" t="s">
        <v>668</v>
      </c>
      <c r="C212" s="7" t="s">
        <v>73</v>
      </c>
      <c r="D212" s="304">
        <v>5022</v>
      </c>
      <c r="E212" s="299">
        <v>50022</v>
      </c>
      <c r="F212" s="7" t="s">
        <v>167</v>
      </c>
      <c r="G212" s="7" t="s">
        <v>160</v>
      </c>
      <c r="H212" s="8">
        <v>507643</v>
      </c>
      <c r="I212" s="8">
        <v>177</v>
      </c>
      <c r="J212" s="7" t="s">
        <v>7</v>
      </c>
      <c r="K212" s="7" t="s">
        <v>161</v>
      </c>
      <c r="L212" s="8">
        <v>100</v>
      </c>
      <c r="M212" s="8">
        <v>299983</v>
      </c>
      <c r="N212" s="7" t="s">
        <v>1148</v>
      </c>
      <c r="O212" s="8">
        <v>61890</v>
      </c>
      <c r="P212" s="7" t="s">
        <v>1148</v>
      </c>
      <c r="Q212" s="8">
        <v>5712</v>
      </c>
      <c r="R212" s="7" t="s">
        <v>1148</v>
      </c>
      <c r="S212" s="8">
        <v>21311</v>
      </c>
      <c r="T212" s="7" t="s">
        <v>1148</v>
      </c>
      <c r="U212" s="8">
        <v>1150</v>
      </c>
      <c r="V212" s="7" t="s">
        <v>1148</v>
      </c>
      <c r="W212" s="33">
        <v>390046</v>
      </c>
      <c r="X212" s="7" t="s">
        <v>1148</v>
      </c>
      <c r="Y212" s="30">
        <v>136.5</v>
      </c>
      <c r="Z212" s="7" t="s">
        <v>1148</v>
      </c>
      <c r="AA212" s="30">
        <v>27.5</v>
      </c>
      <c r="AB212" s="7" t="s">
        <v>1148</v>
      </c>
      <c r="AC212" s="30">
        <v>3</v>
      </c>
      <c r="AD212" s="7" t="s">
        <v>1148</v>
      </c>
      <c r="AE212" s="30">
        <v>11</v>
      </c>
      <c r="AF212" s="7" t="s">
        <v>1148</v>
      </c>
      <c r="AG212" s="30">
        <v>0.5</v>
      </c>
      <c r="AH212" s="34" t="s">
        <v>1148</v>
      </c>
      <c r="AI212" s="32">
        <v>178.5</v>
      </c>
      <c r="AJ212" s="7" t="s">
        <v>1148</v>
      </c>
      <c r="AK212" s="7" t="str">
        <f>IF(OR(N212="Q",P212="Q",R212="Q",T212="Q",V212="Q",X212="Q",Z212="Q",AB212="Q",AD212="Q",AF212="Q",AH212="Q",AJ212="Q"),"Yes","No")</f>
        <v>No</v>
      </c>
    </row>
    <row r="213" spans="1:37">
      <c r="A213" s="7" t="s">
        <v>667</v>
      </c>
      <c r="B213" s="7" t="s">
        <v>668</v>
      </c>
      <c r="C213" s="7" t="s">
        <v>73</v>
      </c>
      <c r="D213" s="304">
        <v>5022</v>
      </c>
      <c r="E213" s="299">
        <v>50022</v>
      </c>
      <c r="F213" s="7" t="s">
        <v>167</v>
      </c>
      <c r="G213" s="7" t="s">
        <v>160</v>
      </c>
      <c r="H213" s="8">
        <v>507643</v>
      </c>
      <c r="I213" s="8">
        <v>177</v>
      </c>
      <c r="J213" s="7" t="s">
        <v>10</v>
      </c>
      <c r="K213" s="7" t="s">
        <v>161</v>
      </c>
      <c r="L213" s="8">
        <v>62</v>
      </c>
      <c r="M213" s="8">
        <v>169853</v>
      </c>
      <c r="N213" s="7" t="s">
        <v>1148</v>
      </c>
      <c r="O213" s="8">
        <v>15037</v>
      </c>
      <c r="P213" s="7" t="s">
        <v>1148</v>
      </c>
      <c r="Q213" s="8">
        <v>4137</v>
      </c>
      <c r="R213" s="7" t="s">
        <v>123</v>
      </c>
      <c r="S213" s="8">
        <v>9576</v>
      </c>
      <c r="T213" s="7" t="s">
        <v>1148</v>
      </c>
      <c r="U213" s="8">
        <v>599</v>
      </c>
      <c r="V213" s="7" t="s">
        <v>123</v>
      </c>
      <c r="W213" s="33">
        <v>199202</v>
      </c>
      <c r="X213" s="7" t="s">
        <v>123</v>
      </c>
      <c r="Y213" s="30">
        <v>68.5</v>
      </c>
      <c r="Z213" s="7" t="s">
        <v>1148</v>
      </c>
      <c r="AA213" s="30">
        <v>6.5</v>
      </c>
      <c r="AB213" s="7" t="s">
        <v>1148</v>
      </c>
      <c r="AC213" s="30">
        <v>1</v>
      </c>
      <c r="AD213" s="7" t="s">
        <v>1148</v>
      </c>
      <c r="AE213" s="30">
        <v>6.5</v>
      </c>
      <c r="AF213" s="7" t="s">
        <v>1148</v>
      </c>
      <c r="AG213" s="30">
        <v>0.5</v>
      </c>
      <c r="AH213" s="34" t="s">
        <v>1148</v>
      </c>
      <c r="AI213" s="32">
        <v>83</v>
      </c>
      <c r="AJ213" s="7" t="s">
        <v>1148</v>
      </c>
      <c r="AK213" s="7" t="str">
        <f>IF(OR(N213="Q",P213="Q",R213="Q",T213="Q",V213="Q",X213="Q",Z213="Q",AB213="Q",AD213="Q",AF213="Q",AH213="Q",AJ213="Q"),"Yes","No")</f>
        <v>Yes</v>
      </c>
    </row>
    <row r="214" spans="1:37">
      <c r="A214" s="7" t="s">
        <v>251</v>
      </c>
      <c r="B214" s="7" t="s">
        <v>252</v>
      </c>
      <c r="C214" s="7" t="s">
        <v>52</v>
      </c>
      <c r="D214" s="304">
        <v>5036</v>
      </c>
      <c r="E214" s="299">
        <v>50036</v>
      </c>
      <c r="F214" s="7" t="s">
        <v>167</v>
      </c>
      <c r="G214" s="7" t="s">
        <v>160</v>
      </c>
      <c r="H214" s="8">
        <v>313532</v>
      </c>
      <c r="I214" s="8">
        <v>172</v>
      </c>
      <c r="J214" s="7" t="s">
        <v>7</v>
      </c>
      <c r="K214" s="7" t="s">
        <v>161</v>
      </c>
      <c r="L214" s="8">
        <v>78</v>
      </c>
      <c r="M214" s="8">
        <v>230153</v>
      </c>
      <c r="N214" s="7" t="s">
        <v>1148</v>
      </c>
      <c r="O214" s="8">
        <v>56151</v>
      </c>
      <c r="P214" s="7" t="s">
        <v>1148</v>
      </c>
      <c r="Q214" s="8">
        <v>0</v>
      </c>
      <c r="R214" s="7" t="s">
        <v>1148</v>
      </c>
      <c r="S214" s="8">
        <v>121207</v>
      </c>
      <c r="T214" s="7" t="s">
        <v>1148</v>
      </c>
      <c r="U214" s="8">
        <v>0</v>
      </c>
      <c r="V214" s="7" t="s">
        <v>1148</v>
      </c>
      <c r="W214" s="33">
        <v>407511</v>
      </c>
      <c r="X214" s="7" t="s">
        <v>1148</v>
      </c>
      <c r="Y214" s="30">
        <v>144</v>
      </c>
      <c r="Z214" s="7" t="s">
        <v>1148</v>
      </c>
      <c r="AA214" s="30">
        <v>28</v>
      </c>
      <c r="AB214" s="7" t="s">
        <v>1148</v>
      </c>
      <c r="AC214" s="30">
        <v>0</v>
      </c>
      <c r="AD214" s="7" t="s">
        <v>1148</v>
      </c>
      <c r="AE214" s="30">
        <v>81</v>
      </c>
      <c r="AF214" s="7" t="s">
        <v>1148</v>
      </c>
      <c r="AG214" s="30">
        <v>0</v>
      </c>
      <c r="AH214" s="34" t="s">
        <v>1148</v>
      </c>
      <c r="AI214" s="32">
        <v>253</v>
      </c>
      <c r="AJ214" s="7" t="s">
        <v>1148</v>
      </c>
      <c r="AK214" s="7" t="str">
        <f>IF(OR(N214="Q",P214="Q",R214="Q",T214="Q",V214="Q",X214="Q",Z214="Q",AB214="Q",AD214="Q",AF214="Q",AH214="Q",AJ214="Q"),"Yes","No")</f>
        <v>No</v>
      </c>
    </row>
    <row r="215" spans="1:37">
      <c r="A215" s="7" t="s">
        <v>251</v>
      </c>
      <c r="B215" s="7" t="s">
        <v>252</v>
      </c>
      <c r="C215" s="7" t="s">
        <v>52</v>
      </c>
      <c r="D215" s="304">
        <v>5036</v>
      </c>
      <c r="E215" s="299">
        <v>50036</v>
      </c>
      <c r="F215" s="7" t="s">
        <v>167</v>
      </c>
      <c r="G215" s="7" t="s">
        <v>160</v>
      </c>
      <c r="H215" s="8">
        <v>313532</v>
      </c>
      <c r="I215" s="8">
        <v>172</v>
      </c>
      <c r="J215" s="7" t="s">
        <v>10</v>
      </c>
      <c r="K215" s="7" t="s">
        <v>161</v>
      </c>
      <c r="L215" s="8">
        <v>34</v>
      </c>
      <c r="M215" s="8">
        <v>50521</v>
      </c>
      <c r="N215" s="7" t="s">
        <v>1148</v>
      </c>
      <c r="O215" s="8">
        <v>0</v>
      </c>
      <c r="P215" s="7" t="s">
        <v>1148</v>
      </c>
      <c r="Q215" s="8">
        <v>0</v>
      </c>
      <c r="R215" s="7" t="s">
        <v>1148</v>
      </c>
      <c r="S215" s="8">
        <v>0</v>
      </c>
      <c r="T215" s="7" t="s">
        <v>1148</v>
      </c>
      <c r="U215" s="8">
        <v>0</v>
      </c>
      <c r="V215" s="7" t="s">
        <v>1148</v>
      </c>
      <c r="W215" s="33">
        <v>50521</v>
      </c>
      <c r="X215" s="7" t="s">
        <v>1148</v>
      </c>
      <c r="Y215" s="30">
        <v>32</v>
      </c>
      <c r="Z215" s="7" t="s">
        <v>1148</v>
      </c>
      <c r="AA215" s="30">
        <v>0</v>
      </c>
      <c r="AB215" s="7" t="s">
        <v>1148</v>
      </c>
      <c r="AC215" s="30">
        <v>0</v>
      </c>
      <c r="AD215" s="7" t="s">
        <v>1148</v>
      </c>
      <c r="AE215" s="30">
        <v>0</v>
      </c>
      <c r="AF215" s="7" t="s">
        <v>1148</v>
      </c>
      <c r="AG215" s="30">
        <v>0</v>
      </c>
      <c r="AH215" s="34" t="s">
        <v>1148</v>
      </c>
      <c r="AI215" s="32">
        <v>32</v>
      </c>
      <c r="AJ215" s="7" t="s">
        <v>1148</v>
      </c>
      <c r="AK215" s="7" t="str">
        <f>IF(OR(N215="Q",P215="Q",R215="Q",T215="Q",V215="Q",X215="Q",Z215="Q",AB215="Q",AD215="Q",AF215="Q",AH215="Q",AJ215="Q"),"Yes","No")</f>
        <v>No</v>
      </c>
    </row>
    <row r="216" spans="1:37">
      <c r="A216" s="7" t="s">
        <v>326</v>
      </c>
      <c r="B216" s="7" t="s">
        <v>327</v>
      </c>
      <c r="C216" s="7" t="s">
        <v>89</v>
      </c>
      <c r="D216" s="304">
        <v>24</v>
      </c>
      <c r="E216" s="299">
        <v>24</v>
      </c>
      <c r="F216" s="7" t="s">
        <v>167</v>
      </c>
      <c r="G216" s="7" t="s">
        <v>160</v>
      </c>
      <c r="H216" s="8">
        <v>1849898</v>
      </c>
      <c r="I216" s="8">
        <v>171</v>
      </c>
      <c r="J216" s="7" t="s">
        <v>7</v>
      </c>
      <c r="K216" s="7" t="s">
        <v>161</v>
      </c>
      <c r="L216" s="8">
        <v>54</v>
      </c>
      <c r="M216" s="8">
        <v>260469</v>
      </c>
      <c r="N216" s="7" t="s">
        <v>1148</v>
      </c>
      <c r="O216" s="8">
        <v>52204</v>
      </c>
      <c r="P216" s="7" t="s">
        <v>1148</v>
      </c>
      <c r="Q216" s="8">
        <v>10075</v>
      </c>
      <c r="R216" s="7" t="s">
        <v>1148</v>
      </c>
      <c r="S216" s="8">
        <v>59643</v>
      </c>
      <c r="T216" s="7" t="s">
        <v>1148</v>
      </c>
      <c r="U216" s="8">
        <v>1875</v>
      </c>
      <c r="V216" s="7" t="s">
        <v>1148</v>
      </c>
      <c r="W216" s="33">
        <v>384266</v>
      </c>
      <c r="X216" s="7" t="s">
        <v>1148</v>
      </c>
      <c r="Y216" s="30">
        <v>140.80000000000001</v>
      </c>
      <c r="Z216" s="7" t="s">
        <v>1148</v>
      </c>
      <c r="AA216" s="30">
        <v>28.4</v>
      </c>
      <c r="AB216" s="7" t="s">
        <v>1148</v>
      </c>
      <c r="AC216" s="30">
        <v>5.7</v>
      </c>
      <c r="AD216" s="7" t="s">
        <v>1148</v>
      </c>
      <c r="AE216" s="30">
        <v>35.200000000000003</v>
      </c>
      <c r="AF216" s="7" t="s">
        <v>1148</v>
      </c>
      <c r="AG216" s="30">
        <v>1</v>
      </c>
      <c r="AH216" s="34" t="s">
        <v>1148</v>
      </c>
      <c r="AI216" s="32">
        <v>211.1</v>
      </c>
      <c r="AJ216" s="7" t="s">
        <v>1148</v>
      </c>
      <c r="AK216" s="7" t="str">
        <f>IF(OR(N216="Q",P216="Q",R216="Q",T216="Q",V216="Q",X216="Q",Z216="Q",AB216="Q",AD216="Q",AF216="Q",AH216="Q",AJ216="Q"),"Yes","No")</f>
        <v>No</v>
      </c>
    </row>
    <row r="217" spans="1:37">
      <c r="A217" s="7" t="s">
        <v>326</v>
      </c>
      <c r="B217" s="7" t="s">
        <v>327</v>
      </c>
      <c r="C217" s="7" t="s">
        <v>89</v>
      </c>
      <c r="D217" s="304">
        <v>24</v>
      </c>
      <c r="E217" s="299">
        <v>24</v>
      </c>
      <c r="F217" s="7" t="s">
        <v>167</v>
      </c>
      <c r="G217" s="7" t="s">
        <v>160</v>
      </c>
      <c r="H217" s="8">
        <v>1849898</v>
      </c>
      <c r="I217" s="8">
        <v>171</v>
      </c>
      <c r="J217" s="7" t="s">
        <v>10</v>
      </c>
      <c r="K217" s="7" t="s">
        <v>161</v>
      </c>
      <c r="L217" s="8">
        <v>45</v>
      </c>
      <c r="M217" s="8">
        <v>87944</v>
      </c>
      <c r="N217" s="7" t="s">
        <v>1148</v>
      </c>
      <c r="O217" s="8">
        <v>11140</v>
      </c>
      <c r="P217" s="7" t="s">
        <v>1148</v>
      </c>
      <c r="Q217" s="8">
        <v>4285</v>
      </c>
      <c r="R217" s="7" t="s">
        <v>1148</v>
      </c>
      <c r="S217" s="8">
        <v>26116</v>
      </c>
      <c r="T217" s="7" t="s">
        <v>1148</v>
      </c>
      <c r="U217" s="8">
        <v>0</v>
      </c>
      <c r="V217" s="7" t="s">
        <v>1148</v>
      </c>
      <c r="W217" s="33">
        <v>129485</v>
      </c>
      <c r="X217" s="7" t="s">
        <v>1148</v>
      </c>
      <c r="Y217" s="30">
        <v>47.9</v>
      </c>
      <c r="Z217" s="7" t="s">
        <v>1148</v>
      </c>
      <c r="AA217" s="30">
        <v>6</v>
      </c>
      <c r="AB217" s="7" t="s">
        <v>1148</v>
      </c>
      <c r="AC217" s="30">
        <v>2.5</v>
      </c>
      <c r="AD217" s="7" t="s">
        <v>1148</v>
      </c>
      <c r="AE217" s="30">
        <v>15.4</v>
      </c>
      <c r="AF217" s="7" t="s">
        <v>1148</v>
      </c>
      <c r="AG217" s="30">
        <v>0</v>
      </c>
      <c r="AH217" s="34" t="s">
        <v>1148</v>
      </c>
      <c r="AI217" s="32">
        <v>71.8</v>
      </c>
      <c r="AJ217" s="7" t="s">
        <v>1148</v>
      </c>
      <c r="AK217" s="7" t="str">
        <f>IF(OR(N217="Q",P217="Q",R217="Q",T217="Q",V217="Q",X217="Q",Z217="Q",AB217="Q",AD217="Q",AF217="Q",AH217="Q",AJ217="Q"),"Yes","No")</f>
        <v>No</v>
      </c>
    </row>
    <row r="218" spans="1:37">
      <c r="A218" s="7" t="s">
        <v>326</v>
      </c>
      <c r="B218" s="7" t="s">
        <v>327</v>
      </c>
      <c r="C218" s="7" t="s">
        <v>89</v>
      </c>
      <c r="D218" s="304">
        <v>24</v>
      </c>
      <c r="E218" s="299">
        <v>24</v>
      </c>
      <c r="F218" s="7" t="s">
        <v>167</v>
      </c>
      <c r="G218" s="7" t="s">
        <v>160</v>
      </c>
      <c r="H218" s="8">
        <v>1849898</v>
      </c>
      <c r="I218" s="8">
        <v>171</v>
      </c>
      <c r="J218" s="7" t="s">
        <v>18</v>
      </c>
      <c r="K218" s="7" t="s">
        <v>161</v>
      </c>
      <c r="L218" s="8">
        <v>40</v>
      </c>
      <c r="M218" s="8">
        <v>55721</v>
      </c>
      <c r="N218" s="7" t="s">
        <v>1148</v>
      </c>
      <c r="O218" s="8">
        <v>11167</v>
      </c>
      <c r="P218" s="7" t="s">
        <v>1148</v>
      </c>
      <c r="Q218" s="8">
        <v>2158</v>
      </c>
      <c r="R218" s="7" t="s">
        <v>1148</v>
      </c>
      <c r="S218" s="8">
        <v>12784</v>
      </c>
      <c r="T218" s="7" t="s">
        <v>1148</v>
      </c>
      <c r="U218" s="8">
        <v>0</v>
      </c>
      <c r="V218" s="7" t="s">
        <v>1148</v>
      </c>
      <c r="W218" s="33">
        <v>81830</v>
      </c>
      <c r="X218" s="7" t="s">
        <v>1148</v>
      </c>
      <c r="Y218" s="30">
        <v>30.1</v>
      </c>
      <c r="Z218" s="7" t="s">
        <v>1148</v>
      </c>
      <c r="AA218" s="30">
        <v>6.1</v>
      </c>
      <c r="AB218" s="7" t="s">
        <v>1148</v>
      </c>
      <c r="AC218" s="30">
        <v>1.2</v>
      </c>
      <c r="AD218" s="7" t="s">
        <v>1148</v>
      </c>
      <c r="AE218" s="30">
        <v>7.5</v>
      </c>
      <c r="AF218" s="7" t="s">
        <v>1148</v>
      </c>
      <c r="AG218" s="30">
        <v>0</v>
      </c>
      <c r="AH218" s="34" t="s">
        <v>1148</v>
      </c>
      <c r="AI218" s="32">
        <v>44.9</v>
      </c>
      <c r="AJ218" s="7" t="s">
        <v>1148</v>
      </c>
      <c r="AK218" s="7" t="str">
        <f>IF(OR(N218="Q",P218="Q",R218="Q",T218="Q",V218="Q",X218="Q",Z218="Q",AB218="Q",AD218="Q",AF218="Q",AH218="Q",AJ218="Q"),"Yes","No")</f>
        <v>No</v>
      </c>
    </row>
    <row r="219" spans="1:37">
      <c r="A219" s="7" t="s">
        <v>326</v>
      </c>
      <c r="B219" s="7" t="s">
        <v>327</v>
      </c>
      <c r="C219" s="7" t="s">
        <v>89</v>
      </c>
      <c r="D219" s="304">
        <v>24</v>
      </c>
      <c r="E219" s="299">
        <v>24</v>
      </c>
      <c r="F219" s="7" t="s">
        <v>167</v>
      </c>
      <c r="G219" s="7" t="s">
        <v>160</v>
      </c>
      <c r="H219" s="8">
        <v>1849898</v>
      </c>
      <c r="I219" s="8">
        <v>171</v>
      </c>
      <c r="J219" s="7" t="s">
        <v>8</v>
      </c>
      <c r="K219" s="7" t="s">
        <v>161</v>
      </c>
      <c r="L219" s="8">
        <v>32</v>
      </c>
      <c r="M219" s="8">
        <v>0</v>
      </c>
      <c r="N219" s="7" t="s">
        <v>1148</v>
      </c>
      <c r="O219" s="8">
        <v>0</v>
      </c>
      <c r="P219" s="7" t="s">
        <v>1148</v>
      </c>
      <c r="Q219" s="8">
        <v>212</v>
      </c>
      <c r="R219" s="7" t="s">
        <v>1148</v>
      </c>
      <c r="S219" s="8">
        <v>3138</v>
      </c>
      <c r="T219" s="7" t="s">
        <v>1148</v>
      </c>
      <c r="U219" s="8">
        <v>0</v>
      </c>
      <c r="V219" s="7" t="s">
        <v>1148</v>
      </c>
      <c r="W219" s="33">
        <v>3350</v>
      </c>
      <c r="X219" s="7" t="s">
        <v>1148</v>
      </c>
      <c r="Y219" s="30">
        <v>0</v>
      </c>
      <c r="Z219" s="7" t="s">
        <v>1148</v>
      </c>
      <c r="AA219" s="30">
        <v>0</v>
      </c>
      <c r="AB219" s="7" t="s">
        <v>1148</v>
      </c>
      <c r="AC219" s="30">
        <v>0.12</v>
      </c>
      <c r="AD219" s="7" t="s">
        <v>1148</v>
      </c>
      <c r="AE219" s="30">
        <v>2</v>
      </c>
      <c r="AF219" s="7" t="s">
        <v>1148</v>
      </c>
      <c r="AG219" s="30">
        <v>0</v>
      </c>
      <c r="AH219" s="34" t="s">
        <v>1148</v>
      </c>
      <c r="AI219" s="32">
        <v>2.12</v>
      </c>
      <c r="AJ219" s="7" t="s">
        <v>1148</v>
      </c>
      <c r="AK219" s="7" t="str">
        <f>IF(OR(N219="Q",P219="Q",R219="Q",T219="Q",V219="Q",X219="Q",Z219="Q",AB219="Q",AD219="Q",AF219="Q",AH219="Q",AJ219="Q"),"Yes","No")</f>
        <v>No</v>
      </c>
    </row>
    <row r="220" spans="1:37">
      <c r="A220" s="7" t="s">
        <v>1143</v>
      </c>
      <c r="B220" s="7" t="s">
        <v>421</v>
      </c>
      <c r="C220" s="7" t="s">
        <v>84</v>
      </c>
      <c r="D220" s="304">
        <v>6084</v>
      </c>
      <c r="E220" s="299">
        <v>60084</v>
      </c>
      <c r="F220" s="7" t="s">
        <v>246</v>
      </c>
      <c r="G220" s="7" t="s">
        <v>160</v>
      </c>
      <c r="H220" s="8">
        <v>5121892</v>
      </c>
      <c r="I220" s="8">
        <v>170</v>
      </c>
      <c r="J220" s="7" t="s">
        <v>8</v>
      </c>
      <c r="K220" s="7" t="s">
        <v>161</v>
      </c>
      <c r="L220" s="8">
        <v>170</v>
      </c>
      <c r="M220" s="8">
        <v>0</v>
      </c>
      <c r="N220" s="7" t="s">
        <v>1148</v>
      </c>
      <c r="O220" s="8">
        <v>0</v>
      </c>
      <c r="P220" s="7" t="s">
        <v>1148</v>
      </c>
      <c r="Q220" s="8">
        <v>0</v>
      </c>
      <c r="R220" s="7" t="s">
        <v>1148</v>
      </c>
      <c r="S220" s="8">
        <v>3993</v>
      </c>
      <c r="T220" s="7" t="s">
        <v>1148</v>
      </c>
      <c r="U220" s="8">
        <v>0</v>
      </c>
      <c r="V220" s="7" t="s">
        <v>1148</v>
      </c>
      <c r="W220" s="33">
        <v>3993</v>
      </c>
      <c r="X220" s="7" t="s">
        <v>1148</v>
      </c>
      <c r="Y220" s="30">
        <v>0</v>
      </c>
      <c r="Z220" s="7" t="s">
        <v>1148</v>
      </c>
      <c r="AA220" s="30">
        <v>0</v>
      </c>
      <c r="AB220" s="7" t="s">
        <v>1148</v>
      </c>
      <c r="AC220" s="30">
        <v>0</v>
      </c>
      <c r="AD220" s="7" t="s">
        <v>1148</v>
      </c>
      <c r="AE220" s="30">
        <v>3</v>
      </c>
      <c r="AF220" s="7" t="s">
        <v>1148</v>
      </c>
      <c r="AG220" s="30">
        <v>0</v>
      </c>
      <c r="AH220" s="34" t="s">
        <v>1148</v>
      </c>
      <c r="AI220" s="32">
        <v>3</v>
      </c>
      <c r="AJ220" s="7" t="s">
        <v>1148</v>
      </c>
      <c r="AK220" s="7" t="str">
        <f>IF(OR(N220="Q",P220="Q",R220="Q",T220="Q",V220="Q",X220="Q",Z220="Q",AB220="Q",AD220="Q",AF220="Q",AH220="Q",AJ220="Q"),"Yes","No")</f>
        <v>No</v>
      </c>
    </row>
    <row r="221" spans="1:37">
      <c r="A221" s="7" t="s">
        <v>464</v>
      </c>
      <c r="B221" s="7" t="s">
        <v>465</v>
      </c>
      <c r="C221" s="7" t="s">
        <v>77</v>
      </c>
      <c r="D221" s="304">
        <v>3010</v>
      </c>
      <c r="E221" s="299">
        <v>30010</v>
      </c>
      <c r="F221" s="7" t="s">
        <v>167</v>
      </c>
      <c r="G221" s="7" t="s">
        <v>160</v>
      </c>
      <c r="H221" s="8">
        <v>664651</v>
      </c>
      <c r="I221" s="8">
        <v>165</v>
      </c>
      <c r="J221" s="7" t="s">
        <v>7</v>
      </c>
      <c r="K221" s="7" t="s">
        <v>161</v>
      </c>
      <c r="L221" s="8">
        <v>70</v>
      </c>
      <c r="M221" s="8">
        <v>308086</v>
      </c>
      <c r="N221" s="7" t="s">
        <v>1148</v>
      </c>
      <c r="O221" s="8">
        <v>47045</v>
      </c>
      <c r="P221" s="7" t="s">
        <v>1148</v>
      </c>
      <c r="Q221" s="8">
        <v>80</v>
      </c>
      <c r="R221" s="7" t="s">
        <v>1148</v>
      </c>
      <c r="S221" s="8">
        <v>43971</v>
      </c>
      <c r="T221" s="7" t="s">
        <v>1148</v>
      </c>
      <c r="U221" s="8">
        <v>0</v>
      </c>
      <c r="V221" s="7" t="s">
        <v>1148</v>
      </c>
      <c r="W221" s="33">
        <v>399182</v>
      </c>
      <c r="X221" s="7" t="s">
        <v>1148</v>
      </c>
      <c r="Y221" s="30">
        <v>170.25</v>
      </c>
      <c r="Z221" s="7" t="s">
        <v>1148</v>
      </c>
      <c r="AA221" s="30">
        <v>27</v>
      </c>
      <c r="AB221" s="7" t="s">
        <v>1148</v>
      </c>
      <c r="AC221" s="30">
        <v>1</v>
      </c>
      <c r="AD221" s="7" t="s">
        <v>1148</v>
      </c>
      <c r="AE221" s="30">
        <v>28.75</v>
      </c>
      <c r="AF221" s="7" t="s">
        <v>1148</v>
      </c>
      <c r="AG221" s="30">
        <v>0</v>
      </c>
      <c r="AH221" s="34" t="s">
        <v>1148</v>
      </c>
      <c r="AI221" s="32">
        <v>227</v>
      </c>
      <c r="AJ221" s="7" t="s">
        <v>1148</v>
      </c>
      <c r="AK221" s="7" t="str">
        <f>IF(OR(N221="Q",P221="Q",R221="Q",T221="Q",V221="Q",X221="Q",Z221="Q",AB221="Q",AD221="Q",AF221="Q",AH221="Q",AJ221="Q"),"Yes","No")</f>
        <v>No</v>
      </c>
    </row>
    <row r="222" spans="1:37">
      <c r="A222" s="7" t="s">
        <v>122</v>
      </c>
      <c r="B222" s="7" t="s">
        <v>584</v>
      </c>
      <c r="C222" s="7" t="s">
        <v>58</v>
      </c>
      <c r="D222" s="304">
        <v>4108</v>
      </c>
      <c r="E222" s="299">
        <v>40108</v>
      </c>
      <c r="F222" s="7" t="s">
        <v>167</v>
      </c>
      <c r="G222" s="7" t="s">
        <v>160</v>
      </c>
      <c r="H222" s="8">
        <v>347602</v>
      </c>
      <c r="I222" s="8">
        <v>164</v>
      </c>
      <c r="J222" s="7" t="s">
        <v>8</v>
      </c>
      <c r="K222" s="7" t="s">
        <v>161</v>
      </c>
      <c r="L222" s="8">
        <v>69</v>
      </c>
      <c r="M222" s="8">
        <v>7084</v>
      </c>
      <c r="N222" s="7" t="s">
        <v>1148</v>
      </c>
      <c r="O222" s="8">
        <v>6697</v>
      </c>
      <c r="P222" s="7" t="s">
        <v>1148</v>
      </c>
      <c r="Q222" s="8">
        <v>0</v>
      </c>
      <c r="R222" s="7" t="s">
        <v>1148</v>
      </c>
      <c r="S222" s="8">
        <v>22278</v>
      </c>
      <c r="T222" s="7" t="s">
        <v>1148</v>
      </c>
      <c r="U222" s="8">
        <v>0</v>
      </c>
      <c r="V222" s="7" t="s">
        <v>1148</v>
      </c>
      <c r="W222" s="33">
        <v>36059</v>
      </c>
      <c r="X222" s="7" t="s">
        <v>1148</v>
      </c>
      <c r="Y222" s="30">
        <v>4</v>
      </c>
      <c r="Z222" s="7" t="s">
        <v>1148</v>
      </c>
      <c r="AA222" s="30">
        <v>4</v>
      </c>
      <c r="AB222" s="7" t="s">
        <v>1148</v>
      </c>
      <c r="AC222" s="30">
        <v>0</v>
      </c>
      <c r="AD222" s="7" t="s">
        <v>1148</v>
      </c>
      <c r="AE222" s="30">
        <v>18</v>
      </c>
      <c r="AF222" s="7" t="s">
        <v>1148</v>
      </c>
      <c r="AG222" s="30">
        <v>0</v>
      </c>
      <c r="AH222" s="34" t="s">
        <v>1148</v>
      </c>
      <c r="AI222" s="32">
        <v>26</v>
      </c>
      <c r="AJ222" s="7" t="s">
        <v>1148</v>
      </c>
      <c r="AK222" s="7" t="str">
        <f>IF(OR(N222="Q",P222="Q",R222="Q",T222="Q",V222="Q",X222="Q",Z222="Q",AB222="Q",AD222="Q",AF222="Q",AH222="Q",AJ222="Q"),"Yes","No")</f>
        <v>No</v>
      </c>
    </row>
    <row r="223" spans="1:37">
      <c r="A223" s="7" t="s">
        <v>122</v>
      </c>
      <c r="B223" s="7" t="s">
        <v>584</v>
      </c>
      <c r="C223" s="7" t="s">
        <v>58</v>
      </c>
      <c r="D223" s="304">
        <v>4108</v>
      </c>
      <c r="E223" s="299">
        <v>40108</v>
      </c>
      <c r="F223" s="7" t="s">
        <v>167</v>
      </c>
      <c r="G223" s="7" t="s">
        <v>160</v>
      </c>
      <c r="H223" s="8">
        <v>347602</v>
      </c>
      <c r="I223" s="8">
        <v>164</v>
      </c>
      <c r="J223" s="7" t="s">
        <v>7</v>
      </c>
      <c r="K223" s="7" t="s">
        <v>161</v>
      </c>
      <c r="L223" s="8">
        <v>58</v>
      </c>
      <c r="M223" s="8">
        <v>170878</v>
      </c>
      <c r="N223" s="7" t="s">
        <v>1148</v>
      </c>
      <c r="O223" s="8">
        <v>36357</v>
      </c>
      <c r="P223" s="7" t="s">
        <v>1148</v>
      </c>
      <c r="Q223" s="8">
        <v>0</v>
      </c>
      <c r="R223" s="7" t="s">
        <v>1148</v>
      </c>
      <c r="S223" s="8">
        <v>26522</v>
      </c>
      <c r="T223" s="7" t="s">
        <v>1148</v>
      </c>
      <c r="U223" s="8">
        <v>0</v>
      </c>
      <c r="V223" s="7" t="s">
        <v>1148</v>
      </c>
      <c r="W223" s="33">
        <v>233757</v>
      </c>
      <c r="X223" s="7" t="s">
        <v>1148</v>
      </c>
      <c r="Y223" s="30">
        <v>95</v>
      </c>
      <c r="Z223" s="7" t="s">
        <v>1148</v>
      </c>
      <c r="AA223" s="30">
        <v>20</v>
      </c>
      <c r="AB223" s="7" t="s">
        <v>1148</v>
      </c>
      <c r="AC223" s="30">
        <v>0</v>
      </c>
      <c r="AD223" s="7" t="s">
        <v>1148</v>
      </c>
      <c r="AE223" s="30">
        <v>22</v>
      </c>
      <c r="AF223" s="7" t="s">
        <v>1148</v>
      </c>
      <c r="AG223" s="30">
        <v>0</v>
      </c>
      <c r="AH223" s="34" t="s">
        <v>1148</v>
      </c>
      <c r="AI223" s="32">
        <v>137</v>
      </c>
      <c r="AJ223" s="7" t="s">
        <v>1148</v>
      </c>
      <c r="AK223" s="7" t="str">
        <f>IF(OR(N223="Q",P223="Q",R223="Q",T223="Q",V223="Q",X223="Q",Z223="Q",AB223="Q",AD223="Q",AF223="Q",AH223="Q",AJ223="Q"),"Yes","No")</f>
        <v>No</v>
      </c>
    </row>
    <row r="224" spans="1:37">
      <c r="A224" s="7" t="s">
        <v>122</v>
      </c>
      <c r="B224" s="7" t="s">
        <v>584</v>
      </c>
      <c r="C224" s="7" t="s">
        <v>58</v>
      </c>
      <c r="D224" s="304">
        <v>4108</v>
      </c>
      <c r="E224" s="299">
        <v>40108</v>
      </c>
      <c r="F224" s="7" t="s">
        <v>167</v>
      </c>
      <c r="G224" s="7" t="s">
        <v>160</v>
      </c>
      <c r="H224" s="8">
        <v>347602</v>
      </c>
      <c r="I224" s="8">
        <v>164</v>
      </c>
      <c r="J224" s="7" t="s">
        <v>10</v>
      </c>
      <c r="K224" s="7" t="s">
        <v>161</v>
      </c>
      <c r="L224" s="8">
        <v>15</v>
      </c>
      <c r="M224" s="8">
        <v>47721</v>
      </c>
      <c r="N224" s="7" t="s">
        <v>1148</v>
      </c>
      <c r="O224" s="8">
        <v>4784</v>
      </c>
      <c r="P224" s="7" t="s">
        <v>1148</v>
      </c>
      <c r="Q224" s="8">
        <v>0</v>
      </c>
      <c r="R224" s="7" t="s">
        <v>1148</v>
      </c>
      <c r="S224" s="8">
        <v>4243</v>
      </c>
      <c r="T224" s="7" t="s">
        <v>1148</v>
      </c>
      <c r="U224" s="8">
        <v>0</v>
      </c>
      <c r="V224" s="7" t="s">
        <v>1148</v>
      </c>
      <c r="W224" s="33">
        <v>56748</v>
      </c>
      <c r="X224" s="7" t="s">
        <v>1148</v>
      </c>
      <c r="Y224" s="30">
        <v>26</v>
      </c>
      <c r="Z224" s="7" t="s">
        <v>1148</v>
      </c>
      <c r="AA224" s="30">
        <v>3</v>
      </c>
      <c r="AB224" s="7" t="s">
        <v>1148</v>
      </c>
      <c r="AC224" s="30">
        <v>0</v>
      </c>
      <c r="AD224" s="7" t="s">
        <v>1148</v>
      </c>
      <c r="AE224" s="30">
        <v>3</v>
      </c>
      <c r="AF224" s="7" t="s">
        <v>1148</v>
      </c>
      <c r="AG224" s="30">
        <v>0</v>
      </c>
      <c r="AH224" s="34" t="s">
        <v>1148</v>
      </c>
      <c r="AI224" s="32">
        <v>32</v>
      </c>
      <c r="AJ224" s="7" t="s">
        <v>1148</v>
      </c>
      <c r="AK224" s="7" t="str">
        <f>IF(OR(N224="Q",P224="Q",R224="Q",T224="Q",V224="Q",X224="Q",Z224="Q",AB224="Q",AD224="Q",AF224="Q",AH224="Q",AJ224="Q"),"Yes","No")</f>
        <v>No</v>
      </c>
    </row>
    <row r="225" spans="1:37">
      <c r="A225" s="7" t="s">
        <v>168</v>
      </c>
      <c r="B225" s="7" t="s">
        <v>169</v>
      </c>
      <c r="C225" s="7" t="s">
        <v>17</v>
      </c>
      <c r="D225" s="304">
        <v>9008</v>
      </c>
      <c r="E225" s="299">
        <v>90008</v>
      </c>
      <c r="F225" s="7" t="s">
        <v>164</v>
      </c>
      <c r="G225" s="7" t="s">
        <v>160</v>
      </c>
      <c r="H225" s="8">
        <v>12150996</v>
      </c>
      <c r="I225" s="8">
        <v>163</v>
      </c>
      <c r="J225" s="7" t="s">
        <v>7</v>
      </c>
      <c r="K225" s="7" t="s">
        <v>161</v>
      </c>
      <c r="L225" s="8">
        <v>157</v>
      </c>
      <c r="M225" s="8">
        <v>694919</v>
      </c>
      <c r="N225" s="7" t="s">
        <v>1148</v>
      </c>
      <c r="O225" s="8">
        <v>141542</v>
      </c>
      <c r="P225" s="7" t="s">
        <v>1148</v>
      </c>
      <c r="Q225" s="8">
        <v>16917</v>
      </c>
      <c r="R225" s="7" t="s">
        <v>1148</v>
      </c>
      <c r="S225" s="8">
        <v>44566</v>
      </c>
      <c r="T225" s="7" t="s">
        <v>1148</v>
      </c>
      <c r="U225" s="8">
        <v>8914</v>
      </c>
      <c r="V225" s="7" t="s">
        <v>1148</v>
      </c>
      <c r="W225" s="33">
        <v>906858</v>
      </c>
      <c r="X225" s="7" t="s">
        <v>1148</v>
      </c>
      <c r="Y225" s="30">
        <v>323</v>
      </c>
      <c r="Z225" s="7" t="s">
        <v>1148</v>
      </c>
      <c r="AA225" s="30">
        <v>71.5</v>
      </c>
      <c r="AB225" s="7" t="s">
        <v>1148</v>
      </c>
      <c r="AC225" s="30">
        <v>9.5</v>
      </c>
      <c r="AD225" s="7" t="s">
        <v>1148</v>
      </c>
      <c r="AE225" s="30">
        <v>25</v>
      </c>
      <c r="AF225" s="7" t="s">
        <v>1148</v>
      </c>
      <c r="AG225" s="30">
        <v>4.96</v>
      </c>
      <c r="AH225" s="34" t="s">
        <v>1148</v>
      </c>
      <c r="AI225" s="32">
        <v>433.96</v>
      </c>
      <c r="AJ225" s="7" t="s">
        <v>1148</v>
      </c>
      <c r="AK225" s="7" t="str">
        <f>IF(OR(N225="Q",P225="Q",R225="Q",T225="Q",V225="Q",X225="Q",Z225="Q",AB225="Q",AD225="Q",AF225="Q",AH225="Q",AJ225="Q"),"Yes","No")</f>
        <v>No</v>
      </c>
    </row>
    <row r="226" spans="1:37">
      <c r="A226" s="7" t="s">
        <v>241</v>
      </c>
      <c r="B226" s="7" t="s">
        <v>242</v>
      </c>
      <c r="C226" s="7" t="s">
        <v>70</v>
      </c>
      <c r="D226" s="304">
        <v>2018</v>
      </c>
      <c r="E226" s="299">
        <v>20018</v>
      </c>
      <c r="F226" s="7" t="s">
        <v>243</v>
      </c>
      <c r="G226" s="7" t="s">
        <v>160</v>
      </c>
      <c r="H226" s="8">
        <v>412317</v>
      </c>
      <c r="I226" s="8">
        <v>162</v>
      </c>
      <c r="J226" s="7" t="s">
        <v>7</v>
      </c>
      <c r="K226" s="7" t="s">
        <v>161</v>
      </c>
      <c r="L226" s="8">
        <v>121</v>
      </c>
      <c r="M226" s="8">
        <v>418929</v>
      </c>
      <c r="N226" s="7" t="s">
        <v>1148</v>
      </c>
      <c r="O226" s="8">
        <v>137828</v>
      </c>
      <c r="P226" s="7" t="s">
        <v>1148</v>
      </c>
      <c r="Q226" s="8">
        <v>25293</v>
      </c>
      <c r="R226" s="7" t="s">
        <v>1148</v>
      </c>
      <c r="S226" s="8">
        <v>45302</v>
      </c>
      <c r="T226" s="7" t="s">
        <v>1148</v>
      </c>
      <c r="U226" s="8">
        <v>0</v>
      </c>
      <c r="V226" s="7" t="s">
        <v>1148</v>
      </c>
      <c r="W226" s="33">
        <v>627352</v>
      </c>
      <c r="X226" s="7" t="s">
        <v>1148</v>
      </c>
      <c r="Y226" s="30">
        <v>183</v>
      </c>
      <c r="Z226" s="7" t="s">
        <v>1148</v>
      </c>
      <c r="AA226" s="30">
        <v>68</v>
      </c>
      <c r="AB226" s="7" t="s">
        <v>1148</v>
      </c>
      <c r="AC226" s="30">
        <v>15</v>
      </c>
      <c r="AD226" s="7" t="s">
        <v>1148</v>
      </c>
      <c r="AE226" s="30">
        <v>28</v>
      </c>
      <c r="AF226" s="7" t="s">
        <v>1148</v>
      </c>
      <c r="AG226" s="30">
        <v>0</v>
      </c>
      <c r="AH226" s="34" t="s">
        <v>1148</v>
      </c>
      <c r="AI226" s="32">
        <v>294</v>
      </c>
      <c r="AJ226" s="7" t="s">
        <v>1148</v>
      </c>
      <c r="AK226" s="7" t="str">
        <f>IF(OR(N226="Q",P226="Q",R226="Q",T226="Q",V226="Q",X226="Q",Z226="Q",AB226="Q",AD226="Q",AF226="Q",AH226="Q",AJ226="Q"),"Yes","No")</f>
        <v>No</v>
      </c>
    </row>
    <row r="227" spans="1:37">
      <c r="A227" s="7" t="s">
        <v>241</v>
      </c>
      <c r="B227" s="7" t="s">
        <v>242</v>
      </c>
      <c r="C227" s="7" t="s">
        <v>70</v>
      </c>
      <c r="D227" s="304">
        <v>2018</v>
      </c>
      <c r="E227" s="299">
        <v>20018</v>
      </c>
      <c r="F227" s="7" t="s">
        <v>243</v>
      </c>
      <c r="G227" s="7" t="s">
        <v>160</v>
      </c>
      <c r="H227" s="8">
        <v>412317</v>
      </c>
      <c r="I227" s="8">
        <v>162</v>
      </c>
      <c r="J227" s="7" t="s">
        <v>10</v>
      </c>
      <c r="K227" s="7" t="s">
        <v>161</v>
      </c>
      <c r="L227" s="8">
        <v>17</v>
      </c>
      <c r="M227" s="8">
        <v>53898</v>
      </c>
      <c r="N227" s="7" t="s">
        <v>1148</v>
      </c>
      <c r="O227" s="8">
        <v>18199</v>
      </c>
      <c r="P227" s="7" t="s">
        <v>1148</v>
      </c>
      <c r="Q227" s="8">
        <v>0</v>
      </c>
      <c r="R227" s="7" t="s">
        <v>1148</v>
      </c>
      <c r="S227" s="8">
        <v>8978</v>
      </c>
      <c r="T227" s="7" t="s">
        <v>1148</v>
      </c>
      <c r="U227" s="8">
        <v>0</v>
      </c>
      <c r="V227" s="7" t="s">
        <v>1148</v>
      </c>
      <c r="W227" s="33">
        <v>81075</v>
      </c>
      <c r="X227" s="7" t="s">
        <v>1148</v>
      </c>
      <c r="Y227" s="30">
        <v>32</v>
      </c>
      <c r="Z227" s="7" t="s">
        <v>1148</v>
      </c>
      <c r="AA227" s="30">
        <v>8</v>
      </c>
      <c r="AB227" s="7" t="s">
        <v>1148</v>
      </c>
      <c r="AC227" s="30">
        <v>0</v>
      </c>
      <c r="AD227" s="7" t="s">
        <v>1148</v>
      </c>
      <c r="AE227" s="30">
        <v>5</v>
      </c>
      <c r="AF227" s="7" t="s">
        <v>1148</v>
      </c>
      <c r="AG227" s="30">
        <v>0</v>
      </c>
      <c r="AH227" s="34" t="s">
        <v>1148</v>
      </c>
      <c r="AI227" s="32">
        <v>45</v>
      </c>
      <c r="AJ227" s="7" t="s">
        <v>1148</v>
      </c>
      <c r="AK227" s="7" t="str">
        <f>IF(OR(N227="Q",P227="Q",R227="Q",T227="Q",V227="Q",X227="Q",Z227="Q",AB227="Q",AD227="Q",AF227="Q",AH227="Q",AJ227="Q"),"Yes","No")</f>
        <v>No</v>
      </c>
    </row>
    <row r="228" spans="1:37">
      <c r="A228" s="7" t="s">
        <v>426</v>
      </c>
      <c r="B228" s="7" t="s">
        <v>427</v>
      </c>
      <c r="C228" s="7" t="s">
        <v>63</v>
      </c>
      <c r="D228" s="304">
        <v>2126</v>
      </c>
      <c r="E228" s="299">
        <v>20126</v>
      </c>
      <c r="F228" s="7" t="s">
        <v>175</v>
      </c>
      <c r="G228" s="7" t="s">
        <v>160</v>
      </c>
      <c r="H228" s="8">
        <v>18351295</v>
      </c>
      <c r="I228" s="8">
        <v>161</v>
      </c>
      <c r="J228" s="7" t="s">
        <v>18</v>
      </c>
      <c r="K228" s="7" t="s">
        <v>161</v>
      </c>
      <c r="L228" s="8">
        <v>161</v>
      </c>
      <c r="M228" s="8">
        <v>438064</v>
      </c>
      <c r="N228" s="7" t="s">
        <v>1148</v>
      </c>
      <c r="O228" s="8">
        <v>100320</v>
      </c>
      <c r="P228" s="7" t="s">
        <v>1148</v>
      </c>
      <c r="Q228" s="8">
        <v>0</v>
      </c>
      <c r="R228" s="7" t="s">
        <v>1148</v>
      </c>
      <c r="S228" s="8">
        <v>28320</v>
      </c>
      <c r="T228" s="7" t="s">
        <v>1148</v>
      </c>
      <c r="U228" s="8">
        <v>0</v>
      </c>
      <c r="V228" s="7" t="s">
        <v>1148</v>
      </c>
      <c r="W228" s="33">
        <v>566704</v>
      </c>
      <c r="X228" s="7" t="s">
        <v>1148</v>
      </c>
      <c r="Y228" s="30">
        <v>222</v>
      </c>
      <c r="Z228" s="7" t="s">
        <v>1148</v>
      </c>
      <c r="AA228" s="30">
        <v>52</v>
      </c>
      <c r="AB228" s="7" t="s">
        <v>1148</v>
      </c>
      <c r="AC228" s="30">
        <v>0</v>
      </c>
      <c r="AD228" s="7" t="s">
        <v>1148</v>
      </c>
      <c r="AE228" s="30">
        <v>15</v>
      </c>
      <c r="AF228" s="7" t="s">
        <v>1148</v>
      </c>
      <c r="AG228" s="30">
        <v>0</v>
      </c>
      <c r="AH228" s="34" t="s">
        <v>1148</v>
      </c>
      <c r="AI228" s="32">
        <v>289</v>
      </c>
      <c r="AJ228" s="7" t="s">
        <v>1148</v>
      </c>
      <c r="AK228" s="7" t="str">
        <f>IF(OR(N228="Q",P228="Q",R228="Q",T228="Q",V228="Q",X228="Q",Z228="Q",AB228="Q",AD228="Q",AF228="Q",AH228="Q",AJ228="Q"),"Yes","No")</f>
        <v>No</v>
      </c>
    </row>
    <row r="229" spans="1:37">
      <c r="A229" s="7" t="s">
        <v>330</v>
      </c>
      <c r="B229" s="7" t="s">
        <v>331</v>
      </c>
      <c r="C229" s="7" t="s">
        <v>26</v>
      </c>
      <c r="D229" s="304">
        <v>8005</v>
      </c>
      <c r="E229" s="299">
        <v>80005</v>
      </c>
      <c r="F229" s="7" t="s">
        <v>164</v>
      </c>
      <c r="G229" s="7" t="s">
        <v>160</v>
      </c>
      <c r="H229" s="8">
        <v>559409</v>
      </c>
      <c r="I229" s="8">
        <v>161</v>
      </c>
      <c r="J229" s="7" t="s">
        <v>8</v>
      </c>
      <c r="K229" s="7" t="s">
        <v>161</v>
      </c>
      <c r="L229" s="8">
        <v>35</v>
      </c>
      <c r="M229" s="8">
        <v>0</v>
      </c>
      <c r="N229" s="7" t="s">
        <v>1148</v>
      </c>
      <c r="O229" s="8">
        <v>2364</v>
      </c>
      <c r="P229" s="7" t="s">
        <v>1148</v>
      </c>
      <c r="Q229" s="8">
        <v>627</v>
      </c>
      <c r="R229" s="7" t="s">
        <v>1148</v>
      </c>
      <c r="S229" s="8">
        <v>4441</v>
      </c>
      <c r="T229" s="7" t="s">
        <v>1148</v>
      </c>
      <c r="U229" s="8">
        <v>0</v>
      </c>
      <c r="V229" s="7" t="s">
        <v>1148</v>
      </c>
      <c r="W229" s="33">
        <v>7432</v>
      </c>
      <c r="X229" s="7" t="s">
        <v>1148</v>
      </c>
      <c r="Y229" s="30">
        <v>0</v>
      </c>
      <c r="Z229" s="7" t="s">
        <v>1148</v>
      </c>
      <c r="AA229" s="30">
        <v>1.5</v>
      </c>
      <c r="AB229" s="7" t="s">
        <v>1148</v>
      </c>
      <c r="AC229" s="30">
        <v>0.33</v>
      </c>
      <c r="AD229" s="7" t="s">
        <v>1148</v>
      </c>
      <c r="AE229" s="30">
        <v>2.66</v>
      </c>
      <c r="AF229" s="7" t="s">
        <v>1148</v>
      </c>
      <c r="AG229" s="30">
        <v>0</v>
      </c>
      <c r="AH229" s="34" t="s">
        <v>1148</v>
      </c>
      <c r="AI229" s="32">
        <v>4.49</v>
      </c>
      <c r="AJ229" s="7" t="s">
        <v>1148</v>
      </c>
      <c r="AK229" s="7" t="str">
        <f>IF(OR(N229="Q",P229="Q",R229="Q",T229="Q",V229="Q",X229="Q",Z229="Q",AB229="Q",AD229="Q",AF229="Q",AH229="Q",AJ229="Q"),"Yes","No")</f>
        <v>No</v>
      </c>
    </row>
    <row r="230" spans="1:37">
      <c r="A230" s="7" t="s">
        <v>474</v>
      </c>
      <c r="B230" s="7" t="s">
        <v>475</v>
      </c>
      <c r="C230" s="7" t="s">
        <v>40</v>
      </c>
      <c r="D230" s="304">
        <v>5146</v>
      </c>
      <c r="E230" s="299">
        <v>50146</v>
      </c>
      <c r="F230" s="7" t="s">
        <v>167</v>
      </c>
      <c r="G230" s="7" t="s">
        <v>160</v>
      </c>
      <c r="H230" s="8">
        <v>2150706</v>
      </c>
      <c r="I230" s="8">
        <v>157</v>
      </c>
      <c r="J230" s="7" t="s">
        <v>8</v>
      </c>
      <c r="K230" s="7" t="s">
        <v>161</v>
      </c>
      <c r="L230" s="8">
        <v>64</v>
      </c>
      <c r="M230" s="8">
        <v>0</v>
      </c>
      <c r="N230" s="7" t="s">
        <v>1148</v>
      </c>
      <c r="O230" s="8">
        <v>2111</v>
      </c>
      <c r="P230" s="7" t="s">
        <v>1148</v>
      </c>
      <c r="Q230" s="8">
        <v>0</v>
      </c>
      <c r="R230" s="7" t="s">
        <v>1148</v>
      </c>
      <c r="S230" s="8">
        <v>7892</v>
      </c>
      <c r="T230" s="7" t="s">
        <v>1148</v>
      </c>
      <c r="U230" s="8">
        <v>0</v>
      </c>
      <c r="V230" s="7" t="s">
        <v>1148</v>
      </c>
      <c r="W230" s="33">
        <v>10003</v>
      </c>
      <c r="X230" s="7" t="s">
        <v>1148</v>
      </c>
      <c r="Y230" s="30">
        <v>0</v>
      </c>
      <c r="Z230" s="7" t="s">
        <v>1148</v>
      </c>
      <c r="AA230" s="30">
        <v>1.2</v>
      </c>
      <c r="AB230" s="7" t="s">
        <v>1148</v>
      </c>
      <c r="AC230" s="30">
        <v>0</v>
      </c>
      <c r="AD230" s="7" t="s">
        <v>1148</v>
      </c>
      <c r="AE230" s="30">
        <v>4.4000000000000004</v>
      </c>
      <c r="AF230" s="7" t="s">
        <v>1148</v>
      </c>
      <c r="AG230" s="30">
        <v>0</v>
      </c>
      <c r="AH230" s="34" t="s">
        <v>1148</v>
      </c>
      <c r="AI230" s="32">
        <v>5.6</v>
      </c>
      <c r="AJ230" s="7" t="s">
        <v>1148</v>
      </c>
      <c r="AK230" s="7" t="str">
        <f>IF(OR(N230="Q",P230="Q",R230="Q",T230="Q",V230="Q",X230="Q",Z230="Q",AB230="Q",AD230="Q",AF230="Q",AH230="Q",AJ230="Q"),"Yes","No")</f>
        <v>No</v>
      </c>
    </row>
    <row r="231" spans="1:37">
      <c r="A231" s="7" t="s">
        <v>711</v>
      </c>
      <c r="B231" s="7" t="s">
        <v>712</v>
      </c>
      <c r="C231" s="7" t="s">
        <v>44</v>
      </c>
      <c r="D231" s="304">
        <v>7015</v>
      </c>
      <c r="E231" s="299">
        <v>70015</v>
      </c>
      <c r="F231" s="7" t="s">
        <v>164</v>
      </c>
      <c r="G231" s="7" t="s">
        <v>160</v>
      </c>
      <c r="H231" s="8">
        <v>472870</v>
      </c>
      <c r="I231" s="8">
        <v>156</v>
      </c>
      <c r="J231" s="7" t="s">
        <v>7</v>
      </c>
      <c r="K231" s="7" t="s">
        <v>161</v>
      </c>
      <c r="L231" s="8">
        <v>38</v>
      </c>
      <c r="M231" s="8">
        <v>143614</v>
      </c>
      <c r="N231" s="7" t="s">
        <v>1148</v>
      </c>
      <c r="O231" s="8">
        <v>29347</v>
      </c>
      <c r="P231" s="7" t="s">
        <v>1148</v>
      </c>
      <c r="Q231" s="8">
        <v>5776</v>
      </c>
      <c r="R231" s="7" t="s">
        <v>1148</v>
      </c>
      <c r="S231" s="8">
        <v>24290</v>
      </c>
      <c r="T231" s="7" t="s">
        <v>1148</v>
      </c>
      <c r="U231" s="8">
        <v>0</v>
      </c>
      <c r="V231" s="7" t="s">
        <v>1148</v>
      </c>
      <c r="W231" s="33">
        <v>203027</v>
      </c>
      <c r="X231" s="7" t="s">
        <v>1148</v>
      </c>
      <c r="Y231" s="30">
        <v>67.650000000000006</v>
      </c>
      <c r="Z231" s="7" t="s">
        <v>1148</v>
      </c>
      <c r="AA231" s="30">
        <v>14.68</v>
      </c>
      <c r="AB231" s="7" t="s">
        <v>1148</v>
      </c>
      <c r="AC231" s="30">
        <v>2.15</v>
      </c>
      <c r="AD231" s="7" t="s">
        <v>1148</v>
      </c>
      <c r="AE231" s="30">
        <v>13.26</v>
      </c>
      <c r="AF231" s="7" t="s">
        <v>1148</v>
      </c>
      <c r="AG231" s="30">
        <v>0</v>
      </c>
      <c r="AH231" s="34" t="s">
        <v>1148</v>
      </c>
      <c r="AI231" s="32">
        <v>97.74</v>
      </c>
      <c r="AJ231" s="7" t="s">
        <v>1148</v>
      </c>
      <c r="AK231" s="7" t="str">
        <f>IF(OR(N231="Q",P231="Q",R231="Q",T231="Q",V231="Q",X231="Q",Z231="Q",AB231="Q",AD231="Q",AF231="Q",AH231="Q",AJ231="Q"),"Yes","No")</f>
        <v>No</v>
      </c>
    </row>
    <row r="232" spans="1:37">
      <c r="A232" s="7" t="s">
        <v>711</v>
      </c>
      <c r="B232" s="7" t="s">
        <v>712</v>
      </c>
      <c r="C232" s="7" t="s">
        <v>44</v>
      </c>
      <c r="D232" s="304">
        <v>7015</v>
      </c>
      <c r="E232" s="299">
        <v>70015</v>
      </c>
      <c r="F232" s="7" t="s">
        <v>164</v>
      </c>
      <c r="G232" s="7" t="s">
        <v>160</v>
      </c>
      <c r="H232" s="8">
        <v>472870</v>
      </c>
      <c r="I232" s="8">
        <v>156</v>
      </c>
      <c r="J232" s="7" t="s">
        <v>10</v>
      </c>
      <c r="K232" s="7" t="s">
        <v>161</v>
      </c>
      <c r="L232" s="8">
        <v>20</v>
      </c>
      <c r="M232" s="8">
        <v>42634</v>
      </c>
      <c r="N232" s="7" t="s">
        <v>1148</v>
      </c>
      <c r="O232" s="8">
        <v>3792</v>
      </c>
      <c r="P232" s="7" t="s">
        <v>1148</v>
      </c>
      <c r="Q232" s="8">
        <v>526</v>
      </c>
      <c r="R232" s="7" t="s">
        <v>1148</v>
      </c>
      <c r="S232" s="8">
        <v>2498</v>
      </c>
      <c r="T232" s="7" t="s">
        <v>1148</v>
      </c>
      <c r="U232" s="8">
        <v>0</v>
      </c>
      <c r="V232" s="7" t="s">
        <v>1148</v>
      </c>
      <c r="W232" s="33">
        <v>49450</v>
      </c>
      <c r="X232" s="7" t="s">
        <v>1148</v>
      </c>
      <c r="Y232" s="30">
        <v>22.45</v>
      </c>
      <c r="Z232" s="7" t="s">
        <v>1148</v>
      </c>
      <c r="AA232" s="30">
        <v>1.99</v>
      </c>
      <c r="AB232" s="7" t="s">
        <v>1148</v>
      </c>
      <c r="AC232" s="30">
        <v>0.18</v>
      </c>
      <c r="AD232" s="7" t="s">
        <v>1148</v>
      </c>
      <c r="AE232" s="30">
        <v>1.45</v>
      </c>
      <c r="AF232" s="7" t="s">
        <v>1148</v>
      </c>
      <c r="AG232" s="30">
        <v>0</v>
      </c>
      <c r="AH232" s="34" t="s">
        <v>1148</v>
      </c>
      <c r="AI232" s="32">
        <v>26.07</v>
      </c>
      <c r="AJ232" s="7" t="s">
        <v>1148</v>
      </c>
      <c r="AK232" s="7" t="str">
        <f>IF(OR(N232="Q",P232="Q",R232="Q",T232="Q",V232="Q",X232="Q",Z232="Q",AB232="Q",AD232="Q",AF232="Q",AH232="Q",AJ232="Q"),"Yes","No")</f>
        <v>No</v>
      </c>
    </row>
    <row r="233" spans="1:37">
      <c r="A233" s="7" t="s">
        <v>203</v>
      </c>
      <c r="B233" s="7" t="s">
        <v>204</v>
      </c>
      <c r="C233" s="7" t="s">
        <v>52</v>
      </c>
      <c r="D233" s="304">
        <v>5040</v>
      </c>
      <c r="E233" s="299">
        <v>50040</v>
      </c>
      <c r="F233" s="7" t="s">
        <v>167</v>
      </c>
      <c r="G233" s="7" t="s">
        <v>160</v>
      </c>
      <c r="H233" s="8">
        <v>306022</v>
      </c>
      <c r="I233" s="8">
        <v>154</v>
      </c>
      <c r="J233" s="7" t="s">
        <v>7</v>
      </c>
      <c r="K233" s="7" t="s">
        <v>161</v>
      </c>
      <c r="L233" s="8">
        <v>69</v>
      </c>
      <c r="M233" s="8">
        <v>272795</v>
      </c>
      <c r="N233" s="7" t="s">
        <v>1148</v>
      </c>
      <c r="O233" s="8">
        <v>66532</v>
      </c>
      <c r="P233" s="7" t="s">
        <v>1148</v>
      </c>
      <c r="Q233" s="8">
        <v>5330</v>
      </c>
      <c r="R233" s="7" t="s">
        <v>1148</v>
      </c>
      <c r="S233" s="8">
        <v>59108</v>
      </c>
      <c r="T233" s="7" t="s">
        <v>1148</v>
      </c>
      <c r="U233" s="8">
        <v>0</v>
      </c>
      <c r="V233" s="7" t="s">
        <v>1148</v>
      </c>
      <c r="W233" s="33">
        <v>403765</v>
      </c>
      <c r="X233" s="7" t="s">
        <v>1148</v>
      </c>
      <c r="Y233" s="30">
        <v>170</v>
      </c>
      <c r="Z233" s="7" t="s">
        <v>1148</v>
      </c>
      <c r="AA233" s="30">
        <v>39.5</v>
      </c>
      <c r="AB233" s="7" t="s">
        <v>1148</v>
      </c>
      <c r="AC233" s="30">
        <v>2.8</v>
      </c>
      <c r="AD233" s="7" t="s">
        <v>1148</v>
      </c>
      <c r="AE233" s="30">
        <v>37.799999999999997</v>
      </c>
      <c r="AF233" s="7" t="s">
        <v>1148</v>
      </c>
      <c r="AG233" s="30">
        <v>0</v>
      </c>
      <c r="AH233" s="34" t="s">
        <v>1148</v>
      </c>
      <c r="AI233" s="32">
        <v>250.1</v>
      </c>
      <c r="AJ233" s="7" t="s">
        <v>1148</v>
      </c>
      <c r="AK233" s="7" t="str">
        <f>IF(OR(N233="Q",P233="Q",R233="Q",T233="Q",V233="Q",X233="Q",Z233="Q",AB233="Q",AD233="Q",AF233="Q",AH233="Q",AJ233="Q"),"Yes","No")</f>
        <v>No</v>
      </c>
    </row>
    <row r="234" spans="1:37">
      <c r="A234" s="7" t="s">
        <v>638</v>
      </c>
      <c r="B234" s="7" t="s">
        <v>639</v>
      </c>
      <c r="C234" s="7" t="s">
        <v>32</v>
      </c>
      <c r="D234" s="304">
        <v>4063</v>
      </c>
      <c r="E234" s="299">
        <v>40063</v>
      </c>
      <c r="F234" s="7" t="s">
        <v>164</v>
      </c>
      <c r="G234" s="7" t="s">
        <v>160</v>
      </c>
      <c r="H234" s="8">
        <v>452791</v>
      </c>
      <c r="I234" s="8">
        <v>154</v>
      </c>
      <c r="J234" s="7" t="s">
        <v>7</v>
      </c>
      <c r="K234" s="7" t="s">
        <v>161</v>
      </c>
      <c r="L234" s="8">
        <v>29</v>
      </c>
      <c r="M234" s="8">
        <v>137800</v>
      </c>
      <c r="N234" s="7" t="s">
        <v>1148</v>
      </c>
      <c r="O234" s="8">
        <v>0</v>
      </c>
      <c r="P234" s="7" t="s">
        <v>1148</v>
      </c>
      <c r="Q234" s="8">
        <v>0</v>
      </c>
      <c r="R234" s="7" t="s">
        <v>1148</v>
      </c>
      <c r="S234" s="8">
        <v>10000</v>
      </c>
      <c r="T234" s="7" t="s">
        <v>1148</v>
      </c>
      <c r="U234" s="8">
        <v>0</v>
      </c>
      <c r="V234" s="7" t="s">
        <v>1148</v>
      </c>
      <c r="W234" s="33">
        <v>147800</v>
      </c>
      <c r="X234" s="7" t="s">
        <v>1148</v>
      </c>
      <c r="Y234" s="30">
        <v>53</v>
      </c>
      <c r="Z234" s="7" t="s">
        <v>1148</v>
      </c>
      <c r="AA234" s="30">
        <v>0</v>
      </c>
      <c r="AB234" s="7" t="s">
        <v>1148</v>
      </c>
      <c r="AC234" s="30">
        <v>0</v>
      </c>
      <c r="AD234" s="7" t="s">
        <v>1148</v>
      </c>
      <c r="AE234" s="30">
        <v>5</v>
      </c>
      <c r="AF234" s="7" t="s">
        <v>1148</v>
      </c>
      <c r="AG234" s="30">
        <v>0</v>
      </c>
      <c r="AH234" s="34" t="s">
        <v>1148</v>
      </c>
      <c r="AI234" s="32">
        <v>58</v>
      </c>
      <c r="AJ234" s="7" t="s">
        <v>1148</v>
      </c>
      <c r="AK234" s="7" t="str">
        <f>IF(OR(N234="Q",P234="Q",R234="Q",T234="Q",V234="Q",X234="Q",Z234="Q",AB234="Q",AD234="Q",AF234="Q",AH234="Q",AJ234="Q"),"Yes","No")</f>
        <v>No</v>
      </c>
    </row>
    <row r="235" spans="1:37">
      <c r="A235" s="7" t="s">
        <v>638</v>
      </c>
      <c r="B235" s="7" t="s">
        <v>639</v>
      </c>
      <c r="C235" s="7" t="s">
        <v>32</v>
      </c>
      <c r="D235" s="304">
        <v>4063</v>
      </c>
      <c r="E235" s="299">
        <v>40063</v>
      </c>
      <c r="F235" s="7" t="s">
        <v>164</v>
      </c>
      <c r="G235" s="7" t="s">
        <v>160</v>
      </c>
      <c r="H235" s="8">
        <v>452791</v>
      </c>
      <c r="I235" s="8">
        <v>154</v>
      </c>
      <c r="J235" s="7" t="s">
        <v>10</v>
      </c>
      <c r="K235" s="7" t="s">
        <v>161</v>
      </c>
      <c r="L235" s="8">
        <v>27</v>
      </c>
      <c r="M235" s="8">
        <v>67600</v>
      </c>
      <c r="N235" s="7" t="s">
        <v>1148</v>
      </c>
      <c r="O235" s="8">
        <v>0</v>
      </c>
      <c r="P235" s="7" t="s">
        <v>1148</v>
      </c>
      <c r="Q235" s="8">
        <v>0</v>
      </c>
      <c r="R235" s="7" t="s">
        <v>1148</v>
      </c>
      <c r="S235" s="8">
        <v>6000</v>
      </c>
      <c r="T235" s="7" t="s">
        <v>1148</v>
      </c>
      <c r="U235" s="8">
        <v>0</v>
      </c>
      <c r="V235" s="7" t="s">
        <v>1148</v>
      </c>
      <c r="W235" s="33">
        <v>73600</v>
      </c>
      <c r="X235" s="7" t="s">
        <v>1148</v>
      </c>
      <c r="Y235" s="30">
        <v>26</v>
      </c>
      <c r="Z235" s="7" t="s">
        <v>1148</v>
      </c>
      <c r="AA235" s="30">
        <v>0</v>
      </c>
      <c r="AB235" s="7" t="s">
        <v>1148</v>
      </c>
      <c r="AC235" s="30">
        <v>0</v>
      </c>
      <c r="AD235" s="7" t="s">
        <v>1148</v>
      </c>
      <c r="AE235" s="30">
        <v>3</v>
      </c>
      <c r="AF235" s="7" t="s">
        <v>1148</v>
      </c>
      <c r="AG235" s="30">
        <v>0</v>
      </c>
      <c r="AH235" s="34" t="s">
        <v>1148</v>
      </c>
      <c r="AI235" s="32">
        <v>29</v>
      </c>
      <c r="AJ235" s="7" t="s">
        <v>1148</v>
      </c>
      <c r="AK235" s="7" t="str">
        <f>IF(OR(N235="Q",P235="Q",R235="Q",T235="Q",V235="Q",X235="Q",Z235="Q",AB235="Q",AD235="Q",AF235="Q",AH235="Q",AJ235="Q"),"Yes","No")</f>
        <v>No</v>
      </c>
    </row>
    <row r="236" spans="1:37">
      <c r="A236" s="7" t="s">
        <v>203</v>
      </c>
      <c r="B236" s="7" t="s">
        <v>204</v>
      </c>
      <c r="C236" s="7" t="s">
        <v>52</v>
      </c>
      <c r="D236" s="304">
        <v>5040</v>
      </c>
      <c r="E236" s="299">
        <v>50040</v>
      </c>
      <c r="F236" s="7" t="s">
        <v>167</v>
      </c>
      <c r="G236" s="7" t="s">
        <v>160</v>
      </c>
      <c r="H236" s="8">
        <v>306022</v>
      </c>
      <c r="I236" s="8">
        <v>154</v>
      </c>
      <c r="J236" s="7" t="s">
        <v>10</v>
      </c>
      <c r="K236" s="7" t="s">
        <v>161</v>
      </c>
      <c r="L236" s="8">
        <v>9</v>
      </c>
      <c r="M236" s="8">
        <v>7961</v>
      </c>
      <c r="N236" s="7" t="s">
        <v>1148</v>
      </c>
      <c r="O236" s="8">
        <v>1698</v>
      </c>
      <c r="P236" s="7" t="s">
        <v>1148</v>
      </c>
      <c r="Q236" s="8">
        <v>212</v>
      </c>
      <c r="R236" s="7" t="s">
        <v>1148</v>
      </c>
      <c r="S236" s="8">
        <v>280</v>
      </c>
      <c r="T236" s="7" t="s">
        <v>1148</v>
      </c>
      <c r="U236" s="8">
        <v>0</v>
      </c>
      <c r="V236" s="7" t="s">
        <v>1148</v>
      </c>
      <c r="W236" s="33">
        <v>10151</v>
      </c>
      <c r="X236" s="7" t="s">
        <v>1148</v>
      </c>
      <c r="Y236" s="30">
        <v>13</v>
      </c>
      <c r="Z236" s="7" t="s">
        <v>1148</v>
      </c>
      <c r="AA236" s="30">
        <v>1</v>
      </c>
      <c r="AB236" s="7" t="s">
        <v>1148</v>
      </c>
      <c r="AC236" s="30">
        <v>0.12</v>
      </c>
      <c r="AD236" s="7" t="s">
        <v>1148</v>
      </c>
      <c r="AE236" s="30">
        <v>0.18</v>
      </c>
      <c r="AF236" s="7" t="s">
        <v>1148</v>
      </c>
      <c r="AG236" s="30">
        <v>0</v>
      </c>
      <c r="AH236" s="34" t="s">
        <v>1148</v>
      </c>
      <c r="AI236" s="32">
        <v>14.3</v>
      </c>
      <c r="AJ236" s="7" t="s">
        <v>1148</v>
      </c>
      <c r="AK236" s="7" t="str">
        <f>IF(OR(N236="Q",P236="Q",R236="Q",T236="Q",V236="Q",X236="Q",Z236="Q",AB236="Q",AD236="Q",AF236="Q",AH236="Q",AJ236="Q"),"Yes","No")</f>
        <v>No</v>
      </c>
    </row>
    <row r="237" spans="1:37">
      <c r="A237" s="7" t="s">
        <v>203</v>
      </c>
      <c r="B237" s="7" t="s">
        <v>204</v>
      </c>
      <c r="C237" s="7" t="s">
        <v>52</v>
      </c>
      <c r="D237" s="304">
        <v>5040</v>
      </c>
      <c r="E237" s="299">
        <v>50040</v>
      </c>
      <c r="F237" s="7" t="s">
        <v>167</v>
      </c>
      <c r="G237" s="7" t="s">
        <v>160</v>
      </c>
      <c r="H237" s="8">
        <v>306022</v>
      </c>
      <c r="I237" s="8">
        <v>154</v>
      </c>
      <c r="J237" s="7" t="s">
        <v>18</v>
      </c>
      <c r="K237" s="7" t="s">
        <v>161</v>
      </c>
      <c r="L237" s="8">
        <v>2</v>
      </c>
      <c r="M237" s="8">
        <v>0</v>
      </c>
      <c r="N237" s="7" t="s">
        <v>1148</v>
      </c>
      <c r="O237" s="8">
        <v>756</v>
      </c>
      <c r="P237" s="7" t="s">
        <v>1148</v>
      </c>
      <c r="Q237" s="8">
        <v>138</v>
      </c>
      <c r="R237" s="7" t="s">
        <v>1148</v>
      </c>
      <c r="S237" s="8">
        <v>411</v>
      </c>
      <c r="T237" s="7" t="s">
        <v>1148</v>
      </c>
      <c r="U237" s="8">
        <v>0</v>
      </c>
      <c r="V237" s="7" t="s">
        <v>1148</v>
      </c>
      <c r="W237" s="33">
        <v>1305</v>
      </c>
      <c r="X237" s="7" t="s">
        <v>1148</v>
      </c>
      <c r="Y237" s="30">
        <v>0</v>
      </c>
      <c r="Z237" s="7" t="s">
        <v>1148</v>
      </c>
      <c r="AA237" s="30">
        <v>0.45</v>
      </c>
      <c r="AB237" s="7" t="s">
        <v>1148</v>
      </c>
      <c r="AC237" s="30">
        <v>0.08</v>
      </c>
      <c r="AD237" s="7" t="s">
        <v>1148</v>
      </c>
      <c r="AE237" s="30">
        <v>0.25</v>
      </c>
      <c r="AF237" s="7" t="s">
        <v>1148</v>
      </c>
      <c r="AG237" s="30">
        <v>0</v>
      </c>
      <c r="AH237" s="34" t="s">
        <v>1148</v>
      </c>
      <c r="AI237" s="32">
        <v>0.78</v>
      </c>
      <c r="AJ237" s="7" t="s">
        <v>1148</v>
      </c>
      <c r="AK237" s="7" t="str">
        <f>IF(OR(N237="Q",P237="Q",R237="Q",T237="Q",V237="Q",X237="Q",Z237="Q",AB237="Q",AD237="Q",AF237="Q",AH237="Q",AJ237="Q"),"Yes","No")</f>
        <v>No</v>
      </c>
    </row>
    <row r="238" spans="1:37">
      <c r="A238" s="7" t="s">
        <v>488</v>
      </c>
      <c r="B238" s="7" t="s">
        <v>489</v>
      </c>
      <c r="C238" s="7" t="s">
        <v>83</v>
      </c>
      <c r="D238" s="304">
        <v>4003</v>
      </c>
      <c r="E238" s="299">
        <v>40003</v>
      </c>
      <c r="F238" s="7" t="s">
        <v>164</v>
      </c>
      <c r="G238" s="7" t="s">
        <v>160</v>
      </c>
      <c r="H238" s="8">
        <v>1060061</v>
      </c>
      <c r="I238" s="8">
        <v>150</v>
      </c>
      <c r="J238" s="7" t="s">
        <v>7</v>
      </c>
      <c r="K238" s="7" t="s">
        <v>161</v>
      </c>
      <c r="L238" s="8">
        <v>108</v>
      </c>
      <c r="M238" s="8">
        <v>473192</v>
      </c>
      <c r="N238" s="7" t="s">
        <v>1148</v>
      </c>
      <c r="O238" s="8">
        <v>103019</v>
      </c>
      <c r="P238" s="7" t="s">
        <v>1148</v>
      </c>
      <c r="Q238" s="8">
        <v>10069</v>
      </c>
      <c r="R238" s="7" t="s">
        <v>1148</v>
      </c>
      <c r="S238" s="8">
        <v>87554</v>
      </c>
      <c r="T238" s="7" t="s">
        <v>1148</v>
      </c>
      <c r="U238" s="8">
        <v>0</v>
      </c>
      <c r="V238" s="7" t="s">
        <v>1148</v>
      </c>
      <c r="W238" s="33">
        <v>673834</v>
      </c>
      <c r="X238" s="7" t="s">
        <v>1148</v>
      </c>
      <c r="Y238" s="30">
        <v>237</v>
      </c>
      <c r="Z238" s="7" t="s">
        <v>1148</v>
      </c>
      <c r="AA238" s="30">
        <v>63</v>
      </c>
      <c r="AB238" s="7" t="s">
        <v>1148</v>
      </c>
      <c r="AC238" s="30">
        <v>5</v>
      </c>
      <c r="AD238" s="7" t="s">
        <v>1148</v>
      </c>
      <c r="AE238" s="30">
        <v>48</v>
      </c>
      <c r="AF238" s="7" t="s">
        <v>1148</v>
      </c>
      <c r="AG238" s="30">
        <v>0</v>
      </c>
      <c r="AH238" s="34" t="s">
        <v>1148</v>
      </c>
      <c r="AI238" s="32">
        <v>353</v>
      </c>
      <c r="AJ238" s="7" t="s">
        <v>1148</v>
      </c>
      <c r="AK238" s="7" t="str">
        <f>IF(OR(N238="Q",P238="Q",R238="Q",T238="Q",V238="Q",X238="Q",Z238="Q",AB238="Q",AD238="Q",AF238="Q",AH238="Q",AJ238="Q"),"Yes","No")</f>
        <v>No</v>
      </c>
    </row>
    <row r="239" spans="1:37">
      <c r="A239" s="7" t="s">
        <v>488</v>
      </c>
      <c r="B239" s="7" t="s">
        <v>489</v>
      </c>
      <c r="C239" s="7" t="s">
        <v>83</v>
      </c>
      <c r="D239" s="304">
        <v>4003</v>
      </c>
      <c r="E239" s="299">
        <v>40003</v>
      </c>
      <c r="F239" s="7" t="s">
        <v>164</v>
      </c>
      <c r="G239" s="7" t="s">
        <v>160</v>
      </c>
      <c r="H239" s="8">
        <v>1060061</v>
      </c>
      <c r="I239" s="8">
        <v>150</v>
      </c>
      <c r="J239" s="7" t="s">
        <v>10</v>
      </c>
      <c r="K239" s="7" t="s">
        <v>161</v>
      </c>
      <c r="L239" s="8">
        <v>42</v>
      </c>
      <c r="M239" s="8">
        <v>108551</v>
      </c>
      <c r="N239" s="7" t="s">
        <v>1148</v>
      </c>
      <c r="O239" s="8">
        <v>5403</v>
      </c>
      <c r="P239" s="7" t="s">
        <v>1148</v>
      </c>
      <c r="Q239" s="8">
        <v>36</v>
      </c>
      <c r="R239" s="7" t="s">
        <v>1148</v>
      </c>
      <c r="S239" s="8">
        <v>3720</v>
      </c>
      <c r="T239" s="7" t="s">
        <v>1148</v>
      </c>
      <c r="U239" s="8">
        <v>0</v>
      </c>
      <c r="V239" s="7" t="s">
        <v>1148</v>
      </c>
      <c r="W239" s="33">
        <v>117710</v>
      </c>
      <c r="X239" s="7" t="s">
        <v>1148</v>
      </c>
      <c r="Y239" s="30">
        <v>69</v>
      </c>
      <c r="Z239" s="7" t="s">
        <v>1148</v>
      </c>
      <c r="AA239" s="30">
        <v>3</v>
      </c>
      <c r="AB239" s="7" t="s">
        <v>1148</v>
      </c>
      <c r="AC239" s="30">
        <v>0</v>
      </c>
      <c r="AD239" s="7" t="s">
        <v>1148</v>
      </c>
      <c r="AE239" s="30">
        <v>2</v>
      </c>
      <c r="AF239" s="7" t="s">
        <v>1148</v>
      </c>
      <c r="AG239" s="30">
        <v>0</v>
      </c>
      <c r="AH239" s="34" t="s">
        <v>1148</v>
      </c>
      <c r="AI239" s="32">
        <v>74</v>
      </c>
      <c r="AJ239" s="7" t="s">
        <v>1148</v>
      </c>
      <c r="AK239" s="7" t="str">
        <f>IF(OR(N239="Q",P239="Q",R239="Q",T239="Q",V239="Q",X239="Q",Z239="Q",AB239="Q",AD239="Q",AF239="Q",AH239="Q",AJ239="Q"),"Yes","No")</f>
        <v>No</v>
      </c>
    </row>
    <row r="240" spans="1:37">
      <c r="A240" s="7" t="s">
        <v>488</v>
      </c>
      <c r="B240" s="7" t="s">
        <v>489</v>
      </c>
      <c r="C240" s="7" t="s">
        <v>83</v>
      </c>
      <c r="D240" s="304">
        <v>4003</v>
      </c>
      <c r="E240" s="299">
        <v>40003</v>
      </c>
      <c r="F240" s="7" t="s">
        <v>164</v>
      </c>
      <c r="G240" s="7" t="s">
        <v>160</v>
      </c>
      <c r="H240" s="8">
        <v>1060061</v>
      </c>
      <c r="I240" s="8">
        <v>150</v>
      </c>
      <c r="J240" s="7" t="s">
        <v>12</v>
      </c>
      <c r="K240" s="7" t="s">
        <v>161</v>
      </c>
      <c r="L240" s="8">
        <v>0</v>
      </c>
      <c r="M240" s="8">
        <v>0</v>
      </c>
      <c r="N240" s="7" t="s">
        <v>1148</v>
      </c>
      <c r="O240" s="8">
        <v>24724</v>
      </c>
      <c r="P240" s="7" t="s">
        <v>1148</v>
      </c>
      <c r="Q240" s="8">
        <v>0</v>
      </c>
      <c r="R240" s="7" t="s">
        <v>1148</v>
      </c>
      <c r="S240" s="8">
        <v>8144</v>
      </c>
      <c r="T240" s="7" t="s">
        <v>1148</v>
      </c>
      <c r="U240" s="8">
        <v>0</v>
      </c>
      <c r="V240" s="7" t="s">
        <v>1148</v>
      </c>
      <c r="W240" s="33">
        <v>32868</v>
      </c>
      <c r="X240" s="7" t="s">
        <v>1148</v>
      </c>
      <c r="Y240" s="30">
        <v>0</v>
      </c>
      <c r="Z240" s="7" t="s">
        <v>1148</v>
      </c>
      <c r="AA240" s="30">
        <v>14</v>
      </c>
      <c r="AB240" s="7" t="s">
        <v>1148</v>
      </c>
      <c r="AC240" s="30">
        <v>0</v>
      </c>
      <c r="AD240" s="7" t="s">
        <v>1148</v>
      </c>
      <c r="AE240" s="30">
        <v>5</v>
      </c>
      <c r="AF240" s="7" t="s">
        <v>1148</v>
      </c>
      <c r="AG240" s="30">
        <v>0</v>
      </c>
      <c r="AH240" s="34" t="s">
        <v>1148</v>
      </c>
      <c r="AI240" s="32">
        <v>19</v>
      </c>
      <c r="AJ240" s="7" t="s">
        <v>1148</v>
      </c>
      <c r="AK240" s="7" t="str">
        <f>IF(OR(N240="Q",P240="Q",R240="Q",T240="Q",V240="Q",X240="Q",Z240="Q",AB240="Q",AD240="Q",AF240="Q",AH240="Q",AJ240="Q"),"Yes","No")</f>
        <v>No</v>
      </c>
    </row>
    <row r="241" spans="1:37">
      <c r="A241" s="7" t="s">
        <v>488</v>
      </c>
      <c r="B241" s="7" t="s">
        <v>489</v>
      </c>
      <c r="C241" s="7" t="s">
        <v>83</v>
      </c>
      <c r="D241" s="304">
        <v>4003</v>
      </c>
      <c r="E241" s="299">
        <v>40003</v>
      </c>
      <c r="F241" s="7" t="s">
        <v>164</v>
      </c>
      <c r="G241" s="7" t="s">
        <v>160</v>
      </c>
      <c r="H241" s="8">
        <v>1060061</v>
      </c>
      <c r="I241" s="8">
        <v>150</v>
      </c>
      <c r="J241" s="7" t="s">
        <v>12</v>
      </c>
      <c r="K241" s="7" t="s">
        <v>161</v>
      </c>
      <c r="L241" s="8">
        <v>0</v>
      </c>
      <c r="M241" s="8">
        <v>0</v>
      </c>
      <c r="N241" s="7" t="s">
        <v>1148</v>
      </c>
      <c r="O241" s="8">
        <v>24724</v>
      </c>
      <c r="P241" s="7" t="s">
        <v>1148</v>
      </c>
      <c r="Q241" s="8">
        <v>0</v>
      </c>
      <c r="R241" s="7" t="s">
        <v>1148</v>
      </c>
      <c r="S241" s="8">
        <v>8144</v>
      </c>
      <c r="T241" s="7" t="s">
        <v>1148</v>
      </c>
      <c r="U241" s="8">
        <v>0</v>
      </c>
      <c r="V241" s="7" t="s">
        <v>1148</v>
      </c>
      <c r="W241" s="33">
        <v>32868</v>
      </c>
      <c r="X241" s="7" t="s">
        <v>1148</v>
      </c>
      <c r="Y241" s="30">
        <v>0</v>
      </c>
      <c r="Z241" s="7" t="s">
        <v>1148</v>
      </c>
      <c r="AA241" s="30">
        <v>14</v>
      </c>
      <c r="AB241" s="7" t="s">
        <v>1148</v>
      </c>
      <c r="AC241" s="30">
        <v>0</v>
      </c>
      <c r="AD241" s="7" t="s">
        <v>1148</v>
      </c>
      <c r="AE241" s="30">
        <v>5</v>
      </c>
      <c r="AF241" s="7" t="s">
        <v>1148</v>
      </c>
      <c r="AG241" s="30">
        <v>0</v>
      </c>
      <c r="AH241" s="34" t="s">
        <v>1148</v>
      </c>
      <c r="AI241" s="32">
        <v>19</v>
      </c>
    </row>
    <row r="242" spans="1:37">
      <c r="A242" s="7" t="s">
        <v>260</v>
      </c>
      <c r="B242" s="7" t="s">
        <v>261</v>
      </c>
      <c r="C242" s="7" t="s">
        <v>17</v>
      </c>
      <c r="D242" s="304">
        <v>9078</v>
      </c>
      <c r="E242" s="299">
        <v>90078</v>
      </c>
      <c r="F242" s="7" t="s">
        <v>167</v>
      </c>
      <c r="G242" s="7" t="s">
        <v>160</v>
      </c>
      <c r="H242" s="8">
        <v>615968</v>
      </c>
      <c r="I242" s="8">
        <v>143</v>
      </c>
      <c r="J242" s="7" t="s">
        <v>7</v>
      </c>
      <c r="K242" s="7" t="s">
        <v>161</v>
      </c>
      <c r="L242" s="8">
        <v>93</v>
      </c>
      <c r="M242" s="8">
        <v>323116</v>
      </c>
      <c r="N242" s="7" t="s">
        <v>1148</v>
      </c>
      <c r="O242" s="8">
        <v>55936</v>
      </c>
      <c r="P242" s="7" t="s">
        <v>1148</v>
      </c>
      <c r="Q242" s="8">
        <v>8904</v>
      </c>
      <c r="R242" s="7" t="s">
        <v>1148</v>
      </c>
      <c r="S242" s="8">
        <v>59710</v>
      </c>
      <c r="T242" s="7" t="s">
        <v>1148</v>
      </c>
      <c r="U242" s="8">
        <v>0</v>
      </c>
      <c r="V242" s="7" t="s">
        <v>1148</v>
      </c>
      <c r="W242" s="33">
        <v>447666</v>
      </c>
      <c r="X242" s="7" t="s">
        <v>1148</v>
      </c>
      <c r="Y242" s="30">
        <v>174</v>
      </c>
      <c r="Z242" s="7" t="s">
        <v>1148</v>
      </c>
      <c r="AA242" s="30">
        <v>32</v>
      </c>
      <c r="AB242" s="7" t="s">
        <v>1148</v>
      </c>
      <c r="AC242" s="30">
        <v>5</v>
      </c>
      <c r="AD242" s="7" t="s">
        <v>1148</v>
      </c>
      <c r="AE242" s="30">
        <v>33</v>
      </c>
      <c r="AF242" s="7" t="s">
        <v>1148</v>
      </c>
      <c r="AG242" s="30">
        <v>0</v>
      </c>
      <c r="AH242" s="34" t="s">
        <v>1148</v>
      </c>
      <c r="AI242" s="32">
        <v>244</v>
      </c>
      <c r="AJ242" s="7" t="s">
        <v>1148</v>
      </c>
      <c r="AK242" s="7" t="str">
        <f>IF(OR(N242="Q",P242="Q",R242="Q",T242="Q",V242="Q",X242="Q",Z242="Q",AB242="Q",AD242="Q",AF242="Q",AH242="Q",AJ242="Q"),"Yes","No")</f>
        <v>No</v>
      </c>
    </row>
    <row r="243" spans="1:37">
      <c r="A243" s="7" t="s">
        <v>389</v>
      </c>
      <c r="B243" s="7" t="s">
        <v>390</v>
      </c>
      <c r="C243" s="7" t="s">
        <v>32</v>
      </c>
      <c r="D243" s="304">
        <v>4030</v>
      </c>
      <c r="E243" s="299">
        <v>40030</v>
      </c>
      <c r="F243" s="7" t="s">
        <v>164</v>
      </c>
      <c r="G243" s="7" t="s">
        <v>160</v>
      </c>
      <c r="H243" s="8">
        <v>187781</v>
      </c>
      <c r="I243" s="8">
        <v>142</v>
      </c>
      <c r="J243" s="7" t="s">
        <v>7</v>
      </c>
      <c r="K243" s="7" t="s">
        <v>161</v>
      </c>
      <c r="L243" s="8">
        <v>107</v>
      </c>
      <c r="M243" s="8">
        <v>445673</v>
      </c>
      <c r="N243" s="7" t="s">
        <v>1148</v>
      </c>
      <c r="O243" s="8">
        <v>67307</v>
      </c>
      <c r="P243" s="7" t="s">
        <v>1148</v>
      </c>
      <c r="Q243" s="8">
        <v>8184</v>
      </c>
      <c r="R243" s="7" t="s">
        <v>1148</v>
      </c>
      <c r="S243" s="8">
        <v>77988</v>
      </c>
      <c r="T243" s="7" t="s">
        <v>1148</v>
      </c>
      <c r="U243" s="8">
        <v>0</v>
      </c>
      <c r="V243" s="7" t="s">
        <v>1148</v>
      </c>
      <c r="W243" s="33">
        <v>599152</v>
      </c>
      <c r="X243" s="7" t="s">
        <v>1148</v>
      </c>
      <c r="Y243" s="30">
        <v>215</v>
      </c>
      <c r="Z243" s="7" t="s">
        <v>1148</v>
      </c>
      <c r="AA243" s="30">
        <v>37</v>
      </c>
      <c r="AB243" s="7" t="s">
        <v>1148</v>
      </c>
      <c r="AC243" s="30">
        <v>5</v>
      </c>
      <c r="AD243" s="7" t="s">
        <v>1148</v>
      </c>
      <c r="AE243" s="30">
        <v>41</v>
      </c>
      <c r="AF243" s="7" t="s">
        <v>1148</v>
      </c>
      <c r="AG243" s="30">
        <v>0</v>
      </c>
      <c r="AH243" s="34" t="s">
        <v>1148</v>
      </c>
      <c r="AI243" s="32">
        <v>298</v>
      </c>
      <c r="AJ243" s="7" t="s">
        <v>1148</v>
      </c>
      <c r="AK243" s="7" t="str">
        <f>IF(OR(N243="Q",P243="Q",R243="Q",T243="Q",V243="Q",X243="Q",Z243="Q",AB243="Q",AD243="Q",AF243="Q",AH243="Q",AJ243="Q"),"Yes","No")</f>
        <v>No</v>
      </c>
    </row>
    <row r="244" spans="1:37">
      <c r="A244" s="7" t="s">
        <v>23</v>
      </c>
      <c r="B244" s="7" t="s">
        <v>598</v>
      </c>
      <c r="C244" s="7" t="s">
        <v>17</v>
      </c>
      <c r="D244" s="304">
        <v>9223</v>
      </c>
      <c r="E244" s="299">
        <v>90223</v>
      </c>
      <c r="F244" s="7" t="s">
        <v>189</v>
      </c>
      <c r="G244" s="7" t="s">
        <v>160</v>
      </c>
      <c r="H244" s="8">
        <v>1723634</v>
      </c>
      <c r="I244" s="8">
        <v>142</v>
      </c>
      <c r="J244" s="7" t="s">
        <v>10</v>
      </c>
      <c r="K244" s="7" t="s">
        <v>161</v>
      </c>
      <c r="L244" s="8">
        <v>101</v>
      </c>
      <c r="M244" s="8">
        <v>326497</v>
      </c>
      <c r="N244" s="7" t="s">
        <v>1148</v>
      </c>
      <c r="O244" s="8">
        <v>20721</v>
      </c>
      <c r="P244" s="7" t="s">
        <v>1148</v>
      </c>
      <c r="Q244" s="8">
        <v>1709</v>
      </c>
      <c r="R244" s="7" t="s">
        <v>1148</v>
      </c>
      <c r="S244" s="8">
        <v>39121</v>
      </c>
      <c r="T244" s="7" t="s">
        <v>1148</v>
      </c>
      <c r="U244" s="8">
        <v>0</v>
      </c>
      <c r="V244" s="7" t="s">
        <v>1148</v>
      </c>
      <c r="W244" s="33">
        <v>388048</v>
      </c>
      <c r="X244" s="7" t="s">
        <v>1148</v>
      </c>
      <c r="Y244" s="30">
        <v>165.9</v>
      </c>
      <c r="Z244" s="7" t="s">
        <v>1148</v>
      </c>
      <c r="AA244" s="30">
        <v>11.7</v>
      </c>
      <c r="AB244" s="7" t="s">
        <v>1148</v>
      </c>
      <c r="AC244" s="30">
        <v>1</v>
      </c>
      <c r="AD244" s="7" t="s">
        <v>1148</v>
      </c>
      <c r="AE244" s="30">
        <v>23.1</v>
      </c>
      <c r="AF244" s="7" t="s">
        <v>1148</v>
      </c>
      <c r="AG244" s="30">
        <v>0</v>
      </c>
      <c r="AH244" s="34" t="s">
        <v>1148</v>
      </c>
      <c r="AI244" s="32">
        <v>201.7</v>
      </c>
      <c r="AJ244" s="7" t="s">
        <v>1148</v>
      </c>
      <c r="AK244" s="7" t="str">
        <f>IF(OR(N244="Q",P244="Q",R244="Q",T244="Q",V244="Q",X244="Q",Z244="Q",AB244="Q",AD244="Q",AF244="Q",AH244="Q",AJ244="Q"),"Yes","No")</f>
        <v>No</v>
      </c>
    </row>
    <row r="245" spans="1:37">
      <c r="A245" s="7" t="s">
        <v>395</v>
      </c>
      <c r="B245" s="7" t="s">
        <v>396</v>
      </c>
      <c r="C245" s="7" t="s">
        <v>17</v>
      </c>
      <c r="D245" s="304">
        <v>9016</v>
      </c>
      <c r="E245" s="299">
        <v>90016</v>
      </c>
      <c r="F245" s="7" t="s">
        <v>167</v>
      </c>
      <c r="G245" s="7" t="s">
        <v>160</v>
      </c>
      <c r="H245" s="8">
        <v>3281212</v>
      </c>
      <c r="I245" s="8">
        <v>141</v>
      </c>
      <c r="J245" s="7" t="s">
        <v>7</v>
      </c>
      <c r="K245" s="7" t="s">
        <v>161</v>
      </c>
      <c r="L245" s="8">
        <v>127</v>
      </c>
      <c r="M245" s="8">
        <v>744551</v>
      </c>
      <c r="N245" s="7" t="s">
        <v>1148</v>
      </c>
      <c r="O245" s="8">
        <v>108798</v>
      </c>
      <c r="P245" s="7" t="s">
        <v>1148</v>
      </c>
      <c r="Q245" s="8">
        <v>8182</v>
      </c>
      <c r="R245" s="7" t="s">
        <v>1148</v>
      </c>
      <c r="S245" s="8">
        <v>121045</v>
      </c>
      <c r="T245" s="7" t="s">
        <v>1148</v>
      </c>
      <c r="U245" s="8">
        <v>0</v>
      </c>
      <c r="V245" s="7" t="s">
        <v>1148</v>
      </c>
      <c r="W245" s="33">
        <v>982576</v>
      </c>
      <c r="X245" s="7" t="s">
        <v>1148</v>
      </c>
      <c r="Y245" s="30">
        <v>287</v>
      </c>
      <c r="Z245" s="7" t="s">
        <v>1148</v>
      </c>
      <c r="AA245" s="30">
        <v>66</v>
      </c>
      <c r="AB245" s="7" t="s">
        <v>1148</v>
      </c>
      <c r="AC245" s="30">
        <v>5</v>
      </c>
      <c r="AD245" s="7" t="s">
        <v>1148</v>
      </c>
      <c r="AE245" s="30">
        <v>67</v>
      </c>
      <c r="AF245" s="7" t="s">
        <v>1148</v>
      </c>
      <c r="AG245" s="30">
        <v>0</v>
      </c>
      <c r="AH245" s="34" t="s">
        <v>1148</v>
      </c>
      <c r="AI245" s="32">
        <v>425</v>
      </c>
      <c r="AJ245" s="7" t="s">
        <v>1148</v>
      </c>
      <c r="AK245" s="7" t="str">
        <f>IF(OR(N245="Q",P245="Q",R245="Q",T245="Q",V245="Q",X245="Q",Z245="Q",AB245="Q",AD245="Q",AF245="Q",AH245="Q",AJ245="Q"),"Yes","No")</f>
        <v>No</v>
      </c>
    </row>
    <row r="246" spans="1:37">
      <c r="A246" s="7" t="s">
        <v>395</v>
      </c>
      <c r="B246" s="7" t="s">
        <v>396</v>
      </c>
      <c r="C246" s="7" t="s">
        <v>17</v>
      </c>
      <c r="D246" s="304">
        <v>9016</v>
      </c>
      <c r="E246" s="299">
        <v>90016</v>
      </c>
      <c r="F246" s="7" t="s">
        <v>167</v>
      </c>
      <c r="G246" s="7" t="s">
        <v>160</v>
      </c>
      <c r="H246" s="8">
        <v>3281212</v>
      </c>
      <c r="I246" s="8">
        <v>141</v>
      </c>
      <c r="J246" s="7" t="s">
        <v>19</v>
      </c>
      <c r="K246" s="7" t="s">
        <v>161</v>
      </c>
      <c r="L246" s="8">
        <v>6</v>
      </c>
      <c r="M246" s="8">
        <v>92728</v>
      </c>
      <c r="N246" s="7" t="s">
        <v>1148</v>
      </c>
      <c r="O246" s="8">
        <v>18868</v>
      </c>
      <c r="P246" s="7" t="s">
        <v>1148</v>
      </c>
      <c r="Q246" s="8">
        <v>1920</v>
      </c>
      <c r="R246" s="7" t="s">
        <v>1148</v>
      </c>
      <c r="S246" s="8">
        <v>63160</v>
      </c>
      <c r="T246" s="7" t="s">
        <v>1148</v>
      </c>
      <c r="U246" s="8">
        <v>0</v>
      </c>
      <c r="V246" s="7" t="s">
        <v>1148</v>
      </c>
      <c r="W246" s="33">
        <v>176676</v>
      </c>
      <c r="X246" s="7" t="s">
        <v>1148</v>
      </c>
      <c r="Y246" s="30">
        <v>58</v>
      </c>
      <c r="Z246" s="7" t="s">
        <v>1148</v>
      </c>
      <c r="AA246" s="30">
        <v>14</v>
      </c>
      <c r="AB246" s="7" t="s">
        <v>1148</v>
      </c>
      <c r="AC246" s="30">
        <v>0</v>
      </c>
      <c r="AD246" s="7" t="s">
        <v>1148</v>
      </c>
      <c r="AE246" s="30">
        <v>32</v>
      </c>
      <c r="AF246" s="7" t="s">
        <v>1148</v>
      </c>
      <c r="AG246" s="30">
        <v>0</v>
      </c>
      <c r="AH246" s="34" t="s">
        <v>1148</v>
      </c>
      <c r="AI246" s="32">
        <v>104</v>
      </c>
      <c r="AJ246" s="7" t="s">
        <v>1148</v>
      </c>
      <c r="AK246" s="7" t="str">
        <f>IF(OR(N246="Q",P246="Q",R246="Q",T246="Q",V246="Q",X246="Q",Z246="Q",AB246="Q",AD246="Q",AF246="Q",AH246="Q",AJ246="Q"),"Yes","No")</f>
        <v>No</v>
      </c>
    </row>
    <row r="247" spans="1:37">
      <c r="A247" s="7" t="s">
        <v>725</v>
      </c>
      <c r="B247" s="7" t="s">
        <v>726</v>
      </c>
      <c r="C247" s="7" t="s">
        <v>77</v>
      </c>
      <c r="D247" s="304">
        <v>3027</v>
      </c>
      <c r="E247" s="299">
        <v>30027</v>
      </c>
      <c r="F247" s="7" t="s">
        <v>167</v>
      </c>
      <c r="G247" s="7" t="s">
        <v>160</v>
      </c>
      <c r="H247" s="8">
        <v>232045</v>
      </c>
      <c r="I247" s="8">
        <v>135</v>
      </c>
      <c r="J247" s="7" t="s">
        <v>10</v>
      </c>
      <c r="K247" s="7" t="s">
        <v>161</v>
      </c>
      <c r="L247" s="8">
        <v>60</v>
      </c>
      <c r="M247" s="8">
        <v>65108</v>
      </c>
      <c r="N247" s="7" t="s">
        <v>1148</v>
      </c>
      <c r="O247" s="8">
        <v>11493</v>
      </c>
      <c r="P247" s="7" t="s">
        <v>1148</v>
      </c>
      <c r="Q247" s="8">
        <v>573</v>
      </c>
      <c r="R247" s="7" t="s">
        <v>1148</v>
      </c>
      <c r="S247" s="8">
        <v>6203</v>
      </c>
      <c r="T247" s="7" t="s">
        <v>1148</v>
      </c>
      <c r="U247" s="8">
        <v>0</v>
      </c>
      <c r="V247" s="7" t="s">
        <v>1148</v>
      </c>
      <c r="W247" s="33">
        <v>83377</v>
      </c>
      <c r="X247" s="7" t="s">
        <v>1148</v>
      </c>
      <c r="Y247" s="30">
        <v>37.9</v>
      </c>
      <c r="Z247" s="7" t="s">
        <v>1148</v>
      </c>
      <c r="AA247" s="30">
        <v>6</v>
      </c>
      <c r="AB247" s="7" t="s">
        <v>1148</v>
      </c>
      <c r="AC247" s="30">
        <v>0.3</v>
      </c>
      <c r="AD247" s="7" t="s">
        <v>1148</v>
      </c>
      <c r="AE247" s="30">
        <v>3.3</v>
      </c>
      <c r="AF247" s="7" t="s">
        <v>1148</v>
      </c>
      <c r="AG247" s="30">
        <v>0</v>
      </c>
      <c r="AH247" s="34" t="s">
        <v>1148</v>
      </c>
      <c r="AI247" s="32">
        <v>47.5</v>
      </c>
      <c r="AJ247" s="7" t="s">
        <v>1148</v>
      </c>
      <c r="AK247" s="7" t="str">
        <f>IF(OR(N247="Q",P247="Q",R247="Q",T247="Q",V247="Q",X247="Q",Z247="Q",AB247="Q",AD247="Q",AF247="Q",AH247="Q",AJ247="Q"),"Yes","No")</f>
        <v>No</v>
      </c>
    </row>
    <row r="248" spans="1:37">
      <c r="A248" s="7" t="s">
        <v>725</v>
      </c>
      <c r="B248" s="7" t="s">
        <v>726</v>
      </c>
      <c r="C248" s="7" t="s">
        <v>77</v>
      </c>
      <c r="D248" s="304">
        <v>3027</v>
      </c>
      <c r="E248" s="299">
        <v>30027</v>
      </c>
      <c r="F248" s="7" t="s">
        <v>167</v>
      </c>
      <c r="G248" s="7" t="s">
        <v>160</v>
      </c>
      <c r="H248" s="8">
        <v>232045</v>
      </c>
      <c r="I248" s="8">
        <v>135</v>
      </c>
      <c r="J248" s="7" t="s">
        <v>7</v>
      </c>
      <c r="K248" s="7" t="s">
        <v>161</v>
      </c>
      <c r="L248" s="8">
        <v>44</v>
      </c>
      <c r="M248" s="8">
        <v>145314</v>
      </c>
      <c r="N248" s="7" t="s">
        <v>1148</v>
      </c>
      <c r="O248" s="8">
        <v>22739</v>
      </c>
      <c r="P248" s="7" t="s">
        <v>1148</v>
      </c>
      <c r="Q248" s="8">
        <v>1141</v>
      </c>
      <c r="R248" s="7" t="s">
        <v>1148</v>
      </c>
      <c r="S248" s="8">
        <v>14937</v>
      </c>
      <c r="T248" s="7" t="s">
        <v>1148</v>
      </c>
      <c r="U248" s="8">
        <v>0</v>
      </c>
      <c r="V248" s="7" t="s">
        <v>1148</v>
      </c>
      <c r="W248" s="33">
        <v>184131</v>
      </c>
      <c r="X248" s="7" t="s">
        <v>1148</v>
      </c>
      <c r="Y248" s="30">
        <v>81.93</v>
      </c>
      <c r="Z248" s="7" t="s">
        <v>1148</v>
      </c>
      <c r="AA248" s="30">
        <v>11.9</v>
      </c>
      <c r="AB248" s="7" t="s">
        <v>1148</v>
      </c>
      <c r="AC248" s="30">
        <v>0.6</v>
      </c>
      <c r="AD248" s="7" t="s">
        <v>1148</v>
      </c>
      <c r="AE248" s="30">
        <v>7.9</v>
      </c>
      <c r="AF248" s="7" t="s">
        <v>1148</v>
      </c>
      <c r="AG248" s="30">
        <v>0</v>
      </c>
      <c r="AH248" s="34" t="s">
        <v>1148</v>
      </c>
      <c r="AI248" s="32">
        <v>102.33</v>
      </c>
      <c r="AJ248" s="7" t="s">
        <v>1148</v>
      </c>
      <c r="AK248" s="7" t="str">
        <f>IF(OR(N248="Q",P248="Q",R248="Q",T248="Q",V248="Q",X248="Q",Z248="Q",AB248="Q",AD248="Q",AF248="Q",AH248="Q",AJ248="Q"),"Yes","No")</f>
        <v>No</v>
      </c>
    </row>
    <row r="249" spans="1:37">
      <c r="A249" s="7" t="s">
        <v>725</v>
      </c>
      <c r="B249" s="7" t="s">
        <v>726</v>
      </c>
      <c r="C249" s="7" t="s">
        <v>77</v>
      </c>
      <c r="D249" s="304">
        <v>3027</v>
      </c>
      <c r="E249" s="299">
        <v>30027</v>
      </c>
      <c r="F249" s="7" t="s">
        <v>167</v>
      </c>
      <c r="G249" s="7" t="s">
        <v>160</v>
      </c>
      <c r="H249" s="8">
        <v>232045</v>
      </c>
      <c r="I249" s="8">
        <v>135</v>
      </c>
      <c r="J249" s="7" t="s">
        <v>18</v>
      </c>
      <c r="K249" s="7" t="s">
        <v>161</v>
      </c>
      <c r="L249" s="8">
        <v>9</v>
      </c>
      <c r="M249" s="8">
        <v>7044</v>
      </c>
      <c r="N249" s="7" t="s">
        <v>1148</v>
      </c>
      <c r="O249" s="8">
        <v>2207</v>
      </c>
      <c r="P249" s="7" t="s">
        <v>1148</v>
      </c>
      <c r="Q249" s="8">
        <v>111</v>
      </c>
      <c r="R249" s="7" t="s">
        <v>1148</v>
      </c>
      <c r="S249" s="8">
        <v>1450</v>
      </c>
      <c r="T249" s="7" t="s">
        <v>1148</v>
      </c>
      <c r="U249" s="8">
        <v>0</v>
      </c>
      <c r="V249" s="7" t="s">
        <v>1148</v>
      </c>
      <c r="W249" s="33">
        <v>10812</v>
      </c>
      <c r="X249" s="7" t="s">
        <v>1148</v>
      </c>
      <c r="Y249" s="30">
        <v>4</v>
      </c>
      <c r="Z249" s="7" t="s">
        <v>1148</v>
      </c>
      <c r="AA249" s="30">
        <v>1.1000000000000001</v>
      </c>
      <c r="AB249" s="7" t="s">
        <v>1148</v>
      </c>
      <c r="AC249" s="30">
        <v>0.1</v>
      </c>
      <c r="AD249" s="7" t="s">
        <v>1148</v>
      </c>
      <c r="AE249" s="30">
        <v>0.8</v>
      </c>
      <c r="AF249" s="7" t="s">
        <v>1148</v>
      </c>
      <c r="AG249" s="30">
        <v>0</v>
      </c>
      <c r="AH249" s="34" t="s">
        <v>1148</v>
      </c>
      <c r="AI249" s="32">
        <v>6</v>
      </c>
      <c r="AJ249" s="7" t="s">
        <v>1148</v>
      </c>
      <c r="AK249" s="7" t="str">
        <f>IF(OR(N249="Q",P249="Q",R249="Q",T249="Q",V249="Q",X249="Q",Z249="Q",AB249="Q",AD249="Q",AF249="Q",AH249="Q",AJ249="Q"),"Yes","No")</f>
        <v>No</v>
      </c>
    </row>
    <row r="250" spans="1:37">
      <c r="A250" s="7" t="s">
        <v>387</v>
      </c>
      <c r="B250" s="7" t="s">
        <v>388</v>
      </c>
      <c r="C250" s="7" t="s">
        <v>17</v>
      </c>
      <c r="D250" s="304">
        <v>9027</v>
      </c>
      <c r="E250" s="299">
        <v>90027</v>
      </c>
      <c r="F250" s="7" t="s">
        <v>164</v>
      </c>
      <c r="G250" s="7" t="s">
        <v>160</v>
      </c>
      <c r="H250" s="8">
        <v>654628</v>
      </c>
      <c r="I250" s="8">
        <v>130</v>
      </c>
      <c r="J250" s="7" t="s">
        <v>7</v>
      </c>
      <c r="K250" s="7" t="s">
        <v>161</v>
      </c>
      <c r="L250" s="8">
        <v>80</v>
      </c>
      <c r="M250" s="8">
        <v>443874</v>
      </c>
      <c r="N250" s="7" t="s">
        <v>1148</v>
      </c>
      <c r="O250" s="8">
        <v>92273</v>
      </c>
      <c r="P250" s="7" t="s">
        <v>1148</v>
      </c>
      <c r="Q250" s="8">
        <v>13422</v>
      </c>
      <c r="R250" s="7" t="s">
        <v>1148</v>
      </c>
      <c r="S250" s="8">
        <v>44911</v>
      </c>
      <c r="T250" s="7" t="s">
        <v>1148</v>
      </c>
      <c r="U250" s="8">
        <v>0</v>
      </c>
      <c r="V250" s="7" t="s">
        <v>1148</v>
      </c>
      <c r="W250" s="33">
        <v>594480</v>
      </c>
      <c r="X250" s="7" t="s">
        <v>1148</v>
      </c>
      <c r="Y250" s="30">
        <v>235</v>
      </c>
      <c r="Z250" s="7" t="s">
        <v>1148</v>
      </c>
      <c r="AA250" s="30">
        <v>52</v>
      </c>
      <c r="AB250" s="7" t="s">
        <v>1148</v>
      </c>
      <c r="AC250" s="30">
        <v>7</v>
      </c>
      <c r="AD250" s="7" t="s">
        <v>1148</v>
      </c>
      <c r="AE250" s="30">
        <v>23</v>
      </c>
      <c r="AF250" s="7" t="s">
        <v>1148</v>
      </c>
      <c r="AG250" s="30">
        <v>0</v>
      </c>
      <c r="AH250" s="34" t="s">
        <v>1148</v>
      </c>
      <c r="AI250" s="32">
        <v>317</v>
      </c>
      <c r="AJ250" s="7" t="s">
        <v>1148</v>
      </c>
      <c r="AK250" s="7" t="str">
        <f>IF(OR(N250="Q",P250="Q",R250="Q",T250="Q",V250="Q",X250="Q",Z250="Q",AB250="Q",AD250="Q",AF250="Q",AH250="Q",AJ250="Q"),"Yes","No")</f>
        <v>No</v>
      </c>
    </row>
    <row r="251" spans="1:37">
      <c r="A251" s="7" t="s">
        <v>681</v>
      </c>
      <c r="B251" s="7" t="s">
        <v>682</v>
      </c>
      <c r="C251" s="7" t="s">
        <v>60</v>
      </c>
      <c r="D251" s="304">
        <v>7002</v>
      </c>
      <c r="E251" s="299">
        <v>70002</v>
      </c>
      <c r="F251" s="7" t="s">
        <v>167</v>
      </c>
      <c r="G251" s="7" t="s">
        <v>160</v>
      </c>
      <c r="H251" s="8">
        <v>725008</v>
      </c>
      <c r="I251" s="8">
        <v>125</v>
      </c>
      <c r="J251" s="7" t="s">
        <v>7</v>
      </c>
      <c r="K251" s="7" t="s">
        <v>161</v>
      </c>
      <c r="L251" s="8">
        <v>98</v>
      </c>
      <c r="M251" s="8">
        <v>332794</v>
      </c>
      <c r="N251" s="7" t="s">
        <v>1148</v>
      </c>
      <c r="O251" s="8">
        <v>56878</v>
      </c>
      <c r="P251" s="7" t="s">
        <v>1148</v>
      </c>
      <c r="Q251" s="8">
        <v>26041</v>
      </c>
      <c r="R251" s="7" t="s">
        <v>1148</v>
      </c>
      <c r="S251" s="8">
        <v>52735</v>
      </c>
      <c r="T251" s="7" t="s">
        <v>1148</v>
      </c>
      <c r="U251" s="8">
        <v>0</v>
      </c>
      <c r="V251" s="7" t="s">
        <v>1148</v>
      </c>
      <c r="W251" s="33">
        <v>468448</v>
      </c>
      <c r="X251" s="7" t="s">
        <v>1148</v>
      </c>
      <c r="Y251" s="30">
        <v>151</v>
      </c>
      <c r="Z251" s="7" t="s">
        <v>1148</v>
      </c>
      <c r="AA251" s="30">
        <v>34</v>
      </c>
      <c r="AB251" s="7" t="s">
        <v>1148</v>
      </c>
      <c r="AC251" s="30">
        <v>16</v>
      </c>
      <c r="AD251" s="7" t="s">
        <v>1148</v>
      </c>
      <c r="AE251" s="30">
        <v>30</v>
      </c>
      <c r="AF251" s="7" t="s">
        <v>1148</v>
      </c>
      <c r="AG251" s="30">
        <v>0</v>
      </c>
      <c r="AH251" s="34" t="s">
        <v>1148</v>
      </c>
      <c r="AI251" s="32">
        <v>231</v>
      </c>
      <c r="AJ251" s="7" t="s">
        <v>1148</v>
      </c>
      <c r="AK251" s="7" t="str">
        <f>IF(OR(N251="Q",P251="Q",R251="Q",T251="Q",V251="Q",X251="Q",Z251="Q",AB251="Q",AD251="Q",AF251="Q",AH251="Q",AJ251="Q"),"Yes","No")</f>
        <v>No</v>
      </c>
    </row>
    <row r="252" spans="1:37">
      <c r="A252" s="7" t="s">
        <v>500</v>
      </c>
      <c r="B252" s="7" t="s">
        <v>501</v>
      </c>
      <c r="C252" s="7" t="s">
        <v>79</v>
      </c>
      <c r="D252" s="304">
        <v>4086</v>
      </c>
      <c r="E252" s="299">
        <v>40086</v>
      </c>
      <c r="F252" s="7" t="s">
        <v>167</v>
      </c>
      <c r="G252" s="7" t="s">
        <v>160</v>
      </c>
      <c r="H252" s="8">
        <v>2148346</v>
      </c>
      <c r="I252" s="8">
        <v>125</v>
      </c>
      <c r="J252" s="7" t="s">
        <v>7</v>
      </c>
      <c r="K252" s="7" t="s">
        <v>161</v>
      </c>
      <c r="L252" s="8">
        <v>97</v>
      </c>
      <c r="M252" s="8">
        <v>736874</v>
      </c>
      <c r="N252" s="7" t="s">
        <v>1148</v>
      </c>
      <c r="O252" s="8">
        <v>354428</v>
      </c>
      <c r="P252" s="7" t="s">
        <v>1148</v>
      </c>
      <c r="Q252" s="8">
        <v>63717</v>
      </c>
      <c r="R252" s="7" t="s">
        <v>1148</v>
      </c>
      <c r="S252" s="8">
        <v>193774</v>
      </c>
      <c r="T252" s="7" t="s">
        <v>1148</v>
      </c>
      <c r="U252" s="8">
        <v>0</v>
      </c>
      <c r="V252" s="7" t="s">
        <v>1148</v>
      </c>
      <c r="W252" s="33">
        <v>1348793</v>
      </c>
      <c r="X252" s="7" t="s">
        <v>1148</v>
      </c>
      <c r="Y252" s="30">
        <v>393</v>
      </c>
      <c r="Z252" s="7" t="s">
        <v>1148</v>
      </c>
      <c r="AA252" s="30">
        <v>196</v>
      </c>
      <c r="AB252" s="7" t="s">
        <v>1148</v>
      </c>
      <c r="AC252" s="30">
        <v>36</v>
      </c>
      <c r="AD252" s="7" t="s">
        <v>1148</v>
      </c>
      <c r="AE252" s="30">
        <v>113</v>
      </c>
      <c r="AF252" s="7" t="s">
        <v>1148</v>
      </c>
      <c r="AG252" s="30">
        <v>0</v>
      </c>
      <c r="AH252" s="34" t="s">
        <v>1148</v>
      </c>
      <c r="AI252" s="32">
        <v>738</v>
      </c>
      <c r="AJ252" s="7" t="s">
        <v>1148</v>
      </c>
      <c r="AK252" s="7" t="str">
        <f>IF(OR(N252="Q",P252="Q",R252="Q",T252="Q",V252="Q",X252="Q",Z252="Q",AB252="Q",AD252="Q",AF252="Q",AH252="Q",AJ252="Q"),"Yes","No")</f>
        <v>No</v>
      </c>
    </row>
    <row r="253" spans="1:37">
      <c r="A253" s="7" t="s">
        <v>348</v>
      </c>
      <c r="B253" s="7" t="s">
        <v>349</v>
      </c>
      <c r="C253" s="7" t="s">
        <v>32</v>
      </c>
      <c r="D253" s="304">
        <v>4032</v>
      </c>
      <c r="E253" s="299">
        <v>40032</v>
      </c>
      <c r="F253" s="7" t="s">
        <v>164</v>
      </c>
      <c r="G253" s="7" t="s">
        <v>160</v>
      </c>
      <c r="H253" s="8">
        <v>349064</v>
      </c>
      <c r="I253" s="8">
        <v>125</v>
      </c>
      <c r="J253" s="7" t="s">
        <v>7</v>
      </c>
      <c r="K253" s="7" t="s">
        <v>161</v>
      </c>
      <c r="L253" s="8">
        <v>51</v>
      </c>
      <c r="M253" s="8">
        <v>197634</v>
      </c>
      <c r="N253" s="7" t="s">
        <v>1148</v>
      </c>
      <c r="O253" s="8">
        <v>37144</v>
      </c>
      <c r="P253" s="7" t="s">
        <v>1148</v>
      </c>
      <c r="Q253" s="8">
        <v>17676</v>
      </c>
      <c r="R253" s="7" t="s">
        <v>1148</v>
      </c>
      <c r="S253" s="8">
        <v>39534</v>
      </c>
      <c r="T253" s="7" t="s">
        <v>1148</v>
      </c>
      <c r="U253" s="8">
        <v>0</v>
      </c>
      <c r="V253" s="7" t="s">
        <v>1148</v>
      </c>
      <c r="W253" s="33">
        <v>291988</v>
      </c>
      <c r="X253" s="7" t="s">
        <v>1148</v>
      </c>
      <c r="Y253" s="30">
        <v>108</v>
      </c>
      <c r="Z253" s="7" t="s">
        <v>1148</v>
      </c>
      <c r="AA253" s="30">
        <v>19</v>
      </c>
      <c r="AB253" s="7" t="s">
        <v>1148</v>
      </c>
      <c r="AC253" s="30">
        <v>9.4</v>
      </c>
      <c r="AD253" s="7" t="s">
        <v>1148</v>
      </c>
      <c r="AE253" s="30">
        <v>21.97</v>
      </c>
      <c r="AF253" s="7" t="s">
        <v>1148</v>
      </c>
      <c r="AG253" s="30">
        <v>0</v>
      </c>
      <c r="AH253" s="34" t="s">
        <v>1148</v>
      </c>
      <c r="AI253" s="32">
        <v>158.37</v>
      </c>
      <c r="AJ253" s="7" t="s">
        <v>1148</v>
      </c>
      <c r="AK253" s="7" t="str">
        <f>IF(OR(N253="Q",P253="Q",R253="Q",T253="Q",V253="Q",X253="Q",Z253="Q",AB253="Q",AD253="Q",AF253="Q",AH253="Q",AJ253="Q"),"Yes","No")</f>
        <v>No</v>
      </c>
    </row>
    <row r="254" spans="1:37">
      <c r="A254" s="7" t="s">
        <v>348</v>
      </c>
      <c r="B254" s="7" t="s">
        <v>349</v>
      </c>
      <c r="C254" s="7" t="s">
        <v>32</v>
      </c>
      <c r="D254" s="304">
        <v>4032</v>
      </c>
      <c r="E254" s="299">
        <v>40032</v>
      </c>
      <c r="F254" s="7" t="s">
        <v>164</v>
      </c>
      <c r="G254" s="7" t="s">
        <v>160</v>
      </c>
      <c r="H254" s="8">
        <v>349064</v>
      </c>
      <c r="I254" s="8">
        <v>125</v>
      </c>
      <c r="J254" s="7" t="s">
        <v>10</v>
      </c>
      <c r="K254" s="7" t="s">
        <v>161</v>
      </c>
      <c r="L254" s="8">
        <v>42</v>
      </c>
      <c r="M254" s="8">
        <v>123801</v>
      </c>
      <c r="N254" s="7" t="s">
        <v>1148</v>
      </c>
      <c r="O254" s="8">
        <v>19788</v>
      </c>
      <c r="P254" s="7" t="s">
        <v>1148</v>
      </c>
      <c r="Q254" s="8">
        <v>6574</v>
      </c>
      <c r="R254" s="7" t="s">
        <v>1148</v>
      </c>
      <c r="S254" s="8">
        <v>33154</v>
      </c>
      <c r="T254" s="7" t="s">
        <v>1148</v>
      </c>
      <c r="U254" s="8">
        <v>0</v>
      </c>
      <c r="V254" s="7" t="s">
        <v>1148</v>
      </c>
      <c r="W254" s="33">
        <v>183317</v>
      </c>
      <c r="X254" s="7" t="s">
        <v>1148</v>
      </c>
      <c r="Y254" s="30">
        <v>70.8</v>
      </c>
      <c r="Z254" s="7" t="s">
        <v>1148</v>
      </c>
      <c r="AA254" s="30">
        <v>11.11</v>
      </c>
      <c r="AB254" s="7" t="s">
        <v>1148</v>
      </c>
      <c r="AC254" s="30">
        <v>3.42</v>
      </c>
      <c r="AD254" s="7" t="s">
        <v>1148</v>
      </c>
      <c r="AE254" s="30">
        <v>18.190000000000001</v>
      </c>
      <c r="AF254" s="7" t="s">
        <v>1148</v>
      </c>
      <c r="AG254" s="30">
        <v>0</v>
      </c>
      <c r="AH254" s="34" t="s">
        <v>1148</v>
      </c>
      <c r="AI254" s="32">
        <v>103.52</v>
      </c>
      <c r="AJ254" s="7" t="s">
        <v>1148</v>
      </c>
      <c r="AK254" s="7" t="str">
        <f>IF(OR(N254="Q",P254="Q",R254="Q",T254="Q",V254="Q",X254="Q",Z254="Q",AB254="Q",AD254="Q",AF254="Q",AH254="Q",AJ254="Q"),"Yes","No")</f>
        <v>No</v>
      </c>
    </row>
    <row r="255" spans="1:37">
      <c r="A255" s="7" t="s">
        <v>500</v>
      </c>
      <c r="B255" s="7" t="s">
        <v>501</v>
      </c>
      <c r="C255" s="7" t="s">
        <v>79</v>
      </c>
      <c r="D255" s="304">
        <v>4086</v>
      </c>
      <c r="E255" s="299">
        <v>40086</v>
      </c>
      <c r="F255" s="7" t="s">
        <v>167</v>
      </c>
      <c r="G255" s="7" t="s">
        <v>160</v>
      </c>
      <c r="H255" s="8">
        <v>2148346</v>
      </c>
      <c r="I255" s="8">
        <v>125</v>
      </c>
      <c r="J255" s="7" t="s">
        <v>10</v>
      </c>
      <c r="K255" s="7" t="s">
        <v>161</v>
      </c>
      <c r="L255" s="8">
        <v>28</v>
      </c>
      <c r="M255" s="8">
        <v>157019</v>
      </c>
      <c r="N255" s="7" t="s">
        <v>1148</v>
      </c>
      <c r="O255" s="8">
        <v>21219</v>
      </c>
      <c r="P255" s="7" t="s">
        <v>1148</v>
      </c>
      <c r="Q255" s="8">
        <v>5128</v>
      </c>
      <c r="R255" s="7" t="s">
        <v>1148</v>
      </c>
      <c r="S255" s="8">
        <v>11452</v>
      </c>
      <c r="T255" s="7" t="s">
        <v>1148</v>
      </c>
      <c r="U255" s="8">
        <v>0</v>
      </c>
      <c r="V255" s="7" t="s">
        <v>1148</v>
      </c>
      <c r="W255" s="33">
        <v>194818</v>
      </c>
      <c r="X255" s="7" t="s">
        <v>1148</v>
      </c>
      <c r="Y255" s="30">
        <v>88</v>
      </c>
      <c r="Z255" s="7" t="s">
        <v>1148</v>
      </c>
      <c r="AA255" s="30">
        <v>13</v>
      </c>
      <c r="AB255" s="7" t="s">
        <v>1148</v>
      </c>
      <c r="AC255" s="30">
        <v>3</v>
      </c>
      <c r="AD255" s="7" t="s">
        <v>1148</v>
      </c>
      <c r="AE255" s="30">
        <v>7</v>
      </c>
      <c r="AF255" s="7" t="s">
        <v>1148</v>
      </c>
      <c r="AG255" s="30">
        <v>0</v>
      </c>
      <c r="AH255" s="34" t="s">
        <v>1148</v>
      </c>
      <c r="AI255" s="32">
        <v>111</v>
      </c>
      <c r="AJ255" s="7" t="s">
        <v>1148</v>
      </c>
      <c r="AK255" s="7" t="str">
        <f>IF(OR(N255="Q",P255="Q",R255="Q",T255="Q",V255="Q",X255="Q",Z255="Q",AB255="Q",AD255="Q",AF255="Q",AH255="Q",AJ255="Q"),"Yes","No")</f>
        <v>No</v>
      </c>
    </row>
    <row r="256" spans="1:37">
      <c r="A256" s="7" t="s">
        <v>681</v>
      </c>
      <c r="B256" s="7" t="s">
        <v>682</v>
      </c>
      <c r="C256" s="7" t="s">
        <v>60</v>
      </c>
      <c r="D256" s="304">
        <v>7002</v>
      </c>
      <c r="E256" s="299">
        <v>70002</v>
      </c>
      <c r="F256" s="7" t="s">
        <v>167</v>
      </c>
      <c r="G256" s="7" t="s">
        <v>160</v>
      </c>
      <c r="H256" s="8">
        <v>725008</v>
      </c>
      <c r="I256" s="8">
        <v>125</v>
      </c>
      <c r="J256" s="7" t="s">
        <v>10</v>
      </c>
      <c r="K256" s="7" t="s">
        <v>161</v>
      </c>
      <c r="L256" s="8">
        <v>27</v>
      </c>
      <c r="M256" s="8">
        <v>63002</v>
      </c>
      <c r="N256" s="7" t="s">
        <v>1148</v>
      </c>
      <c r="O256" s="8">
        <v>1832</v>
      </c>
      <c r="P256" s="7" t="s">
        <v>1148</v>
      </c>
      <c r="Q256" s="8">
        <v>3774</v>
      </c>
      <c r="R256" s="7" t="s">
        <v>1148</v>
      </c>
      <c r="S256" s="8">
        <v>5588</v>
      </c>
      <c r="T256" s="7" t="s">
        <v>1148</v>
      </c>
      <c r="U256" s="8">
        <v>0</v>
      </c>
      <c r="V256" s="7" t="s">
        <v>1148</v>
      </c>
      <c r="W256" s="33">
        <v>74196</v>
      </c>
      <c r="X256" s="7" t="s">
        <v>1148</v>
      </c>
      <c r="Y256" s="30">
        <v>27</v>
      </c>
      <c r="Z256" s="7" t="s">
        <v>1148</v>
      </c>
      <c r="AA256" s="30">
        <v>1</v>
      </c>
      <c r="AB256" s="7" t="s">
        <v>1148</v>
      </c>
      <c r="AC256" s="30">
        <v>2</v>
      </c>
      <c r="AD256" s="7" t="s">
        <v>1148</v>
      </c>
      <c r="AE256" s="30">
        <v>3</v>
      </c>
      <c r="AF256" s="7" t="s">
        <v>1148</v>
      </c>
      <c r="AG256" s="30">
        <v>0</v>
      </c>
      <c r="AH256" s="34" t="s">
        <v>1148</v>
      </c>
      <c r="AI256" s="32">
        <v>33</v>
      </c>
      <c r="AJ256" s="7" t="s">
        <v>1148</v>
      </c>
      <c r="AK256" s="7" t="str">
        <f>IF(OR(N256="Q",P256="Q",R256="Q",T256="Q",V256="Q",X256="Q",Z256="Q",AB256="Q",AD256="Q",AF256="Q",AH256="Q",AJ256="Q"),"Yes","No")</f>
        <v>No</v>
      </c>
    </row>
    <row r="257" spans="1:37">
      <c r="A257" s="7" t="s">
        <v>348</v>
      </c>
      <c r="B257" s="7" t="s">
        <v>349</v>
      </c>
      <c r="C257" s="7" t="s">
        <v>32</v>
      </c>
      <c r="D257" s="304">
        <v>4032</v>
      </c>
      <c r="E257" s="299">
        <v>40032</v>
      </c>
      <c r="F257" s="7" t="s">
        <v>164</v>
      </c>
      <c r="G257" s="7" t="s">
        <v>160</v>
      </c>
      <c r="H257" s="8">
        <v>349064</v>
      </c>
      <c r="I257" s="8">
        <v>125</v>
      </c>
      <c r="J257" s="7" t="s">
        <v>8</v>
      </c>
      <c r="K257" s="7" t="s">
        <v>161</v>
      </c>
      <c r="L257" s="8">
        <v>5</v>
      </c>
      <c r="M257" s="8">
        <v>0</v>
      </c>
      <c r="N257" s="7" t="s">
        <v>1148</v>
      </c>
      <c r="O257" s="8">
        <v>1632</v>
      </c>
      <c r="P257" s="7" t="s">
        <v>123</v>
      </c>
      <c r="Q257" s="8">
        <v>208</v>
      </c>
      <c r="R257" s="7" t="s">
        <v>123</v>
      </c>
      <c r="S257" s="8">
        <v>1170</v>
      </c>
      <c r="T257" s="7" t="s">
        <v>1148</v>
      </c>
      <c r="U257" s="8">
        <v>0</v>
      </c>
      <c r="V257" s="7" t="s">
        <v>1148</v>
      </c>
      <c r="W257" s="33">
        <v>3010</v>
      </c>
      <c r="X257" s="7" t="s">
        <v>123</v>
      </c>
      <c r="Y257" s="30">
        <v>0</v>
      </c>
      <c r="Z257" s="7" t="s">
        <v>1148</v>
      </c>
      <c r="AA257" s="30">
        <v>0.65</v>
      </c>
      <c r="AB257" s="7" t="s">
        <v>123</v>
      </c>
      <c r="AC257" s="30">
        <v>0.1</v>
      </c>
      <c r="AD257" s="7" t="s">
        <v>1148</v>
      </c>
      <c r="AE257" s="30">
        <v>0.6</v>
      </c>
      <c r="AF257" s="7" t="s">
        <v>1148</v>
      </c>
      <c r="AG257" s="30">
        <v>0</v>
      </c>
      <c r="AH257" s="34" t="s">
        <v>1148</v>
      </c>
      <c r="AI257" s="32">
        <v>1.35</v>
      </c>
      <c r="AJ257" s="7" t="s">
        <v>123</v>
      </c>
      <c r="AK257" s="7" t="str">
        <f>IF(OR(N257="Q",P257="Q",R257="Q",T257="Q",V257="Q",X257="Q",Z257="Q",AB257="Q",AD257="Q",AF257="Q",AH257="Q",AJ257="Q"),"Yes","No")</f>
        <v>Yes</v>
      </c>
    </row>
    <row r="258" spans="1:37">
      <c r="A258" s="7" t="s">
        <v>27</v>
      </c>
      <c r="B258" s="7" t="s">
        <v>583</v>
      </c>
      <c r="C258" s="7" t="s">
        <v>26</v>
      </c>
      <c r="D258" s="304">
        <v>8109</v>
      </c>
      <c r="E258" s="299">
        <v>80109</v>
      </c>
      <c r="F258" s="7" t="s">
        <v>246</v>
      </c>
      <c r="G258" s="7" t="s">
        <v>160</v>
      </c>
      <c r="H258" s="8">
        <v>2374203</v>
      </c>
      <c r="I258" s="8">
        <v>120</v>
      </c>
      <c r="J258" s="7" t="s">
        <v>8</v>
      </c>
      <c r="K258" s="7" t="s">
        <v>161</v>
      </c>
      <c r="L258" s="8">
        <v>120</v>
      </c>
      <c r="M258" s="8">
        <v>0</v>
      </c>
      <c r="N258" s="7" t="s">
        <v>1148</v>
      </c>
      <c r="O258" s="8">
        <v>0</v>
      </c>
      <c r="P258" s="7" t="s">
        <v>1148</v>
      </c>
      <c r="Q258" s="8">
        <v>0</v>
      </c>
      <c r="R258" s="7" t="s">
        <v>1148</v>
      </c>
      <c r="S258" s="8">
        <v>2280</v>
      </c>
      <c r="T258" s="7" t="s">
        <v>1148</v>
      </c>
      <c r="U258" s="8">
        <v>0</v>
      </c>
      <c r="V258" s="7" t="s">
        <v>1148</v>
      </c>
      <c r="W258" s="33">
        <v>2280</v>
      </c>
      <c r="X258" s="7" t="s">
        <v>1148</v>
      </c>
      <c r="Y258" s="30">
        <v>0</v>
      </c>
      <c r="Z258" s="7" t="s">
        <v>1148</v>
      </c>
      <c r="AA258" s="30">
        <v>0</v>
      </c>
      <c r="AB258" s="7" t="s">
        <v>1148</v>
      </c>
      <c r="AC258" s="30">
        <v>0</v>
      </c>
      <c r="AD258" s="7" t="s">
        <v>1148</v>
      </c>
      <c r="AE258" s="30">
        <v>2</v>
      </c>
      <c r="AF258" s="7" t="s">
        <v>1148</v>
      </c>
      <c r="AG258" s="30">
        <v>0</v>
      </c>
      <c r="AH258" s="34" t="s">
        <v>1148</v>
      </c>
      <c r="AI258" s="32">
        <v>2</v>
      </c>
      <c r="AJ258" s="7" t="s">
        <v>1148</v>
      </c>
      <c r="AK258" s="7" t="str">
        <f>IF(OR(N258="Q",P258="Q",R258="Q",T258="Q",V258="Q",X258="Q",Z258="Q",AB258="Q",AD258="Q",AF258="Q",AH258="Q",AJ258="Q"),"Yes","No")</f>
        <v>No</v>
      </c>
    </row>
    <row r="259" spans="1:37">
      <c r="A259" s="7" t="s">
        <v>677</v>
      </c>
      <c r="B259" s="7" t="s">
        <v>678</v>
      </c>
      <c r="C259" s="7" t="s">
        <v>45</v>
      </c>
      <c r="D259" s="304">
        <v>4017</v>
      </c>
      <c r="E259" s="299">
        <v>40017</v>
      </c>
      <c r="F259" s="7" t="s">
        <v>167</v>
      </c>
      <c r="G259" s="7" t="s">
        <v>160</v>
      </c>
      <c r="H259" s="8">
        <v>290263</v>
      </c>
      <c r="I259" s="8">
        <v>120</v>
      </c>
      <c r="J259" s="7" t="s">
        <v>7</v>
      </c>
      <c r="K259" s="7" t="s">
        <v>161</v>
      </c>
      <c r="L259" s="8">
        <v>54</v>
      </c>
      <c r="M259" s="8">
        <v>228074</v>
      </c>
      <c r="N259" s="7" t="s">
        <v>1148</v>
      </c>
      <c r="O259" s="8">
        <v>69416</v>
      </c>
      <c r="P259" s="7" t="s">
        <v>1148</v>
      </c>
      <c r="Q259" s="8">
        <v>7865</v>
      </c>
      <c r="R259" s="7" t="s">
        <v>1148</v>
      </c>
      <c r="S259" s="8">
        <v>26286</v>
      </c>
      <c r="T259" s="7" t="s">
        <v>1148</v>
      </c>
      <c r="U259" s="8">
        <v>0</v>
      </c>
      <c r="V259" s="7" t="s">
        <v>1148</v>
      </c>
      <c r="W259" s="33">
        <v>331641</v>
      </c>
      <c r="X259" s="7" t="s">
        <v>1148</v>
      </c>
      <c r="Y259" s="30">
        <v>121</v>
      </c>
      <c r="Z259" s="7" t="s">
        <v>1148</v>
      </c>
      <c r="AA259" s="30">
        <v>40</v>
      </c>
      <c r="AB259" s="7" t="s">
        <v>1148</v>
      </c>
      <c r="AC259" s="30">
        <v>4</v>
      </c>
      <c r="AD259" s="7" t="s">
        <v>1148</v>
      </c>
      <c r="AE259" s="30">
        <v>14</v>
      </c>
      <c r="AF259" s="7" t="s">
        <v>1148</v>
      </c>
      <c r="AG259" s="30">
        <v>0</v>
      </c>
      <c r="AH259" s="34" t="s">
        <v>1148</v>
      </c>
      <c r="AI259" s="32">
        <v>179</v>
      </c>
      <c r="AJ259" s="7" t="s">
        <v>1148</v>
      </c>
      <c r="AK259" s="7" t="str">
        <f>IF(OR(N259="Q",P259="Q",R259="Q",T259="Q",V259="Q",X259="Q",Z259="Q",AB259="Q",AD259="Q",AF259="Q",AH259="Q",AJ259="Q"),"Yes","No")</f>
        <v>No</v>
      </c>
    </row>
    <row r="260" spans="1:37">
      <c r="A260" s="7" t="s">
        <v>274</v>
      </c>
      <c r="B260" s="7" t="s">
        <v>275</v>
      </c>
      <c r="C260" s="7" t="s">
        <v>40</v>
      </c>
      <c r="D260" s="304">
        <v>5060</v>
      </c>
      <c r="E260" s="299">
        <v>50060</v>
      </c>
      <c r="F260" s="7" t="s">
        <v>167</v>
      </c>
      <c r="G260" s="7" t="s">
        <v>160</v>
      </c>
      <c r="H260" s="8">
        <v>145361</v>
      </c>
      <c r="I260" s="8">
        <v>119</v>
      </c>
      <c r="J260" s="7" t="s">
        <v>7</v>
      </c>
      <c r="K260" s="7" t="s">
        <v>161</v>
      </c>
      <c r="L260" s="8">
        <v>95</v>
      </c>
      <c r="M260" s="8">
        <v>264689</v>
      </c>
      <c r="N260" s="7" t="s">
        <v>1148</v>
      </c>
      <c r="O260" s="8">
        <v>67834</v>
      </c>
      <c r="P260" s="7" t="s">
        <v>1148</v>
      </c>
      <c r="Q260" s="8">
        <v>7742</v>
      </c>
      <c r="R260" s="7" t="s">
        <v>1148</v>
      </c>
      <c r="S260" s="8">
        <v>31257</v>
      </c>
      <c r="T260" s="7" t="s">
        <v>1148</v>
      </c>
      <c r="U260" s="8">
        <v>0</v>
      </c>
      <c r="V260" s="7" t="s">
        <v>1148</v>
      </c>
      <c r="W260" s="33">
        <v>371522</v>
      </c>
      <c r="X260" s="7" t="s">
        <v>1148</v>
      </c>
      <c r="Y260" s="30">
        <v>147.80000000000001</v>
      </c>
      <c r="Z260" s="7" t="s">
        <v>1148</v>
      </c>
      <c r="AA260" s="30">
        <v>40.69</v>
      </c>
      <c r="AB260" s="7" t="s">
        <v>1148</v>
      </c>
      <c r="AC260" s="30">
        <v>3.9</v>
      </c>
      <c r="AD260" s="7" t="s">
        <v>1148</v>
      </c>
      <c r="AE260" s="30">
        <v>16.5</v>
      </c>
      <c r="AF260" s="7" t="s">
        <v>1148</v>
      </c>
      <c r="AG260" s="30">
        <v>0</v>
      </c>
      <c r="AH260" s="34" t="s">
        <v>1148</v>
      </c>
      <c r="AI260" s="32">
        <v>208.89</v>
      </c>
      <c r="AJ260" s="7" t="s">
        <v>1148</v>
      </c>
      <c r="AK260" s="7" t="str">
        <f>IF(OR(N260="Q",P260="Q",R260="Q",T260="Q",V260="Q",X260="Q",Z260="Q",AB260="Q",AD260="Q",AF260="Q",AH260="Q",AJ260="Q"),"Yes","No")</f>
        <v>No</v>
      </c>
    </row>
    <row r="261" spans="1:37">
      <c r="A261" s="7" t="s">
        <v>274</v>
      </c>
      <c r="B261" s="7" t="s">
        <v>275</v>
      </c>
      <c r="C261" s="7" t="s">
        <v>40</v>
      </c>
      <c r="D261" s="304">
        <v>5060</v>
      </c>
      <c r="E261" s="299">
        <v>50060</v>
      </c>
      <c r="F261" s="7" t="s">
        <v>167</v>
      </c>
      <c r="G261" s="7" t="s">
        <v>160</v>
      </c>
      <c r="H261" s="8">
        <v>145361</v>
      </c>
      <c r="I261" s="8">
        <v>119</v>
      </c>
      <c r="J261" s="7" t="s">
        <v>10</v>
      </c>
      <c r="K261" s="7" t="s">
        <v>161</v>
      </c>
      <c r="L261" s="8">
        <v>8</v>
      </c>
      <c r="M261" s="8">
        <v>13988</v>
      </c>
      <c r="N261" s="7" t="s">
        <v>1148</v>
      </c>
      <c r="O261" s="8">
        <v>1262</v>
      </c>
      <c r="P261" s="7" t="s">
        <v>1148</v>
      </c>
      <c r="Q261" s="8">
        <v>319</v>
      </c>
      <c r="R261" s="7" t="s">
        <v>1148</v>
      </c>
      <c r="S261" s="8">
        <v>1027</v>
      </c>
      <c r="T261" s="7" t="s">
        <v>1148</v>
      </c>
      <c r="U261" s="8">
        <v>0</v>
      </c>
      <c r="V261" s="7" t="s">
        <v>1148</v>
      </c>
      <c r="W261" s="33">
        <v>16596</v>
      </c>
      <c r="X261" s="7" t="s">
        <v>1148</v>
      </c>
      <c r="Y261" s="30">
        <v>7.6</v>
      </c>
      <c r="Z261" s="7" t="s">
        <v>1148</v>
      </c>
      <c r="AA261" s="30">
        <v>0.61</v>
      </c>
      <c r="AB261" s="7" t="s">
        <v>1148</v>
      </c>
      <c r="AC261" s="30">
        <v>0.1</v>
      </c>
      <c r="AD261" s="7" t="s">
        <v>1148</v>
      </c>
      <c r="AE261" s="30">
        <v>0.5</v>
      </c>
      <c r="AF261" s="7" t="s">
        <v>1148</v>
      </c>
      <c r="AG261" s="30">
        <v>0</v>
      </c>
      <c r="AH261" s="34" t="s">
        <v>1148</v>
      </c>
      <c r="AI261" s="32">
        <v>8.81</v>
      </c>
      <c r="AJ261" s="7" t="s">
        <v>1148</v>
      </c>
      <c r="AK261" s="7" t="str">
        <f>IF(OR(N261="Q",P261="Q",R261="Q",T261="Q",V261="Q",X261="Q",Z261="Q",AB261="Q",AD261="Q",AF261="Q",AH261="Q",AJ261="Q"),"Yes","No")</f>
        <v>No</v>
      </c>
    </row>
    <row r="262" spans="1:37">
      <c r="A262" s="7" t="s">
        <v>613</v>
      </c>
      <c r="B262" s="7" t="s">
        <v>614</v>
      </c>
      <c r="C262" s="7" t="s">
        <v>17</v>
      </c>
      <c r="D262" s="304">
        <v>9006</v>
      </c>
      <c r="E262" s="299">
        <v>90006</v>
      </c>
      <c r="F262" s="7" t="s">
        <v>167</v>
      </c>
      <c r="G262" s="7" t="s">
        <v>160</v>
      </c>
      <c r="H262" s="8">
        <v>163703</v>
      </c>
      <c r="I262" s="8">
        <v>118</v>
      </c>
      <c r="J262" s="7" t="s">
        <v>7</v>
      </c>
      <c r="K262" s="7" t="s">
        <v>161</v>
      </c>
      <c r="L262" s="8">
        <v>68</v>
      </c>
      <c r="M262" s="8">
        <v>317882</v>
      </c>
      <c r="N262" s="7" t="s">
        <v>1148</v>
      </c>
      <c r="O262" s="8">
        <v>55307</v>
      </c>
      <c r="P262" s="7" t="s">
        <v>1148</v>
      </c>
      <c r="Q262" s="8">
        <v>19753</v>
      </c>
      <c r="R262" s="7" t="s">
        <v>1148</v>
      </c>
      <c r="S262" s="8">
        <v>61492</v>
      </c>
      <c r="T262" s="7" t="s">
        <v>1148</v>
      </c>
      <c r="U262" s="8">
        <v>8095</v>
      </c>
      <c r="V262" s="7" t="s">
        <v>1148</v>
      </c>
      <c r="W262" s="33">
        <v>462529</v>
      </c>
      <c r="X262" s="7" t="s">
        <v>1148</v>
      </c>
      <c r="Y262" s="30">
        <v>166.3</v>
      </c>
      <c r="Z262" s="7" t="s">
        <v>1148</v>
      </c>
      <c r="AA262" s="30">
        <v>30.6</v>
      </c>
      <c r="AB262" s="7" t="s">
        <v>1148</v>
      </c>
      <c r="AC262" s="30">
        <v>13.4</v>
      </c>
      <c r="AD262" s="7" t="s">
        <v>1148</v>
      </c>
      <c r="AE262" s="30">
        <v>36.700000000000003</v>
      </c>
      <c r="AF262" s="7" t="s">
        <v>1148</v>
      </c>
      <c r="AG262" s="30">
        <v>4</v>
      </c>
      <c r="AH262" s="34" t="s">
        <v>1148</v>
      </c>
      <c r="AI262" s="32">
        <v>251</v>
      </c>
      <c r="AJ262" s="7" t="s">
        <v>1148</v>
      </c>
      <c r="AK262" s="7" t="str">
        <f>IF(OR(N262="Q",P262="Q",R262="Q",T262="Q",V262="Q",X262="Q",Z262="Q",AB262="Q",AD262="Q",AF262="Q",AH262="Q",AJ262="Q"),"Yes","No")</f>
        <v>No</v>
      </c>
    </row>
    <row r="263" spans="1:37">
      <c r="A263" s="7" t="s">
        <v>233</v>
      </c>
      <c r="B263" s="7" t="s">
        <v>234</v>
      </c>
      <c r="C263" s="7" t="s">
        <v>84</v>
      </c>
      <c r="D263" s="304">
        <v>6059</v>
      </c>
      <c r="E263" s="299">
        <v>60059</v>
      </c>
      <c r="F263" s="7" t="s">
        <v>167</v>
      </c>
      <c r="G263" s="7" t="s">
        <v>160</v>
      </c>
      <c r="H263" s="8">
        <v>171345</v>
      </c>
      <c r="I263" s="8">
        <v>118</v>
      </c>
      <c r="J263" s="7" t="s">
        <v>10</v>
      </c>
      <c r="K263" s="7" t="s">
        <v>161</v>
      </c>
      <c r="L263" s="8">
        <v>48</v>
      </c>
      <c r="M263" s="8">
        <v>51480</v>
      </c>
      <c r="N263" s="7" t="s">
        <v>1148</v>
      </c>
      <c r="O263" s="8">
        <v>10976</v>
      </c>
      <c r="P263" s="7" t="s">
        <v>1148</v>
      </c>
      <c r="Q263" s="8">
        <v>0</v>
      </c>
      <c r="R263" s="7" t="s">
        <v>1148</v>
      </c>
      <c r="S263" s="8">
        <v>15104</v>
      </c>
      <c r="T263" s="7" t="s">
        <v>1148</v>
      </c>
      <c r="U263" s="8">
        <v>0</v>
      </c>
      <c r="V263" s="7" t="s">
        <v>1148</v>
      </c>
      <c r="W263" s="33">
        <v>77560</v>
      </c>
      <c r="X263" s="7" t="s">
        <v>1148</v>
      </c>
      <c r="Y263" s="30">
        <v>26</v>
      </c>
      <c r="Z263" s="7" t="s">
        <v>1148</v>
      </c>
      <c r="AA263" s="30">
        <v>5</v>
      </c>
      <c r="AB263" s="7" t="s">
        <v>1148</v>
      </c>
      <c r="AC263" s="30">
        <v>0</v>
      </c>
      <c r="AD263" s="7" t="s">
        <v>1148</v>
      </c>
      <c r="AE263" s="30">
        <v>8</v>
      </c>
      <c r="AF263" s="7" t="s">
        <v>1148</v>
      </c>
      <c r="AG263" s="30">
        <v>0</v>
      </c>
      <c r="AH263" s="34" t="s">
        <v>1148</v>
      </c>
      <c r="AI263" s="32">
        <v>39</v>
      </c>
      <c r="AJ263" s="7" t="s">
        <v>1148</v>
      </c>
      <c r="AK263" s="7" t="str">
        <f>IF(OR(N263="Q",P263="Q",R263="Q",T263="Q",V263="Q",X263="Q",Z263="Q",AB263="Q",AD263="Q",AF263="Q",AH263="Q",AJ263="Q"),"Yes","No")</f>
        <v>No</v>
      </c>
    </row>
    <row r="264" spans="1:37">
      <c r="A264" s="7" t="s">
        <v>233</v>
      </c>
      <c r="B264" s="7" t="s">
        <v>234</v>
      </c>
      <c r="C264" s="7" t="s">
        <v>84</v>
      </c>
      <c r="D264" s="304">
        <v>6059</v>
      </c>
      <c r="E264" s="299">
        <v>60059</v>
      </c>
      <c r="F264" s="7" t="s">
        <v>167</v>
      </c>
      <c r="G264" s="7" t="s">
        <v>160</v>
      </c>
      <c r="H264" s="8">
        <v>171345</v>
      </c>
      <c r="I264" s="8">
        <v>118</v>
      </c>
      <c r="J264" s="7" t="s">
        <v>7</v>
      </c>
      <c r="K264" s="7" t="s">
        <v>161</v>
      </c>
      <c r="L264" s="8">
        <v>38</v>
      </c>
      <c r="M264" s="8">
        <v>71379</v>
      </c>
      <c r="N264" s="7" t="s">
        <v>1148</v>
      </c>
      <c r="O264" s="8">
        <v>18601</v>
      </c>
      <c r="P264" s="7" t="s">
        <v>1148</v>
      </c>
      <c r="Q264" s="8">
        <v>0</v>
      </c>
      <c r="R264" s="7" t="s">
        <v>1148</v>
      </c>
      <c r="S264" s="8">
        <v>14174</v>
      </c>
      <c r="T264" s="7" t="s">
        <v>1148</v>
      </c>
      <c r="U264" s="8">
        <v>0</v>
      </c>
      <c r="V264" s="7" t="s">
        <v>1148</v>
      </c>
      <c r="W264" s="33">
        <v>104154</v>
      </c>
      <c r="X264" s="7" t="s">
        <v>1148</v>
      </c>
      <c r="Y264" s="30">
        <v>33</v>
      </c>
      <c r="Z264" s="7" t="s">
        <v>1148</v>
      </c>
      <c r="AA264" s="30">
        <v>9</v>
      </c>
      <c r="AB264" s="7" t="s">
        <v>1148</v>
      </c>
      <c r="AC264" s="30">
        <v>0</v>
      </c>
      <c r="AD264" s="7" t="s">
        <v>1148</v>
      </c>
      <c r="AE264" s="30">
        <v>7</v>
      </c>
      <c r="AF264" s="7" t="s">
        <v>1148</v>
      </c>
      <c r="AG264" s="30">
        <v>0</v>
      </c>
      <c r="AH264" s="34" t="s">
        <v>1148</v>
      </c>
      <c r="AI264" s="32">
        <v>49</v>
      </c>
      <c r="AJ264" s="7" t="s">
        <v>1148</v>
      </c>
      <c r="AK264" s="7" t="str">
        <f>IF(OR(N264="Q",P264="Q",R264="Q",T264="Q",V264="Q",X264="Q",Z264="Q",AB264="Q",AD264="Q",AF264="Q",AH264="Q",AJ264="Q"),"Yes","No")</f>
        <v>No</v>
      </c>
    </row>
    <row r="265" spans="1:37">
      <c r="A265" s="7" t="s">
        <v>613</v>
      </c>
      <c r="B265" s="7" t="s">
        <v>614</v>
      </c>
      <c r="C265" s="7" t="s">
        <v>17</v>
      </c>
      <c r="D265" s="304">
        <v>9006</v>
      </c>
      <c r="E265" s="299">
        <v>90006</v>
      </c>
      <c r="F265" s="7" t="s">
        <v>167</v>
      </c>
      <c r="G265" s="7" t="s">
        <v>160</v>
      </c>
      <c r="H265" s="8">
        <v>163703</v>
      </c>
      <c r="I265" s="8">
        <v>118</v>
      </c>
      <c r="J265" s="7" t="s">
        <v>10</v>
      </c>
      <c r="K265" s="7" t="s">
        <v>161</v>
      </c>
      <c r="L265" s="8">
        <v>29</v>
      </c>
      <c r="M265" s="8">
        <v>105341</v>
      </c>
      <c r="N265" s="7" t="s">
        <v>1148</v>
      </c>
      <c r="O265" s="8">
        <v>3257</v>
      </c>
      <c r="P265" s="7" t="s">
        <v>1148</v>
      </c>
      <c r="Q265" s="8">
        <v>0</v>
      </c>
      <c r="R265" s="7" t="s">
        <v>1148</v>
      </c>
      <c r="S265" s="8">
        <v>2018</v>
      </c>
      <c r="T265" s="7" t="s">
        <v>1148</v>
      </c>
      <c r="U265" s="8">
        <v>0</v>
      </c>
      <c r="V265" s="7" t="s">
        <v>1148</v>
      </c>
      <c r="W265" s="33">
        <v>110616</v>
      </c>
      <c r="X265" s="7" t="s">
        <v>1148</v>
      </c>
      <c r="Y265" s="30">
        <v>51</v>
      </c>
      <c r="Z265" s="7" t="s">
        <v>1148</v>
      </c>
      <c r="AA265" s="30">
        <v>1.8</v>
      </c>
      <c r="AB265" s="7" t="s">
        <v>1148</v>
      </c>
      <c r="AC265" s="30">
        <v>0</v>
      </c>
      <c r="AD265" s="7" t="s">
        <v>1148</v>
      </c>
      <c r="AE265" s="30">
        <v>1</v>
      </c>
      <c r="AF265" s="7" t="s">
        <v>1148</v>
      </c>
      <c r="AG265" s="30">
        <v>0</v>
      </c>
      <c r="AH265" s="34" t="s">
        <v>1148</v>
      </c>
      <c r="AI265" s="32">
        <v>53.8</v>
      </c>
      <c r="AJ265" s="7" t="s">
        <v>1148</v>
      </c>
      <c r="AK265" s="7" t="str">
        <f>IF(OR(N265="Q",P265="Q",R265="Q",T265="Q",V265="Q",X265="Q",Z265="Q",AB265="Q",AD265="Q",AF265="Q",AH265="Q",AJ265="Q"),"Yes","No")</f>
        <v>No</v>
      </c>
    </row>
    <row r="266" spans="1:37">
      <c r="A266" s="7" t="s">
        <v>613</v>
      </c>
      <c r="B266" s="7" t="s">
        <v>614</v>
      </c>
      <c r="C266" s="7" t="s">
        <v>17</v>
      </c>
      <c r="D266" s="304">
        <v>9006</v>
      </c>
      <c r="E266" s="299">
        <v>90006</v>
      </c>
      <c r="F266" s="7" t="s">
        <v>167</v>
      </c>
      <c r="G266" s="7" t="s">
        <v>160</v>
      </c>
      <c r="H266" s="8">
        <v>163703</v>
      </c>
      <c r="I266" s="8">
        <v>118</v>
      </c>
      <c r="J266" s="7" t="s">
        <v>18</v>
      </c>
      <c r="K266" s="7" t="s">
        <v>161</v>
      </c>
      <c r="L266" s="8">
        <v>15</v>
      </c>
      <c r="M266" s="8">
        <v>37730</v>
      </c>
      <c r="N266" s="7" t="s">
        <v>1148</v>
      </c>
      <c r="O266" s="8">
        <v>6565</v>
      </c>
      <c r="P266" s="7" t="s">
        <v>1148</v>
      </c>
      <c r="Q266" s="8">
        <v>2345</v>
      </c>
      <c r="R266" s="7" t="s">
        <v>1148</v>
      </c>
      <c r="S266" s="8">
        <v>7299</v>
      </c>
      <c r="T266" s="7" t="s">
        <v>1148</v>
      </c>
      <c r="U266" s="8">
        <v>0</v>
      </c>
      <c r="V266" s="7" t="s">
        <v>1148</v>
      </c>
      <c r="W266" s="33">
        <v>53939</v>
      </c>
      <c r="X266" s="7" t="s">
        <v>1148</v>
      </c>
      <c r="Y266" s="30">
        <v>19.7</v>
      </c>
      <c r="Z266" s="7" t="s">
        <v>1148</v>
      </c>
      <c r="AA266" s="30">
        <v>3.6</v>
      </c>
      <c r="AB266" s="7" t="s">
        <v>1148</v>
      </c>
      <c r="AC266" s="30">
        <v>1.6</v>
      </c>
      <c r="AD266" s="7" t="s">
        <v>1148</v>
      </c>
      <c r="AE266" s="30">
        <v>4.4000000000000004</v>
      </c>
      <c r="AF266" s="7" t="s">
        <v>1148</v>
      </c>
      <c r="AG266" s="30">
        <v>0</v>
      </c>
      <c r="AH266" s="34" t="s">
        <v>1148</v>
      </c>
      <c r="AI266" s="32">
        <v>29.3</v>
      </c>
      <c r="AJ266" s="7" t="s">
        <v>1148</v>
      </c>
      <c r="AK266" s="7" t="str">
        <f>IF(OR(N266="Q",P266="Q",R266="Q",T266="Q",V266="Q",X266="Q",Z266="Q",AB266="Q",AD266="Q",AF266="Q",AH266="Q",AJ266="Q"),"Yes","No")</f>
        <v>No</v>
      </c>
    </row>
    <row r="267" spans="1:37">
      <c r="A267" s="7" t="s">
        <v>809</v>
      </c>
      <c r="B267" s="7" t="s">
        <v>353</v>
      </c>
      <c r="C267" s="7" t="s">
        <v>40</v>
      </c>
      <c r="D267" s="304">
        <v>5211</v>
      </c>
      <c r="E267" s="299">
        <v>50211</v>
      </c>
      <c r="F267" s="7" t="s">
        <v>167</v>
      </c>
      <c r="G267" s="7" t="s">
        <v>160</v>
      </c>
      <c r="H267" s="8">
        <v>67821</v>
      </c>
      <c r="I267" s="8">
        <v>117</v>
      </c>
      <c r="J267" s="7" t="s">
        <v>7</v>
      </c>
      <c r="K267" s="7" t="s">
        <v>161</v>
      </c>
      <c r="L267" s="8">
        <v>117</v>
      </c>
      <c r="M267" s="8">
        <v>302880</v>
      </c>
      <c r="N267" s="7" t="s">
        <v>1148</v>
      </c>
      <c r="O267" s="8">
        <v>25975</v>
      </c>
      <c r="P267" s="7" t="s">
        <v>1148</v>
      </c>
      <c r="Q267" s="8">
        <v>0</v>
      </c>
      <c r="R267" s="7" t="s">
        <v>1148</v>
      </c>
      <c r="S267" s="8">
        <v>35932</v>
      </c>
      <c r="T267" s="7" t="s">
        <v>1148</v>
      </c>
      <c r="U267" s="8">
        <v>0</v>
      </c>
      <c r="V267" s="7" t="s">
        <v>1148</v>
      </c>
      <c r="W267" s="33">
        <v>364787</v>
      </c>
      <c r="X267" s="7" t="s">
        <v>1148</v>
      </c>
      <c r="Y267" s="30">
        <v>155</v>
      </c>
      <c r="Z267" s="7" t="s">
        <v>1148</v>
      </c>
      <c r="AA267" s="30">
        <v>15</v>
      </c>
      <c r="AB267" s="7" t="s">
        <v>1148</v>
      </c>
      <c r="AC267" s="30">
        <v>0</v>
      </c>
      <c r="AD267" s="7" t="s">
        <v>1148</v>
      </c>
      <c r="AE267" s="30">
        <v>21</v>
      </c>
      <c r="AF267" s="7" t="s">
        <v>1148</v>
      </c>
      <c r="AG267" s="30">
        <v>0</v>
      </c>
      <c r="AH267" s="34" t="s">
        <v>1148</v>
      </c>
      <c r="AI267" s="32">
        <v>191</v>
      </c>
      <c r="AJ267" s="7" t="s">
        <v>1148</v>
      </c>
      <c r="AK267" s="7" t="str">
        <f>IF(OR(N267="Q",P267="Q",R267="Q",T267="Q",V267="Q",X267="Q",Z267="Q",AB267="Q",AD267="Q",AF267="Q",AH267="Q",AJ267="Q"),"Yes","No")</f>
        <v>No</v>
      </c>
    </row>
    <row r="268" spans="1:37">
      <c r="A268" s="7" t="s">
        <v>374</v>
      </c>
      <c r="B268" s="7" t="s">
        <v>375</v>
      </c>
      <c r="C268" s="7" t="s">
        <v>77</v>
      </c>
      <c r="D268" s="304">
        <v>3013</v>
      </c>
      <c r="E268" s="299">
        <v>30013</v>
      </c>
      <c r="F268" s="7" t="s">
        <v>167</v>
      </c>
      <c r="G268" s="7" t="s">
        <v>160</v>
      </c>
      <c r="H268" s="8">
        <v>196611</v>
      </c>
      <c r="I268" s="8">
        <v>116</v>
      </c>
      <c r="J268" s="7" t="s">
        <v>7</v>
      </c>
      <c r="K268" s="7" t="s">
        <v>161</v>
      </c>
      <c r="L268" s="8">
        <v>60</v>
      </c>
      <c r="M268" s="8">
        <v>209284</v>
      </c>
      <c r="N268" s="7" t="s">
        <v>1148</v>
      </c>
      <c r="O268" s="8">
        <v>28523</v>
      </c>
      <c r="P268" s="7" t="s">
        <v>1148</v>
      </c>
      <c r="Q268" s="8">
        <v>7718</v>
      </c>
      <c r="R268" s="7" t="s">
        <v>1148</v>
      </c>
      <c r="S268" s="8">
        <v>15001</v>
      </c>
      <c r="T268" s="7" t="s">
        <v>1148</v>
      </c>
      <c r="U268" s="8">
        <v>0</v>
      </c>
      <c r="V268" s="7" t="s">
        <v>1148</v>
      </c>
      <c r="W268" s="33">
        <v>260526</v>
      </c>
      <c r="X268" s="7" t="s">
        <v>1148</v>
      </c>
      <c r="Y268" s="30">
        <v>110</v>
      </c>
      <c r="Z268" s="7" t="s">
        <v>1148</v>
      </c>
      <c r="AA268" s="30">
        <v>16</v>
      </c>
      <c r="AB268" s="7" t="s">
        <v>1148</v>
      </c>
      <c r="AC268" s="30">
        <v>6</v>
      </c>
      <c r="AD268" s="7" t="s">
        <v>1148</v>
      </c>
      <c r="AE268" s="30">
        <v>7</v>
      </c>
      <c r="AF268" s="7" t="s">
        <v>1148</v>
      </c>
      <c r="AG268" s="30">
        <v>0</v>
      </c>
      <c r="AH268" s="34" t="s">
        <v>1148</v>
      </c>
      <c r="AI268" s="32">
        <v>139</v>
      </c>
      <c r="AJ268" s="7" t="s">
        <v>1148</v>
      </c>
      <c r="AK268" s="7" t="str">
        <f>IF(OR(N268="Q",P268="Q",R268="Q",T268="Q",V268="Q",X268="Q",Z268="Q",AB268="Q",AD268="Q",AF268="Q",AH268="Q",AJ268="Q"),"Yes","No")</f>
        <v>No</v>
      </c>
    </row>
    <row r="269" spans="1:37">
      <c r="A269" s="7" t="s">
        <v>374</v>
      </c>
      <c r="B269" s="7" t="s">
        <v>375</v>
      </c>
      <c r="C269" s="7" t="s">
        <v>77</v>
      </c>
      <c r="D269" s="304">
        <v>3013</v>
      </c>
      <c r="E269" s="299">
        <v>30013</v>
      </c>
      <c r="F269" s="7" t="s">
        <v>167</v>
      </c>
      <c r="G269" s="7" t="s">
        <v>160</v>
      </c>
      <c r="H269" s="8">
        <v>196611</v>
      </c>
      <c r="I269" s="8">
        <v>116</v>
      </c>
      <c r="J269" s="7" t="s">
        <v>10</v>
      </c>
      <c r="K269" s="7" t="s">
        <v>161</v>
      </c>
      <c r="L269" s="8">
        <v>56</v>
      </c>
      <c r="M269" s="8">
        <v>87440</v>
      </c>
      <c r="N269" s="7" t="s">
        <v>1148</v>
      </c>
      <c r="O269" s="8">
        <v>12007</v>
      </c>
      <c r="P269" s="7" t="s">
        <v>1148</v>
      </c>
      <c r="Q269" s="8">
        <v>3325</v>
      </c>
      <c r="R269" s="7" t="s">
        <v>1148</v>
      </c>
      <c r="S269" s="8">
        <v>11015</v>
      </c>
      <c r="T269" s="7" t="s">
        <v>1148</v>
      </c>
      <c r="U269" s="8">
        <v>0</v>
      </c>
      <c r="V269" s="7" t="s">
        <v>1148</v>
      </c>
      <c r="W269" s="33">
        <v>113787</v>
      </c>
      <c r="X269" s="7" t="s">
        <v>1148</v>
      </c>
      <c r="Y269" s="30">
        <v>45</v>
      </c>
      <c r="Z269" s="7" t="s">
        <v>1148</v>
      </c>
      <c r="AA269" s="30">
        <v>5</v>
      </c>
      <c r="AB269" s="7" t="s">
        <v>1148</v>
      </c>
      <c r="AC269" s="30">
        <v>1</v>
      </c>
      <c r="AD269" s="7" t="s">
        <v>1148</v>
      </c>
      <c r="AE269" s="30">
        <v>5</v>
      </c>
      <c r="AF269" s="7" t="s">
        <v>1148</v>
      </c>
      <c r="AG269" s="30">
        <v>0</v>
      </c>
      <c r="AH269" s="34" t="s">
        <v>1148</v>
      </c>
      <c r="AI269" s="32">
        <v>56</v>
      </c>
      <c r="AJ269" s="7" t="s">
        <v>1148</v>
      </c>
      <c r="AK269" s="7" t="str">
        <f>IF(OR(N269="Q",P269="Q",R269="Q",T269="Q",V269="Q",X269="Q",Z269="Q",AB269="Q",AD269="Q",AF269="Q",AH269="Q",AJ269="Q"),"Yes","No")</f>
        <v>No</v>
      </c>
    </row>
    <row r="270" spans="1:37">
      <c r="A270" s="7" t="s">
        <v>176</v>
      </c>
      <c r="B270" s="7" t="s">
        <v>177</v>
      </c>
      <c r="C270" s="7" t="s">
        <v>48</v>
      </c>
      <c r="D270" s="304">
        <v>3085</v>
      </c>
      <c r="E270" s="299">
        <v>30085</v>
      </c>
      <c r="F270" s="7" t="s">
        <v>164</v>
      </c>
      <c r="G270" s="7" t="s">
        <v>160</v>
      </c>
      <c r="H270" s="8">
        <v>4586770</v>
      </c>
      <c r="I270" s="8">
        <v>116</v>
      </c>
      <c r="J270" s="7" t="s">
        <v>10</v>
      </c>
      <c r="K270" s="7" t="s">
        <v>161</v>
      </c>
      <c r="L270" s="8">
        <v>40</v>
      </c>
      <c r="M270" s="8">
        <v>53837</v>
      </c>
      <c r="N270" s="7" t="s">
        <v>1148</v>
      </c>
      <c r="O270" s="8">
        <v>2715</v>
      </c>
      <c r="P270" s="7" t="s">
        <v>1148</v>
      </c>
      <c r="Q270" s="8">
        <v>7988</v>
      </c>
      <c r="R270" s="7" t="s">
        <v>1148</v>
      </c>
      <c r="S270" s="8">
        <v>11704</v>
      </c>
      <c r="T270" s="7" t="s">
        <v>1148</v>
      </c>
      <c r="U270" s="8">
        <v>0</v>
      </c>
      <c r="V270" s="7" t="s">
        <v>1148</v>
      </c>
      <c r="W270" s="33">
        <v>76244</v>
      </c>
      <c r="X270" s="7" t="s">
        <v>1148</v>
      </c>
      <c r="Y270" s="30">
        <v>32.83</v>
      </c>
      <c r="Z270" s="7" t="s">
        <v>1148</v>
      </c>
      <c r="AA270" s="30">
        <v>1.7</v>
      </c>
      <c r="AB270" s="7" t="s">
        <v>1148</v>
      </c>
      <c r="AC270" s="30">
        <v>4.99</v>
      </c>
      <c r="AD270" s="7" t="s">
        <v>1148</v>
      </c>
      <c r="AE270" s="30">
        <v>7.32</v>
      </c>
      <c r="AF270" s="7" t="s">
        <v>1148</v>
      </c>
      <c r="AG270" s="30">
        <v>0</v>
      </c>
      <c r="AH270" s="34" t="s">
        <v>1148</v>
      </c>
      <c r="AI270" s="32">
        <v>46.84</v>
      </c>
      <c r="AJ270" s="7" t="s">
        <v>1148</v>
      </c>
      <c r="AK270" s="7" t="str">
        <f>IF(OR(N270="Q",P270="Q",R270="Q",T270="Q",V270="Q",X270="Q",Z270="Q",AB270="Q",AD270="Q",AF270="Q",AH270="Q",AJ270="Q"),"Yes","No")</f>
        <v>No</v>
      </c>
    </row>
    <row r="271" spans="1:37">
      <c r="A271" s="7" t="s">
        <v>170</v>
      </c>
      <c r="B271" s="7" t="s">
        <v>171</v>
      </c>
      <c r="C271" s="7" t="s">
        <v>84</v>
      </c>
      <c r="D271" s="304">
        <v>6091</v>
      </c>
      <c r="E271" s="299">
        <v>60091</v>
      </c>
      <c r="F271" s="7" t="s">
        <v>167</v>
      </c>
      <c r="G271" s="7" t="s">
        <v>160</v>
      </c>
      <c r="H271" s="8">
        <v>217630</v>
      </c>
      <c r="I271" s="8">
        <v>115</v>
      </c>
      <c r="J271" s="7" t="s">
        <v>10</v>
      </c>
      <c r="K271" s="7" t="s">
        <v>161</v>
      </c>
      <c r="L271" s="8">
        <v>101</v>
      </c>
      <c r="M271" s="8">
        <v>228447</v>
      </c>
      <c r="N271" s="7" t="s">
        <v>1148</v>
      </c>
      <c r="O271" s="8">
        <v>12571</v>
      </c>
      <c r="P271" s="7" t="s">
        <v>1148</v>
      </c>
      <c r="Q271" s="8">
        <v>4984</v>
      </c>
      <c r="R271" s="7" t="s">
        <v>1148</v>
      </c>
      <c r="S271" s="8">
        <v>21372</v>
      </c>
      <c r="T271" s="7" t="s">
        <v>1148</v>
      </c>
      <c r="U271" s="8">
        <v>0</v>
      </c>
      <c r="V271" s="7" t="s">
        <v>1148</v>
      </c>
      <c r="W271" s="33">
        <v>267374</v>
      </c>
      <c r="X271" s="7" t="s">
        <v>1148</v>
      </c>
      <c r="Y271" s="30">
        <v>123.7</v>
      </c>
      <c r="Z271" s="7" t="s">
        <v>1148</v>
      </c>
      <c r="AA271" s="30">
        <v>7.15</v>
      </c>
      <c r="AB271" s="7" t="s">
        <v>1148</v>
      </c>
      <c r="AC271" s="30">
        <v>3.9</v>
      </c>
      <c r="AD271" s="7" t="s">
        <v>1148</v>
      </c>
      <c r="AE271" s="30">
        <v>11.97</v>
      </c>
      <c r="AF271" s="7" t="s">
        <v>1148</v>
      </c>
      <c r="AG271" s="30">
        <v>0</v>
      </c>
      <c r="AH271" s="34" t="s">
        <v>1148</v>
      </c>
      <c r="AI271" s="32">
        <v>146.72</v>
      </c>
      <c r="AJ271" s="7" t="s">
        <v>1148</v>
      </c>
      <c r="AK271" s="7" t="str">
        <f>IF(OR(N271="Q",P271="Q",R271="Q",T271="Q",V271="Q",X271="Q",Z271="Q",AB271="Q",AD271="Q",AF271="Q",AH271="Q",AJ271="Q"),"Yes","No")</f>
        <v>No</v>
      </c>
    </row>
    <row r="272" spans="1:37">
      <c r="A272" s="7" t="s">
        <v>170</v>
      </c>
      <c r="B272" s="7" t="s">
        <v>171</v>
      </c>
      <c r="C272" s="7" t="s">
        <v>84</v>
      </c>
      <c r="D272" s="304">
        <v>6091</v>
      </c>
      <c r="E272" s="299">
        <v>60091</v>
      </c>
      <c r="F272" s="7" t="s">
        <v>167</v>
      </c>
      <c r="G272" s="7" t="s">
        <v>160</v>
      </c>
      <c r="H272" s="8">
        <v>217630</v>
      </c>
      <c r="I272" s="8">
        <v>115</v>
      </c>
      <c r="J272" s="7" t="s">
        <v>7</v>
      </c>
      <c r="K272" s="7" t="s">
        <v>161</v>
      </c>
      <c r="L272" s="8">
        <v>14</v>
      </c>
      <c r="M272" s="8">
        <v>79488</v>
      </c>
      <c r="N272" s="7" t="s">
        <v>1148</v>
      </c>
      <c r="O272" s="8">
        <v>6723</v>
      </c>
      <c r="P272" s="7" t="s">
        <v>1148</v>
      </c>
      <c r="Q272" s="8">
        <v>2684</v>
      </c>
      <c r="R272" s="7" t="s">
        <v>1148</v>
      </c>
      <c r="S272" s="8">
        <v>7407</v>
      </c>
      <c r="T272" s="7" t="s">
        <v>1148</v>
      </c>
      <c r="U272" s="8">
        <v>0</v>
      </c>
      <c r="V272" s="7" t="s">
        <v>1148</v>
      </c>
      <c r="W272" s="33">
        <v>96302</v>
      </c>
      <c r="X272" s="7" t="s">
        <v>1148</v>
      </c>
      <c r="Y272" s="30">
        <v>38.299999999999997</v>
      </c>
      <c r="Z272" s="7" t="s">
        <v>1148</v>
      </c>
      <c r="AA272" s="30">
        <v>3.85</v>
      </c>
      <c r="AB272" s="7" t="s">
        <v>1148</v>
      </c>
      <c r="AC272" s="30">
        <v>2.1</v>
      </c>
      <c r="AD272" s="7" t="s">
        <v>1148</v>
      </c>
      <c r="AE272" s="30">
        <v>4.03</v>
      </c>
      <c r="AF272" s="7" t="s">
        <v>1148</v>
      </c>
      <c r="AG272" s="30">
        <v>0</v>
      </c>
      <c r="AH272" s="34" t="s">
        <v>1148</v>
      </c>
      <c r="AI272" s="32">
        <v>48.28</v>
      </c>
      <c r="AJ272" s="7" t="s">
        <v>1148</v>
      </c>
      <c r="AK272" s="7" t="str">
        <f>IF(OR(N272="Q",P272="Q",R272="Q",T272="Q",V272="Q",X272="Q",Z272="Q",AB272="Q",AD272="Q",AF272="Q",AH272="Q",AJ272="Q"),"Yes","No")</f>
        <v>No</v>
      </c>
    </row>
    <row r="273" spans="1:37">
      <c r="A273" s="7" t="s">
        <v>352</v>
      </c>
      <c r="B273" s="7" t="s">
        <v>353</v>
      </c>
      <c r="C273" s="7" t="s">
        <v>77</v>
      </c>
      <c r="D273" s="304">
        <v>3014</v>
      </c>
      <c r="E273" s="299">
        <v>30014</v>
      </c>
      <c r="F273" s="7" t="s">
        <v>167</v>
      </c>
      <c r="G273" s="7" t="s">
        <v>160</v>
      </c>
      <c r="H273" s="8">
        <v>444474</v>
      </c>
      <c r="I273" s="8">
        <v>113</v>
      </c>
      <c r="J273" s="7" t="s">
        <v>7</v>
      </c>
      <c r="K273" s="7" t="s">
        <v>161</v>
      </c>
      <c r="L273" s="8">
        <v>65</v>
      </c>
      <c r="M273" s="8">
        <v>210775</v>
      </c>
      <c r="N273" s="7" t="s">
        <v>1148</v>
      </c>
      <c r="O273" s="8">
        <v>56844</v>
      </c>
      <c r="P273" s="7" t="s">
        <v>1148</v>
      </c>
      <c r="Q273" s="8">
        <v>8172</v>
      </c>
      <c r="R273" s="7" t="s">
        <v>1148</v>
      </c>
      <c r="S273" s="8">
        <v>26188</v>
      </c>
      <c r="T273" s="7" t="s">
        <v>1148</v>
      </c>
      <c r="U273" s="8">
        <v>0</v>
      </c>
      <c r="V273" s="7" t="s">
        <v>1148</v>
      </c>
      <c r="W273" s="33">
        <v>301979</v>
      </c>
      <c r="X273" s="7" t="s">
        <v>1148</v>
      </c>
      <c r="Y273" s="30">
        <v>105.06</v>
      </c>
      <c r="Z273" s="7" t="s">
        <v>1148</v>
      </c>
      <c r="AA273" s="30">
        <v>25.78</v>
      </c>
      <c r="AB273" s="7" t="s">
        <v>1148</v>
      </c>
      <c r="AC273" s="30">
        <v>3.66</v>
      </c>
      <c r="AD273" s="7" t="s">
        <v>1148</v>
      </c>
      <c r="AE273" s="30">
        <v>12.54</v>
      </c>
      <c r="AF273" s="7" t="s">
        <v>1148</v>
      </c>
      <c r="AG273" s="30">
        <v>0</v>
      </c>
      <c r="AH273" s="34" t="s">
        <v>1148</v>
      </c>
      <c r="AI273" s="32">
        <v>147.04</v>
      </c>
      <c r="AJ273" s="7" t="s">
        <v>1148</v>
      </c>
      <c r="AK273" s="7" t="str">
        <f>IF(OR(N273="Q",P273="Q",R273="Q",T273="Q",V273="Q",X273="Q",Z273="Q",AB273="Q",AD273="Q",AF273="Q",AH273="Q",AJ273="Q"),"Yes","No")</f>
        <v>No</v>
      </c>
    </row>
    <row r="274" spans="1:37">
      <c r="A274" s="7" t="s">
        <v>270</v>
      </c>
      <c r="B274" s="7" t="s">
        <v>271</v>
      </c>
      <c r="C274" s="7" t="s">
        <v>77</v>
      </c>
      <c r="D274" s="304">
        <v>3054</v>
      </c>
      <c r="E274" s="299">
        <v>30054</v>
      </c>
      <c r="F274" s="7" t="s">
        <v>167</v>
      </c>
      <c r="G274" s="7" t="s">
        <v>160</v>
      </c>
      <c r="H274" s="8">
        <v>87454</v>
      </c>
      <c r="I274" s="8">
        <v>113</v>
      </c>
      <c r="J274" s="7" t="s">
        <v>7</v>
      </c>
      <c r="K274" s="7" t="s">
        <v>161</v>
      </c>
      <c r="L274" s="8">
        <v>59</v>
      </c>
      <c r="M274" s="8">
        <v>234825</v>
      </c>
      <c r="N274" s="7" t="s">
        <v>1148</v>
      </c>
      <c r="O274" s="8">
        <v>24858</v>
      </c>
      <c r="P274" s="7" t="s">
        <v>1148</v>
      </c>
      <c r="Q274" s="8">
        <v>14508</v>
      </c>
      <c r="R274" s="7" t="s">
        <v>1148</v>
      </c>
      <c r="S274" s="8">
        <v>63208</v>
      </c>
      <c r="T274" s="7" t="s">
        <v>1148</v>
      </c>
      <c r="U274" s="8">
        <v>0</v>
      </c>
      <c r="V274" s="7" t="s">
        <v>1148</v>
      </c>
      <c r="W274" s="33">
        <v>337399</v>
      </c>
      <c r="X274" s="7" t="s">
        <v>1148</v>
      </c>
      <c r="Y274" s="30">
        <v>127</v>
      </c>
      <c r="Z274" s="7" t="s">
        <v>1148</v>
      </c>
      <c r="AA274" s="30">
        <v>11</v>
      </c>
      <c r="AB274" s="7" t="s">
        <v>1148</v>
      </c>
      <c r="AC274" s="30">
        <v>8</v>
      </c>
      <c r="AD274" s="7" t="s">
        <v>1148</v>
      </c>
      <c r="AE274" s="30">
        <v>37</v>
      </c>
      <c r="AF274" s="7" t="s">
        <v>1148</v>
      </c>
      <c r="AG274" s="30">
        <v>0</v>
      </c>
      <c r="AH274" s="34" t="s">
        <v>1148</v>
      </c>
      <c r="AI274" s="32">
        <v>183</v>
      </c>
      <c r="AJ274" s="7" t="s">
        <v>1148</v>
      </c>
      <c r="AK274" s="7" t="str">
        <f>IF(OR(N274="Q",P274="Q",R274="Q",T274="Q",V274="Q",X274="Q",Z274="Q",AB274="Q",AD274="Q",AF274="Q",AH274="Q",AJ274="Q"),"Yes","No")</f>
        <v>No</v>
      </c>
    </row>
    <row r="275" spans="1:37">
      <c r="A275" s="7" t="s">
        <v>270</v>
      </c>
      <c r="B275" s="7" t="s">
        <v>271</v>
      </c>
      <c r="C275" s="7" t="s">
        <v>77</v>
      </c>
      <c r="D275" s="304">
        <v>3054</v>
      </c>
      <c r="E275" s="299">
        <v>30054</v>
      </c>
      <c r="F275" s="7" t="s">
        <v>167</v>
      </c>
      <c r="G275" s="7" t="s">
        <v>160</v>
      </c>
      <c r="H275" s="8">
        <v>87454</v>
      </c>
      <c r="I275" s="8">
        <v>113</v>
      </c>
      <c r="J275" s="7" t="s">
        <v>8</v>
      </c>
      <c r="K275" s="7" t="s">
        <v>161</v>
      </c>
      <c r="L275" s="8">
        <v>45</v>
      </c>
      <c r="M275" s="8">
        <v>2080</v>
      </c>
      <c r="N275" s="7" t="s">
        <v>1148</v>
      </c>
      <c r="O275" s="8">
        <v>0</v>
      </c>
      <c r="P275" s="7" t="s">
        <v>1148</v>
      </c>
      <c r="Q275" s="8">
        <v>0</v>
      </c>
      <c r="R275" s="7" t="s">
        <v>1148</v>
      </c>
      <c r="S275" s="8">
        <v>0</v>
      </c>
      <c r="T275" s="7" t="s">
        <v>1148</v>
      </c>
      <c r="U275" s="8">
        <v>0</v>
      </c>
      <c r="V275" s="7" t="s">
        <v>1148</v>
      </c>
      <c r="W275" s="33">
        <v>2080</v>
      </c>
      <c r="X275" s="7" t="s">
        <v>1148</v>
      </c>
      <c r="Y275" s="30">
        <v>1</v>
      </c>
      <c r="Z275" s="7" t="s">
        <v>1148</v>
      </c>
      <c r="AA275" s="30">
        <v>0</v>
      </c>
      <c r="AB275" s="7" t="s">
        <v>1148</v>
      </c>
      <c r="AC275" s="30">
        <v>0</v>
      </c>
      <c r="AD275" s="7" t="s">
        <v>1148</v>
      </c>
      <c r="AE275" s="30">
        <v>0</v>
      </c>
      <c r="AF275" s="7" t="s">
        <v>1148</v>
      </c>
      <c r="AG275" s="30">
        <v>0</v>
      </c>
      <c r="AH275" s="34" t="s">
        <v>1148</v>
      </c>
      <c r="AI275" s="32">
        <v>1</v>
      </c>
      <c r="AJ275" s="7" t="s">
        <v>1148</v>
      </c>
      <c r="AK275" s="7" t="str">
        <f>IF(OR(N275="Q",P275="Q",R275="Q",T275="Q",V275="Q",X275="Q",Z275="Q",AB275="Q",AD275="Q",AF275="Q",AH275="Q",AJ275="Q"),"Yes","No")</f>
        <v>No</v>
      </c>
    </row>
    <row r="276" spans="1:37">
      <c r="A276" s="7" t="s">
        <v>352</v>
      </c>
      <c r="B276" s="7" t="s">
        <v>353</v>
      </c>
      <c r="C276" s="7" t="s">
        <v>77</v>
      </c>
      <c r="D276" s="304">
        <v>3014</v>
      </c>
      <c r="E276" s="299">
        <v>30014</v>
      </c>
      <c r="F276" s="7" t="s">
        <v>167</v>
      </c>
      <c r="G276" s="7" t="s">
        <v>160</v>
      </c>
      <c r="H276" s="8">
        <v>444474</v>
      </c>
      <c r="I276" s="8">
        <v>113</v>
      </c>
      <c r="J276" s="7" t="s">
        <v>10</v>
      </c>
      <c r="K276" s="7" t="s">
        <v>161</v>
      </c>
      <c r="L276" s="8">
        <v>30</v>
      </c>
      <c r="M276" s="8">
        <v>73360</v>
      </c>
      <c r="N276" s="7" t="s">
        <v>1148</v>
      </c>
      <c r="O276" s="8">
        <v>10776</v>
      </c>
      <c r="P276" s="7" t="s">
        <v>1148</v>
      </c>
      <c r="Q276" s="8">
        <v>43</v>
      </c>
      <c r="R276" s="7" t="s">
        <v>1148</v>
      </c>
      <c r="S276" s="8">
        <v>2156</v>
      </c>
      <c r="T276" s="7" t="s">
        <v>1148</v>
      </c>
      <c r="U276" s="8">
        <v>0</v>
      </c>
      <c r="V276" s="7" t="s">
        <v>1148</v>
      </c>
      <c r="W276" s="33">
        <v>86335</v>
      </c>
      <c r="X276" s="7" t="s">
        <v>1148</v>
      </c>
      <c r="Y276" s="30">
        <v>33.56</v>
      </c>
      <c r="Z276" s="7" t="s">
        <v>1148</v>
      </c>
      <c r="AA276" s="30">
        <v>4.87</v>
      </c>
      <c r="AB276" s="7" t="s">
        <v>1148</v>
      </c>
      <c r="AC276" s="30">
        <v>0.02</v>
      </c>
      <c r="AD276" s="7" t="s">
        <v>1148</v>
      </c>
      <c r="AE276" s="30">
        <v>1.06</v>
      </c>
      <c r="AF276" s="7" t="s">
        <v>1148</v>
      </c>
      <c r="AG276" s="30">
        <v>0</v>
      </c>
      <c r="AH276" s="34" t="s">
        <v>1148</v>
      </c>
      <c r="AI276" s="32">
        <v>39.51</v>
      </c>
      <c r="AJ276" s="7" t="s">
        <v>1148</v>
      </c>
      <c r="AK276" s="7" t="str">
        <f>IF(OR(N276="Q",P276="Q",R276="Q",T276="Q",V276="Q",X276="Q",Z276="Q",AB276="Q",AD276="Q",AF276="Q",AH276="Q",AJ276="Q"),"Yes","No")</f>
        <v>No</v>
      </c>
    </row>
    <row r="277" spans="1:37">
      <c r="A277" s="7" t="s">
        <v>679</v>
      </c>
      <c r="B277" s="7" t="s">
        <v>680</v>
      </c>
      <c r="C277" s="7" t="s">
        <v>45</v>
      </c>
      <c r="D277" s="304">
        <v>4019</v>
      </c>
      <c r="E277" s="299">
        <v>40019</v>
      </c>
      <c r="F277" s="7" t="s">
        <v>167</v>
      </c>
      <c r="G277" s="7" t="s">
        <v>160</v>
      </c>
      <c r="H277" s="8">
        <v>1624827</v>
      </c>
      <c r="I277" s="8">
        <v>109</v>
      </c>
      <c r="J277" s="7" t="s">
        <v>7</v>
      </c>
      <c r="K277" s="7" t="s">
        <v>161</v>
      </c>
      <c r="L277" s="8">
        <v>87</v>
      </c>
      <c r="M277" s="8">
        <v>309879</v>
      </c>
      <c r="N277" s="7" t="s">
        <v>1148</v>
      </c>
      <c r="O277" s="8">
        <v>72038</v>
      </c>
      <c r="P277" s="7" t="s">
        <v>1148</v>
      </c>
      <c r="Q277" s="8">
        <v>4427</v>
      </c>
      <c r="R277" s="7" t="s">
        <v>1148</v>
      </c>
      <c r="S277" s="8">
        <v>29748</v>
      </c>
      <c r="T277" s="7" t="s">
        <v>1148</v>
      </c>
      <c r="U277" s="8">
        <v>0</v>
      </c>
      <c r="V277" s="7" t="s">
        <v>1148</v>
      </c>
      <c r="W277" s="33">
        <v>416092</v>
      </c>
      <c r="X277" s="7" t="s">
        <v>1148</v>
      </c>
      <c r="Y277" s="30">
        <v>151</v>
      </c>
      <c r="Z277" s="7" t="s">
        <v>1148</v>
      </c>
      <c r="AA277" s="30">
        <v>38.299999999999997</v>
      </c>
      <c r="AB277" s="7" t="s">
        <v>1148</v>
      </c>
      <c r="AC277" s="30">
        <v>2.4</v>
      </c>
      <c r="AD277" s="7" t="s">
        <v>1148</v>
      </c>
      <c r="AE277" s="30">
        <v>15</v>
      </c>
      <c r="AF277" s="7" t="s">
        <v>1148</v>
      </c>
      <c r="AG277" s="30">
        <v>0</v>
      </c>
      <c r="AH277" s="34" t="s">
        <v>1148</v>
      </c>
      <c r="AI277" s="32">
        <v>206.7</v>
      </c>
      <c r="AJ277" s="7" t="s">
        <v>1148</v>
      </c>
      <c r="AK277" s="7" t="str">
        <f>IF(OR(N277="Q",P277="Q",R277="Q",T277="Q",V277="Q",X277="Q",Z277="Q",AB277="Q",AD277="Q",AF277="Q",AH277="Q",AJ277="Q"),"Yes","No")</f>
        <v>No</v>
      </c>
    </row>
    <row r="278" spans="1:37">
      <c r="A278" s="7" t="s">
        <v>679</v>
      </c>
      <c r="B278" s="7" t="s">
        <v>680</v>
      </c>
      <c r="C278" s="7" t="s">
        <v>45</v>
      </c>
      <c r="D278" s="304">
        <v>4019</v>
      </c>
      <c r="E278" s="299">
        <v>40019</v>
      </c>
      <c r="F278" s="7" t="s">
        <v>167</v>
      </c>
      <c r="G278" s="7" t="s">
        <v>160</v>
      </c>
      <c r="H278" s="8">
        <v>1624827</v>
      </c>
      <c r="I278" s="8">
        <v>109</v>
      </c>
      <c r="J278" s="7" t="s">
        <v>10</v>
      </c>
      <c r="K278" s="7" t="s">
        <v>161</v>
      </c>
      <c r="L278" s="8">
        <v>22</v>
      </c>
      <c r="M278" s="8">
        <v>60558</v>
      </c>
      <c r="N278" s="7" t="s">
        <v>1148</v>
      </c>
      <c r="O278" s="8">
        <v>3228</v>
      </c>
      <c r="P278" s="7" t="s">
        <v>1148</v>
      </c>
      <c r="Q278" s="8">
        <v>1188</v>
      </c>
      <c r="R278" s="7" t="s">
        <v>1148</v>
      </c>
      <c r="S278" s="8">
        <v>7981</v>
      </c>
      <c r="T278" s="7" t="s">
        <v>1148</v>
      </c>
      <c r="U278" s="8">
        <v>0</v>
      </c>
      <c r="V278" s="7" t="s">
        <v>1148</v>
      </c>
      <c r="W278" s="33">
        <v>72955</v>
      </c>
      <c r="X278" s="7" t="s">
        <v>1148</v>
      </c>
      <c r="Y278" s="30">
        <v>30</v>
      </c>
      <c r="Z278" s="7" t="s">
        <v>1148</v>
      </c>
      <c r="AA278" s="30">
        <v>1.8</v>
      </c>
      <c r="AB278" s="7" t="s">
        <v>1148</v>
      </c>
      <c r="AC278" s="30">
        <v>0.6</v>
      </c>
      <c r="AD278" s="7" t="s">
        <v>1148</v>
      </c>
      <c r="AE278" s="30">
        <v>4</v>
      </c>
      <c r="AF278" s="7" t="s">
        <v>1148</v>
      </c>
      <c r="AG278" s="30">
        <v>0</v>
      </c>
      <c r="AH278" s="34" t="s">
        <v>1148</v>
      </c>
      <c r="AI278" s="32">
        <v>36.4</v>
      </c>
      <c r="AJ278" s="7" t="s">
        <v>1148</v>
      </c>
      <c r="AK278" s="7" t="str">
        <f>IF(OR(N278="Q",P278="Q",R278="Q",T278="Q",V278="Q",X278="Q",Z278="Q",AB278="Q",AD278="Q",AF278="Q",AH278="Q",AJ278="Q"),"Yes","No")</f>
        <v>No</v>
      </c>
    </row>
    <row r="279" spans="1:37">
      <c r="A279" s="7" t="s">
        <v>709</v>
      </c>
      <c r="B279" s="7" t="s">
        <v>710</v>
      </c>
      <c r="C279" s="7" t="s">
        <v>89</v>
      </c>
      <c r="D279" s="304">
        <v>21</v>
      </c>
      <c r="E279" s="299">
        <v>21</v>
      </c>
      <c r="F279" s="7" t="s">
        <v>167</v>
      </c>
      <c r="G279" s="7" t="s">
        <v>160</v>
      </c>
      <c r="H279" s="8">
        <v>114473</v>
      </c>
      <c r="I279" s="8">
        <v>107</v>
      </c>
      <c r="J279" s="7" t="s">
        <v>7</v>
      </c>
      <c r="K279" s="7" t="s">
        <v>161</v>
      </c>
      <c r="L279" s="8">
        <v>44</v>
      </c>
      <c r="M279" s="8">
        <v>204121</v>
      </c>
      <c r="N279" s="7" t="s">
        <v>1148</v>
      </c>
      <c r="O279" s="8">
        <v>28149</v>
      </c>
      <c r="P279" s="7" t="s">
        <v>1148</v>
      </c>
      <c r="Q279" s="8">
        <v>7224</v>
      </c>
      <c r="R279" s="7" t="s">
        <v>1148</v>
      </c>
      <c r="S279" s="8">
        <v>34207</v>
      </c>
      <c r="T279" s="7" t="s">
        <v>1148</v>
      </c>
      <c r="U279" s="8">
        <v>1496</v>
      </c>
      <c r="V279" s="7" t="s">
        <v>1148</v>
      </c>
      <c r="W279" s="33">
        <v>275197</v>
      </c>
      <c r="X279" s="7" t="s">
        <v>1148</v>
      </c>
      <c r="Y279" s="30">
        <v>119</v>
      </c>
      <c r="Z279" s="7" t="s">
        <v>1148</v>
      </c>
      <c r="AA279" s="30">
        <v>15.6</v>
      </c>
      <c r="AB279" s="7" t="s">
        <v>1148</v>
      </c>
      <c r="AC279" s="30">
        <v>4</v>
      </c>
      <c r="AD279" s="7" t="s">
        <v>1148</v>
      </c>
      <c r="AE279" s="30">
        <v>18.399999999999999</v>
      </c>
      <c r="AF279" s="7" t="s">
        <v>1148</v>
      </c>
      <c r="AG279" s="30">
        <v>0.3</v>
      </c>
      <c r="AH279" s="34" t="s">
        <v>1148</v>
      </c>
      <c r="AI279" s="32">
        <v>157.30000000000001</v>
      </c>
      <c r="AJ279" s="7" t="s">
        <v>1148</v>
      </c>
      <c r="AK279" s="7" t="str">
        <f>IF(OR(N279="Q",P279="Q",R279="Q",T279="Q",V279="Q",X279="Q",Z279="Q",AB279="Q",AD279="Q",AF279="Q",AH279="Q",AJ279="Q"),"Yes","No")</f>
        <v>No</v>
      </c>
    </row>
    <row r="280" spans="1:37">
      <c r="A280" s="7" t="s">
        <v>709</v>
      </c>
      <c r="B280" s="7" t="s">
        <v>710</v>
      </c>
      <c r="C280" s="7" t="s">
        <v>89</v>
      </c>
      <c r="D280" s="304">
        <v>21</v>
      </c>
      <c r="E280" s="299">
        <v>21</v>
      </c>
      <c r="F280" s="7" t="s">
        <v>167</v>
      </c>
      <c r="G280" s="7" t="s">
        <v>160</v>
      </c>
      <c r="H280" s="8">
        <v>114473</v>
      </c>
      <c r="I280" s="8">
        <v>107</v>
      </c>
      <c r="J280" s="7" t="s">
        <v>8</v>
      </c>
      <c r="K280" s="7" t="s">
        <v>161</v>
      </c>
      <c r="L280" s="8">
        <v>31</v>
      </c>
      <c r="M280" s="8">
        <v>0</v>
      </c>
      <c r="N280" s="7" t="s">
        <v>1148</v>
      </c>
      <c r="O280" s="8">
        <v>324</v>
      </c>
      <c r="P280" s="7" t="s">
        <v>1148</v>
      </c>
      <c r="Q280" s="8">
        <v>56</v>
      </c>
      <c r="R280" s="7" t="s">
        <v>1148</v>
      </c>
      <c r="S280" s="8">
        <v>431</v>
      </c>
      <c r="T280" s="7" t="s">
        <v>1148</v>
      </c>
      <c r="U280" s="8">
        <v>0</v>
      </c>
      <c r="V280" s="7" t="s">
        <v>1148</v>
      </c>
      <c r="W280" s="33">
        <v>811</v>
      </c>
      <c r="X280" s="7" t="s">
        <v>1148</v>
      </c>
      <c r="Y280" s="30">
        <v>0</v>
      </c>
      <c r="Z280" s="7" t="s">
        <v>1148</v>
      </c>
      <c r="AA280" s="30">
        <v>0.2</v>
      </c>
      <c r="AB280" s="7" t="s">
        <v>1148</v>
      </c>
      <c r="AC280" s="30">
        <v>0</v>
      </c>
      <c r="AD280" s="7" t="s">
        <v>1148</v>
      </c>
      <c r="AE280" s="30">
        <v>0.2</v>
      </c>
      <c r="AF280" s="7" t="s">
        <v>1148</v>
      </c>
      <c r="AG280" s="30">
        <v>0</v>
      </c>
      <c r="AH280" s="34" t="s">
        <v>1148</v>
      </c>
      <c r="AI280" s="32">
        <v>0.4</v>
      </c>
      <c r="AJ280" s="7" t="s">
        <v>1148</v>
      </c>
      <c r="AK280" s="7" t="str">
        <f>IF(OR(N280="Q",P280="Q",R280="Q",T280="Q",V280="Q",X280="Q",Z280="Q",AB280="Q",AD280="Q",AF280="Q",AH280="Q",AJ280="Q"),"Yes","No")</f>
        <v>No</v>
      </c>
    </row>
    <row r="281" spans="1:37">
      <c r="A281" s="7" t="s">
        <v>709</v>
      </c>
      <c r="B281" s="7" t="s">
        <v>710</v>
      </c>
      <c r="C281" s="7" t="s">
        <v>89</v>
      </c>
      <c r="D281" s="304">
        <v>21</v>
      </c>
      <c r="E281" s="299">
        <v>21</v>
      </c>
      <c r="F281" s="7" t="s">
        <v>167</v>
      </c>
      <c r="G281" s="7" t="s">
        <v>160</v>
      </c>
      <c r="H281" s="8">
        <v>114473</v>
      </c>
      <c r="I281" s="8">
        <v>107</v>
      </c>
      <c r="J281" s="7" t="s">
        <v>10</v>
      </c>
      <c r="K281" s="7" t="s">
        <v>161</v>
      </c>
      <c r="L281" s="8">
        <v>30</v>
      </c>
      <c r="M281" s="8">
        <v>94419</v>
      </c>
      <c r="N281" s="7" t="s">
        <v>1148</v>
      </c>
      <c r="O281" s="8">
        <v>12923</v>
      </c>
      <c r="P281" s="7" t="s">
        <v>1148</v>
      </c>
      <c r="Q281" s="8">
        <v>1731</v>
      </c>
      <c r="R281" s="7" t="s">
        <v>1148</v>
      </c>
      <c r="S281" s="8">
        <v>17729</v>
      </c>
      <c r="T281" s="7" t="s">
        <v>1148</v>
      </c>
      <c r="U281" s="8">
        <v>0</v>
      </c>
      <c r="V281" s="7" t="s">
        <v>1148</v>
      </c>
      <c r="W281" s="33">
        <v>126802</v>
      </c>
      <c r="X281" s="7" t="s">
        <v>1148</v>
      </c>
      <c r="Y281" s="30">
        <v>50.8</v>
      </c>
      <c r="Z281" s="7" t="s">
        <v>1148</v>
      </c>
      <c r="AA281" s="30">
        <v>7.2</v>
      </c>
      <c r="AB281" s="7" t="s">
        <v>1148</v>
      </c>
      <c r="AC281" s="30">
        <v>0.9</v>
      </c>
      <c r="AD281" s="7" t="s">
        <v>1148</v>
      </c>
      <c r="AE281" s="30">
        <v>9.4</v>
      </c>
      <c r="AF281" s="7" t="s">
        <v>1148</v>
      </c>
      <c r="AG281" s="30">
        <v>0</v>
      </c>
      <c r="AH281" s="34" t="s">
        <v>1148</v>
      </c>
      <c r="AI281" s="32">
        <v>68.3</v>
      </c>
      <c r="AJ281" s="7" t="s">
        <v>1148</v>
      </c>
      <c r="AK281" s="7" t="str">
        <f>IF(OR(N281="Q",P281="Q",R281="Q",T281="Q",V281="Q",X281="Q",Z281="Q",AB281="Q",AD281="Q",AF281="Q",AH281="Q",AJ281="Q"),"Yes","No")</f>
        <v>No</v>
      </c>
    </row>
    <row r="282" spans="1:37">
      <c r="A282" s="7" t="s">
        <v>525</v>
      </c>
      <c r="B282" s="7" t="s">
        <v>526</v>
      </c>
      <c r="C282" s="7" t="s">
        <v>17</v>
      </c>
      <c r="D282" s="304">
        <v>9041</v>
      </c>
      <c r="E282" s="299">
        <v>90041</v>
      </c>
      <c r="F282" s="7" t="s">
        <v>164</v>
      </c>
      <c r="G282" s="7" t="s">
        <v>160</v>
      </c>
      <c r="H282" s="8">
        <v>12150996</v>
      </c>
      <c r="I282" s="8">
        <v>104</v>
      </c>
      <c r="J282" s="7" t="s">
        <v>7</v>
      </c>
      <c r="K282" s="7" t="s">
        <v>161</v>
      </c>
      <c r="L282" s="8">
        <v>59</v>
      </c>
      <c r="M282" s="8">
        <v>187795</v>
      </c>
      <c r="N282" s="7" t="s">
        <v>1148</v>
      </c>
      <c r="O282" s="8">
        <v>39397</v>
      </c>
      <c r="P282" s="7" t="s">
        <v>1148</v>
      </c>
      <c r="Q282" s="8">
        <v>12293</v>
      </c>
      <c r="R282" s="7" t="s">
        <v>1148</v>
      </c>
      <c r="S282" s="8">
        <v>32621</v>
      </c>
      <c r="T282" s="7" t="s">
        <v>1148</v>
      </c>
      <c r="U282" s="8">
        <v>0</v>
      </c>
      <c r="V282" s="7" t="s">
        <v>1148</v>
      </c>
      <c r="W282" s="33">
        <v>272106</v>
      </c>
      <c r="X282" s="7" t="s">
        <v>1148</v>
      </c>
      <c r="Y282" s="30">
        <v>103</v>
      </c>
      <c r="Z282" s="7" t="s">
        <v>1148</v>
      </c>
      <c r="AA282" s="30">
        <v>26</v>
      </c>
      <c r="AB282" s="7" t="s">
        <v>1148</v>
      </c>
      <c r="AC282" s="30">
        <v>8</v>
      </c>
      <c r="AD282" s="7" t="s">
        <v>1148</v>
      </c>
      <c r="AE282" s="30">
        <v>13</v>
      </c>
      <c r="AF282" s="7" t="s">
        <v>1148</v>
      </c>
      <c r="AG282" s="30">
        <v>0</v>
      </c>
      <c r="AH282" s="34" t="s">
        <v>1148</v>
      </c>
      <c r="AI282" s="32">
        <v>150</v>
      </c>
      <c r="AJ282" s="7" t="s">
        <v>1148</v>
      </c>
      <c r="AK282" s="7" t="str">
        <f>IF(OR(N282="Q",P282="Q",R282="Q",T282="Q",V282="Q",X282="Q",Z282="Q",AB282="Q",AD282="Q",AF282="Q",AH282="Q",AJ282="Q"),"Yes","No")</f>
        <v>No</v>
      </c>
    </row>
    <row r="283" spans="1:37">
      <c r="A283" s="7" t="s">
        <v>462</v>
      </c>
      <c r="B283" s="7" t="s">
        <v>463</v>
      </c>
      <c r="C283" s="7" t="s">
        <v>32</v>
      </c>
      <c r="D283" s="304">
        <v>4028</v>
      </c>
      <c r="E283" s="299">
        <v>40028</v>
      </c>
      <c r="F283" s="7" t="s">
        <v>164</v>
      </c>
      <c r="G283" s="7" t="s">
        <v>160</v>
      </c>
      <c r="H283" s="8">
        <v>530290</v>
      </c>
      <c r="I283" s="8">
        <v>104</v>
      </c>
      <c r="J283" s="7" t="s">
        <v>7</v>
      </c>
      <c r="K283" s="7" t="s">
        <v>161</v>
      </c>
      <c r="L283" s="8">
        <v>48</v>
      </c>
      <c r="M283" s="8">
        <v>290681</v>
      </c>
      <c r="N283" s="7" t="s">
        <v>1148</v>
      </c>
      <c r="O283" s="8">
        <v>46724</v>
      </c>
      <c r="P283" s="7" t="s">
        <v>1148</v>
      </c>
      <c r="Q283" s="8">
        <v>9967</v>
      </c>
      <c r="R283" s="7" t="s">
        <v>1148</v>
      </c>
      <c r="S283" s="8">
        <v>22756</v>
      </c>
      <c r="T283" s="7" t="s">
        <v>1148</v>
      </c>
      <c r="U283" s="8">
        <v>0</v>
      </c>
      <c r="V283" s="7" t="s">
        <v>1148</v>
      </c>
      <c r="W283" s="33">
        <v>370128</v>
      </c>
      <c r="X283" s="7" t="s">
        <v>1148</v>
      </c>
      <c r="Y283" s="30">
        <v>148.25</v>
      </c>
      <c r="Z283" s="7" t="s">
        <v>1148</v>
      </c>
      <c r="AA283" s="30">
        <v>22.15</v>
      </c>
      <c r="AB283" s="7" t="s">
        <v>1148</v>
      </c>
      <c r="AC283" s="30">
        <v>5.5</v>
      </c>
      <c r="AD283" s="7" t="s">
        <v>1148</v>
      </c>
      <c r="AE283" s="30">
        <v>12.85</v>
      </c>
      <c r="AF283" s="7" t="s">
        <v>1148</v>
      </c>
      <c r="AG283" s="30">
        <v>0</v>
      </c>
      <c r="AH283" s="34" t="s">
        <v>1148</v>
      </c>
      <c r="AI283" s="32">
        <v>188.75</v>
      </c>
      <c r="AJ283" s="7" t="s">
        <v>1148</v>
      </c>
      <c r="AK283" s="7" t="str">
        <f>IF(OR(N283="Q",P283="Q",R283="Q",T283="Q",V283="Q",X283="Q",Z283="Q",AB283="Q",AD283="Q",AF283="Q",AH283="Q",AJ283="Q"),"Yes","No")</f>
        <v>No</v>
      </c>
    </row>
    <row r="284" spans="1:37">
      <c r="A284" s="7" t="s">
        <v>462</v>
      </c>
      <c r="B284" s="7" t="s">
        <v>463</v>
      </c>
      <c r="C284" s="7" t="s">
        <v>32</v>
      </c>
      <c r="D284" s="304">
        <v>4028</v>
      </c>
      <c r="E284" s="299">
        <v>40028</v>
      </c>
      <c r="F284" s="7" t="s">
        <v>164</v>
      </c>
      <c r="G284" s="7" t="s">
        <v>160</v>
      </c>
      <c r="H284" s="8">
        <v>530290</v>
      </c>
      <c r="I284" s="8">
        <v>104</v>
      </c>
      <c r="J284" s="7" t="s">
        <v>10</v>
      </c>
      <c r="K284" s="7" t="s">
        <v>161</v>
      </c>
      <c r="L284" s="8">
        <v>37</v>
      </c>
      <c r="M284" s="8">
        <v>110148</v>
      </c>
      <c r="N284" s="7" t="s">
        <v>1148</v>
      </c>
      <c r="O284" s="8">
        <v>7722</v>
      </c>
      <c r="P284" s="7" t="s">
        <v>1148</v>
      </c>
      <c r="Q284" s="8">
        <v>0</v>
      </c>
      <c r="R284" s="7" t="s">
        <v>1148</v>
      </c>
      <c r="S284" s="8">
        <v>11182</v>
      </c>
      <c r="T284" s="7" t="s">
        <v>1148</v>
      </c>
      <c r="U284" s="8">
        <v>0</v>
      </c>
      <c r="V284" s="7" t="s">
        <v>1148</v>
      </c>
      <c r="W284" s="33">
        <v>129052</v>
      </c>
      <c r="X284" s="7" t="s">
        <v>1148</v>
      </c>
      <c r="Y284" s="30">
        <v>54</v>
      </c>
      <c r="Z284" s="7" t="s">
        <v>1148</v>
      </c>
      <c r="AA284" s="30">
        <v>4</v>
      </c>
      <c r="AB284" s="7" t="s">
        <v>1148</v>
      </c>
      <c r="AC284" s="30">
        <v>0</v>
      </c>
      <c r="AD284" s="7" t="s">
        <v>1148</v>
      </c>
      <c r="AE284" s="30">
        <v>6.25</v>
      </c>
      <c r="AF284" s="7" t="s">
        <v>1148</v>
      </c>
      <c r="AG284" s="30">
        <v>0</v>
      </c>
      <c r="AH284" s="34" t="s">
        <v>1148</v>
      </c>
      <c r="AI284" s="32">
        <v>64.25</v>
      </c>
      <c r="AJ284" s="7" t="s">
        <v>1148</v>
      </c>
      <c r="AK284" s="7" t="str">
        <f>IF(OR(N284="Q",P284="Q",R284="Q",T284="Q",V284="Q",X284="Q",Z284="Q",AB284="Q",AD284="Q",AF284="Q",AH284="Q",AJ284="Q"),"Yes","No")</f>
        <v>No</v>
      </c>
    </row>
    <row r="285" spans="1:37">
      <c r="A285" s="7" t="s">
        <v>527</v>
      </c>
      <c r="B285" s="7" t="s">
        <v>528</v>
      </c>
      <c r="C285" s="7" t="s">
        <v>17</v>
      </c>
      <c r="D285" s="304">
        <v>9062</v>
      </c>
      <c r="E285" s="299">
        <v>90062</v>
      </c>
      <c r="F285" s="7" t="s">
        <v>167</v>
      </c>
      <c r="G285" s="7" t="s">
        <v>160</v>
      </c>
      <c r="H285" s="8">
        <v>114237</v>
      </c>
      <c r="I285" s="8">
        <v>103</v>
      </c>
      <c r="J285" s="7" t="s">
        <v>7</v>
      </c>
      <c r="K285" s="7" t="s">
        <v>161</v>
      </c>
      <c r="L285" s="8">
        <v>47</v>
      </c>
      <c r="M285" s="8">
        <v>270679</v>
      </c>
      <c r="N285" s="7" t="s">
        <v>1148</v>
      </c>
      <c r="O285" s="8">
        <v>56882</v>
      </c>
      <c r="P285" s="7" t="s">
        <v>1148</v>
      </c>
      <c r="Q285" s="8">
        <v>10812</v>
      </c>
      <c r="R285" s="7" t="s">
        <v>1148</v>
      </c>
      <c r="S285" s="8">
        <v>50006</v>
      </c>
      <c r="T285" s="7" t="s">
        <v>1148</v>
      </c>
      <c r="U285" s="8">
        <v>0</v>
      </c>
      <c r="V285" s="7" t="s">
        <v>1148</v>
      </c>
      <c r="W285" s="33">
        <v>388379</v>
      </c>
      <c r="X285" s="7" t="s">
        <v>1148</v>
      </c>
      <c r="Y285" s="30">
        <v>141.30000000000001</v>
      </c>
      <c r="Z285" s="7" t="s">
        <v>1148</v>
      </c>
      <c r="AA285" s="30">
        <v>29.3</v>
      </c>
      <c r="AB285" s="7" t="s">
        <v>1148</v>
      </c>
      <c r="AC285" s="30">
        <v>5.3</v>
      </c>
      <c r="AD285" s="7" t="s">
        <v>1148</v>
      </c>
      <c r="AE285" s="30">
        <v>26.7</v>
      </c>
      <c r="AF285" s="7" t="s">
        <v>1148</v>
      </c>
      <c r="AG285" s="30">
        <v>0</v>
      </c>
      <c r="AH285" s="34" t="s">
        <v>1148</v>
      </c>
      <c r="AI285" s="32">
        <v>202.6</v>
      </c>
      <c r="AJ285" s="7" t="s">
        <v>1148</v>
      </c>
      <c r="AK285" s="7" t="str">
        <f>IF(OR(N285="Q",P285="Q",R285="Q",T285="Q",V285="Q",X285="Q",Z285="Q",AB285="Q",AD285="Q",AF285="Q",AH285="Q",AJ285="Q"),"Yes","No")</f>
        <v>No</v>
      </c>
    </row>
    <row r="286" spans="1:37">
      <c r="A286" s="7" t="s">
        <v>527</v>
      </c>
      <c r="B286" s="7" t="s">
        <v>528</v>
      </c>
      <c r="C286" s="7" t="s">
        <v>17</v>
      </c>
      <c r="D286" s="304">
        <v>9062</v>
      </c>
      <c r="E286" s="299">
        <v>90062</v>
      </c>
      <c r="F286" s="7" t="s">
        <v>167</v>
      </c>
      <c r="G286" s="7" t="s">
        <v>160</v>
      </c>
      <c r="H286" s="8">
        <v>114237</v>
      </c>
      <c r="I286" s="8">
        <v>103</v>
      </c>
      <c r="J286" s="7" t="s">
        <v>18</v>
      </c>
      <c r="K286" s="7" t="s">
        <v>161</v>
      </c>
      <c r="L286" s="8">
        <v>7</v>
      </c>
      <c r="M286" s="8">
        <v>33941</v>
      </c>
      <c r="N286" s="7" t="s">
        <v>1148</v>
      </c>
      <c r="O286" s="8">
        <v>7133</v>
      </c>
      <c r="P286" s="7" t="s">
        <v>1148</v>
      </c>
      <c r="Q286" s="8">
        <v>1356</v>
      </c>
      <c r="R286" s="7" t="s">
        <v>1148</v>
      </c>
      <c r="S286" s="8">
        <v>6270</v>
      </c>
      <c r="T286" s="7" t="s">
        <v>1148</v>
      </c>
      <c r="U286" s="8">
        <v>0</v>
      </c>
      <c r="V286" s="7" t="s">
        <v>1148</v>
      </c>
      <c r="W286" s="33">
        <v>48700</v>
      </c>
      <c r="X286" s="7" t="s">
        <v>1148</v>
      </c>
      <c r="Y286" s="30">
        <v>17.7</v>
      </c>
      <c r="Z286" s="7" t="s">
        <v>1148</v>
      </c>
      <c r="AA286" s="30">
        <v>3.7</v>
      </c>
      <c r="AB286" s="7" t="s">
        <v>1148</v>
      </c>
      <c r="AC286" s="30">
        <v>0.7</v>
      </c>
      <c r="AD286" s="7" t="s">
        <v>1148</v>
      </c>
      <c r="AE286" s="30">
        <v>3.3</v>
      </c>
      <c r="AF286" s="7" t="s">
        <v>1148</v>
      </c>
      <c r="AG286" s="30">
        <v>0</v>
      </c>
      <c r="AH286" s="34" t="s">
        <v>1148</v>
      </c>
      <c r="AI286" s="32">
        <v>25.4</v>
      </c>
      <c r="AJ286" s="7" t="s">
        <v>1148</v>
      </c>
      <c r="AK286" s="7" t="str">
        <f>IF(OR(N286="Q",P286="Q",R286="Q",T286="Q",V286="Q",X286="Q",Z286="Q",AB286="Q",AD286="Q",AF286="Q",AH286="Q",AJ286="Q"),"Yes","No")</f>
        <v>No</v>
      </c>
    </row>
    <row r="287" spans="1:37">
      <c r="A287" s="7" t="s">
        <v>344</v>
      </c>
      <c r="B287" s="7" t="s">
        <v>345</v>
      </c>
      <c r="C287" s="7" t="s">
        <v>84</v>
      </c>
      <c r="D287" s="304">
        <v>6051</v>
      </c>
      <c r="E287" s="299">
        <v>60051</v>
      </c>
      <c r="F287" s="7" t="s">
        <v>167</v>
      </c>
      <c r="G287" s="7" t="s">
        <v>160</v>
      </c>
      <c r="H287" s="8">
        <v>320069</v>
      </c>
      <c r="I287" s="8">
        <v>102</v>
      </c>
      <c r="J287" s="7" t="s">
        <v>7</v>
      </c>
      <c r="K287" s="7" t="s">
        <v>161</v>
      </c>
      <c r="L287" s="8">
        <v>59</v>
      </c>
      <c r="M287" s="8">
        <v>333796</v>
      </c>
      <c r="N287" s="7" t="s">
        <v>1148</v>
      </c>
      <c r="O287" s="8">
        <v>67375</v>
      </c>
      <c r="P287" s="7" t="s">
        <v>1148</v>
      </c>
      <c r="Q287" s="8">
        <v>27357</v>
      </c>
      <c r="R287" s="7" t="s">
        <v>1148</v>
      </c>
      <c r="S287" s="8">
        <v>33982</v>
      </c>
      <c r="T287" s="7" t="s">
        <v>1148</v>
      </c>
      <c r="U287" s="8">
        <v>0</v>
      </c>
      <c r="V287" s="7" t="s">
        <v>1148</v>
      </c>
      <c r="W287" s="33">
        <v>462510</v>
      </c>
      <c r="X287" s="7" t="s">
        <v>1148</v>
      </c>
      <c r="Y287" s="30">
        <v>191.4</v>
      </c>
      <c r="Z287" s="7" t="s">
        <v>1148</v>
      </c>
      <c r="AA287" s="30">
        <v>34.9</v>
      </c>
      <c r="AB287" s="7" t="s">
        <v>1148</v>
      </c>
      <c r="AC287" s="30">
        <v>13.5</v>
      </c>
      <c r="AD287" s="7" t="s">
        <v>1148</v>
      </c>
      <c r="AE287" s="30">
        <v>18.3</v>
      </c>
      <c r="AF287" s="7" t="s">
        <v>1148</v>
      </c>
      <c r="AG287" s="30">
        <v>0</v>
      </c>
      <c r="AH287" s="34" t="s">
        <v>1148</v>
      </c>
      <c r="AI287" s="32">
        <v>258.10000000000002</v>
      </c>
      <c r="AJ287" s="7" t="s">
        <v>1148</v>
      </c>
      <c r="AK287" s="7" t="str">
        <f>IF(OR(N287="Q",P287="Q",R287="Q",T287="Q",V287="Q",X287="Q",Z287="Q",AB287="Q",AD287="Q",AF287="Q",AH287="Q",AJ287="Q"),"Yes","No")</f>
        <v>No</v>
      </c>
    </row>
    <row r="288" spans="1:37">
      <c r="A288" s="7" t="s">
        <v>607</v>
      </c>
      <c r="B288" s="7" t="s">
        <v>608</v>
      </c>
      <c r="C288" s="7" t="s">
        <v>17</v>
      </c>
      <c r="D288" s="304">
        <v>9012</v>
      </c>
      <c r="E288" s="299">
        <v>90012</v>
      </c>
      <c r="F288" s="7" t="s">
        <v>167</v>
      </c>
      <c r="G288" s="7" t="s">
        <v>160</v>
      </c>
      <c r="H288" s="8">
        <v>370583</v>
      </c>
      <c r="I288" s="8">
        <v>102</v>
      </c>
      <c r="J288" s="7" t="s">
        <v>7</v>
      </c>
      <c r="K288" s="7" t="s">
        <v>161</v>
      </c>
      <c r="L288" s="8">
        <v>47</v>
      </c>
      <c r="M288" s="8">
        <v>191923</v>
      </c>
      <c r="N288" s="7" t="s">
        <v>1148</v>
      </c>
      <c r="O288" s="8">
        <v>58603</v>
      </c>
      <c r="P288" s="7" t="s">
        <v>1148</v>
      </c>
      <c r="Q288" s="8">
        <v>29231</v>
      </c>
      <c r="R288" s="7" t="s">
        <v>1148</v>
      </c>
      <c r="S288" s="8">
        <v>67575</v>
      </c>
      <c r="T288" s="7" t="s">
        <v>1148</v>
      </c>
      <c r="U288" s="8">
        <v>15817</v>
      </c>
      <c r="V288" s="7" t="s">
        <v>1148</v>
      </c>
      <c r="W288" s="33">
        <v>363149</v>
      </c>
      <c r="X288" s="7" t="s">
        <v>1148</v>
      </c>
      <c r="Y288" s="30">
        <v>91</v>
      </c>
      <c r="Z288" s="7" t="s">
        <v>1148</v>
      </c>
      <c r="AA288" s="30">
        <v>29</v>
      </c>
      <c r="AB288" s="7" t="s">
        <v>1148</v>
      </c>
      <c r="AC288" s="30">
        <v>13</v>
      </c>
      <c r="AD288" s="7" t="s">
        <v>1148</v>
      </c>
      <c r="AE288" s="30">
        <v>33</v>
      </c>
      <c r="AF288" s="7" t="s">
        <v>1148</v>
      </c>
      <c r="AG288" s="30">
        <v>7</v>
      </c>
      <c r="AH288" s="34" t="s">
        <v>1148</v>
      </c>
      <c r="AI288" s="32">
        <v>173</v>
      </c>
      <c r="AJ288" s="7" t="s">
        <v>1148</v>
      </c>
      <c r="AK288" s="7" t="str">
        <f>IF(OR(N288="Q",P288="Q",R288="Q",T288="Q",V288="Q",X288="Q",Z288="Q",AB288="Q",AD288="Q",AF288="Q",AH288="Q",AJ288="Q"),"Yes","No")</f>
        <v>No</v>
      </c>
    </row>
    <row r="289" spans="1:37">
      <c r="A289" s="7" t="s">
        <v>344</v>
      </c>
      <c r="B289" s="7" t="s">
        <v>345</v>
      </c>
      <c r="C289" s="7" t="s">
        <v>84</v>
      </c>
      <c r="D289" s="304">
        <v>6051</v>
      </c>
      <c r="E289" s="299">
        <v>60051</v>
      </c>
      <c r="F289" s="7" t="s">
        <v>167</v>
      </c>
      <c r="G289" s="7" t="s">
        <v>160</v>
      </c>
      <c r="H289" s="8">
        <v>320069</v>
      </c>
      <c r="I289" s="8">
        <v>102</v>
      </c>
      <c r="J289" s="7" t="s">
        <v>10</v>
      </c>
      <c r="K289" s="7" t="s">
        <v>161</v>
      </c>
      <c r="L289" s="8">
        <v>1</v>
      </c>
      <c r="M289" s="8">
        <v>2843</v>
      </c>
      <c r="N289" s="7" t="s">
        <v>1148</v>
      </c>
      <c r="O289" s="8">
        <v>0</v>
      </c>
      <c r="P289" s="7" t="s">
        <v>1148</v>
      </c>
      <c r="Q289" s="8">
        <v>18</v>
      </c>
      <c r="R289" s="7" t="s">
        <v>1148</v>
      </c>
      <c r="S289" s="8">
        <v>586</v>
      </c>
      <c r="T289" s="7" t="s">
        <v>1148</v>
      </c>
      <c r="U289" s="8">
        <v>0</v>
      </c>
      <c r="V289" s="7" t="s">
        <v>1148</v>
      </c>
      <c r="W289" s="33">
        <v>3447</v>
      </c>
      <c r="X289" s="7" t="s">
        <v>1148</v>
      </c>
      <c r="Y289" s="30">
        <v>2</v>
      </c>
      <c r="Z289" s="7" t="s">
        <v>1148</v>
      </c>
      <c r="AA289" s="30">
        <v>0</v>
      </c>
      <c r="AB289" s="7" t="s">
        <v>1148</v>
      </c>
      <c r="AC289" s="30">
        <v>0.1</v>
      </c>
      <c r="AD289" s="7" t="s">
        <v>1148</v>
      </c>
      <c r="AE289" s="30">
        <v>0.3</v>
      </c>
      <c r="AF289" s="7" t="s">
        <v>1148</v>
      </c>
      <c r="AG289" s="30">
        <v>0</v>
      </c>
      <c r="AH289" s="34" t="s">
        <v>1148</v>
      </c>
      <c r="AI289" s="32">
        <v>2.4</v>
      </c>
      <c r="AJ289" s="7" t="s">
        <v>1148</v>
      </c>
      <c r="AK289" s="7" t="str">
        <f>IF(OR(N289="Q",P289="Q",R289="Q",T289="Q",V289="Q",X289="Q",Z289="Q",AB289="Q",AD289="Q",AF289="Q",AH289="Q",AJ289="Q"),"Yes","No")</f>
        <v>No</v>
      </c>
    </row>
    <row r="290" spans="1:37">
      <c r="A290" s="7" t="s">
        <v>617</v>
      </c>
      <c r="B290" s="7" t="s">
        <v>618</v>
      </c>
      <c r="C290" s="7" t="s">
        <v>32</v>
      </c>
      <c r="D290" s="304">
        <v>4046</v>
      </c>
      <c r="E290" s="299">
        <v>40046</v>
      </c>
      <c r="F290" s="7" t="s">
        <v>164</v>
      </c>
      <c r="G290" s="7" t="s">
        <v>160</v>
      </c>
      <c r="H290" s="8">
        <v>643260</v>
      </c>
      <c r="I290" s="8">
        <v>100</v>
      </c>
      <c r="J290" s="7" t="s">
        <v>7</v>
      </c>
      <c r="K290" s="7" t="s">
        <v>161</v>
      </c>
      <c r="L290" s="8">
        <v>48</v>
      </c>
      <c r="M290" s="8">
        <v>309270</v>
      </c>
      <c r="N290" s="7" t="s">
        <v>1148</v>
      </c>
      <c r="O290" s="8">
        <v>24991</v>
      </c>
      <c r="P290" s="7" t="s">
        <v>1148</v>
      </c>
      <c r="Q290" s="8">
        <v>2113</v>
      </c>
      <c r="R290" s="7" t="s">
        <v>1148</v>
      </c>
      <c r="S290" s="8">
        <v>16156</v>
      </c>
      <c r="T290" s="7" t="s">
        <v>1148</v>
      </c>
      <c r="U290" s="8">
        <v>0</v>
      </c>
      <c r="V290" s="7" t="s">
        <v>1148</v>
      </c>
      <c r="W290" s="33">
        <v>352530</v>
      </c>
      <c r="X290" s="7" t="s">
        <v>1148</v>
      </c>
      <c r="Y290" s="30">
        <v>183.16</v>
      </c>
      <c r="Z290" s="7" t="s">
        <v>1148</v>
      </c>
      <c r="AA290" s="30">
        <v>13.14</v>
      </c>
      <c r="AB290" s="7" t="s">
        <v>1148</v>
      </c>
      <c r="AC290" s="30">
        <v>1.46</v>
      </c>
      <c r="AD290" s="7" t="s">
        <v>1148</v>
      </c>
      <c r="AE290" s="30">
        <v>8.65</v>
      </c>
      <c r="AF290" s="7" t="s">
        <v>1148</v>
      </c>
      <c r="AG290" s="30">
        <v>0</v>
      </c>
      <c r="AH290" s="34" t="s">
        <v>1148</v>
      </c>
      <c r="AI290" s="32">
        <v>206.41</v>
      </c>
      <c r="AJ290" s="7" t="s">
        <v>1148</v>
      </c>
      <c r="AK290" s="7" t="str">
        <f>IF(OR(N290="Q",P290="Q",R290="Q",T290="Q",V290="Q",X290="Q",Z290="Q",AB290="Q",AD290="Q",AF290="Q",AH290="Q",AJ290="Q"),"Yes","No")</f>
        <v>No</v>
      </c>
    </row>
    <row r="291" spans="1:37">
      <c r="A291" s="7" t="s">
        <v>617</v>
      </c>
      <c r="B291" s="7" t="s">
        <v>618</v>
      </c>
      <c r="C291" s="7" t="s">
        <v>32</v>
      </c>
      <c r="D291" s="304">
        <v>4046</v>
      </c>
      <c r="E291" s="299">
        <v>40046</v>
      </c>
      <c r="F291" s="7" t="s">
        <v>164</v>
      </c>
      <c r="G291" s="7" t="s">
        <v>160</v>
      </c>
      <c r="H291" s="8">
        <v>643260</v>
      </c>
      <c r="I291" s="8">
        <v>100</v>
      </c>
      <c r="J291" s="7" t="s">
        <v>10</v>
      </c>
      <c r="K291" s="7" t="s">
        <v>161</v>
      </c>
      <c r="L291" s="8">
        <v>11</v>
      </c>
      <c r="M291" s="8">
        <v>49331</v>
      </c>
      <c r="N291" s="7" t="s">
        <v>1148</v>
      </c>
      <c r="O291" s="8">
        <v>10296</v>
      </c>
      <c r="P291" s="7" t="s">
        <v>1148</v>
      </c>
      <c r="Q291" s="8">
        <v>743</v>
      </c>
      <c r="R291" s="7" t="s">
        <v>1148</v>
      </c>
      <c r="S291" s="8">
        <v>11952</v>
      </c>
      <c r="T291" s="7" t="s">
        <v>1148</v>
      </c>
      <c r="U291" s="8">
        <v>0</v>
      </c>
      <c r="V291" s="7" t="s">
        <v>1148</v>
      </c>
      <c r="W291" s="33">
        <v>72322</v>
      </c>
      <c r="X291" s="7" t="s">
        <v>1148</v>
      </c>
      <c r="Y291" s="30">
        <v>30.42</v>
      </c>
      <c r="Z291" s="7" t="s">
        <v>1148</v>
      </c>
      <c r="AA291" s="30">
        <v>5.12</v>
      </c>
      <c r="AB291" s="7" t="s">
        <v>1148</v>
      </c>
      <c r="AC291" s="30">
        <v>0.43</v>
      </c>
      <c r="AD291" s="7" t="s">
        <v>1148</v>
      </c>
      <c r="AE291" s="30">
        <v>5.89</v>
      </c>
      <c r="AF291" s="7" t="s">
        <v>1148</v>
      </c>
      <c r="AG291" s="30">
        <v>0</v>
      </c>
      <c r="AH291" s="34" t="s">
        <v>1148</v>
      </c>
      <c r="AI291" s="32">
        <v>41.86</v>
      </c>
      <c r="AJ291" s="7" t="s">
        <v>1148</v>
      </c>
      <c r="AK291" s="7" t="str">
        <f>IF(OR(N291="Q",P291="Q",R291="Q",T291="Q",V291="Q",X291="Q",Z291="Q",AB291="Q",AD291="Q",AF291="Q",AH291="Q",AJ291="Q"),"Yes","No")</f>
        <v>No</v>
      </c>
    </row>
    <row r="292" spans="1:37">
      <c r="A292" s="7" t="s">
        <v>617</v>
      </c>
      <c r="B292" s="7" t="s">
        <v>618</v>
      </c>
      <c r="C292" s="7" t="s">
        <v>32</v>
      </c>
      <c r="D292" s="304">
        <v>4046</v>
      </c>
      <c r="E292" s="299">
        <v>40046</v>
      </c>
      <c r="F292" s="7" t="s">
        <v>164</v>
      </c>
      <c r="G292" s="7" t="s">
        <v>160</v>
      </c>
      <c r="H292" s="8">
        <v>643260</v>
      </c>
      <c r="I292" s="8">
        <v>100</v>
      </c>
      <c r="J292" s="7" t="s">
        <v>18</v>
      </c>
      <c r="K292" s="7" t="s">
        <v>161</v>
      </c>
      <c r="L292" s="8">
        <v>5</v>
      </c>
      <c r="M292" s="8">
        <v>27185</v>
      </c>
      <c r="N292" s="7" t="s">
        <v>1148</v>
      </c>
      <c r="O292" s="8">
        <v>2467</v>
      </c>
      <c r="P292" s="7" t="s">
        <v>1148</v>
      </c>
      <c r="Q292" s="8">
        <v>983</v>
      </c>
      <c r="R292" s="7" t="s">
        <v>1148</v>
      </c>
      <c r="S292" s="8">
        <v>2368</v>
      </c>
      <c r="T292" s="7" t="s">
        <v>1148</v>
      </c>
      <c r="U292" s="8">
        <v>0</v>
      </c>
      <c r="V292" s="7" t="s">
        <v>1148</v>
      </c>
      <c r="W292" s="33">
        <v>33003</v>
      </c>
      <c r="X292" s="7" t="s">
        <v>1148</v>
      </c>
      <c r="Y292" s="30">
        <v>14.68</v>
      </c>
      <c r="Z292" s="7" t="s">
        <v>1148</v>
      </c>
      <c r="AA292" s="30">
        <v>1.33</v>
      </c>
      <c r="AB292" s="7" t="s">
        <v>1148</v>
      </c>
      <c r="AC292" s="30">
        <v>0.6</v>
      </c>
      <c r="AD292" s="7" t="s">
        <v>1148</v>
      </c>
      <c r="AE292" s="30">
        <v>1.1200000000000001</v>
      </c>
      <c r="AF292" s="7" t="s">
        <v>1148</v>
      </c>
      <c r="AG292" s="30">
        <v>0</v>
      </c>
      <c r="AH292" s="34" t="s">
        <v>1148</v>
      </c>
      <c r="AI292" s="32">
        <v>17.73</v>
      </c>
      <c r="AJ292" s="7" t="s">
        <v>1148</v>
      </c>
      <c r="AK292" s="7" t="str">
        <f>IF(OR(N292="Q",P292="Q",R292="Q",T292="Q",V292="Q",X292="Q",Z292="Q",AB292="Q",AD292="Q",AF292="Q",AH292="Q",AJ292="Q"),"Yes","No")</f>
        <v>No</v>
      </c>
    </row>
    <row r="293" spans="1:37">
      <c r="A293" s="7" t="s">
        <v>217</v>
      </c>
      <c r="B293" s="7" t="s">
        <v>218</v>
      </c>
      <c r="C293" s="7" t="s">
        <v>77</v>
      </c>
      <c r="D293" s="304">
        <v>3024</v>
      </c>
      <c r="E293" s="299">
        <v>30024</v>
      </c>
      <c r="F293" s="7" t="s">
        <v>167</v>
      </c>
      <c r="G293" s="7" t="s">
        <v>160</v>
      </c>
      <c r="H293" s="8">
        <v>266254</v>
      </c>
      <c r="I293" s="8">
        <v>99</v>
      </c>
      <c r="J293" s="7" t="s">
        <v>7</v>
      </c>
      <c r="K293" s="7" t="s">
        <v>161</v>
      </c>
      <c r="L293" s="8">
        <v>44</v>
      </c>
      <c r="M293" s="8">
        <v>142780</v>
      </c>
      <c r="N293" s="7" t="s">
        <v>1148</v>
      </c>
      <c r="O293" s="8">
        <v>18183</v>
      </c>
      <c r="P293" s="7" t="s">
        <v>1148</v>
      </c>
      <c r="Q293" s="8">
        <v>8066</v>
      </c>
      <c r="R293" s="7" t="s">
        <v>1148</v>
      </c>
      <c r="S293" s="8">
        <v>2986</v>
      </c>
      <c r="T293" s="7" t="s">
        <v>1148</v>
      </c>
      <c r="U293" s="8">
        <v>0</v>
      </c>
      <c r="V293" s="7" t="s">
        <v>1148</v>
      </c>
      <c r="W293" s="33">
        <v>172015</v>
      </c>
      <c r="X293" s="7" t="s">
        <v>1148</v>
      </c>
      <c r="Y293" s="30">
        <v>75.900000000000006</v>
      </c>
      <c r="Z293" s="7" t="s">
        <v>1148</v>
      </c>
      <c r="AA293" s="30">
        <v>9.02</v>
      </c>
      <c r="AB293" s="7" t="s">
        <v>1148</v>
      </c>
      <c r="AC293" s="30">
        <v>5.38</v>
      </c>
      <c r="AD293" s="7" t="s">
        <v>1148</v>
      </c>
      <c r="AE293" s="30">
        <v>2.9</v>
      </c>
      <c r="AF293" s="7" t="s">
        <v>1148</v>
      </c>
      <c r="AG293" s="30">
        <v>0</v>
      </c>
      <c r="AH293" s="34" t="s">
        <v>1148</v>
      </c>
      <c r="AI293" s="32">
        <v>93.2</v>
      </c>
      <c r="AJ293" s="7" t="s">
        <v>1148</v>
      </c>
      <c r="AK293" s="7" t="str">
        <f>IF(OR(N293="Q",P293="Q",R293="Q",T293="Q",V293="Q",X293="Q",Z293="Q",AB293="Q",AD293="Q",AF293="Q",AH293="Q",AJ293="Q"),"Yes","No")</f>
        <v>No</v>
      </c>
    </row>
    <row r="294" spans="1:37">
      <c r="A294" s="7" t="s">
        <v>217</v>
      </c>
      <c r="B294" s="7" t="s">
        <v>218</v>
      </c>
      <c r="C294" s="7" t="s">
        <v>77</v>
      </c>
      <c r="D294" s="304">
        <v>3024</v>
      </c>
      <c r="E294" s="299">
        <v>30024</v>
      </c>
      <c r="F294" s="7" t="s">
        <v>167</v>
      </c>
      <c r="G294" s="7" t="s">
        <v>160</v>
      </c>
      <c r="H294" s="8">
        <v>266254</v>
      </c>
      <c r="I294" s="8">
        <v>99</v>
      </c>
      <c r="J294" s="7" t="s">
        <v>10</v>
      </c>
      <c r="K294" s="7" t="s">
        <v>161</v>
      </c>
      <c r="L294" s="8">
        <v>34</v>
      </c>
      <c r="M294" s="8">
        <v>84682</v>
      </c>
      <c r="N294" s="7" t="s">
        <v>1148</v>
      </c>
      <c r="O294" s="8">
        <v>10902</v>
      </c>
      <c r="P294" s="7" t="s">
        <v>1148</v>
      </c>
      <c r="Q294" s="8">
        <v>2791</v>
      </c>
      <c r="R294" s="7" t="s">
        <v>1148</v>
      </c>
      <c r="S294" s="8">
        <v>3716</v>
      </c>
      <c r="T294" s="7" t="s">
        <v>1148</v>
      </c>
      <c r="U294" s="8">
        <v>0</v>
      </c>
      <c r="V294" s="7" t="s">
        <v>1148</v>
      </c>
      <c r="W294" s="33">
        <v>102091</v>
      </c>
      <c r="X294" s="7" t="s">
        <v>1148</v>
      </c>
      <c r="Y294" s="30">
        <v>42.2</v>
      </c>
      <c r="Z294" s="7" t="s">
        <v>1148</v>
      </c>
      <c r="AA294" s="30">
        <v>4.87</v>
      </c>
      <c r="AB294" s="7" t="s">
        <v>1148</v>
      </c>
      <c r="AC294" s="30">
        <v>2.15</v>
      </c>
      <c r="AD294" s="7" t="s">
        <v>1148</v>
      </c>
      <c r="AE294" s="30">
        <v>5.6</v>
      </c>
      <c r="AF294" s="7" t="s">
        <v>1148</v>
      </c>
      <c r="AG294" s="30">
        <v>0</v>
      </c>
      <c r="AH294" s="34" t="s">
        <v>1148</v>
      </c>
      <c r="AI294" s="32">
        <v>54.82</v>
      </c>
      <c r="AJ294" s="7" t="s">
        <v>1148</v>
      </c>
      <c r="AK294" s="7" t="str">
        <f>IF(OR(N294="Q",P294="Q",R294="Q",T294="Q",V294="Q",X294="Q",Z294="Q",AB294="Q",AD294="Q",AF294="Q",AH294="Q",AJ294="Q"),"Yes","No")</f>
        <v>No</v>
      </c>
    </row>
    <row r="295" spans="1:37">
      <c r="A295" s="7" t="s">
        <v>651</v>
      </c>
      <c r="B295" s="7" t="s">
        <v>652</v>
      </c>
      <c r="C295" s="7" t="s">
        <v>63</v>
      </c>
      <c r="D295" s="304">
        <v>2128</v>
      </c>
      <c r="E295" s="299">
        <v>20128</v>
      </c>
      <c r="F295" s="7" t="s">
        <v>175</v>
      </c>
      <c r="G295" s="7" t="s">
        <v>160</v>
      </c>
      <c r="H295" s="8">
        <v>18351295</v>
      </c>
      <c r="I295" s="8">
        <v>98</v>
      </c>
      <c r="J295" s="7" t="s">
        <v>18</v>
      </c>
      <c r="K295" s="7" t="s">
        <v>161</v>
      </c>
      <c r="L295" s="8">
        <v>98</v>
      </c>
      <c r="M295" s="8">
        <v>249070</v>
      </c>
      <c r="N295" s="7" t="s">
        <v>1148</v>
      </c>
      <c r="O295" s="8">
        <v>86949</v>
      </c>
      <c r="P295" s="7" t="s">
        <v>1148</v>
      </c>
      <c r="Q295" s="8">
        <v>0</v>
      </c>
      <c r="R295" s="7" t="s">
        <v>1148</v>
      </c>
      <c r="S295" s="8">
        <v>43615</v>
      </c>
      <c r="T295" s="7" t="s">
        <v>1148</v>
      </c>
      <c r="U295" s="8">
        <v>0</v>
      </c>
      <c r="V295" s="7" t="s">
        <v>1148</v>
      </c>
      <c r="W295" s="33">
        <v>379634</v>
      </c>
      <c r="X295" s="7" t="s">
        <v>1148</v>
      </c>
      <c r="Y295" s="30">
        <v>144</v>
      </c>
      <c r="Z295" s="7" t="s">
        <v>1148</v>
      </c>
      <c r="AA295" s="30">
        <v>34</v>
      </c>
      <c r="AB295" s="7" t="s">
        <v>1148</v>
      </c>
      <c r="AC295" s="30">
        <v>0</v>
      </c>
      <c r="AD295" s="7" t="s">
        <v>1148</v>
      </c>
      <c r="AE295" s="30">
        <v>23</v>
      </c>
      <c r="AF295" s="7" t="s">
        <v>1148</v>
      </c>
      <c r="AG295" s="30">
        <v>0</v>
      </c>
      <c r="AH295" s="34" t="s">
        <v>1148</v>
      </c>
      <c r="AI295" s="32">
        <v>201</v>
      </c>
      <c r="AJ295" s="7" t="s">
        <v>1148</v>
      </c>
      <c r="AK295" s="7" t="str">
        <f>IF(OR(N295="Q",P295="Q",R295="Q",T295="Q",V295="Q",X295="Q",Z295="Q",AB295="Q",AD295="Q",AF295="Q",AH295="Q",AJ295="Q"),"Yes","No")</f>
        <v>No</v>
      </c>
    </row>
    <row r="296" spans="1:37">
      <c r="A296" s="7" t="s">
        <v>340</v>
      </c>
      <c r="B296" s="7" t="s">
        <v>339</v>
      </c>
      <c r="C296" s="7" t="s">
        <v>28</v>
      </c>
      <c r="D296" s="304">
        <v>1055</v>
      </c>
      <c r="E296" s="299">
        <v>10055</v>
      </c>
      <c r="F296" s="7" t="s">
        <v>159</v>
      </c>
      <c r="G296" s="7" t="s">
        <v>160</v>
      </c>
      <c r="H296" s="8">
        <v>562839</v>
      </c>
      <c r="I296" s="8">
        <v>97</v>
      </c>
      <c r="J296" s="7" t="s">
        <v>7</v>
      </c>
      <c r="K296" s="7" t="s">
        <v>161</v>
      </c>
      <c r="L296" s="8">
        <v>97</v>
      </c>
      <c r="M296" s="8">
        <v>488223</v>
      </c>
      <c r="N296" s="7" t="s">
        <v>1148</v>
      </c>
      <c r="O296" s="8">
        <v>107882</v>
      </c>
      <c r="P296" s="7" t="s">
        <v>1148</v>
      </c>
      <c r="Q296" s="8">
        <v>19747</v>
      </c>
      <c r="R296" s="7" t="s">
        <v>1148</v>
      </c>
      <c r="S296" s="8">
        <v>42378</v>
      </c>
      <c r="T296" s="7" t="s">
        <v>1148</v>
      </c>
      <c r="U296" s="8">
        <v>0</v>
      </c>
      <c r="V296" s="7" t="s">
        <v>1148</v>
      </c>
      <c r="W296" s="33">
        <v>658230</v>
      </c>
      <c r="X296" s="7" t="s">
        <v>1148</v>
      </c>
      <c r="Y296" s="30">
        <v>229</v>
      </c>
      <c r="Z296" s="7" t="s">
        <v>1148</v>
      </c>
      <c r="AA296" s="30">
        <v>56</v>
      </c>
      <c r="AB296" s="7" t="s">
        <v>1148</v>
      </c>
      <c r="AC296" s="30">
        <v>10</v>
      </c>
      <c r="AD296" s="7" t="s">
        <v>1148</v>
      </c>
      <c r="AE296" s="30">
        <v>25</v>
      </c>
      <c r="AF296" s="7" t="s">
        <v>1148</v>
      </c>
      <c r="AG296" s="30">
        <v>0</v>
      </c>
      <c r="AH296" s="34" t="s">
        <v>1148</v>
      </c>
      <c r="AI296" s="32">
        <v>320</v>
      </c>
      <c r="AJ296" s="7" t="s">
        <v>1148</v>
      </c>
      <c r="AK296" s="7" t="str">
        <f>IF(OR(N296="Q",P296="Q",R296="Q",T296="Q",V296="Q",X296="Q",Z296="Q",AB296="Q",AD296="Q",AF296="Q",AH296="Q",AJ296="Q"),"Yes","No")</f>
        <v>No</v>
      </c>
    </row>
    <row r="297" spans="1:37">
      <c r="A297" s="7" t="s">
        <v>291</v>
      </c>
      <c r="B297" s="7" t="s">
        <v>292</v>
      </c>
      <c r="C297" s="7" t="s">
        <v>86</v>
      </c>
      <c r="D297" s="304">
        <v>3071</v>
      </c>
      <c r="E297" s="299">
        <v>30071</v>
      </c>
      <c r="F297" s="7" t="s">
        <v>164</v>
      </c>
      <c r="G297" s="7" t="s">
        <v>160</v>
      </c>
      <c r="H297" s="8">
        <v>4586770</v>
      </c>
      <c r="I297" s="8">
        <v>97</v>
      </c>
      <c r="J297" s="7" t="s">
        <v>7</v>
      </c>
      <c r="K297" s="7" t="s">
        <v>161</v>
      </c>
      <c r="L297" s="8">
        <v>64</v>
      </c>
      <c r="M297" s="8">
        <v>199190</v>
      </c>
      <c r="N297" s="7" t="s">
        <v>1148</v>
      </c>
      <c r="O297" s="8">
        <v>37652</v>
      </c>
      <c r="P297" s="7" t="s">
        <v>1148</v>
      </c>
      <c r="Q297" s="8">
        <v>1961</v>
      </c>
      <c r="R297" s="7" t="s">
        <v>1148</v>
      </c>
      <c r="S297" s="8">
        <v>25995</v>
      </c>
      <c r="T297" s="7" t="s">
        <v>1148</v>
      </c>
      <c r="U297" s="8">
        <v>0</v>
      </c>
      <c r="V297" s="7" t="s">
        <v>1148</v>
      </c>
      <c r="W297" s="33">
        <v>264798</v>
      </c>
      <c r="X297" s="7" t="s">
        <v>1148</v>
      </c>
      <c r="Y297" s="30">
        <v>109</v>
      </c>
      <c r="Z297" s="7" t="s">
        <v>1148</v>
      </c>
      <c r="AA297" s="30">
        <v>22</v>
      </c>
      <c r="AB297" s="7" t="s">
        <v>1148</v>
      </c>
      <c r="AC297" s="30">
        <v>1</v>
      </c>
      <c r="AD297" s="7" t="s">
        <v>1148</v>
      </c>
      <c r="AE297" s="30">
        <v>14</v>
      </c>
      <c r="AF297" s="7" t="s">
        <v>1148</v>
      </c>
      <c r="AG297" s="30">
        <v>0</v>
      </c>
      <c r="AH297" s="34" t="s">
        <v>1148</v>
      </c>
      <c r="AI297" s="32">
        <v>146</v>
      </c>
      <c r="AJ297" s="7" t="s">
        <v>1148</v>
      </c>
      <c r="AK297" s="7" t="str">
        <f>IF(OR(N297="Q",P297="Q",R297="Q",T297="Q",V297="Q",X297="Q",Z297="Q",AB297="Q",AD297="Q",AF297="Q",AH297="Q",AJ297="Q"),"Yes","No")</f>
        <v>No</v>
      </c>
    </row>
    <row r="298" spans="1:37">
      <c r="A298" s="7" t="s">
        <v>508</v>
      </c>
      <c r="B298" s="7" t="s">
        <v>509</v>
      </c>
      <c r="C298" s="7" t="s">
        <v>75</v>
      </c>
      <c r="D298" s="304">
        <v>6018</v>
      </c>
      <c r="E298" s="299">
        <v>60018</v>
      </c>
      <c r="F298" s="7" t="s">
        <v>164</v>
      </c>
      <c r="G298" s="7" t="s">
        <v>160</v>
      </c>
      <c r="H298" s="8">
        <v>655479</v>
      </c>
      <c r="I298" s="8">
        <v>96</v>
      </c>
      <c r="J298" s="7" t="s">
        <v>7</v>
      </c>
      <c r="K298" s="7" t="s">
        <v>161</v>
      </c>
      <c r="L298" s="8">
        <v>51</v>
      </c>
      <c r="M298" s="8">
        <v>253380</v>
      </c>
      <c r="N298" s="7" t="s">
        <v>1148</v>
      </c>
      <c r="O298" s="8">
        <v>59767</v>
      </c>
      <c r="P298" s="7" t="s">
        <v>1148</v>
      </c>
      <c r="Q298" s="8">
        <v>0</v>
      </c>
      <c r="R298" s="7" t="s">
        <v>1148</v>
      </c>
      <c r="S298" s="8">
        <v>58872</v>
      </c>
      <c r="T298" s="7" t="s">
        <v>1148</v>
      </c>
      <c r="U298" s="8">
        <v>0</v>
      </c>
      <c r="V298" s="7" t="s">
        <v>1148</v>
      </c>
      <c r="W298" s="33">
        <v>372019</v>
      </c>
      <c r="X298" s="7" t="s">
        <v>1148</v>
      </c>
      <c r="Y298" s="30">
        <v>113</v>
      </c>
      <c r="Z298" s="7" t="s">
        <v>1148</v>
      </c>
      <c r="AA298" s="30">
        <v>28</v>
      </c>
      <c r="AB298" s="7" t="s">
        <v>1148</v>
      </c>
      <c r="AC298" s="30">
        <v>0</v>
      </c>
      <c r="AD298" s="7" t="s">
        <v>1148</v>
      </c>
      <c r="AE298" s="30">
        <v>32</v>
      </c>
      <c r="AF298" s="7" t="s">
        <v>1148</v>
      </c>
      <c r="AG298" s="30">
        <v>0</v>
      </c>
      <c r="AH298" s="34" t="s">
        <v>1148</v>
      </c>
      <c r="AI298" s="32">
        <v>173</v>
      </c>
      <c r="AJ298" s="7" t="s">
        <v>1148</v>
      </c>
      <c r="AK298" s="7" t="str">
        <f>IF(OR(N298="Q",P298="Q",R298="Q",T298="Q",V298="Q",X298="Q",Z298="Q",AB298="Q",AD298="Q",AF298="Q",AH298="Q",AJ298="Q"),"Yes","No")</f>
        <v>No</v>
      </c>
    </row>
    <row r="299" spans="1:37">
      <c r="A299" s="7" t="s">
        <v>579</v>
      </c>
      <c r="B299" s="7" t="s">
        <v>580</v>
      </c>
      <c r="C299" s="7" t="s">
        <v>77</v>
      </c>
      <c r="D299" s="304">
        <v>3018</v>
      </c>
      <c r="E299" s="299">
        <v>30018</v>
      </c>
      <c r="F299" s="7" t="s">
        <v>167</v>
      </c>
      <c r="G299" s="7" t="s">
        <v>160</v>
      </c>
      <c r="H299" s="8">
        <v>402004</v>
      </c>
      <c r="I299" s="8">
        <v>95</v>
      </c>
      <c r="J299" s="7" t="s">
        <v>7</v>
      </c>
      <c r="K299" s="7" t="s">
        <v>161</v>
      </c>
      <c r="L299" s="8">
        <v>33</v>
      </c>
      <c r="M299" s="8">
        <v>114095</v>
      </c>
      <c r="N299" s="7" t="s">
        <v>1148</v>
      </c>
      <c r="O299" s="8">
        <v>22954</v>
      </c>
      <c r="P299" s="7" t="s">
        <v>1148</v>
      </c>
      <c r="Q299" s="8">
        <v>2432</v>
      </c>
      <c r="R299" s="7" t="s">
        <v>1148</v>
      </c>
      <c r="S299" s="8">
        <v>5369</v>
      </c>
      <c r="T299" s="7" t="s">
        <v>1148</v>
      </c>
      <c r="U299" s="8">
        <v>672</v>
      </c>
      <c r="V299" s="7" t="s">
        <v>1148</v>
      </c>
      <c r="W299" s="33">
        <v>145522</v>
      </c>
      <c r="X299" s="7" t="s">
        <v>1148</v>
      </c>
      <c r="Y299" s="30">
        <v>58.7</v>
      </c>
      <c r="Z299" s="7" t="s">
        <v>1148</v>
      </c>
      <c r="AA299" s="30">
        <v>12.6</v>
      </c>
      <c r="AB299" s="7" t="s">
        <v>1148</v>
      </c>
      <c r="AC299" s="30">
        <v>1.8</v>
      </c>
      <c r="AD299" s="7" t="s">
        <v>1148</v>
      </c>
      <c r="AE299" s="30">
        <v>3.6</v>
      </c>
      <c r="AF299" s="7" t="s">
        <v>1148</v>
      </c>
      <c r="AG299" s="30">
        <v>0.4</v>
      </c>
      <c r="AH299" s="34" t="s">
        <v>1148</v>
      </c>
      <c r="AI299" s="32">
        <v>77.099999999999994</v>
      </c>
      <c r="AJ299" s="7" t="s">
        <v>1148</v>
      </c>
      <c r="AK299" s="7" t="str">
        <f>IF(OR(N299="Q",P299="Q",R299="Q",T299="Q",V299="Q",X299="Q",Z299="Q",AB299="Q",AD299="Q",AF299="Q",AH299="Q",AJ299="Q"),"Yes","No")</f>
        <v>No</v>
      </c>
    </row>
    <row r="300" spans="1:37">
      <c r="A300" s="7" t="s">
        <v>750</v>
      </c>
      <c r="B300" s="7" t="s">
        <v>751</v>
      </c>
      <c r="C300" s="7" t="s">
        <v>84</v>
      </c>
      <c r="D300" s="304">
        <v>6101</v>
      </c>
      <c r="E300" s="299">
        <v>60101</v>
      </c>
      <c r="F300" s="7" t="s">
        <v>167</v>
      </c>
      <c r="G300" s="7" t="s">
        <v>160</v>
      </c>
      <c r="H300" s="8">
        <v>366174</v>
      </c>
      <c r="I300" s="8">
        <v>94</v>
      </c>
      <c r="J300" s="7" t="s">
        <v>7</v>
      </c>
      <c r="K300" s="7" t="s">
        <v>161</v>
      </c>
      <c r="L300" s="8">
        <v>44</v>
      </c>
      <c r="M300" s="8">
        <v>169659</v>
      </c>
      <c r="N300" s="7" t="s">
        <v>1148</v>
      </c>
      <c r="O300" s="8">
        <v>23544</v>
      </c>
      <c r="P300" s="7" t="s">
        <v>1148</v>
      </c>
      <c r="Q300" s="8">
        <v>1680</v>
      </c>
      <c r="R300" s="7" t="s">
        <v>1148</v>
      </c>
      <c r="S300" s="8">
        <v>34368</v>
      </c>
      <c r="T300" s="7" t="s">
        <v>1148</v>
      </c>
      <c r="U300" s="8">
        <v>0</v>
      </c>
      <c r="V300" s="7" t="s">
        <v>1148</v>
      </c>
      <c r="W300" s="33">
        <v>229251</v>
      </c>
      <c r="X300" s="7" t="s">
        <v>1148</v>
      </c>
      <c r="Y300" s="30">
        <v>78.599999999999994</v>
      </c>
      <c r="Z300" s="7" t="s">
        <v>1148</v>
      </c>
      <c r="AA300" s="30">
        <v>12.18</v>
      </c>
      <c r="AB300" s="7" t="s">
        <v>1148</v>
      </c>
      <c r="AC300" s="30">
        <v>0.87</v>
      </c>
      <c r="AD300" s="7" t="s">
        <v>1148</v>
      </c>
      <c r="AE300" s="30">
        <v>17.5</v>
      </c>
      <c r="AF300" s="7" t="s">
        <v>1148</v>
      </c>
      <c r="AG300" s="30">
        <v>0</v>
      </c>
      <c r="AH300" s="34" t="s">
        <v>1148</v>
      </c>
      <c r="AI300" s="32">
        <v>109.15</v>
      </c>
      <c r="AJ300" s="7" t="s">
        <v>1148</v>
      </c>
      <c r="AK300" s="7" t="str">
        <f>IF(OR(N300="Q",P300="Q",R300="Q",T300="Q",V300="Q",X300="Q",Z300="Q",AB300="Q",AD300="Q",AF300="Q",AH300="Q",AJ300="Q"),"Yes","No")</f>
        <v>No</v>
      </c>
    </row>
    <row r="301" spans="1:37">
      <c r="A301" s="7" t="s">
        <v>750</v>
      </c>
      <c r="B301" s="7" t="s">
        <v>751</v>
      </c>
      <c r="C301" s="7" t="s">
        <v>84</v>
      </c>
      <c r="D301" s="304">
        <v>6101</v>
      </c>
      <c r="E301" s="299">
        <v>60101</v>
      </c>
      <c r="F301" s="7" t="s">
        <v>167</v>
      </c>
      <c r="G301" s="7" t="s">
        <v>160</v>
      </c>
      <c r="H301" s="8">
        <v>366174</v>
      </c>
      <c r="I301" s="8">
        <v>94</v>
      </c>
      <c r="J301" s="7" t="s">
        <v>10</v>
      </c>
      <c r="K301" s="7" t="s">
        <v>161</v>
      </c>
      <c r="L301" s="8">
        <v>10</v>
      </c>
      <c r="M301" s="8">
        <v>27852</v>
      </c>
      <c r="N301" s="7" t="s">
        <v>1148</v>
      </c>
      <c r="O301" s="8">
        <v>3527</v>
      </c>
      <c r="P301" s="7" t="s">
        <v>1148</v>
      </c>
      <c r="Q301" s="8">
        <v>252</v>
      </c>
      <c r="R301" s="7" t="s">
        <v>1148</v>
      </c>
      <c r="S301" s="8">
        <v>4632</v>
      </c>
      <c r="T301" s="7" t="s">
        <v>1148</v>
      </c>
      <c r="U301" s="8">
        <v>0</v>
      </c>
      <c r="V301" s="7" t="s">
        <v>1148</v>
      </c>
      <c r="W301" s="33">
        <v>36263</v>
      </c>
      <c r="X301" s="7" t="s">
        <v>1148</v>
      </c>
      <c r="Y301" s="30">
        <v>14.2</v>
      </c>
      <c r="Z301" s="7" t="s">
        <v>1148</v>
      </c>
      <c r="AA301" s="30">
        <v>1.82</v>
      </c>
      <c r="AB301" s="7" t="s">
        <v>1148</v>
      </c>
      <c r="AC301" s="30">
        <v>0.13</v>
      </c>
      <c r="AD301" s="7" t="s">
        <v>1148</v>
      </c>
      <c r="AE301" s="30">
        <v>2.4</v>
      </c>
      <c r="AF301" s="7" t="s">
        <v>1148</v>
      </c>
      <c r="AG301" s="30">
        <v>0</v>
      </c>
      <c r="AH301" s="34" t="s">
        <v>1148</v>
      </c>
      <c r="AI301" s="32">
        <v>18.55</v>
      </c>
      <c r="AJ301" s="7" t="s">
        <v>1148</v>
      </c>
      <c r="AK301" s="7" t="str">
        <f>IF(OR(N301="Q",P301="Q",R301="Q",T301="Q",V301="Q",X301="Q",Z301="Q",AB301="Q",AD301="Q",AF301="Q",AH301="Q",AJ301="Q"),"Yes","No")</f>
        <v>No</v>
      </c>
    </row>
    <row r="302" spans="1:37">
      <c r="A302" s="7" t="s">
        <v>223</v>
      </c>
      <c r="B302" s="7" t="s">
        <v>224</v>
      </c>
      <c r="C302" s="7" t="s">
        <v>9</v>
      </c>
      <c r="D302" s="304">
        <v>4042</v>
      </c>
      <c r="E302" s="299">
        <v>40042</v>
      </c>
      <c r="F302" s="7" t="s">
        <v>167</v>
      </c>
      <c r="G302" s="7" t="s">
        <v>160</v>
      </c>
      <c r="H302" s="8">
        <v>749495</v>
      </c>
      <c r="I302" s="8">
        <v>93</v>
      </c>
      <c r="J302" s="7" t="s">
        <v>7</v>
      </c>
      <c r="K302" s="7" t="s">
        <v>161</v>
      </c>
      <c r="L302" s="8">
        <v>68</v>
      </c>
      <c r="M302" s="8">
        <v>292263</v>
      </c>
      <c r="N302" s="7" t="s">
        <v>1148</v>
      </c>
      <c r="O302" s="8">
        <v>88184</v>
      </c>
      <c r="P302" s="7" t="s">
        <v>1148</v>
      </c>
      <c r="Q302" s="8">
        <v>22014</v>
      </c>
      <c r="R302" s="7" t="s">
        <v>1148</v>
      </c>
      <c r="S302" s="8">
        <v>63488</v>
      </c>
      <c r="T302" s="7" t="s">
        <v>1148</v>
      </c>
      <c r="U302" s="8">
        <v>0</v>
      </c>
      <c r="V302" s="7" t="s">
        <v>1148</v>
      </c>
      <c r="W302" s="33">
        <v>465949</v>
      </c>
      <c r="X302" s="7" t="s">
        <v>1148</v>
      </c>
      <c r="Y302" s="30">
        <v>153</v>
      </c>
      <c r="Z302" s="7" t="s">
        <v>1148</v>
      </c>
      <c r="AA302" s="30">
        <v>42</v>
      </c>
      <c r="AB302" s="7" t="s">
        <v>1148</v>
      </c>
      <c r="AC302" s="30">
        <v>12</v>
      </c>
      <c r="AD302" s="7" t="s">
        <v>1148</v>
      </c>
      <c r="AE302" s="30">
        <v>34</v>
      </c>
      <c r="AF302" s="7" t="s">
        <v>1148</v>
      </c>
      <c r="AG302" s="30">
        <v>0</v>
      </c>
      <c r="AH302" s="34" t="s">
        <v>1148</v>
      </c>
      <c r="AI302" s="32">
        <v>241</v>
      </c>
      <c r="AJ302" s="7" t="s">
        <v>1148</v>
      </c>
      <c r="AK302" s="7" t="str">
        <f>IF(OR(N302="Q",P302="Q",R302="Q",T302="Q",V302="Q",X302="Q",Z302="Q",AB302="Q",AD302="Q",AF302="Q",AH302="Q",AJ302="Q"),"Yes","No")</f>
        <v>No</v>
      </c>
    </row>
    <row r="303" spans="1:37">
      <c r="A303" s="7" t="s">
        <v>223</v>
      </c>
      <c r="B303" s="7" t="s">
        <v>224</v>
      </c>
      <c r="C303" s="7" t="s">
        <v>9</v>
      </c>
      <c r="D303" s="304">
        <v>4042</v>
      </c>
      <c r="E303" s="299">
        <v>40042</v>
      </c>
      <c r="F303" s="7" t="s">
        <v>167</v>
      </c>
      <c r="G303" s="7" t="s">
        <v>160</v>
      </c>
      <c r="H303" s="8">
        <v>749495</v>
      </c>
      <c r="I303" s="8">
        <v>93</v>
      </c>
      <c r="J303" s="7" t="s">
        <v>10</v>
      </c>
      <c r="K303" s="7" t="s">
        <v>161</v>
      </c>
      <c r="L303" s="8">
        <v>25</v>
      </c>
      <c r="M303" s="8">
        <v>98916</v>
      </c>
      <c r="N303" s="7" t="s">
        <v>1148</v>
      </c>
      <c r="O303" s="8">
        <v>10546</v>
      </c>
      <c r="P303" s="7" t="s">
        <v>1148</v>
      </c>
      <c r="Q303" s="8">
        <v>5142</v>
      </c>
      <c r="R303" s="7" t="s">
        <v>1148</v>
      </c>
      <c r="S303" s="8">
        <v>8646</v>
      </c>
      <c r="T303" s="7" t="s">
        <v>1148</v>
      </c>
      <c r="U303" s="8">
        <v>0</v>
      </c>
      <c r="V303" s="7" t="s">
        <v>1148</v>
      </c>
      <c r="W303" s="33">
        <v>123250</v>
      </c>
      <c r="X303" s="7" t="s">
        <v>1148</v>
      </c>
      <c r="Y303" s="30">
        <v>51</v>
      </c>
      <c r="Z303" s="7" t="s">
        <v>1148</v>
      </c>
      <c r="AA303" s="30">
        <v>5</v>
      </c>
      <c r="AB303" s="7" t="s">
        <v>1148</v>
      </c>
      <c r="AC303" s="30">
        <v>3</v>
      </c>
      <c r="AD303" s="7" t="s">
        <v>1148</v>
      </c>
      <c r="AE303" s="30">
        <v>5</v>
      </c>
      <c r="AF303" s="7" t="s">
        <v>1148</v>
      </c>
      <c r="AG303" s="30">
        <v>0</v>
      </c>
      <c r="AH303" s="34" t="s">
        <v>1148</v>
      </c>
      <c r="AI303" s="32">
        <v>64</v>
      </c>
      <c r="AJ303" s="7" t="s">
        <v>1148</v>
      </c>
      <c r="AK303" s="7" t="str">
        <f>IF(OR(N303="Q",P303="Q",R303="Q",T303="Q",V303="Q",X303="Q",Z303="Q",AB303="Q",AD303="Q",AF303="Q",AH303="Q",AJ303="Q"),"Yes","No")</f>
        <v>No</v>
      </c>
    </row>
    <row r="304" spans="1:37">
      <c r="A304" s="7" t="s">
        <v>276</v>
      </c>
      <c r="B304" s="7" t="s">
        <v>277</v>
      </c>
      <c r="C304" s="7" t="s">
        <v>58</v>
      </c>
      <c r="D304" s="304">
        <v>4051</v>
      </c>
      <c r="E304" s="299">
        <v>40051</v>
      </c>
      <c r="F304" s="7" t="s">
        <v>164</v>
      </c>
      <c r="G304" s="7" t="s">
        <v>160</v>
      </c>
      <c r="H304" s="8">
        <v>347602</v>
      </c>
      <c r="I304" s="8">
        <v>92</v>
      </c>
      <c r="J304" s="7" t="s">
        <v>7</v>
      </c>
      <c r="K304" s="7" t="s">
        <v>161</v>
      </c>
      <c r="L304" s="8">
        <v>76</v>
      </c>
      <c r="M304" s="8">
        <v>271052</v>
      </c>
      <c r="N304" s="7" t="s">
        <v>1148</v>
      </c>
      <c r="O304" s="8">
        <v>49799</v>
      </c>
      <c r="P304" s="7" t="s">
        <v>1148</v>
      </c>
      <c r="Q304" s="8">
        <v>1823</v>
      </c>
      <c r="R304" s="7" t="s">
        <v>1148</v>
      </c>
      <c r="S304" s="8">
        <v>23926</v>
      </c>
      <c r="T304" s="7" t="s">
        <v>1148</v>
      </c>
      <c r="U304" s="8">
        <v>0</v>
      </c>
      <c r="V304" s="7" t="s">
        <v>1148</v>
      </c>
      <c r="W304" s="33">
        <v>346600</v>
      </c>
      <c r="X304" s="7" t="s">
        <v>1148</v>
      </c>
      <c r="Y304" s="30">
        <v>132</v>
      </c>
      <c r="Z304" s="7" t="s">
        <v>1148</v>
      </c>
      <c r="AA304" s="30">
        <v>24.36</v>
      </c>
      <c r="AB304" s="7" t="s">
        <v>1148</v>
      </c>
      <c r="AC304" s="30">
        <v>0.84</v>
      </c>
      <c r="AD304" s="7" t="s">
        <v>1148</v>
      </c>
      <c r="AE304" s="30">
        <v>11.5</v>
      </c>
      <c r="AF304" s="7" t="s">
        <v>1148</v>
      </c>
      <c r="AG304" s="30">
        <v>0</v>
      </c>
      <c r="AH304" s="34" t="s">
        <v>1148</v>
      </c>
      <c r="AI304" s="32">
        <v>168.7</v>
      </c>
      <c r="AJ304" s="7" t="s">
        <v>1148</v>
      </c>
      <c r="AK304" s="7" t="str">
        <f>IF(OR(N304="Q",P304="Q",R304="Q",T304="Q",V304="Q",X304="Q",Z304="Q",AB304="Q",AD304="Q",AF304="Q",AH304="Q",AJ304="Q"),"Yes","No")</f>
        <v>No</v>
      </c>
    </row>
    <row r="305" spans="1:37">
      <c r="A305" s="7" t="s">
        <v>29</v>
      </c>
      <c r="B305" s="7" t="s">
        <v>546</v>
      </c>
      <c r="C305" s="7" t="s">
        <v>28</v>
      </c>
      <c r="D305" s="304">
        <v>1057</v>
      </c>
      <c r="E305" s="299">
        <v>10057</v>
      </c>
      <c r="F305" s="7" t="s">
        <v>167</v>
      </c>
      <c r="G305" s="7" t="s">
        <v>160</v>
      </c>
      <c r="H305" s="8">
        <v>923311</v>
      </c>
      <c r="I305" s="8">
        <v>92</v>
      </c>
      <c r="J305" s="7" t="s">
        <v>7</v>
      </c>
      <c r="K305" s="7" t="s">
        <v>161</v>
      </c>
      <c r="L305" s="8">
        <v>44</v>
      </c>
      <c r="M305" s="8">
        <v>99463</v>
      </c>
      <c r="N305" s="7" t="s">
        <v>1148</v>
      </c>
      <c r="O305" s="8">
        <v>17991</v>
      </c>
      <c r="P305" s="7" t="s">
        <v>1148</v>
      </c>
      <c r="Q305" s="8">
        <v>1761</v>
      </c>
      <c r="R305" s="7" t="s">
        <v>1148</v>
      </c>
      <c r="S305" s="8">
        <v>7071</v>
      </c>
      <c r="T305" s="7" t="s">
        <v>1148</v>
      </c>
      <c r="U305" s="8">
        <v>0</v>
      </c>
      <c r="V305" s="7" t="s">
        <v>1148</v>
      </c>
      <c r="W305" s="33">
        <v>126286</v>
      </c>
      <c r="X305" s="7" t="s">
        <v>1148</v>
      </c>
      <c r="Y305" s="30">
        <v>53.3</v>
      </c>
      <c r="Z305" s="7" t="s">
        <v>1148</v>
      </c>
      <c r="AA305" s="30">
        <v>9.8000000000000007</v>
      </c>
      <c r="AB305" s="7" t="s">
        <v>1148</v>
      </c>
      <c r="AC305" s="30">
        <v>1</v>
      </c>
      <c r="AD305" s="7" t="s">
        <v>1148</v>
      </c>
      <c r="AE305" s="30">
        <v>4.2</v>
      </c>
      <c r="AF305" s="7" t="s">
        <v>1148</v>
      </c>
      <c r="AG305" s="30">
        <v>0</v>
      </c>
      <c r="AH305" s="34" t="s">
        <v>1148</v>
      </c>
      <c r="AI305" s="32">
        <v>68.3</v>
      </c>
      <c r="AJ305" s="7" t="s">
        <v>1148</v>
      </c>
      <c r="AK305" s="7" t="str">
        <f>IF(OR(N305="Q",P305="Q",R305="Q",T305="Q",V305="Q",X305="Q",Z305="Q",AB305="Q",AD305="Q",AF305="Q",AH305="Q",AJ305="Q"),"Yes","No")</f>
        <v>No</v>
      </c>
    </row>
    <row r="306" spans="1:37">
      <c r="A306" s="7" t="s">
        <v>29</v>
      </c>
      <c r="B306" s="7" t="s">
        <v>546</v>
      </c>
      <c r="C306" s="7" t="s">
        <v>28</v>
      </c>
      <c r="D306" s="304">
        <v>1057</v>
      </c>
      <c r="E306" s="299">
        <v>10057</v>
      </c>
      <c r="F306" s="7" t="s">
        <v>167</v>
      </c>
      <c r="G306" s="7" t="s">
        <v>160</v>
      </c>
      <c r="H306" s="8">
        <v>923311</v>
      </c>
      <c r="I306" s="8">
        <v>92</v>
      </c>
      <c r="J306" s="7" t="s">
        <v>10</v>
      </c>
      <c r="K306" s="7" t="s">
        <v>161</v>
      </c>
      <c r="L306" s="8">
        <v>20</v>
      </c>
      <c r="M306" s="8">
        <v>33010</v>
      </c>
      <c r="N306" s="7" t="s">
        <v>1148</v>
      </c>
      <c r="O306" s="8">
        <v>4640</v>
      </c>
      <c r="P306" s="7" t="s">
        <v>1148</v>
      </c>
      <c r="Q306" s="8">
        <v>519</v>
      </c>
      <c r="R306" s="7" t="s">
        <v>1148</v>
      </c>
      <c r="S306" s="8">
        <v>2088</v>
      </c>
      <c r="T306" s="7" t="s">
        <v>1148</v>
      </c>
      <c r="U306" s="8">
        <v>0</v>
      </c>
      <c r="V306" s="7" t="s">
        <v>1148</v>
      </c>
      <c r="W306" s="33">
        <v>40257</v>
      </c>
      <c r="X306" s="7" t="s">
        <v>1148</v>
      </c>
      <c r="Y306" s="30">
        <v>18</v>
      </c>
      <c r="Z306" s="7" t="s">
        <v>1148</v>
      </c>
      <c r="AA306" s="30">
        <v>2.5</v>
      </c>
      <c r="AB306" s="7" t="s">
        <v>1148</v>
      </c>
      <c r="AC306" s="30">
        <v>0.3</v>
      </c>
      <c r="AD306" s="7" t="s">
        <v>1148</v>
      </c>
      <c r="AE306" s="30">
        <v>1.2</v>
      </c>
      <c r="AF306" s="7" t="s">
        <v>1148</v>
      </c>
      <c r="AG306" s="30">
        <v>0</v>
      </c>
      <c r="AH306" s="34" t="s">
        <v>1148</v>
      </c>
      <c r="AI306" s="32">
        <v>22</v>
      </c>
      <c r="AJ306" s="7" t="s">
        <v>1148</v>
      </c>
      <c r="AK306" s="7" t="str">
        <f>IF(OR(N306="Q",P306="Q",R306="Q",T306="Q",V306="Q",X306="Q",Z306="Q",AB306="Q",AD306="Q",AF306="Q",AH306="Q",AJ306="Q"),"Yes","No")</f>
        <v>No</v>
      </c>
    </row>
    <row r="307" spans="1:37">
      <c r="A307" s="7" t="s">
        <v>276</v>
      </c>
      <c r="B307" s="7" t="s">
        <v>277</v>
      </c>
      <c r="C307" s="7" t="s">
        <v>58</v>
      </c>
      <c r="D307" s="304">
        <v>4051</v>
      </c>
      <c r="E307" s="299">
        <v>40051</v>
      </c>
      <c r="F307" s="7" t="s">
        <v>164</v>
      </c>
      <c r="G307" s="7" t="s">
        <v>160</v>
      </c>
      <c r="H307" s="8">
        <v>347602</v>
      </c>
      <c r="I307" s="8">
        <v>92</v>
      </c>
      <c r="J307" s="7" t="s">
        <v>10</v>
      </c>
      <c r="K307" s="7" t="s">
        <v>161</v>
      </c>
      <c r="L307" s="8">
        <v>15</v>
      </c>
      <c r="M307" s="8">
        <v>48501</v>
      </c>
      <c r="N307" s="7" t="s">
        <v>1148</v>
      </c>
      <c r="O307" s="8">
        <v>9430</v>
      </c>
      <c r="P307" s="7" t="s">
        <v>1148</v>
      </c>
      <c r="Q307" s="8">
        <v>302</v>
      </c>
      <c r="R307" s="7" t="s">
        <v>1148</v>
      </c>
      <c r="S307" s="8">
        <v>4788</v>
      </c>
      <c r="T307" s="7" t="s">
        <v>1148</v>
      </c>
      <c r="U307" s="8">
        <v>0</v>
      </c>
      <c r="V307" s="7" t="s">
        <v>1148</v>
      </c>
      <c r="W307" s="33">
        <v>63021</v>
      </c>
      <c r="X307" s="7" t="s">
        <v>1148</v>
      </c>
      <c r="Y307" s="30">
        <v>23</v>
      </c>
      <c r="Z307" s="7" t="s">
        <v>1148</v>
      </c>
      <c r="AA307" s="30">
        <v>4.6399999999999997</v>
      </c>
      <c r="AB307" s="7" t="s">
        <v>1148</v>
      </c>
      <c r="AC307" s="30">
        <v>0.16</v>
      </c>
      <c r="AD307" s="7" t="s">
        <v>1148</v>
      </c>
      <c r="AE307" s="30">
        <v>2.5</v>
      </c>
      <c r="AF307" s="7" t="s">
        <v>1148</v>
      </c>
      <c r="AG307" s="30">
        <v>0</v>
      </c>
      <c r="AH307" s="34" t="s">
        <v>1148</v>
      </c>
      <c r="AI307" s="32">
        <v>30.3</v>
      </c>
      <c r="AJ307" s="7" t="s">
        <v>1148</v>
      </c>
      <c r="AK307" s="7" t="str">
        <f>IF(OR(N307="Q",P307="Q",R307="Q",T307="Q",V307="Q",X307="Q",Z307="Q",AB307="Q",AD307="Q",AF307="Q",AH307="Q",AJ307="Q"),"Yes","No")</f>
        <v>No</v>
      </c>
    </row>
    <row r="308" spans="1:37">
      <c r="A308" s="7" t="s">
        <v>609</v>
      </c>
      <c r="B308" s="7" t="s">
        <v>610</v>
      </c>
      <c r="C308" s="7" t="s">
        <v>17</v>
      </c>
      <c r="D308" s="304">
        <v>9020</v>
      </c>
      <c r="E308" s="299">
        <v>90020</v>
      </c>
      <c r="F308" s="7" t="s">
        <v>167</v>
      </c>
      <c r="G308" s="7" t="s">
        <v>160</v>
      </c>
      <c r="H308" s="8">
        <v>195861</v>
      </c>
      <c r="I308" s="8">
        <v>91</v>
      </c>
      <c r="J308" s="7" t="s">
        <v>7</v>
      </c>
      <c r="K308" s="7" t="s">
        <v>161</v>
      </c>
      <c r="L308" s="8">
        <v>87</v>
      </c>
      <c r="M308" s="8">
        <v>300179</v>
      </c>
      <c r="N308" s="7" t="s">
        <v>1148</v>
      </c>
      <c r="O308" s="8">
        <v>36967</v>
      </c>
      <c r="P308" s="7" t="s">
        <v>1148</v>
      </c>
      <c r="Q308" s="8">
        <v>4906</v>
      </c>
      <c r="R308" s="7" t="s">
        <v>1148</v>
      </c>
      <c r="S308" s="8">
        <v>27403</v>
      </c>
      <c r="T308" s="7" t="s">
        <v>1148</v>
      </c>
      <c r="U308" s="8">
        <v>506</v>
      </c>
      <c r="V308" s="7" t="s">
        <v>1148</v>
      </c>
      <c r="W308" s="33">
        <v>369961</v>
      </c>
      <c r="X308" s="7" t="s">
        <v>1148</v>
      </c>
      <c r="Y308" s="30">
        <v>162.16</v>
      </c>
      <c r="Z308" s="7" t="s">
        <v>1148</v>
      </c>
      <c r="AA308" s="30">
        <v>21.8</v>
      </c>
      <c r="AB308" s="7" t="s">
        <v>1148</v>
      </c>
      <c r="AC308" s="30">
        <v>2.97</v>
      </c>
      <c r="AD308" s="7" t="s">
        <v>1148</v>
      </c>
      <c r="AE308" s="30">
        <v>17.86</v>
      </c>
      <c r="AF308" s="7" t="s">
        <v>1148</v>
      </c>
      <c r="AG308" s="30">
        <v>0.24</v>
      </c>
      <c r="AH308" s="34" t="s">
        <v>1148</v>
      </c>
      <c r="AI308" s="32">
        <v>205.03</v>
      </c>
      <c r="AJ308" s="7" t="s">
        <v>1148</v>
      </c>
      <c r="AK308" s="7" t="str">
        <f>IF(OR(N308="Q",P308="Q",R308="Q",T308="Q",V308="Q",X308="Q",Z308="Q",AB308="Q",AD308="Q",AF308="Q",AH308="Q",AJ308="Q"),"Yes","No")</f>
        <v>No</v>
      </c>
    </row>
    <row r="309" spans="1:37">
      <c r="A309" s="7" t="s">
        <v>609</v>
      </c>
      <c r="B309" s="7" t="s">
        <v>610</v>
      </c>
      <c r="C309" s="7" t="s">
        <v>17</v>
      </c>
      <c r="D309" s="304">
        <v>9020</v>
      </c>
      <c r="E309" s="299">
        <v>90020</v>
      </c>
      <c r="F309" s="7" t="s">
        <v>167</v>
      </c>
      <c r="G309" s="7" t="s">
        <v>160</v>
      </c>
      <c r="H309" s="8">
        <v>195861</v>
      </c>
      <c r="I309" s="8">
        <v>91</v>
      </c>
      <c r="J309" s="7" t="s">
        <v>18</v>
      </c>
      <c r="K309" s="7" t="s">
        <v>161</v>
      </c>
      <c r="L309" s="8">
        <v>4</v>
      </c>
      <c r="M309" s="8">
        <v>3032</v>
      </c>
      <c r="N309" s="7" t="s">
        <v>1148</v>
      </c>
      <c r="O309" s="8">
        <v>373</v>
      </c>
      <c r="P309" s="7" t="s">
        <v>1148</v>
      </c>
      <c r="Q309" s="8">
        <v>50</v>
      </c>
      <c r="R309" s="7" t="s">
        <v>1148</v>
      </c>
      <c r="S309" s="8">
        <v>277</v>
      </c>
      <c r="T309" s="7" t="s">
        <v>1148</v>
      </c>
      <c r="U309" s="8">
        <v>5</v>
      </c>
      <c r="V309" s="7" t="s">
        <v>1148</v>
      </c>
      <c r="W309" s="33">
        <v>3737</v>
      </c>
      <c r="X309" s="7" t="s">
        <v>1148</v>
      </c>
      <c r="Y309" s="30">
        <v>1.59</v>
      </c>
      <c r="Z309" s="7" t="s">
        <v>1148</v>
      </c>
      <c r="AA309" s="30">
        <v>0.2</v>
      </c>
      <c r="AB309" s="7" t="s">
        <v>1148</v>
      </c>
      <c r="AC309" s="30">
        <v>0.03</v>
      </c>
      <c r="AD309" s="7" t="s">
        <v>1148</v>
      </c>
      <c r="AE309" s="30">
        <v>0.14000000000000001</v>
      </c>
      <c r="AF309" s="7" t="s">
        <v>1148</v>
      </c>
      <c r="AG309" s="30">
        <v>0.01</v>
      </c>
      <c r="AH309" s="34" t="s">
        <v>1148</v>
      </c>
      <c r="AI309" s="32">
        <v>1.97</v>
      </c>
      <c r="AJ309" s="7" t="s">
        <v>1148</v>
      </c>
      <c r="AK309" s="7" t="str">
        <f>IF(OR(N309="Q",P309="Q",R309="Q",T309="Q",V309="Q",X309="Q",Z309="Q",AB309="Q",AD309="Q",AF309="Q",AH309="Q",AJ309="Q"),"Yes","No")</f>
        <v>No</v>
      </c>
    </row>
    <row r="310" spans="1:37">
      <c r="A310" s="7" t="s">
        <v>287</v>
      </c>
      <c r="B310" s="7" t="s">
        <v>288</v>
      </c>
      <c r="C310" s="7" t="s">
        <v>84</v>
      </c>
      <c r="D310" s="304">
        <v>6010</v>
      </c>
      <c r="E310" s="299">
        <v>60010</v>
      </c>
      <c r="F310" s="7" t="s">
        <v>164</v>
      </c>
      <c r="G310" s="7" t="s">
        <v>160</v>
      </c>
      <c r="H310" s="8">
        <v>237356</v>
      </c>
      <c r="I310" s="8">
        <v>89</v>
      </c>
      <c r="J310" s="7" t="s">
        <v>7</v>
      </c>
      <c r="K310" s="7" t="s">
        <v>161</v>
      </c>
      <c r="L310" s="8">
        <v>60</v>
      </c>
      <c r="M310" s="8">
        <v>103286</v>
      </c>
      <c r="N310" s="7" t="s">
        <v>1148</v>
      </c>
      <c r="O310" s="8">
        <v>55213</v>
      </c>
      <c r="P310" s="7" t="s">
        <v>1148</v>
      </c>
      <c r="Q310" s="8">
        <v>4277</v>
      </c>
      <c r="R310" s="7" t="s">
        <v>1148</v>
      </c>
      <c r="S310" s="8">
        <v>14939</v>
      </c>
      <c r="T310" s="7" t="s">
        <v>1148</v>
      </c>
      <c r="U310" s="8">
        <v>0</v>
      </c>
      <c r="V310" s="7" t="s">
        <v>1148</v>
      </c>
      <c r="W310" s="33">
        <v>177715</v>
      </c>
      <c r="X310" s="7" t="s">
        <v>1148</v>
      </c>
      <c r="Y310" s="30">
        <v>51</v>
      </c>
      <c r="Z310" s="7" t="s">
        <v>1148</v>
      </c>
      <c r="AA310" s="30">
        <v>27</v>
      </c>
      <c r="AB310" s="7" t="s">
        <v>1148</v>
      </c>
      <c r="AC310" s="30">
        <v>2.1</v>
      </c>
      <c r="AD310" s="7" t="s">
        <v>1148</v>
      </c>
      <c r="AE310" s="30">
        <v>7.4</v>
      </c>
      <c r="AF310" s="7" t="s">
        <v>1148</v>
      </c>
      <c r="AG310" s="30">
        <v>0</v>
      </c>
      <c r="AH310" s="34" t="s">
        <v>1148</v>
      </c>
      <c r="AI310" s="32">
        <v>87.5</v>
      </c>
      <c r="AJ310" s="7" t="s">
        <v>1148</v>
      </c>
      <c r="AK310" s="7" t="str">
        <f>IF(OR(N310="Q",P310="Q",R310="Q",T310="Q",V310="Q",X310="Q",Z310="Q",AB310="Q",AD310="Q",AF310="Q",AH310="Q",AJ310="Q"),"Yes","No")</f>
        <v>No</v>
      </c>
    </row>
    <row r="311" spans="1:37">
      <c r="A311" s="7" t="s">
        <v>533</v>
      </c>
      <c r="B311" s="7" t="s">
        <v>158</v>
      </c>
      <c r="C311" s="7" t="s">
        <v>5</v>
      </c>
      <c r="D311" s="304">
        <v>12</v>
      </c>
      <c r="E311" s="299">
        <v>12</v>
      </c>
      <c r="F311" s="7" t="s">
        <v>164</v>
      </c>
      <c r="G311" s="7" t="s">
        <v>160</v>
      </c>
      <c r="H311" s="8">
        <v>251243</v>
      </c>
      <c r="I311" s="8">
        <v>89</v>
      </c>
      <c r="J311" s="7" t="s">
        <v>7</v>
      </c>
      <c r="K311" s="7" t="s">
        <v>161</v>
      </c>
      <c r="L311" s="8">
        <v>44</v>
      </c>
      <c r="M311" s="8">
        <v>194168</v>
      </c>
      <c r="N311" s="7" t="s">
        <v>1148</v>
      </c>
      <c r="O311" s="8">
        <v>53805</v>
      </c>
      <c r="P311" s="7" t="s">
        <v>1148</v>
      </c>
      <c r="Q311" s="8">
        <v>5290</v>
      </c>
      <c r="R311" s="7" t="s">
        <v>1148</v>
      </c>
      <c r="S311" s="8">
        <v>27965</v>
      </c>
      <c r="T311" s="7" t="s">
        <v>1148</v>
      </c>
      <c r="U311" s="8">
        <v>1584</v>
      </c>
      <c r="V311" s="7" t="s">
        <v>1148</v>
      </c>
      <c r="W311" s="33">
        <v>282812</v>
      </c>
      <c r="X311" s="7" t="s">
        <v>1148</v>
      </c>
      <c r="Y311" s="30">
        <v>108</v>
      </c>
      <c r="Z311" s="7" t="s">
        <v>1148</v>
      </c>
      <c r="AA311" s="30">
        <v>32</v>
      </c>
      <c r="AB311" s="7" t="s">
        <v>1148</v>
      </c>
      <c r="AC311" s="30">
        <v>3</v>
      </c>
      <c r="AD311" s="7" t="s">
        <v>1148</v>
      </c>
      <c r="AE311" s="30">
        <v>18</v>
      </c>
      <c r="AF311" s="7" t="s">
        <v>1148</v>
      </c>
      <c r="AG311" s="30">
        <v>1</v>
      </c>
      <c r="AH311" s="34" t="s">
        <v>1148</v>
      </c>
      <c r="AI311" s="32">
        <v>162</v>
      </c>
      <c r="AJ311" s="7" t="s">
        <v>1148</v>
      </c>
      <c r="AK311" s="7" t="str">
        <f>IF(OR(N311="Q",P311="Q",R311="Q",T311="Q",V311="Q",X311="Q",Z311="Q",AB311="Q",AD311="Q",AF311="Q",AH311="Q",AJ311="Q"),"Yes","No")</f>
        <v>No</v>
      </c>
    </row>
    <row r="312" spans="1:37">
      <c r="A312" s="7" t="s">
        <v>287</v>
      </c>
      <c r="B312" s="7" t="s">
        <v>288</v>
      </c>
      <c r="C312" s="7" t="s">
        <v>84</v>
      </c>
      <c r="D312" s="304">
        <v>6010</v>
      </c>
      <c r="E312" s="299">
        <v>60010</v>
      </c>
      <c r="F312" s="7" t="s">
        <v>164</v>
      </c>
      <c r="G312" s="7" t="s">
        <v>160</v>
      </c>
      <c r="H312" s="8">
        <v>237356</v>
      </c>
      <c r="I312" s="8">
        <v>89</v>
      </c>
      <c r="J312" s="7" t="s">
        <v>10</v>
      </c>
      <c r="K312" s="7" t="s">
        <v>161</v>
      </c>
      <c r="L312" s="8">
        <v>29</v>
      </c>
      <c r="M312" s="8">
        <v>65034</v>
      </c>
      <c r="N312" s="7" t="s">
        <v>1148</v>
      </c>
      <c r="O312" s="8">
        <v>17733</v>
      </c>
      <c r="P312" s="7" t="s">
        <v>1148</v>
      </c>
      <c r="Q312" s="8">
        <v>2467</v>
      </c>
      <c r="R312" s="7" t="s">
        <v>1148</v>
      </c>
      <c r="S312" s="8">
        <v>4390</v>
      </c>
      <c r="T312" s="7" t="s">
        <v>1148</v>
      </c>
      <c r="U312" s="8">
        <v>0</v>
      </c>
      <c r="V312" s="7" t="s">
        <v>1148</v>
      </c>
      <c r="W312" s="33">
        <v>89624</v>
      </c>
      <c r="X312" s="7" t="s">
        <v>1148</v>
      </c>
      <c r="Y312" s="30">
        <v>32</v>
      </c>
      <c r="Z312" s="7" t="s">
        <v>1148</v>
      </c>
      <c r="AA312" s="30">
        <v>9</v>
      </c>
      <c r="AB312" s="7" t="s">
        <v>1148</v>
      </c>
      <c r="AC312" s="30">
        <v>1.3</v>
      </c>
      <c r="AD312" s="7" t="s">
        <v>1148</v>
      </c>
      <c r="AE312" s="30">
        <v>2.2000000000000002</v>
      </c>
      <c r="AF312" s="7" t="s">
        <v>1148</v>
      </c>
      <c r="AG312" s="30">
        <v>0</v>
      </c>
      <c r="AH312" s="34" t="s">
        <v>1148</v>
      </c>
      <c r="AI312" s="32">
        <v>44.5</v>
      </c>
      <c r="AJ312" s="7" t="s">
        <v>1148</v>
      </c>
      <c r="AK312" s="7" t="str">
        <f>IF(OR(N312="Q",P312="Q",R312="Q",T312="Q",V312="Q",X312="Q",Z312="Q",AB312="Q",AD312="Q",AF312="Q",AH312="Q",AJ312="Q"),"Yes","No")</f>
        <v>No</v>
      </c>
    </row>
    <row r="313" spans="1:37">
      <c r="A313" s="7" t="s">
        <v>789</v>
      </c>
      <c r="B313" s="7" t="s">
        <v>652</v>
      </c>
      <c r="C313" s="7" t="s">
        <v>63</v>
      </c>
      <c r="D313" s="304">
        <v>2196</v>
      </c>
      <c r="E313" s="299">
        <v>20196</v>
      </c>
      <c r="F313" s="7" t="s">
        <v>164</v>
      </c>
      <c r="G313" s="7" t="s">
        <v>160</v>
      </c>
      <c r="H313" s="8">
        <v>18351295</v>
      </c>
      <c r="I313" s="8">
        <v>88</v>
      </c>
      <c r="J313" s="7" t="s">
        <v>10</v>
      </c>
      <c r="K313" s="7" t="s">
        <v>161</v>
      </c>
      <c r="L313" s="8">
        <v>75</v>
      </c>
      <c r="M313" s="8">
        <v>95750</v>
      </c>
      <c r="N313" s="7" t="s">
        <v>1148</v>
      </c>
      <c r="O313" s="8">
        <v>0</v>
      </c>
      <c r="P313" s="7" t="s">
        <v>1148</v>
      </c>
      <c r="Q313" s="8">
        <v>0</v>
      </c>
      <c r="R313" s="7" t="s">
        <v>1148</v>
      </c>
      <c r="S313" s="8">
        <v>16221</v>
      </c>
      <c r="T313" s="7" t="s">
        <v>1148</v>
      </c>
      <c r="U313" s="8">
        <v>0</v>
      </c>
      <c r="V313" s="7" t="s">
        <v>1148</v>
      </c>
      <c r="W313" s="33">
        <v>111971</v>
      </c>
      <c r="X313" s="7" t="s">
        <v>1148</v>
      </c>
      <c r="Y313" s="30">
        <v>42</v>
      </c>
      <c r="Z313" s="7" t="s">
        <v>1148</v>
      </c>
      <c r="AA313" s="30">
        <v>0</v>
      </c>
      <c r="AB313" s="7" t="s">
        <v>1148</v>
      </c>
      <c r="AC313" s="30">
        <v>0</v>
      </c>
      <c r="AD313" s="7" t="s">
        <v>1148</v>
      </c>
      <c r="AE313" s="30">
        <v>9</v>
      </c>
      <c r="AF313" s="7" t="s">
        <v>1148</v>
      </c>
      <c r="AG313" s="30">
        <v>0</v>
      </c>
      <c r="AH313" s="34" t="s">
        <v>1148</v>
      </c>
      <c r="AI313" s="32">
        <v>51</v>
      </c>
      <c r="AJ313" s="7" t="s">
        <v>1148</v>
      </c>
      <c r="AK313" s="7" t="str">
        <f>IF(OR(N313="Q",P313="Q",R313="Q",T313="Q",V313="Q",X313="Q",Z313="Q",AB313="Q",AD313="Q",AF313="Q",AH313="Q",AJ313="Q"),"Yes","No")</f>
        <v>No</v>
      </c>
    </row>
    <row r="314" spans="1:37">
      <c r="A314" s="7" t="s">
        <v>721</v>
      </c>
      <c r="B314" s="7" t="s">
        <v>722</v>
      </c>
      <c r="C314" s="7" t="s">
        <v>47</v>
      </c>
      <c r="D314" s="304">
        <v>1014</v>
      </c>
      <c r="E314" s="299">
        <v>10014</v>
      </c>
      <c r="F314" s="7" t="s">
        <v>167</v>
      </c>
      <c r="G314" s="7" t="s">
        <v>160</v>
      </c>
      <c r="H314" s="8">
        <v>486514</v>
      </c>
      <c r="I314" s="8">
        <v>88</v>
      </c>
      <c r="J314" s="7" t="s">
        <v>7</v>
      </c>
      <c r="K314" s="7" t="s">
        <v>161</v>
      </c>
      <c r="L314" s="8">
        <v>43</v>
      </c>
      <c r="M314" s="8">
        <v>221401</v>
      </c>
      <c r="N314" s="7" t="s">
        <v>1148</v>
      </c>
      <c r="O314" s="8">
        <v>53230</v>
      </c>
      <c r="P314" s="7" t="s">
        <v>1148</v>
      </c>
      <c r="Q314" s="8">
        <v>8505</v>
      </c>
      <c r="R314" s="7" t="s">
        <v>1148</v>
      </c>
      <c r="S314" s="8">
        <v>28002</v>
      </c>
      <c r="T314" s="7" t="s">
        <v>1148</v>
      </c>
      <c r="U314" s="8">
        <v>0</v>
      </c>
      <c r="V314" s="7" t="s">
        <v>1148</v>
      </c>
      <c r="W314" s="33">
        <v>311138</v>
      </c>
      <c r="X314" s="7" t="s">
        <v>1148</v>
      </c>
      <c r="Y314" s="30">
        <v>83.8</v>
      </c>
      <c r="Z314" s="7" t="s">
        <v>1148</v>
      </c>
      <c r="AA314" s="30">
        <v>22.8</v>
      </c>
      <c r="AB314" s="7" t="s">
        <v>1148</v>
      </c>
      <c r="AC314" s="30">
        <v>3.6</v>
      </c>
      <c r="AD314" s="7" t="s">
        <v>1148</v>
      </c>
      <c r="AE314" s="30">
        <v>13.1</v>
      </c>
      <c r="AF314" s="7" t="s">
        <v>1148</v>
      </c>
      <c r="AG314" s="30">
        <v>0</v>
      </c>
      <c r="AH314" s="34" t="s">
        <v>1148</v>
      </c>
      <c r="AI314" s="32">
        <v>123.3</v>
      </c>
      <c r="AJ314" s="7" t="s">
        <v>1148</v>
      </c>
      <c r="AK314" s="7" t="str">
        <f>IF(OR(N314="Q",P314="Q",R314="Q",T314="Q",V314="Q",X314="Q",Z314="Q",AB314="Q",AD314="Q",AF314="Q",AH314="Q",AJ314="Q"),"Yes","No")</f>
        <v>No</v>
      </c>
    </row>
    <row r="315" spans="1:37">
      <c r="A315" s="7" t="s">
        <v>779</v>
      </c>
      <c r="B315" s="7" t="s">
        <v>654</v>
      </c>
      <c r="C315" s="7" t="s">
        <v>69</v>
      </c>
      <c r="D315" s="304">
        <v>6111</v>
      </c>
      <c r="E315" s="299">
        <v>60111</v>
      </c>
      <c r="F315" s="7" t="s">
        <v>167</v>
      </c>
      <c r="G315" s="7" t="s">
        <v>160</v>
      </c>
      <c r="H315" s="8">
        <v>741318</v>
      </c>
      <c r="I315" s="8">
        <v>88</v>
      </c>
      <c r="J315" s="7" t="s">
        <v>10</v>
      </c>
      <c r="K315" s="7" t="s">
        <v>161</v>
      </c>
      <c r="L315" s="8">
        <v>20</v>
      </c>
      <c r="M315" s="8">
        <v>48790</v>
      </c>
      <c r="N315" s="7" t="s">
        <v>1148</v>
      </c>
      <c r="O315" s="8">
        <v>0</v>
      </c>
      <c r="P315" s="7" t="s">
        <v>1148</v>
      </c>
      <c r="Q315" s="8">
        <v>0</v>
      </c>
      <c r="R315" s="7" t="s">
        <v>1148</v>
      </c>
      <c r="S315" s="8">
        <v>10742</v>
      </c>
      <c r="T315" s="7" t="s">
        <v>1148</v>
      </c>
      <c r="U315" s="8">
        <v>0</v>
      </c>
      <c r="V315" s="7" t="s">
        <v>1148</v>
      </c>
      <c r="W315" s="33">
        <v>59532</v>
      </c>
      <c r="X315" s="7" t="s">
        <v>1148</v>
      </c>
      <c r="Y315" s="30">
        <v>22</v>
      </c>
      <c r="Z315" s="7" t="s">
        <v>1148</v>
      </c>
      <c r="AA315" s="30">
        <v>0</v>
      </c>
      <c r="AB315" s="7" t="s">
        <v>1148</v>
      </c>
      <c r="AC315" s="30">
        <v>0</v>
      </c>
      <c r="AD315" s="7" t="s">
        <v>1148</v>
      </c>
      <c r="AE315" s="30">
        <v>6.5</v>
      </c>
      <c r="AF315" s="7" t="s">
        <v>1148</v>
      </c>
      <c r="AG315" s="30">
        <v>0</v>
      </c>
      <c r="AH315" s="34" t="s">
        <v>1148</v>
      </c>
      <c r="AI315" s="32">
        <v>28.5</v>
      </c>
      <c r="AJ315" s="7" t="s">
        <v>1148</v>
      </c>
      <c r="AK315" s="7" t="str">
        <f>IF(OR(N315="Q",P315="Q",R315="Q",T315="Q",V315="Q",X315="Q",Z315="Q",AB315="Q",AD315="Q",AF315="Q",AH315="Q",AJ315="Q"),"Yes","No")</f>
        <v>No</v>
      </c>
    </row>
    <row r="316" spans="1:37">
      <c r="A316" s="7" t="s">
        <v>789</v>
      </c>
      <c r="B316" s="7" t="s">
        <v>652</v>
      </c>
      <c r="C316" s="7" t="s">
        <v>63</v>
      </c>
      <c r="D316" s="304">
        <v>2196</v>
      </c>
      <c r="E316" s="299">
        <v>20196</v>
      </c>
      <c r="F316" s="7" t="s">
        <v>164</v>
      </c>
      <c r="G316" s="7" t="s">
        <v>160</v>
      </c>
      <c r="H316" s="8">
        <v>18351295</v>
      </c>
      <c r="I316" s="8">
        <v>88</v>
      </c>
      <c r="J316" s="7" t="s">
        <v>7</v>
      </c>
      <c r="K316" s="7" t="s">
        <v>161</v>
      </c>
      <c r="L316" s="8">
        <v>13</v>
      </c>
      <c r="M316" s="8">
        <v>40580</v>
      </c>
      <c r="N316" s="7" t="s">
        <v>1148</v>
      </c>
      <c r="O316" s="8">
        <v>0</v>
      </c>
      <c r="P316" s="7" t="s">
        <v>1148</v>
      </c>
      <c r="Q316" s="8">
        <v>0</v>
      </c>
      <c r="R316" s="7" t="s">
        <v>1148</v>
      </c>
      <c r="S316" s="8">
        <v>8365</v>
      </c>
      <c r="T316" s="7" t="s">
        <v>1148</v>
      </c>
      <c r="U316" s="8">
        <v>0</v>
      </c>
      <c r="V316" s="7" t="s">
        <v>1148</v>
      </c>
      <c r="W316" s="33">
        <v>48945</v>
      </c>
      <c r="X316" s="7" t="s">
        <v>1148</v>
      </c>
      <c r="Y316" s="30">
        <v>18</v>
      </c>
      <c r="Z316" s="7" t="s">
        <v>1148</v>
      </c>
      <c r="AA316" s="30">
        <v>0</v>
      </c>
      <c r="AB316" s="7" t="s">
        <v>1148</v>
      </c>
      <c r="AC316" s="30">
        <v>0</v>
      </c>
      <c r="AD316" s="7" t="s">
        <v>1148</v>
      </c>
      <c r="AE316" s="30">
        <v>5</v>
      </c>
      <c r="AF316" s="7" t="s">
        <v>1148</v>
      </c>
      <c r="AG316" s="30">
        <v>0</v>
      </c>
      <c r="AH316" s="34" t="s">
        <v>1148</v>
      </c>
      <c r="AI316" s="32">
        <v>23</v>
      </c>
      <c r="AJ316" s="7" t="s">
        <v>1148</v>
      </c>
      <c r="AK316" s="7" t="str">
        <f>IF(OR(N316="Q",P316="Q",R316="Q",T316="Q",V316="Q",X316="Q",Z316="Q",AB316="Q",AD316="Q",AF316="Q",AH316="Q",AJ316="Q"),"Yes","No")</f>
        <v>No</v>
      </c>
    </row>
    <row r="317" spans="1:37">
      <c r="A317" s="7" t="s">
        <v>721</v>
      </c>
      <c r="B317" s="7" t="s">
        <v>722</v>
      </c>
      <c r="C317" s="7" t="s">
        <v>47</v>
      </c>
      <c r="D317" s="304">
        <v>1014</v>
      </c>
      <c r="E317" s="299">
        <v>10014</v>
      </c>
      <c r="F317" s="7" t="s">
        <v>167</v>
      </c>
      <c r="G317" s="7" t="s">
        <v>160</v>
      </c>
      <c r="H317" s="8">
        <v>486514</v>
      </c>
      <c r="I317" s="8">
        <v>88</v>
      </c>
      <c r="J317" s="7" t="s">
        <v>10</v>
      </c>
      <c r="K317" s="7" t="s">
        <v>161</v>
      </c>
      <c r="L317" s="8">
        <v>9</v>
      </c>
      <c r="M317" s="8">
        <v>31217</v>
      </c>
      <c r="N317" s="7" t="s">
        <v>1148</v>
      </c>
      <c r="O317" s="8">
        <v>3746</v>
      </c>
      <c r="P317" s="7" t="s">
        <v>1148</v>
      </c>
      <c r="Q317" s="8">
        <v>893</v>
      </c>
      <c r="R317" s="7" t="s">
        <v>1148</v>
      </c>
      <c r="S317" s="8">
        <v>3532</v>
      </c>
      <c r="T317" s="7" t="s">
        <v>1148</v>
      </c>
      <c r="U317" s="8">
        <v>0</v>
      </c>
      <c r="V317" s="7" t="s">
        <v>1148</v>
      </c>
      <c r="W317" s="33">
        <v>39388</v>
      </c>
      <c r="X317" s="7" t="s">
        <v>1148</v>
      </c>
      <c r="Y317" s="30">
        <v>19.899999999999999</v>
      </c>
      <c r="Z317" s="7" t="s">
        <v>1148</v>
      </c>
      <c r="AA317" s="30">
        <v>1.3</v>
      </c>
      <c r="AB317" s="7" t="s">
        <v>1148</v>
      </c>
      <c r="AC317" s="30">
        <v>0.4</v>
      </c>
      <c r="AD317" s="7" t="s">
        <v>1148</v>
      </c>
      <c r="AE317" s="30">
        <v>1.7</v>
      </c>
      <c r="AF317" s="7" t="s">
        <v>1148</v>
      </c>
      <c r="AG317" s="30">
        <v>0</v>
      </c>
      <c r="AH317" s="34" t="s">
        <v>1148</v>
      </c>
      <c r="AI317" s="32">
        <v>23.3</v>
      </c>
      <c r="AJ317" s="7" t="s">
        <v>1148</v>
      </c>
      <c r="AK317" s="7" t="str">
        <f>IF(OR(N317="Q",P317="Q",R317="Q",T317="Q",V317="Q",X317="Q",Z317="Q",AB317="Q",AD317="Q",AF317="Q",AH317="Q",AJ317="Q"),"Yes","No")</f>
        <v>No</v>
      </c>
    </row>
    <row r="318" spans="1:37">
      <c r="A318" s="7" t="s">
        <v>779</v>
      </c>
      <c r="B318" s="7" t="s">
        <v>654</v>
      </c>
      <c r="C318" s="7" t="s">
        <v>69</v>
      </c>
      <c r="D318" s="304">
        <v>6111</v>
      </c>
      <c r="E318" s="299">
        <v>60111</v>
      </c>
      <c r="F318" s="7" t="s">
        <v>167</v>
      </c>
      <c r="G318" s="7" t="s">
        <v>160</v>
      </c>
      <c r="H318" s="8">
        <v>741318</v>
      </c>
      <c r="I318" s="8">
        <v>88</v>
      </c>
      <c r="J318" s="7" t="s">
        <v>18</v>
      </c>
      <c r="K318" s="7" t="s">
        <v>161</v>
      </c>
      <c r="L318" s="8">
        <v>2</v>
      </c>
      <c r="M318" s="8">
        <v>1625</v>
      </c>
      <c r="N318" s="7" t="s">
        <v>1148</v>
      </c>
      <c r="O318" s="8">
        <v>0</v>
      </c>
      <c r="P318" s="7" t="s">
        <v>1148</v>
      </c>
      <c r="Q318" s="8">
        <v>0</v>
      </c>
      <c r="R318" s="7" t="s">
        <v>1148</v>
      </c>
      <c r="S318" s="8">
        <v>429</v>
      </c>
      <c r="T318" s="7" t="s">
        <v>1148</v>
      </c>
      <c r="U318" s="8">
        <v>0</v>
      </c>
      <c r="V318" s="7" t="s">
        <v>1148</v>
      </c>
      <c r="W318" s="33">
        <v>2054</v>
      </c>
      <c r="X318" s="7" t="s">
        <v>1148</v>
      </c>
      <c r="Y318" s="30">
        <v>1</v>
      </c>
      <c r="Z318" s="7" t="s">
        <v>1148</v>
      </c>
      <c r="AA318" s="30">
        <v>0</v>
      </c>
      <c r="AB318" s="7" t="s">
        <v>1148</v>
      </c>
      <c r="AC318" s="30">
        <v>0</v>
      </c>
      <c r="AD318" s="7" t="s">
        <v>1148</v>
      </c>
      <c r="AE318" s="30">
        <v>0.25</v>
      </c>
      <c r="AF318" s="7" t="s">
        <v>1148</v>
      </c>
      <c r="AG318" s="30">
        <v>0</v>
      </c>
      <c r="AH318" s="34" t="s">
        <v>1148</v>
      </c>
      <c r="AI318" s="32">
        <v>1.25</v>
      </c>
      <c r="AJ318" s="7" t="s">
        <v>1148</v>
      </c>
      <c r="AK318" s="7" t="str">
        <f>IF(OR(N318="Q",P318="Q",R318="Q",T318="Q",V318="Q",X318="Q",Z318="Q",AB318="Q",AD318="Q",AF318="Q",AH318="Q",AJ318="Q"),"Yes","No")</f>
        <v>No</v>
      </c>
    </row>
    <row r="319" spans="1:37">
      <c r="A319" s="7" t="s">
        <v>779</v>
      </c>
      <c r="B319" s="7" t="s">
        <v>654</v>
      </c>
      <c r="C319" s="7" t="s">
        <v>69</v>
      </c>
      <c r="D319" s="304">
        <v>6111</v>
      </c>
      <c r="E319" s="299">
        <v>60111</v>
      </c>
      <c r="F319" s="7" t="s">
        <v>167</v>
      </c>
      <c r="G319" s="7" t="s">
        <v>160</v>
      </c>
      <c r="H319" s="8">
        <v>741318</v>
      </c>
      <c r="I319" s="8">
        <v>88</v>
      </c>
      <c r="J319" s="7" t="s">
        <v>7</v>
      </c>
      <c r="K319" s="7" t="s">
        <v>161</v>
      </c>
      <c r="L319" s="8">
        <v>2</v>
      </c>
      <c r="M319" s="8">
        <v>2800</v>
      </c>
      <c r="N319" s="7" t="s">
        <v>1148</v>
      </c>
      <c r="O319" s="8">
        <v>0</v>
      </c>
      <c r="P319" s="7" t="s">
        <v>1148</v>
      </c>
      <c r="Q319" s="8">
        <v>0</v>
      </c>
      <c r="R319" s="7" t="s">
        <v>1148</v>
      </c>
      <c r="S319" s="8">
        <v>468</v>
      </c>
      <c r="T319" s="7" t="s">
        <v>1148</v>
      </c>
      <c r="U319" s="8">
        <v>0</v>
      </c>
      <c r="V319" s="7" t="s">
        <v>1148</v>
      </c>
      <c r="W319" s="33">
        <v>3268</v>
      </c>
      <c r="X319" s="7" t="s">
        <v>1148</v>
      </c>
      <c r="Y319" s="30">
        <v>1.5</v>
      </c>
      <c r="Z319" s="7" t="s">
        <v>1148</v>
      </c>
      <c r="AA319" s="30">
        <v>0</v>
      </c>
      <c r="AB319" s="7" t="s">
        <v>1148</v>
      </c>
      <c r="AC319" s="30">
        <v>0</v>
      </c>
      <c r="AD319" s="7" t="s">
        <v>1148</v>
      </c>
      <c r="AE319" s="30">
        <v>0.3</v>
      </c>
      <c r="AF319" s="7" t="s">
        <v>1148</v>
      </c>
      <c r="AG319" s="30">
        <v>0</v>
      </c>
      <c r="AH319" s="34" t="s">
        <v>1148</v>
      </c>
      <c r="AI319" s="32">
        <v>1.8</v>
      </c>
      <c r="AJ319" s="7" t="s">
        <v>1148</v>
      </c>
      <c r="AK319" s="7" t="str">
        <f>IF(OR(N319="Q",P319="Q",R319="Q",T319="Q",V319="Q",X319="Q",Z319="Q",AB319="Q",AD319="Q",AF319="Q",AH319="Q",AJ319="Q"),"Yes","No")</f>
        <v>No</v>
      </c>
    </row>
    <row r="320" spans="1:37">
      <c r="A320" s="7" t="s">
        <v>74</v>
      </c>
      <c r="B320" s="7" t="s">
        <v>453</v>
      </c>
      <c r="C320" s="7" t="s">
        <v>73</v>
      </c>
      <c r="D320" s="304">
        <v>5117</v>
      </c>
      <c r="E320" s="299">
        <v>50117</v>
      </c>
      <c r="F320" s="7" t="s">
        <v>167</v>
      </c>
      <c r="G320" s="7" t="s">
        <v>160</v>
      </c>
      <c r="H320" s="8">
        <v>1780673</v>
      </c>
      <c r="I320" s="8">
        <v>87</v>
      </c>
      <c r="J320" s="7" t="s">
        <v>10</v>
      </c>
      <c r="K320" s="7" t="s">
        <v>161</v>
      </c>
      <c r="L320" s="8">
        <v>64</v>
      </c>
      <c r="M320" s="8">
        <v>124001</v>
      </c>
      <c r="N320" s="7" t="s">
        <v>1148</v>
      </c>
      <c r="O320" s="8">
        <v>13608</v>
      </c>
      <c r="P320" s="7" t="s">
        <v>1148</v>
      </c>
      <c r="Q320" s="8">
        <v>3775</v>
      </c>
      <c r="R320" s="7" t="s">
        <v>1148</v>
      </c>
      <c r="S320" s="8">
        <v>20698</v>
      </c>
      <c r="T320" s="7" t="s">
        <v>1148</v>
      </c>
      <c r="U320" s="8">
        <v>0</v>
      </c>
      <c r="V320" s="7" t="s">
        <v>1148</v>
      </c>
      <c r="W320" s="33">
        <v>162082</v>
      </c>
      <c r="X320" s="7" t="s">
        <v>1148</v>
      </c>
      <c r="Y320" s="30">
        <v>60</v>
      </c>
      <c r="Z320" s="7" t="s">
        <v>1148</v>
      </c>
      <c r="AA320" s="30">
        <v>7</v>
      </c>
      <c r="AB320" s="7" t="s">
        <v>1148</v>
      </c>
      <c r="AC320" s="30">
        <v>2</v>
      </c>
      <c r="AD320" s="7" t="s">
        <v>1148</v>
      </c>
      <c r="AE320" s="30">
        <v>12</v>
      </c>
      <c r="AF320" s="7" t="s">
        <v>1148</v>
      </c>
      <c r="AG320" s="30">
        <v>0</v>
      </c>
      <c r="AH320" s="34" t="s">
        <v>1148</v>
      </c>
      <c r="AI320" s="32">
        <v>81</v>
      </c>
      <c r="AJ320" s="7" t="s">
        <v>1148</v>
      </c>
      <c r="AK320" s="7" t="str">
        <f>IF(OR(N320="Q",P320="Q",R320="Q",T320="Q",V320="Q",X320="Q",Z320="Q",AB320="Q",AD320="Q",AF320="Q",AH320="Q",AJ320="Q"),"Yes","No")</f>
        <v>No</v>
      </c>
    </row>
    <row r="321" spans="1:37">
      <c r="A321" s="7" t="s">
        <v>74</v>
      </c>
      <c r="B321" s="7" t="s">
        <v>453</v>
      </c>
      <c r="C321" s="7" t="s">
        <v>73</v>
      </c>
      <c r="D321" s="304">
        <v>5117</v>
      </c>
      <c r="E321" s="299">
        <v>50117</v>
      </c>
      <c r="F321" s="7" t="s">
        <v>167</v>
      </c>
      <c r="G321" s="7" t="s">
        <v>160</v>
      </c>
      <c r="H321" s="8">
        <v>1780673</v>
      </c>
      <c r="I321" s="8">
        <v>87</v>
      </c>
      <c r="J321" s="7" t="s">
        <v>18</v>
      </c>
      <c r="K321" s="7" t="s">
        <v>161</v>
      </c>
      <c r="L321" s="8">
        <v>13</v>
      </c>
      <c r="M321" s="8">
        <v>28887</v>
      </c>
      <c r="N321" s="7" t="s">
        <v>1148</v>
      </c>
      <c r="O321" s="8">
        <v>4566</v>
      </c>
      <c r="P321" s="7" t="s">
        <v>1148</v>
      </c>
      <c r="Q321" s="8">
        <v>620</v>
      </c>
      <c r="R321" s="7" t="s">
        <v>1148</v>
      </c>
      <c r="S321" s="8">
        <v>3842</v>
      </c>
      <c r="T321" s="7" t="s">
        <v>1148</v>
      </c>
      <c r="U321" s="8">
        <v>0</v>
      </c>
      <c r="V321" s="7" t="s">
        <v>1148</v>
      </c>
      <c r="W321" s="33">
        <v>37915</v>
      </c>
      <c r="X321" s="7" t="s">
        <v>1148</v>
      </c>
      <c r="Y321" s="30">
        <v>12</v>
      </c>
      <c r="Z321" s="7" t="s">
        <v>1148</v>
      </c>
      <c r="AA321" s="30">
        <v>3</v>
      </c>
      <c r="AB321" s="7" t="s">
        <v>1148</v>
      </c>
      <c r="AC321" s="30">
        <v>0.5</v>
      </c>
      <c r="AD321" s="7" t="s">
        <v>1148</v>
      </c>
      <c r="AE321" s="30">
        <v>2</v>
      </c>
      <c r="AF321" s="7" t="s">
        <v>1148</v>
      </c>
      <c r="AG321" s="30">
        <v>0</v>
      </c>
      <c r="AH321" s="34" t="s">
        <v>1148</v>
      </c>
      <c r="AI321" s="32">
        <v>17.5</v>
      </c>
      <c r="AJ321" s="7" t="s">
        <v>1148</v>
      </c>
      <c r="AK321" s="7" t="str">
        <f>IF(OR(N321="Q",P321="Q",R321="Q",T321="Q",V321="Q",X321="Q",Z321="Q",AB321="Q",AD321="Q",AF321="Q",AH321="Q",AJ321="Q"),"Yes","No")</f>
        <v>No</v>
      </c>
    </row>
    <row r="322" spans="1:37">
      <c r="A322" s="7" t="s">
        <v>74</v>
      </c>
      <c r="B322" s="7" t="s">
        <v>453</v>
      </c>
      <c r="C322" s="7" t="s">
        <v>73</v>
      </c>
      <c r="D322" s="304">
        <v>5117</v>
      </c>
      <c r="E322" s="299">
        <v>50117</v>
      </c>
      <c r="F322" s="7" t="s">
        <v>167</v>
      </c>
      <c r="G322" s="7" t="s">
        <v>160</v>
      </c>
      <c r="H322" s="8">
        <v>1780673</v>
      </c>
      <c r="I322" s="8">
        <v>87</v>
      </c>
      <c r="J322" s="7" t="s">
        <v>7</v>
      </c>
      <c r="K322" s="7" t="s">
        <v>161</v>
      </c>
      <c r="L322" s="8">
        <v>10</v>
      </c>
      <c r="M322" s="8">
        <v>44245</v>
      </c>
      <c r="N322" s="7" t="s">
        <v>1148</v>
      </c>
      <c r="O322" s="8">
        <v>3920</v>
      </c>
      <c r="P322" s="7" t="s">
        <v>1148</v>
      </c>
      <c r="Q322" s="8">
        <v>580</v>
      </c>
      <c r="R322" s="7" t="s">
        <v>1148</v>
      </c>
      <c r="S322" s="8">
        <v>3730</v>
      </c>
      <c r="T322" s="7" t="s">
        <v>1148</v>
      </c>
      <c r="U322" s="8">
        <v>0</v>
      </c>
      <c r="V322" s="7" t="s">
        <v>1148</v>
      </c>
      <c r="W322" s="33">
        <v>52475</v>
      </c>
      <c r="X322" s="7" t="s">
        <v>1148</v>
      </c>
      <c r="Y322" s="30">
        <v>24</v>
      </c>
      <c r="Z322" s="7" t="s">
        <v>1148</v>
      </c>
      <c r="AA322" s="30">
        <v>2.5</v>
      </c>
      <c r="AB322" s="7" t="s">
        <v>1148</v>
      </c>
      <c r="AC322" s="30">
        <v>0.5</v>
      </c>
      <c r="AD322" s="7" t="s">
        <v>1148</v>
      </c>
      <c r="AE322" s="30">
        <v>2</v>
      </c>
      <c r="AF322" s="7" t="s">
        <v>1148</v>
      </c>
      <c r="AG322" s="30">
        <v>0</v>
      </c>
      <c r="AH322" s="34" t="s">
        <v>1148</v>
      </c>
      <c r="AI322" s="32">
        <v>29</v>
      </c>
      <c r="AJ322" s="7" t="s">
        <v>1148</v>
      </c>
      <c r="AK322" s="7" t="str">
        <f>IF(OR(N322="Q",P322="Q",R322="Q",T322="Q",V322="Q",X322="Q",Z322="Q",AB322="Q",AD322="Q",AF322="Q",AH322="Q",AJ322="Q"),"Yes","No")</f>
        <v>No</v>
      </c>
    </row>
    <row r="323" spans="1:37">
      <c r="A323" s="7" t="s">
        <v>92</v>
      </c>
      <c r="B323" s="7" t="s">
        <v>182</v>
      </c>
      <c r="C323" s="7" t="s">
        <v>89</v>
      </c>
      <c r="D323" s="304">
        <v>44</v>
      </c>
      <c r="E323" s="299">
        <v>44</v>
      </c>
      <c r="F323" s="7" t="s">
        <v>167</v>
      </c>
      <c r="G323" s="7" t="s">
        <v>160</v>
      </c>
      <c r="H323" s="8">
        <v>62966</v>
      </c>
      <c r="I323" s="8">
        <v>86</v>
      </c>
      <c r="J323" s="7" t="s">
        <v>8</v>
      </c>
      <c r="K323" s="7" t="s">
        <v>161</v>
      </c>
      <c r="L323" s="8">
        <v>50</v>
      </c>
      <c r="M323" s="8">
        <v>0</v>
      </c>
      <c r="N323" s="7" t="s">
        <v>1148</v>
      </c>
      <c r="O323" s="8">
        <v>1992</v>
      </c>
      <c r="P323" s="7" t="s">
        <v>1148</v>
      </c>
      <c r="Q323" s="8">
        <v>750</v>
      </c>
      <c r="R323" s="7" t="s">
        <v>1148</v>
      </c>
      <c r="S323" s="8">
        <v>1997</v>
      </c>
      <c r="T323" s="7" t="s">
        <v>1148</v>
      </c>
      <c r="U323" s="8">
        <v>0</v>
      </c>
      <c r="V323" s="7" t="s">
        <v>1148</v>
      </c>
      <c r="W323" s="33">
        <v>4739</v>
      </c>
      <c r="X323" s="7" t="s">
        <v>1148</v>
      </c>
      <c r="Y323" s="30">
        <v>0</v>
      </c>
      <c r="Z323" s="7" t="s">
        <v>1148</v>
      </c>
      <c r="AA323" s="30">
        <v>1.04</v>
      </c>
      <c r="AB323" s="7" t="s">
        <v>1148</v>
      </c>
      <c r="AC323" s="30">
        <v>0.42</v>
      </c>
      <c r="AD323" s="7" t="s">
        <v>1148</v>
      </c>
      <c r="AE323" s="30">
        <v>1.1299999999999999</v>
      </c>
      <c r="AF323" s="7" t="s">
        <v>1148</v>
      </c>
      <c r="AG323" s="30">
        <v>0</v>
      </c>
      <c r="AH323" s="34" t="s">
        <v>1148</v>
      </c>
      <c r="AI323" s="32">
        <v>2.59</v>
      </c>
      <c r="AJ323" s="7" t="s">
        <v>1148</v>
      </c>
      <c r="AK323" s="7" t="str">
        <f>IF(OR(N323="Q",P323="Q",R323="Q",T323="Q",V323="Q",X323="Q",Z323="Q",AB323="Q",AD323="Q",AF323="Q",AH323="Q",AJ323="Q"),"Yes","No")</f>
        <v>No</v>
      </c>
    </row>
    <row r="324" spans="1:37">
      <c r="A324" s="7" t="s">
        <v>92</v>
      </c>
      <c r="B324" s="7" t="s">
        <v>182</v>
      </c>
      <c r="C324" s="7" t="s">
        <v>89</v>
      </c>
      <c r="D324" s="304">
        <v>44</v>
      </c>
      <c r="E324" s="299">
        <v>44</v>
      </c>
      <c r="F324" s="7" t="s">
        <v>167</v>
      </c>
      <c r="G324" s="7" t="s">
        <v>160</v>
      </c>
      <c r="H324" s="8">
        <v>62966</v>
      </c>
      <c r="I324" s="8">
        <v>86</v>
      </c>
      <c r="J324" s="7" t="s">
        <v>10</v>
      </c>
      <c r="K324" s="7" t="s">
        <v>161</v>
      </c>
      <c r="L324" s="8">
        <v>16</v>
      </c>
      <c r="M324" s="8">
        <v>40569</v>
      </c>
      <c r="N324" s="7" t="s">
        <v>1148</v>
      </c>
      <c r="O324" s="8">
        <v>6314</v>
      </c>
      <c r="P324" s="7" t="s">
        <v>1148</v>
      </c>
      <c r="Q324" s="8">
        <v>2994</v>
      </c>
      <c r="R324" s="7" t="s">
        <v>1148</v>
      </c>
      <c r="S324" s="8">
        <v>10914</v>
      </c>
      <c r="T324" s="7" t="s">
        <v>1148</v>
      </c>
      <c r="U324" s="8">
        <v>0</v>
      </c>
      <c r="V324" s="7" t="s">
        <v>1148</v>
      </c>
      <c r="W324" s="33">
        <v>60791</v>
      </c>
      <c r="X324" s="7" t="s">
        <v>1148</v>
      </c>
      <c r="Y324" s="30">
        <v>20.16</v>
      </c>
      <c r="Z324" s="7" t="s">
        <v>1148</v>
      </c>
      <c r="AA324" s="30">
        <v>3.96</v>
      </c>
      <c r="AB324" s="7" t="s">
        <v>1148</v>
      </c>
      <c r="AC324" s="30">
        <v>1.68</v>
      </c>
      <c r="AD324" s="7" t="s">
        <v>1148</v>
      </c>
      <c r="AE324" s="30">
        <v>6.35</v>
      </c>
      <c r="AF324" s="7" t="s">
        <v>1148</v>
      </c>
      <c r="AG324" s="30">
        <v>0</v>
      </c>
      <c r="AH324" s="34" t="s">
        <v>1148</v>
      </c>
      <c r="AI324" s="32">
        <v>32.15</v>
      </c>
      <c r="AJ324" s="7" t="s">
        <v>1148</v>
      </c>
      <c r="AK324" s="7" t="str">
        <f>IF(OR(N324="Q",P324="Q",R324="Q",T324="Q",V324="Q",X324="Q",Z324="Q",AB324="Q",AD324="Q",AF324="Q",AH324="Q",AJ324="Q"),"Yes","No")</f>
        <v>No</v>
      </c>
    </row>
    <row r="325" spans="1:37">
      <c r="A325" s="7" t="s">
        <v>92</v>
      </c>
      <c r="B325" s="7" t="s">
        <v>182</v>
      </c>
      <c r="C325" s="7" t="s">
        <v>89</v>
      </c>
      <c r="D325" s="304">
        <v>44</v>
      </c>
      <c r="E325" s="299">
        <v>44</v>
      </c>
      <c r="F325" s="7" t="s">
        <v>167</v>
      </c>
      <c r="G325" s="7" t="s">
        <v>160</v>
      </c>
      <c r="H325" s="8">
        <v>62966</v>
      </c>
      <c r="I325" s="8">
        <v>86</v>
      </c>
      <c r="J325" s="7" t="s">
        <v>7</v>
      </c>
      <c r="K325" s="7" t="s">
        <v>161</v>
      </c>
      <c r="L325" s="8">
        <v>15</v>
      </c>
      <c r="M325" s="8">
        <v>48059</v>
      </c>
      <c r="N325" s="7" t="s">
        <v>1148</v>
      </c>
      <c r="O325" s="8">
        <v>12581</v>
      </c>
      <c r="P325" s="7" t="s">
        <v>1148</v>
      </c>
      <c r="Q325" s="8">
        <v>3953</v>
      </c>
      <c r="R325" s="7" t="s">
        <v>1148</v>
      </c>
      <c r="S325" s="8">
        <v>13152</v>
      </c>
      <c r="T325" s="7" t="s">
        <v>1148</v>
      </c>
      <c r="U325" s="8">
        <v>0</v>
      </c>
      <c r="V325" s="7" t="s">
        <v>1148</v>
      </c>
      <c r="W325" s="33">
        <v>77745</v>
      </c>
      <c r="X325" s="7" t="s">
        <v>1148</v>
      </c>
      <c r="Y325" s="30">
        <v>25.34</v>
      </c>
      <c r="Z325" s="7" t="s">
        <v>1148</v>
      </c>
      <c r="AA325" s="30">
        <v>7.48</v>
      </c>
      <c r="AB325" s="7" t="s">
        <v>1148</v>
      </c>
      <c r="AC325" s="30">
        <v>2.2400000000000002</v>
      </c>
      <c r="AD325" s="7" t="s">
        <v>1148</v>
      </c>
      <c r="AE325" s="30">
        <v>7.55</v>
      </c>
      <c r="AF325" s="7" t="s">
        <v>1148</v>
      </c>
      <c r="AG325" s="30">
        <v>0</v>
      </c>
      <c r="AH325" s="34" t="s">
        <v>1148</v>
      </c>
      <c r="AI325" s="32">
        <v>42.61</v>
      </c>
      <c r="AJ325" s="7" t="s">
        <v>1148</v>
      </c>
      <c r="AK325" s="7" t="str">
        <f>IF(OR(N325="Q",P325="Q",R325="Q",T325="Q",V325="Q",X325="Q",Z325="Q",AB325="Q",AD325="Q",AF325="Q",AH325="Q",AJ325="Q"),"Yes","No")</f>
        <v>No</v>
      </c>
    </row>
    <row r="326" spans="1:37">
      <c r="A326" s="7" t="s">
        <v>92</v>
      </c>
      <c r="B326" s="7" t="s">
        <v>182</v>
      </c>
      <c r="C326" s="7" t="s">
        <v>89</v>
      </c>
      <c r="D326" s="304">
        <v>44</v>
      </c>
      <c r="E326" s="299">
        <v>44</v>
      </c>
      <c r="F326" s="7" t="s">
        <v>167</v>
      </c>
      <c r="G326" s="7" t="s">
        <v>160</v>
      </c>
      <c r="H326" s="8">
        <v>62966</v>
      </c>
      <c r="I326" s="8">
        <v>86</v>
      </c>
      <c r="J326" s="7" t="s">
        <v>18</v>
      </c>
      <c r="K326" s="7" t="s">
        <v>161</v>
      </c>
      <c r="L326" s="8">
        <v>5</v>
      </c>
      <c r="M326" s="8">
        <v>12024</v>
      </c>
      <c r="N326" s="7" t="s">
        <v>1148</v>
      </c>
      <c r="O326" s="8">
        <v>3269</v>
      </c>
      <c r="P326" s="7" t="s">
        <v>1148</v>
      </c>
      <c r="Q326" s="8">
        <v>999</v>
      </c>
      <c r="R326" s="7" t="s">
        <v>1148</v>
      </c>
      <c r="S326" s="8">
        <v>3296</v>
      </c>
      <c r="T326" s="7" t="s">
        <v>1148</v>
      </c>
      <c r="U326" s="8">
        <v>0</v>
      </c>
      <c r="V326" s="7" t="s">
        <v>1148</v>
      </c>
      <c r="W326" s="33">
        <v>19588</v>
      </c>
      <c r="X326" s="7" t="s">
        <v>1148</v>
      </c>
      <c r="Y326" s="30">
        <v>6.37</v>
      </c>
      <c r="Z326" s="7" t="s">
        <v>1148</v>
      </c>
      <c r="AA326" s="30">
        <v>1.94</v>
      </c>
      <c r="AB326" s="7" t="s">
        <v>1148</v>
      </c>
      <c r="AC326" s="30">
        <v>0.56999999999999995</v>
      </c>
      <c r="AD326" s="7" t="s">
        <v>1148</v>
      </c>
      <c r="AE326" s="30">
        <v>1.89</v>
      </c>
      <c r="AF326" s="7" t="s">
        <v>1148</v>
      </c>
      <c r="AG326" s="30">
        <v>0</v>
      </c>
      <c r="AH326" s="34" t="s">
        <v>1148</v>
      </c>
      <c r="AI326" s="32">
        <v>10.77</v>
      </c>
      <c r="AJ326" s="7" t="s">
        <v>1148</v>
      </c>
      <c r="AK326" s="7" t="str">
        <f>IF(OR(N326="Q",P326="Q",R326="Q",T326="Q",V326="Q",X326="Q",Z326="Q",AB326="Q",AD326="Q",AF326="Q",AH326="Q",AJ326="Q"),"Yes","No")</f>
        <v>No</v>
      </c>
    </row>
    <row r="327" spans="1:37">
      <c r="A327" s="7" t="s">
        <v>408</v>
      </c>
      <c r="B327" s="7" t="s">
        <v>409</v>
      </c>
      <c r="C327" s="7" t="s">
        <v>40</v>
      </c>
      <c r="D327" s="304">
        <v>5056</v>
      </c>
      <c r="E327" s="299">
        <v>50056</v>
      </c>
      <c r="F327" s="7" t="s">
        <v>167</v>
      </c>
      <c r="G327" s="7" t="s">
        <v>160</v>
      </c>
      <c r="H327" s="8">
        <v>266921</v>
      </c>
      <c r="I327" s="8">
        <v>85</v>
      </c>
      <c r="J327" s="7" t="s">
        <v>7</v>
      </c>
      <c r="K327" s="7" t="s">
        <v>161</v>
      </c>
      <c r="L327" s="8">
        <v>48</v>
      </c>
      <c r="M327" s="8">
        <v>190512</v>
      </c>
      <c r="N327" s="7" t="s">
        <v>1148</v>
      </c>
      <c r="O327" s="8">
        <v>61272</v>
      </c>
      <c r="P327" s="7" t="s">
        <v>1148</v>
      </c>
      <c r="Q327" s="8">
        <v>6191</v>
      </c>
      <c r="R327" s="7" t="s">
        <v>1148</v>
      </c>
      <c r="S327" s="8">
        <v>35727</v>
      </c>
      <c r="T327" s="7" t="s">
        <v>1148</v>
      </c>
      <c r="U327" s="8">
        <v>0</v>
      </c>
      <c r="V327" s="7" t="s">
        <v>1148</v>
      </c>
      <c r="W327" s="33">
        <v>293702</v>
      </c>
      <c r="X327" s="7" t="s">
        <v>1148</v>
      </c>
      <c r="Y327" s="30">
        <v>104</v>
      </c>
      <c r="Z327" s="7" t="s">
        <v>1148</v>
      </c>
      <c r="AA327" s="30">
        <v>37</v>
      </c>
      <c r="AB327" s="7" t="s">
        <v>1148</v>
      </c>
      <c r="AC327" s="30">
        <v>3</v>
      </c>
      <c r="AD327" s="7" t="s">
        <v>1148</v>
      </c>
      <c r="AE327" s="30">
        <v>18</v>
      </c>
      <c r="AF327" s="7" t="s">
        <v>1148</v>
      </c>
      <c r="AG327" s="30">
        <v>0</v>
      </c>
      <c r="AH327" s="34" t="s">
        <v>1148</v>
      </c>
      <c r="AI327" s="32">
        <v>162</v>
      </c>
      <c r="AJ327" s="7" t="s">
        <v>1148</v>
      </c>
      <c r="AK327" s="7" t="str">
        <f>IF(OR(N327="Q",P327="Q",R327="Q",T327="Q",V327="Q",X327="Q",Z327="Q",AB327="Q",AD327="Q",AF327="Q",AH327="Q",AJ327="Q"),"Yes","No")</f>
        <v>No</v>
      </c>
    </row>
    <row r="328" spans="1:37">
      <c r="A328" s="7" t="s">
        <v>127</v>
      </c>
      <c r="B328" s="7" t="s">
        <v>293</v>
      </c>
      <c r="C328" s="7" t="s">
        <v>93</v>
      </c>
      <c r="D328" s="304">
        <v>5001</v>
      </c>
      <c r="E328" s="299">
        <v>50001</v>
      </c>
      <c r="F328" s="7" t="s">
        <v>164</v>
      </c>
      <c r="G328" s="7" t="s">
        <v>160</v>
      </c>
      <c r="H328" s="8">
        <v>216154</v>
      </c>
      <c r="I328" s="8">
        <v>85</v>
      </c>
      <c r="J328" s="7" t="s">
        <v>7</v>
      </c>
      <c r="K328" s="7" t="s">
        <v>161</v>
      </c>
      <c r="L328" s="8">
        <v>21</v>
      </c>
      <c r="M328" s="8">
        <v>72694</v>
      </c>
      <c r="N328" s="7" t="s">
        <v>1148</v>
      </c>
      <c r="O328" s="8">
        <v>7520</v>
      </c>
      <c r="P328" s="7" t="s">
        <v>1148</v>
      </c>
      <c r="Q328" s="8">
        <v>0</v>
      </c>
      <c r="R328" s="7" t="s">
        <v>1148</v>
      </c>
      <c r="S328" s="8">
        <v>13509</v>
      </c>
      <c r="T328" s="7" t="s">
        <v>1148</v>
      </c>
      <c r="U328" s="8">
        <v>0</v>
      </c>
      <c r="V328" s="7" t="s">
        <v>1148</v>
      </c>
      <c r="W328" s="33">
        <v>93723</v>
      </c>
      <c r="X328" s="7" t="s">
        <v>1148</v>
      </c>
      <c r="Y328" s="30">
        <v>38</v>
      </c>
      <c r="Z328" s="7" t="s">
        <v>1148</v>
      </c>
      <c r="AA328" s="30">
        <v>4</v>
      </c>
      <c r="AB328" s="7" t="s">
        <v>1148</v>
      </c>
      <c r="AC328" s="30">
        <v>0</v>
      </c>
      <c r="AD328" s="7" t="s">
        <v>1148</v>
      </c>
      <c r="AE328" s="30">
        <v>7</v>
      </c>
      <c r="AF328" s="7" t="s">
        <v>1148</v>
      </c>
      <c r="AG328" s="30">
        <v>0</v>
      </c>
      <c r="AH328" s="34" t="s">
        <v>1148</v>
      </c>
      <c r="AI328" s="32">
        <v>49</v>
      </c>
      <c r="AJ328" s="7" t="s">
        <v>1148</v>
      </c>
      <c r="AK328" s="7" t="str">
        <f>IF(OR(N328="Q",P328="Q",R328="Q",T328="Q",V328="Q",X328="Q",Z328="Q",AB328="Q",AD328="Q",AF328="Q",AH328="Q",AJ328="Q"),"Yes","No")</f>
        <v>No</v>
      </c>
    </row>
    <row r="329" spans="1:37">
      <c r="A329" s="7" t="s">
        <v>320</v>
      </c>
      <c r="B329" s="7" t="s">
        <v>321</v>
      </c>
      <c r="C329" s="7" t="s">
        <v>32</v>
      </c>
      <c r="D329" s="304">
        <v>4036</v>
      </c>
      <c r="E329" s="299">
        <v>40036</v>
      </c>
      <c r="F329" s="7" t="s">
        <v>164</v>
      </c>
      <c r="G329" s="7" t="s">
        <v>160</v>
      </c>
      <c r="H329" s="8">
        <v>240223</v>
      </c>
      <c r="I329" s="8">
        <v>84</v>
      </c>
      <c r="J329" s="7" t="s">
        <v>7</v>
      </c>
      <c r="K329" s="7" t="s">
        <v>161</v>
      </c>
      <c r="L329" s="8">
        <v>65</v>
      </c>
      <c r="M329" s="8">
        <v>247753</v>
      </c>
      <c r="N329" s="7" t="s">
        <v>1148</v>
      </c>
      <c r="O329" s="8">
        <v>46110</v>
      </c>
      <c r="P329" s="7" t="s">
        <v>1148</v>
      </c>
      <c r="Q329" s="8">
        <v>6279</v>
      </c>
      <c r="R329" s="7" t="s">
        <v>1148</v>
      </c>
      <c r="S329" s="8">
        <v>15294</v>
      </c>
      <c r="T329" s="7" t="s">
        <v>1148</v>
      </c>
      <c r="U329" s="8">
        <v>0</v>
      </c>
      <c r="V329" s="7" t="s">
        <v>1148</v>
      </c>
      <c r="W329" s="33">
        <v>315436</v>
      </c>
      <c r="X329" s="7" t="s">
        <v>1148</v>
      </c>
      <c r="Y329" s="30">
        <v>118</v>
      </c>
      <c r="Z329" s="7" t="s">
        <v>1148</v>
      </c>
      <c r="AA329" s="30">
        <v>22</v>
      </c>
      <c r="AB329" s="7" t="s">
        <v>1148</v>
      </c>
      <c r="AC329" s="30">
        <v>3</v>
      </c>
      <c r="AD329" s="7" t="s">
        <v>1148</v>
      </c>
      <c r="AE329" s="30">
        <v>7.5</v>
      </c>
      <c r="AF329" s="7" t="s">
        <v>1148</v>
      </c>
      <c r="AG329" s="30">
        <v>0</v>
      </c>
      <c r="AH329" s="34" t="s">
        <v>1148</v>
      </c>
      <c r="AI329" s="32">
        <v>150.5</v>
      </c>
      <c r="AJ329" s="7" t="s">
        <v>1148</v>
      </c>
      <c r="AK329" s="7" t="str">
        <f>IF(OR(N329="Q",P329="Q",R329="Q",T329="Q",V329="Q",X329="Q",Z329="Q",AB329="Q",AD329="Q",AF329="Q",AH329="Q",AJ329="Q"),"Yes","No")</f>
        <v>No</v>
      </c>
    </row>
    <row r="330" spans="1:37">
      <c r="A330" s="7" t="s">
        <v>655</v>
      </c>
      <c r="B330" s="7" t="s">
        <v>656</v>
      </c>
      <c r="C330" s="7" t="s">
        <v>17</v>
      </c>
      <c r="D330" s="304">
        <v>9079</v>
      </c>
      <c r="E330" s="299">
        <v>90079</v>
      </c>
      <c r="F330" s="7" t="s">
        <v>167</v>
      </c>
      <c r="G330" s="7" t="s">
        <v>160</v>
      </c>
      <c r="H330" s="8">
        <v>345580</v>
      </c>
      <c r="I330" s="8">
        <v>84</v>
      </c>
      <c r="J330" s="7" t="s">
        <v>7</v>
      </c>
      <c r="K330" s="7" t="s">
        <v>161</v>
      </c>
      <c r="L330" s="8">
        <v>54</v>
      </c>
      <c r="M330" s="8">
        <v>264260</v>
      </c>
      <c r="N330" s="7" t="s">
        <v>1148</v>
      </c>
      <c r="O330" s="8">
        <v>42943</v>
      </c>
      <c r="P330" s="7" t="s">
        <v>1148</v>
      </c>
      <c r="Q330" s="8">
        <v>5994</v>
      </c>
      <c r="R330" s="7" t="s">
        <v>1148</v>
      </c>
      <c r="S330" s="8">
        <v>92010</v>
      </c>
      <c r="T330" s="7" t="s">
        <v>1148</v>
      </c>
      <c r="U330" s="8">
        <v>0</v>
      </c>
      <c r="V330" s="7" t="s">
        <v>1148</v>
      </c>
      <c r="W330" s="33">
        <v>405207</v>
      </c>
      <c r="X330" s="7" t="s">
        <v>1148</v>
      </c>
      <c r="Y330" s="30">
        <v>143.4</v>
      </c>
      <c r="Z330" s="7" t="s">
        <v>1148</v>
      </c>
      <c r="AA330" s="30">
        <v>22.5</v>
      </c>
      <c r="AB330" s="7" t="s">
        <v>1148</v>
      </c>
      <c r="AC330" s="30">
        <v>3.35</v>
      </c>
      <c r="AD330" s="7" t="s">
        <v>1148</v>
      </c>
      <c r="AE330" s="30">
        <v>53.54</v>
      </c>
      <c r="AF330" s="7" t="s">
        <v>1148</v>
      </c>
      <c r="AG330" s="30">
        <v>0</v>
      </c>
      <c r="AH330" s="34" t="s">
        <v>1148</v>
      </c>
      <c r="AI330" s="32">
        <v>222.79</v>
      </c>
      <c r="AJ330" s="7" t="s">
        <v>1148</v>
      </c>
      <c r="AK330" s="7" t="str">
        <f>IF(OR(N330="Q",P330="Q",R330="Q",T330="Q",V330="Q",X330="Q",Z330="Q",AB330="Q",AD330="Q",AF330="Q",AH330="Q",AJ330="Q"),"Yes","No")</f>
        <v>No</v>
      </c>
    </row>
    <row r="331" spans="1:37">
      <c r="A331" s="7" t="s">
        <v>322</v>
      </c>
      <c r="B331" s="7" t="s">
        <v>323</v>
      </c>
      <c r="C331" s="7" t="s">
        <v>17</v>
      </c>
      <c r="D331" s="304">
        <v>9010</v>
      </c>
      <c r="E331" s="299">
        <v>90010</v>
      </c>
      <c r="F331" s="7" t="s">
        <v>164</v>
      </c>
      <c r="G331" s="7" t="s">
        <v>160</v>
      </c>
      <c r="H331" s="8">
        <v>12150996</v>
      </c>
      <c r="I331" s="8">
        <v>84</v>
      </c>
      <c r="J331" s="7" t="s">
        <v>7</v>
      </c>
      <c r="K331" s="7" t="s">
        <v>161</v>
      </c>
      <c r="L331" s="8">
        <v>48</v>
      </c>
      <c r="M331" s="8">
        <v>238749</v>
      </c>
      <c r="N331" s="7" t="s">
        <v>1148</v>
      </c>
      <c r="O331" s="8">
        <v>50064</v>
      </c>
      <c r="P331" s="7" t="s">
        <v>1148</v>
      </c>
      <c r="Q331" s="8">
        <v>0</v>
      </c>
      <c r="R331" s="7" t="s">
        <v>1148</v>
      </c>
      <c r="S331" s="8">
        <v>14863</v>
      </c>
      <c r="T331" s="7" t="s">
        <v>1148</v>
      </c>
      <c r="U331" s="8">
        <v>0</v>
      </c>
      <c r="V331" s="7" t="s">
        <v>1148</v>
      </c>
      <c r="W331" s="33">
        <v>303676</v>
      </c>
      <c r="X331" s="7" t="s">
        <v>1148</v>
      </c>
      <c r="Y331" s="30">
        <v>114.78</v>
      </c>
      <c r="Z331" s="7" t="s">
        <v>1148</v>
      </c>
      <c r="AA331" s="30">
        <v>24.07</v>
      </c>
      <c r="AB331" s="7" t="s">
        <v>1148</v>
      </c>
      <c r="AC331" s="30">
        <v>0</v>
      </c>
      <c r="AD331" s="7" t="s">
        <v>1148</v>
      </c>
      <c r="AE331" s="30">
        <v>7.15</v>
      </c>
      <c r="AF331" s="7" t="s">
        <v>1148</v>
      </c>
      <c r="AG331" s="30">
        <v>0</v>
      </c>
      <c r="AH331" s="34" t="s">
        <v>1148</v>
      </c>
      <c r="AI331" s="32">
        <v>146</v>
      </c>
      <c r="AJ331" s="7" t="s">
        <v>1148</v>
      </c>
      <c r="AK331" s="7" t="str">
        <f>IF(OR(N331="Q",P331="Q",R331="Q",T331="Q",V331="Q",X331="Q",Z331="Q",AB331="Q",AD331="Q",AF331="Q",AH331="Q",AJ331="Q"),"Yes","No")</f>
        <v>No</v>
      </c>
    </row>
    <row r="332" spans="1:37">
      <c r="A332" s="7" t="s">
        <v>655</v>
      </c>
      <c r="B332" s="7" t="s">
        <v>656</v>
      </c>
      <c r="C332" s="7" t="s">
        <v>17</v>
      </c>
      <c r="D332" s="304">
        <v>9079</v>
      </c>
      <c r="E332" s="299">
        <v>90079</v>
      </c>
      <c r="F332" s="7" t="s">
        <v>167</v>
      </c>
      <c r="G332" s="7" t="s">
        <v>160</v>
      </c>
      <c r="H332" s="8">
        <v>345580</v>
      </c>
      <c r="I332" s="8">
        <v>84</v>
      </c>
      <c r="J332" s="7" t="s">
        <v>10</v>
      </c>
      <c r="K332" s="7" t="s">
        <v>161</v>
      </c>
      <c r="L332" s="8">
        <v>30</v>
      </c>
      <c r="M332" s="8">
        <v>111787</v>
      </c>
      <c r="N332" s="7" t="s">
        <v>1148</v>
      </c>
      <c r="O332" s="8">
        <v>14314</v>
      </c>
      <c r="P332" s="7" t="s">
        <v>1148</v>
      </c>
      <c r="Q332" s="8">
        <v>2952</v>
      </c>
      <c r="R332" s="7" t="s">
        <v>1148</v>
      </c>
      <c r="S332" s="8">
        <v>4512</v>
      </c>
      <c r="T332" s="7" t="s">
        <v>1148</v>
      </c>
      <c r="U332" s="8">
        <v>0</v>
      </c>
      <c r="V332" s="7" t="s">
        <v>1148</v>
      </c>
      <c r="W332" s="33">
        <v>133565</v>
      </c>
      <c r="X332" s="7" t="s">
        <v>1148</v>
      </c>
      <c r="Y332" s="30">
        <v>49.6</v>
      </c>
      <c r="Z332" s="7" t="s">
        <v>1148</v>
      </c>
      <c r="AA332" s="30">
        <v>7.5</v>
      </c>
      <c r="AB332" s="7" t="s">
        <v>1148</v>
      </c>
      <c r="AC332" s="30">
        <v>1.65</v>
      </c>
      <c r="AD332" s="7" t="s">
        <v>1148</v>
      </c>
      <c r="AE332" s="30">
        <v>2.71</v>
      </c>
      <c r="AF332" s="7" t="s">
        <v>1148</v>
      </c>
      <c r="AG332" s="30">
        <v>0</v>
      </c>
      <c r="AH332" s="34" t="s">
        <v>1148</v>
      </c>
      <c r="AI332" s="32">
        <v>61.46</v>
      </c>
      <c r="AJ332" s="7" t="s">
        <v>1148</v>
      </c>
      <c r="AK332" s="7" t="str">
        <f>IF(OR(N332="Q",P332="Q",R332="Q",T332="Q",V332="Q",X332="Q",Z332="Q",AB332="Q",AD332="Q",AF332="Q",AH332="Q",AJ332="Q"),"Yes","No")</f>
        <v>No</v>
      </c>
    </row>
    <row r="333" spans="1:37">
      <c r="A333" s="7" t="s">
        <v>320</v>
      </c>
      <c r="B333" s="7" t="s">
        <v>321</v>
      </c>
      <c r="C333" s="7" t="s">
        <v>32</v>
      </c>
      <c r="D333" s="304">
        <v>4036</v>
      </c>
      <c r="E333" s="299">
        <v>40036</v>
      </c>
      <c r="F333" s="7" t="s">
        <v>164</v>
      </c>
      <c r="G333" s="7" t="s">
        <v>160</v>
      </c>
      <c r="H333" s="8">
        <v>240223</v>
      </c>
      <c r="I333" s="8">
        <v>84</v>
      </c>
      <c r="J333" s="7" t="s">
        <v>10</v>
      </c>
      <c r="K333" s="7" t="s">
        <v>161</v>
      </c>
      <c r="L333" s="8">
        <v>19</v>
      </c>
      <c r="M333" s="8">
        <v>29720</v>
      </c>
      <c r="N333" s="7" t="s">
        <v>1148</v>
      </c>
      <c r="O333" s="8">
        <v>4358</v>
      </c>
      <c r="P333" s="7" t="s">
        <v>1148</v>
      </c>
      <c r="Q333" s="8">
        <v>1997</v>
      </c>
      <c r="R333" s="7" t="s">
        <v>1148</v>
      </c>
      <c r="S333" s="8">
        <v>2089</v>
      </c>
      <c r="T333" s="7" t="s">
        <v>1148</v>
      </c>
      <c r="U333" s="8">
        <v>0</v>
      </c>
      <c r="V333" s="7" t="s">
        <v>1148</v>
      </c>
      <c r="W333" s="33">
        <v>38164</v>
      </c>
      <c r="X333" s="7" t="s">
        <v>1148</v>
      </c>
      <c r="Y333" s="30">
        <v>15</v>
      </c>
      <c r="Z333" s="7" t="s">
        <v>1148</v>
      </c>
      <c r="AA333" s="30">
        <v>2.2000000000000002</v>
      </c>
      <c r="AB333" s="7" t="s">
        <v>1148</v>
      </c>
      <c r="AC333" s="30">
        <v>1</v>
      </c>
      <c r="AD333" s="7" t="s">
        <v>1148</v>
      </c>
      <c r="AE333" s="30">
        <v>1</v>
      </c>
      <c r="AF333" s="7" t="s">
        <v>1148</v>
      </c>
      <c r="AG333" s="30">
        <v>0</v>
      </c>
      <c r="AH333" s="34" t="s">
        <v>1148</v>
      </c>
      <c r="AI333" s="32">
        <v>19.2</v>
      </c>
      <c r="AJ333" s="7" t="s">
        <v>1148</v>
      </c>
      <c r="AK333" s="7" t="str">
        <f>IF(OR(N333="Q",P333="Q",R333="Q",T333="Q",V333="Q",X333="Q",Z333="Q",AB333="Q",AD333="Q",AF333="Q",AH333="Q",AJ333="Q"),"Yes","No")</f>
        <v>No</v>
      </c>
    </row>
    <row r="334" spans="1:37">
      <c r="A334" s="7" t="s">
        <v>782</v>
      </c>
      <c r="B334" s="7" t="s">
        <v>684</v>
      </c>
      <c r="C334" s="7" t="s">
        <v>45</v>
      </c>
      <c r="D334" s="304">
        <v>4196</v>
      </c>
      <c r="E334" s="299">
        <v>40196</v>
      </c>
      <c r="F334" s="7" t="s">
        <v>197</v>
      </c>
      <c r="G334" s="7" t="s">
        <v>160</v>
      </c>
      <c r="H334" s="8">
        <v>972546</v>
      </c>
      <c r="I334" s="8">
        <v>81</v>
      </c>
      <c r="J334" s="7" t="s">
        <v>8</v>
      </c>
      <c r="K334" s="7" t="s">
        <v>161</v>
      </c>
      <c r="L334" s="8">
        <v>81</v>
      </c>
      <c r="M334" s="8">
        <v>0</v>
      </c>
      <c r="N334" s="7" t="s">
        <v>1148</v>
      </c>
      <c r="O334" s="8">
        <v>0</v>
      </c>
      <c r="P334" s="7" t="s">
        <v>1148</v>
      </c>
      <c r="Q334" s="8">
        <v>0</v>
      </c>
      <c r="R334" s="7" t="s">
        <v>1148</v>
      </c>
      <c r="S334" s="8">
        <v>8899</v>
      </c>
      <c r="T334" s="7" t="s">
        <v>1148</v>
      </c>
      <c r="U334" s="8">
        <v>0</v>
      </c>
      <c r="V334" s="7" t="s">
        <v>1148</v>
      </c>
      <c r="W334" s="33">
        <v>8899</v>
      </c>
      <c r="X334" s="7" t="s">
        <v>1148</v>
      </c>
      <c r="Y334" s="30">
        <v>0</v>
      </c>
      <c r="Z334" s="7" t="s">
        <v>1148</v>
      </c>
      <c r="AA334" s="30">
        <v>0</v>
      </c>
      <c r="AB334" s="7" t="s">
        <v>1148</v>
      </c>
      <c r="AC334" s="30">
        <v>0</v>
      </c>
      <c r="AD334" s="7" t="s">
        <v>1148</v>
      </c>
      <c r="AE334" s="30">
        <v>6</v>
      </c>
      <c r="AF334" s="7" t="s">
        <v>1148</v>
      </c>
      <c r="AG334" s="30">
        <v>0</v>
      </c>
      <c r="AH334" s="34" t="s">
        <v>1148</v>
      </c>
      <c r="AI334" s="32">
        <v>6</v>
      </c>
      <c r="AJ334" s="7" t="s">
        <v>1148</v>
      </c>
      <c r="AK334" s="7" t="str">
        <f>IF(OR(N334="Q",P334="Q",R334="Q",T334="Q",V334="Q",X334="Q",Z334="Q",AB334="Q",AD334="Q",AF334="Q",AH334="Q",AJ334="Q"),"Yes","No")</f>
        <v>No</v>
      </c>
    </row>
    <row r="335" spans="1:37">
      <c r="A335" s="7" t="s">
        <v>39</v>
      </c>
      <c r="B335" s="7" t="s">
        <v>178</v>
      </c>
      <c r="C335" s="7" t="s">
        <v>38</v>
      </c>
      <c r="D335" s="304">
        <v>7041</v>
      </c>
      <c r="E335" s="299">
        <v>70041</v>
      </c>
      <c r="F335" s="7" t="s">
        <v>164</v>
      </c>
      <c r="G335" s="7" t="s">
        <v>160</v>
      </c>
      <c r="H335" s="8">
        <v>60438</v>
      </c>
      <c r="I335" s="8">
        <v>81</v>
      </c>
      <c r="J335" s="7" t="s">
        <v>7</v>
      </c>
      <c r="K335" s="7" t="s">
        <v>161</v>
      </c>
      <c r="L335" s="8">
        <v>74</v>
      </c>
      <c r="M335" s="8">
        <v>51190</v>
      </c>
      <c r="N335" s="7" t="s">
        <v>1148</v>
      </c>
      <c r="O335" s="8">
        <v>17309</v>
      </c>
      <c r="P335" s="7" t="s">
        <v>1148</v>
      </c>
      <c r="Q335" s="8">
        <v>773</v>
      </c>
      <c r="R335" s="7" t="s">
        <v>1148</v>
      </c>
      <c r="S335" s="8">
        <v>14632</v>
      </c>
      <c r="T335" s="7" t="s">
        <v>1148</v>
      </c>
      <c r="U335" s="8">
        <v>0</v>
      </c>
      <c r="V335" s="7" t="s">
        <v>1148</v>
      </c>
      <c r="W335" s="33">
        <v>83904</v>
      </c>
      <c r="X335" s="7" t="s">
        <v>1148</v>
      </c>
      <c r="Y335" s="30">
        <v>28</v>
      </c>
      <c r="Z335" s="7" t="s">
        <v>1148</v>
      </c>
      <c r="AA335" s="30">
        <v>9.5</v>
      </c>
      <c r="AB335" s="7" t="s">
        <v>1148</v>
      </c>
      <c r="AC335" s="30">
        <v>0.5</v>
      </c>
      <c r="AD335" s="7" t="s">
        <v>1148</v>
      </c>
      <c r="AE335" s="30">
        <v>7.9</v>
      </c>
      <c r="AF335" s="7" t="s">
        <v>1148</v>
      </c>
      <c r="AG335" s="30">
        <v>0</v>
      </c>
      <c r="AH335" s="34" t="s">
        <v>1148</v>
      </c>
      <c r="AI335" s="32">
        <v>45.9</v>
      </c>
      <c r="AJ335" s="7" t="s">
        <v>1148</v>
      </c>
      <c r="AK335" s="7" t="str">
        <f>IF(OR(N335="Q",P335="Q",R335="Q",T335="Q",V335="Q",X335="Q",Z335="Q",AB335="Q",AD335="Q",AF335="Q",AH335="Q",AJ335="Q"),"Yes","No")</f>
        <v>No</v>
      </c>
    </row>
    <row r="336" spans="1:37">
      <c r="A336" s="7" t="s">
        <v>393</v>
      </c>
      <c r="B336" s="7" t="s">
        <v>394</v>
      </c>
      <c r="C336" s="7" t="s">
        <v>17</v>
      </c>
      <c r="D336" s="304">
        <v>9004</v>
      </c>
      <c r="E336" s="299">
        <v>90004</v>
      </c>
      <c r="F336" s="7" t="s">
        <v>167</v>
      </c>
      <c r="G336" s="7" t="s">
        <v>160</v>
      </c>
      <c r="H336" s="8">
        <v>523994</v>
      </c>
      <c r="I336" s="8">
        <v>81</v>
      </c>
      <c r="J336" s="7" t="s">
        <v>7</v>
      </c>
      <c r="K336" s="7" t="s">
        <v>161</v>
      </c>
      <c r="L336" s="8">
        <v>65</v>
      </c>
      <c r="M336" s="8">
        <v>144780</v>
      </c>
      <c r="N336" s="7" t="s">
        <v>1148</v>
      </c>
      <c r="O336" s="8">
        <v>78827</v>
      </c>
      <c r="P336" s="7" t="s">
        <v>1148</v>
      </c>
      <c r="Q336" s="8">
        <v>9206</v>
      </c>
      <c r="R336" s="7" t="s">
        <v>1148</v>
      </c>
      <c r="S336" s="8">
        <v>47449</v>
      </c>
      <c r="T336" s="7" t="s">
        <v>1148</v>
      </c>
      <c r="U336" s="8">
        <v>0</v>
      </c>
      <c r="V336" s="7" t="s">
        <v>1148</v>
      </c>
      <c r="W336" s="33">
        <v>280262</v>
      </c>
      <c r="X336" s="7" t="s">
        <v>1148</v>
      </c>
      <c r="Y336" s="30">
        <v>80.099999999999994</v>
      </c>
      <c r="Z336" s="7" t="s">
        <v>1148</v>
      </c>
      <c r="AA336" s="30">
        <v>44</v>
      </c>
      <c r="AB336" s="7" t="s">
        <v>1148</v>
      </c>
      <c r="AC336" s="30">
        <v>5</v>
      </c>
      <c r="AD336" s="7" t="s">
        <v>1148</v>
      </c>
      <c r="AE336" s="30">
        <v>24.4</v>
      </c>
      <c r="AF336" s="7" t="s">
        <v>1148</v>
      </c>
      <c r="AG336" s="30">
        <v>0</v>
      </c>
      <c r="AH336" s="34" t="s">
        <v>1148</v>
      </c>
      <c r="AI336" s="32">
        <v>153.5</v>
      </c>
      <c r="AJ336" s="7" t="s">
        <v>1148</v>
      </c>
      <c r="AK336" s="7" t="str">
        <f>IF(OR(N336="Q",P336="Q",R336="Q",T336="Q",V336="Q",X336="Q",Z336="Q",AB336="Q",AD336="Q",AF336="Q",AH336="Q",AJ336="Q"),"Yes","No")</f>
        <v>No</v>
      </c>
    </row>
    <row r="337" spans="1:37">
      <c r="A337" s="7" t="s">
        <v>393</v>
      </c>
      <c r="B337" s="7" t="s">
        <v>394</v>
      </c>
      <c r="C337" s="7" t="s">
        <v>17</v>
      </c>
      <c r="D337" s="304">
        <v>9004</v>
      </c>
      <c r="E337" s="299">
        <v>90004</v>
      </c>
      <c r="F337" s="7" t="s">
        <v>167</v>
      </c>
      <c r="G337" s="7" t="s">
        <v>160</v>
      </c>
      <c r="H337" s="8">
        <v>523994</v>
      </c>
      <c r="I337" s="8">
        <v>81</v>
      </c>
      <c r="J337" s="7" t="s">
        <v>10</v>
      </c>
      <c r="K337" s="7" t="s">
        <v>161</v>
      </c>
      <c r="L337" s="8">
        <v>16</v>
      </c>
      <c r="M337" s="8">
        <v>10887</v>
      </c>
      <c r="N337" s="7" t="s">
        <v>1148</v>
      </c>
      <c r="O337" s="8">
        <v>1916</v>
      </c>
      <c r="P337" s="7" t="s">
        <v>1148</v>
      </c>
      <c r="Q337" s="8">
        <v>0</v>
      </c>
      <c r="R337" s="7" t="s">
        <v>1148</v>
      </c>
      <c r="S337" s="8">
        <v>2714</v>
      </c>
      <c r="T337" s="7" t="s">
        <v>1148</v>
      </c>
      <c r="U337" s="8">
        <v>0</v>
      </c>
      <c r="V337" s="7" t="s">
        <v>1148</v>
      </c>
      <c r="W337" s="33">
        <v>15517</v>
      </c>
      <c r="X337" s="7" t="s">
        <v>1148</v>
      </c>
      <c r="Y337" s="30">
        <v>5.85</v>
      </c>
      <c r="Z337" s="7" t="s">
        <v>1148</v>
      </c>
      <c r="AA337" s="30">
        <v>1</v>
      </c>
      <c r="AB337" s="7" t="s">
        <v>1148</v>
      </c>
      <c r="AC337" s="30">
        <v>0</v>
      </c>
      <c r="AD337" s="7" t="s">
        <v>1148</v>
      </c>
      <c r="AE337" s="30">
        <v>1</v>
      </c>
      <c r="AF337" s="7" t="s">
        <v>1148</v>
      </c>
      <c r="AG337" s="30">
        <v>0</v>
      </c>
      <c r="AH337" s="34" t="s">
        <v>1148</v>
      </c>
      <c r="AI337" s="32">
        <v>7.85</v>
      </c>
      <c r="AJ337" s="7" t="s">
        <v>1148</v>
      </c>
      <c r="AK337" s="7" t="str">
        <f>IF(OR(N337="Q",P337="Q",R337="Q",T337="Q",V337="Q",X337="Q",Z337="Q",AB337="Q",AD337="Q",AF337="Q",AH337="Q",AJ337="Q"),"Yes","No")</f>
        <v>No</v>
      </c>
    </row>
    <row r="338" spans="1:37">
      <c r="A338" s="7" t="s">
        <v>39</v>
      </c>
      <c r="B338" s="7" t="s">
        <v>178</v>
      </c>
      <c r="C338" s="7" t="s">
        <v>38</v>
      </c>
      <c r="D338" s="304">
        <v>7041</v>
      </c>
      <c r="E338" s="299">
        <v>70041</v>
      </c>
      <c r="F338" s="7" t="s">
        <v>164</v>
      </c>
      <c r="G338" s="7" t="s">
        <v>160</v>
      </c>
      <c r="H338" s="8">
        <v>60438</v>
      </c>
      <c r="I338" s="8">
        <v>81</v>
      </c>
      <c r="J338" s="7" t="s">
        <v>10</v>
      </c>
      <c r="K338" s="7" t="s">
        <v>161</v>
      </c>
      <c r="L338" s="8">
        <v>3</v>
      </c>
      <c r="M338" s="8">
        <v>0</v>
      </c>
      <c r="N338" s="7" t="s">
        <v>1148</v>
      </c>
      <c r="O338" s="8">
        <v>0</v>
      </c>
      <c r="P338" s="7" t="s">
        <v>1148</v>
      </c>
      <c r="Q338" s="8">
        <v>0</v>
      </c>
      <c r="R338" s="7" t="s">
        <v>1148</v>
      </c>
      <c r="S338" s="8">
        <v>386</v>
      </c>
      <c r="T338" s="7" t="s">
        <v>1148</v>
      </c>
      <c r="U338" s="8">
        <v>0</v>
      </c>
      <c r="V338" s="7" t="s">
        <v>1148</v>
      </c>
      <c r="W338" s="33">
        <v>386</v>
      </c>
      <c r="X338" s="7" t="s">
        <v>1148</v>
      </c>
      <c r="Y338" s="30">
        <v>0</v>
      </c>
      <c r="Z338" s="7" t="s">
        <v>1148</v>
      </c>
      <c r="AA338" s="30">
        <v>0</v>
      </c>
      <c r="AB338" s="7" t="s">
        <v>1148</v>
      </c>
      <c r="AC338" s="30">
        <v>0</v>
      </c>
      <c r="AD338" s="7" t="s">
        <v>1148</v>
      </c>
      <c r="AE338" s="30">
        <v>0.3</v>
      </c>
      <c r="AF338" s="7" t="s">
        <v>1148</v>
      </c>
      <c r="AG338" s="30">
        <v>0</v>
      </c>
      <c r="AH338" s="34" t="s">
        <v>1148</v>
      </c>
      <c r="AI338" s="32">
        <v>0.3</v>
      </c>
      <c r="AJ338" s="7" t="s">
        <v>1148</v>
      </c>
      <c r="AK338" s="7" t="str">
        <f>IF(OR(N338="Q",P338="Q",R338="Q",T338="Q",V338="Q",X338="Q",Z338="Q",AB338="Q",AD338="Q",AF338="Q",AH338="Q",AJ338="Q"),"Yes","No")</f>
        <v>No</v>
      </c>
    </row>
    <row r="339" spans="1:37">
      <c r="A339" s="7" t="s">
        <v>451</v>
      </c>
      <c r="B339" s="7" t="s">
        <v>452</v>
      </c>
      <c r="C339" s="7" t="s">
        <v>83</v>
      </c>
      <c r="D339" s="304">
        <v>4002</v>
      </c>
      <c r="E339" s="299">
        <v>40002</v>
      </c>
      <c r="F339" s="7" t="s">
        <v>164</v>
      </c>
      <c r="G339" s="7" t="s">
        <v>160</v>
      </c>
      <c r="H339" s="8">
        <v>558696</v>
      </c>
      <c r="I339" s="8">
        <v>80</v>
      </c>
      <c r="J339" s="7" t="s">
        <v>7</v>
      </c>
      <c r="K339" s="7" t="s">
        <v>161</v>
      </c>
      <c r="L339" s="8">
        <v>62</v>
      </c>
      <c r="M339" s="8">
        <v>297089</v>
      </c>
      <c r="N339" s="7" t="s">
        <v>1148</v>
      </c>
      <c r="O339" s="8">
        <v>78541</v>
      </c>
      <c r="P339" s="7" t="s">
        <v>1148</v>
      </c>
      <c r="Q339" s="8">
        <v>1804</v>
      </c>
      <c r="R339" s="7" t="s">
        <v>1148</v>
      </c>
      <c r="S339" s="8">
        <v>26709</v>
      </c>
      <c r="T339" s="7" t="s">
        <v>1148</v>
      </c>
      <c r="U339" s="8">
        <v>0</v>
      </c>
      <c r="V339" s="7" t="s">
        <v>1148</v>
      </c>
      <c r="W339" s="33">
        <v>404143</v>
      </c>
      <c r="X339" s="7" t="s">
        <v>1148</v>
      </c>
      <c r="Y339" s="30">
        <v>170</v>
      </c>
      <c r="Z339" s="7" t="s">
        <v>1148</v>
      </c>
      <c r="AA339" s="30">
        <v>41</v>
      </c>
      <c r="AB339" s="7" t="s">
        <v>1148</v>
      </c>
      <c r="AC339" s="30">
        <v>0.9</v>
      </c>
      <c r="AD339" s="7" t="s">
        <v>1148</v>
      </c>
      <c r="AE339" s="30">
        <v>12.9</v>
      </c>
      <c r="AF339" s="7" t="s">
        <v>1148</v>
      </c>
      <c r="AG339" s="30">
        <v>0</v>
      </c>
      <c r="AH339" s="34" t="s">
        <v>1148</v>
      </c>
      <c r="AI339" s="32">
        <v>224.8</v>
      </c>
      <c r="AJ339" s="7" t="s">
        <v>1148</v>
      </c>
      <c r="AK339" s="7" t="str">
        <f>IF(OR(N339="Q",P339="Q",R339="Q",T339="Q",V339="Q",X339="Q",Z339="Q",AB339="Q",AD339="Q",AF339="Q",AH339="Q",AJ339="Q"),"Yes","No")</f>
        <v>No</v>
      </c>
    </row>
    <row r="340" spans="1:37">
      <c r="A340" s="7" t="s">
        <v>451</v>
      </c>
      <c r="B340" s="7" t="s">
        <v>452</v>
      </c>
      <c r="C340" s="7" t="s">
        <v>83</v>
      </c>
      <c r="D340" s="304">
        <v>4002</v>
      </c>
      <c r="E340" s="299">
        <v>40002</v>
      </c>
      <c r="F340" s="7" t="s">
        <v>164</v>
      </c>
      <c r="G340" s="7" t="s">
        <v>160</v>
      </c>
      <c r="H340" s="8">
        <v>558696</v>
      </c>
      <c r="I340" s="8">
        <v>80</v>
      </c>
      <c r="J340" s="7" t="s">
        <v>10</v>
      </c>
      <c r="K340" s="7" t="s">
        <v>161</v>
      </c>
      <c r="L340" s="8">
        <v>18</v>
      </c>
      <c r="M340" s="8">
        <v>43099</v>
      </c>
      <c r="N340" s="7" t="s">
        <v>1148</v>
      </c>
      <c r="O340" s="8">
        <v>7203</v>
      </c>
      <c r="P340" s="7" t="s">
        <v>1148</v>
      </c>
      <c r="Q340" s="8">
        <v>200</v>
      </c>
      <c r="R340" s="7" t="s">
        <v>1148</v>
      </c>
      <c r="S340" s="8">
        <v>2255</v>
      </c>
      <c r="T340" s="7" t="s">
        <v>1148</v>
      </c>
      <c r="U340" s="8">
        <v>0</v>
      </c>
      <c r="V340" s="7" t="s">
        <v>1148</v>
      </c>
      <c r="W340" s="33">
        <v>52757</v>
      </c>
      <c r="X340" s="7" t="s">
        <v>1148</v>
      </c>
      <c r="Y340" s="30">
        <v>24.7</v>
      </c>
      <c r="Z340" s="7" t="s">
        <v>1148</v>
      </c>
      <c r="AA340" s="30">
        <v>3.8</v>
      </c>
      <c r="AB340" s="7" t="s">
        <v>1148</v>
      </c>
      <c r="AC340" s="30">
        <v>0.1</v>
      </c>
      <c r="AD340" s="7" t="s">
        <v>1148</v>
      </c>
      <c r="AE340" s="30">
        <v>1.2</v>
      </c>
      <c r="AF340" s="7" t="s">
        <v>1148</v>
      </c>
      <c r="AG340" s="30">
        <v>0</v>
      </c>
      <c r="AH340" s="34" t="s">
        <v>1148</v>
      </c>
      <c r="AI340" s="32">
        <v>29.8</v>
      </c>
      <c r="AJ340" s="7" t="s">
        <v>1148</v>
      </c>
      <c r="AK340" s="7" t="str">
        <f>IF(OR(N340="Q",P340="Q",R340="Q",T340="Q",V340="Q",X340="Q",Z340="Q",AB340="Q",AD340="Q",AF340="Q",AH340="Q",AJ340="Q"),"Yes","No")</f>
        <v>No</v>
      </c>
    </row>
    <row r="341" spans="1:37">
      <c r="A341" s="7" t="s">
        <v>124</v>
      </c>
      <c r="B341" s="7" t="s">
        <v>811</v>
      </c>
      <c r="C341" s="7" t="s">
        <v>70</v>
      </c>
      <c r="D341" s="304">
        <v>2217</v>
      </c>
      <c r="E341" s="299">
        <v>20217</v>
      </c>
      <c r="F341" s="7" t="s">
        <v>175</v>
      </c>
      <c r="G341" s="7" t="s">
        <v>160</v>
      </c>
      <c r="H341" s="8">
        <v>18351295</v>
      </c>
      <c r="I341" s="8">
        <v>79</v>
      </c>
      <c r="J341" s="7" t="s">
        <v>18</v>
      </c>
      <c r="K341" s="7" t="s">
        <v>161</v>
      </c>
      <c r="L341" s="8">
        <v>79</v>
      </c>
      <c r="M341" s="8">
        <v>238350</v>
      </c>
      <c r="N341" s="7" t="s">
        <v>1148</v>
      </c>
      <c r="O341" s="8">
        <v>29217</v>
      </c>
      <c r="P341" s="7" t="s">
        <v>1148</v>
      </c>
      <c r="Q341" s="8">
        <v>4994</v>
      </c>
      <c r="R341" s="7" t="s">
        <v>1148</v>
      </c>
      <c r="S341" s="8">
        <v>27455</v>
      </c>
      <c r="T341" s="7" t="s">
        <v>1148</v>
      </c>
      <c r="U341" s="8">
        <v>0</v>
      </c>
      <c r="V341" s="7" t="s">
        <v>1148</v>
      </c>
      <c r="W341" s="33">
        <v>300016</v>
      </c>
      <c r="X341" s="7" t="s">
        <v>1148</v>
      </c>
      <c r="Y341" s="30">
        <v>156.19999999999999</v>
      </c>
      <c r="Z341" s="7" t="s">
        <v>1148</v>
      </c>
      <c r="AA341" s="30">
        <v>13.7</v>
      </c>
      <c r="AB341" s="7" t="s">
        <v>1148</v>
      </c>
      <c r="AC341" s="30">
        <v>2.2999999999999998</v>
      </c>
      <c r="AD341" s="7" t="s">
        <v>1148</v>
      </c>
      <c r="AE341" s="30">
        <v>13</v>
      </c>
      <c r="AF341" s="7" t="s">
        <v>1148</v>
      </c>
      <c r="AG341" s="30">
        <v>0</v>
      </c>
      <c r="AH341" s="34" t="s">
        <v>1148</v>
      </c>
      <c r="AI341" s="32">
        <v>185.2</v>
      </c>
      <c r="AJ341" s="7" t="s">
        <v>1148</v>
      </c>
      <c r="AK341" s="7" t="str">
        <f>IF(OR(N341="Q",P341="Q",R341="Q",T341="Q",V341="Q",X341="Q",Z341="Q",AB341="Q",AD341="Q",AF341="Q",AH341="Q",AJ341="Q"),"Yes","No")</f>
        <v>No</v>
      </c>
    </row>
    <row r="342" spans="1:37">
      <c r="A342" s="7" t="s">
        <v>68</v>
      </c>
      <c r="B342" s="7" t="s">
        <v>174</v>
      </c>
      <c r="C342" s="7" t="s">
        <v>63</v>
      </c>
      <c r="D342" s="304">
        <v>2149</v>
      </c>
      <c r="E342" s="299">
        <v>20149</v>
      </c>
      <c r="F342" s="7" t="s">
        <v>175</v>
      </c>
      <c r="G342" s="7" t="s">
        <v>160</v>
      </c>
      <c r="H342" s="8">
        <v>18351295</v>
      </c>
      <c r="I342" s="8">
        <v>78</v>
      </c>
      <c r="J342" s="7" t="s">
        <v>18</v>
      </c>
      <c r="K342" s="7" t="s">
        <v>161</v>
      </c>
      <c r="L342" s="8">
        <v>78</v>
      </c>
      <c r="M342" s="8">
        <v>279626</v>
      </c>
      <c r="N342" s="7" t="s">
        <v>1148</v>
      </c>
      <c r="O342" s="8">
        <v>45554</v>
      </c>
      <c r="P342" s="7" t="s">
        <v>1148</v>
      </c>
      <c r="Q342" s="8">
        <v>0</v>
      </c>
      <c r="R342" s="7" t="s">
        <v>1148</v>
      </c>
      <c r="S342" s="8">
        <v>3927</v>
      </c>
      <c r="T342" s="7" t="s">
        <v>1148</v>
      </c>
      <c r="U342" s="8">
        <v>0</v>
      </c>
      <c r="V342" s="7" t="s">
        <v>1148</v>
      </c>
      <c r="W342" s="33">
        <v>329107</v>
      </c>
      <c r="X342" s="7" t="s">
        <v>1148</v>
      </c>
      <c r="Y342" s="30">
        <v>132</v>
      </c>
      <c r="Z342" s="7" t="s">
        <v>1148</v>
      </c>
      <c r="AA342" s="30">
        <v>22</v>
      </c>
      <c r="AB342" s="7" t="s">
        <v>1148</v>
      </c>
      <c r="AC342" s="30">
        <v>0</v>
      </c>
      <c r="AD342" s="7" t="s">
        <v>1148</v>
      </c>
      <c r="AE342" s="30">
        <v>3</v>
      </c>
      <c r="AF342" s="7" t="s">
        <v>1148</v>
      </c>
      <c r="AG342" s="30">
        <v>0</v>
      </c>
      <c r="AH342" s="34" t="s">
        <v>1148</v>
      </c>
      <c r="AI342" s="32">
        <v>157</v>
      </c>
      <c r="AJ342" s="7" t="s">
        <v>1148</v>
      </c>
      <c r="AK342" s="7" t="str">
        <f>IF(OR(N342="Q",P342="Q",R342="Q",T342="Q",V342="Q",X342="Q",Z342="Q",AB342="Q",AD342="Q",AF342="Q",AH342="Q",AJ342="Q"),"Yes","No")</f>
        <v>No</v>
      </c>
    </row>
    <row r="343" spans="1:37">
      <c r="A343" s="7" t="s">
        <v>571</v>
      </c>
      <c r="B343" s="7" t="s">
        <v>572</v>
      </c>
      <c r="C343" s="7" t="s">
        <v>63</v>
      </c>
      <c r="D343" s="304">
        <v>2075</v>
      </c>
      <c r="E343" s="299">
        <v>20075</v>
      </c>
      <c r="F343" s="7" t="s">
        <v>167</v>
      </c>
      <c r="G343" s="7" t="s">
        <v>160</v>
      </c>
      <c r="H343" s="8">
        <v>5441567</v>
      </c>
      <c r="I343" s="8">
        <v>78</v>
      </c>
      <c r="J343" s="7" t="s">
        <v>20</v>
      </c>
      <c r="K343" s="7" t="s">
        <v>161</v>
      </c>
      <c r="L343" s="8">
        <v>78</v>
      </c>
      <c r="M343" s="8">
        <v>161629</v>
      </c>
      <c r="N343" s="7" t="s">
        <v>1148</v>
      </c>
      <c r="O343" s="8">
        <v>104195</v>
      </c>
      <c r="P343" s="7" t="s">
        <v>1148</v>
      </c>
      <c r="Q343" s="8">
        <v>187876</v>
      </c>
      <c r="R343" s="7" t="s">
        <v>1148</v>
      </c>
      <c r="S343" s="8">
        <v>63560</v>
      </c>
      <c r="T343" s="7" t="s">
        <v>1148</v>
      </c>
      <c r="U343" s="8">
        <v>58491</v>
      </c>
      <c r="V343" s="7" t="s">
        <v>1148</v>
      </c>
      <c r="W343" s="33">
        <v>575751</v>
      </c>
      <c r="X343" s="7" t="s">
        <v>1148</v>
      </c>
      <c r="Y343" s="30">
        <v>86</v>
      </c>
      <c r="Z343" s="7" t="s">
        <v>1148</v>
      </c>
      <c r="AA343" s="30">
        <v>66</v>
      </c>
      <c r="AB343" s="7" t="s">
        <v>1148</v>
      </c>
      <c r="AC343" s="30">
        <v>96</v>
      </c>
      <c r="AD343" s="7" t="s">
        <v>1148</v>
      </c>
      <c r="AE343" s="30">
        <v>37</v>
      </c>
      <c r="AF343" s="7" t="s">
        <v>1148</v>
      </c>
      <c r="AG343" s="30">
        <v>15</v>
      </c>
      <c r="AH343" s="34" t="s">
        <v>1148</v>
      </c>
      <c r="AI343" s="32">
        <v>300</v>
      </c>
      <c r="AJ343" s="7" t="s">
        <v>1148</v>
      </c>
      <c r="AK343" s="7" t="str">
        <f>IF(OR(N343="Q",P343="Q",R343="Q",T343="Q",V343="Q",X343="Q",Z343="Q",AB343="Q",AD343="Q",AF343="Q",AH343="Q",AJ343="Q"),"Yes","No")</f>
        <v>No</v>
      </c>
    </row>
    <row r="344" spans="1:37">
      <c r="A344" s="7" t="s">
        <v>254</v>
      </c>
      <c r="B344" s="7" t="s">
        <v>255</v>
      </c>
      <c r="C344" s="7" t="s">
        <v>46</v>
      </c>
      <c r="D344" s="304">
        <v>6022</v>
      </c>
      <c r="E344" s="299">
        <v>60022</v>
      </c>
      <c r="F344" s="7" t="s">
        <v>167</v>
      </c>
      <c r="G344" s="7" t="s">
        <v>160</v>
      </c>
      <c r="H344" s="8">
        <v>594309</v>
      </c>
      <c r="I344" s="8">
        <v>77</v>
      </c>
      <c r="J344" s="7" t="s">
        <v>7</v>
      </c>
      <c r="K344" s="7" t="s">
        <v>161</v>
      </c>
      <c r="L344" s="8">
        <v>59</v>
      </c>
      <c r="M344" s="8">
        <v>363169</v>
      </c>
      <c r="N344" s="7" t="s">
        <v>1148</v>
      </c>
      <c r="O344" s="8">
        <v>84484</v>
      </c>
      <c r="P344" s="7" t="s">
        <v>1148</v>
      </c>
      <c r="Q344" s="8">
        <v>25622</v>
      </c>
      <c r="R344" s="7" t="s">
        <v>1148</v>
      </c>
      <c r="S344" s="8">
        <v>76639</v>
      </c>
      <c r="T344" s="7" t="s">
        <v>1148</v>
      </c>
      <c r="U344" s="8">
        <v>0</v>
      </c>
      <c r="V344" s="7" t="s">
        <v>1148</v>
      </c>
      <c r="W344" s="33">
        <v>549914</v>
      </c>
      <c r="X344" s="7" t="s">
        <v>1148</v>
      </c>
      <c r="Y344" s="30">
        <v>137</v>
      </c>
      <c r="Z344" s="7" t="s">
        <v>1148</v>
      </c>
      <c r="AA344" s="30">
        <v>64</v>
      </c>
      <c r="AB344" s="7" t="s">
        <v>1148</v>
      </c>
      <c r="AC344" s="30">
        <v>11</v>
      </c>
      <c r="AD344" s="7" t="s">
        <v>1148</v>
      </c>
      <c r="AE344" s="30">
        <v>39</v>
      </c>
      <c r="AF344" s="7" t="s">
        <v>1148</v>
      </c>
      <c r="AG344" s="30">
        <v>0</v>
      </c>
      <c r="AH344" s="34" t="s">
        <v>1148</v>
      </c>
      <c r="AI344" s="32">
        <v>251</v>
      </c>
      <c r="AJ344" s="7" t="s">
        <v>1148</v>
      </c>
      <c r="AK344" s="7" t="str">
        <f>IF(OR(N344="Q",P344="Q",R344="Q",T344="Q",V344="Q",X344="Q",Z344="Q",AB344="Q",AD344="Q",AF344="Q",AH344="Q",AJ344="Q"),"Yes","No")</f>
        <v>No</v>
      </c>
    </row>
    <row r="345" spans="1:37">
      <c r="A345" s="7" t="s">
        <v>266</v>
      </c>
      <c r="B345" s="7" t="s">
        <v>267</v>
      </c>
      <c r="C345" s="7" t="s">
        <v>75</v>
      </c>
      <c r="D345" s="304">
        <v>6017</v>
      </c>
      <c r="E345" s="299">
        <v>60017</v>
      </c>
      <c r="F345" s="7" t="s">
        <v>164</v>
      </c>
      <c r="G345" s="7" t="s">
        <v>160</v>
      </c>
      <c r="H345" s="8">
        <v>861505</v>
      </c>
      <c r="I345" s="8">
        <v>77</v>
      </c>
      <c r="J345" s="7" t="s">
        <v>7</v>
      </c>
      <c r="K345" s="7" t="s">
        <v>161</v>
      </c>
      <c r="L345" s="8">
        <v>48</v>
      </c>
      <c r="M345" s="8">
        <v>252077</v>
      </c>
      <c r="N345" s="7" t="s">
        <v>1148</v>
      </c>
      <c r="O345" s="8">
        <v>70586</v>
      </c>
      <c r="P345" s="7" t="s">
        <v>1148</v>
      </c>
      <c r="Q345" s="8">
        <v>28787</v>
      </c>
      <c r="R345" s="7" t="s">
        <v>1148</v>
      </c>
      <c r="S345" s="8">
        <v>44550</v>
      </c>
      <c r="T345" s="7" t="s">
        <v>1148</v>
      </c>
      <c r="U345" s="8">
        <v>0</v>
      </c>
      <c r="V345" s="7" t="s">
        <v>1148</v>
      </c>
      <c r="W345" s="33">
        <v>396000</v>
      </c>
      <c r="X345" s="7" t="s">
        <v>1148</v>
      </c>
      <c r="Y345" s="30">
        <v>115.2</v>
      </c>
      <c r="Z345" s="7" t="s">
        <v>1148</v>
      </c>
      <c r="AA345" s="30">
        <v>37</v>
      </c>
      <c r="AB345" s="7" t="s">
        <v>1148</v>
      </c>
      <c r="AC345" s="30">
        <v>12.4</v>
      </c>
      <c r="AD345" s="7" t="s">
        <v>1148</v>
      </c>
      <c r="AE345" s="30">
        <v>30.87</v>
      </c>
      <c r="AF345" s="7" t="s">
        <v>1148</v>
      </c>
      <c r="AG345" s="30">
        <v>0</v>
      </c>
      <c r="AH345" s="34" t="s">
        <v>1148</v>
      </c>
      <c r="AI345" s="32">
        <v>195.47</v>
      </c>
      <c r="AJ345" s="7" t="s">
        <v>1148</v>
      </c>
      <c r="AK345" s="7" t="str">
        <f>IF(OR(N345="Q",P345="Q",R345="Q",T345="Q",V345="Q",X345="Q",Z345="Q",AB345="Q",AD345="Q",AF345="Q",AH345="Q",AJ345="Q"),"Yes","No")</f>
        <v>No</v>
      </c>
    </row>
    <row r="346" spans="1:37">
      <c r="A346" s="7" t="s">
        <v>473</v>
      </c>
      <c r="B346" s="7" t="s">
        <v>186</v>
      </c>
      <c r="C346" s="7" t="s">
        <v>77</v>
      </c>
      <c r="D346" s="304">
        <v>3015</v>
      </c>
      <c r="E346" s="299">
        <v>30015</v>
      </c>
      <c r="F346" s="7" t="s">
        <v>167</v>
      </c>
      <c r="G346" s="7" t="s">
        <v>160</v>
      </c>
      <c r="H346" s="8">
        <v>381502</v>
      </c>
      <c r="I346" s="8">
        <v>77</v>
      </c>
      <c r="J346" s="7" t="s">
        <v>10</v>
      </c>
      <c r="K346" s="7" t="s">
        <v>161</v>
      </c>
      <c r="L346" s="8">
        <v>45</v>
      </c>
      <c r="M346" s="8">
        <v>64543</v>
      </c>
      <c r="N346" s="7" t="s">
        <v>1148</v>
      </c>
      <c r="O346" s="8">
        <v>3686</v>
      </c>
      <c r="P346" s="7" t="s">
        <v>1148</v>
      </c>
      <c r="Q346" s="8">
        <v>0</v>
      </c>
      <c r="R346" s="7" t="s">
        <v>1148</v>
      </c>
      <c r="S346" s="8">
        <v>7116</v>
      </c>
      <c r="T346" s="7" t="s">
        <v>1148</v>
      </c>
      <c r="U346" s="8">
        <v>0</v>
      </c>
      <c r="V346" s="7" t="s">
        <v>1148</v>
      </c>
      <c r="W346" s="33">
        <v>75345</v>
      </c>
      <c r="X346" s="7" t="s">
        <v>1148</v>
      </c>
      <c r="Y346" s="30">
        <v>32</v>
      </c>
      <c r="Z346" s="7" t="s">
        <v>1148</v>
      </c>
      <c r="AA346" s="30">
        <v>2</v>
      </c>
      <c r="AB346" s="7" t="s">
        <v>1148</v>
      </c>
      <c r="AC346" s="30">
        <v>0</v>
      </c>
      <c r="AD346" s="7" t="s">
        <v>1148</v>
      </c>
      <c r="AE346" s="30">
        <v>4</v>
      </c>
      <c r="AF346" s="7" t="s">
        <v>1148</v>
      </c>
      <c r="AG346" s="30">
        <v>0</v>
      </c>
      <c r="AH346" s="34" t="s">
        <v>1148</v>
      </c>
      <c r="AI346" s="32">
        <v>38</v>
      </c>
      <c r="AJ346" s="7" t="s">
        <v>1148</v>
      </c>
      <c r="AK346" s="7" t="str">
        <f>IF(OR(N346="Q",P346="Q",R346="Q",T346="Q",V346="Q",X346="Q",Z346="Q",AB346="Q",AD346="Q",AF346="Q",AH346="Q",AJ346="Q"),"Yes","No")</f>
        <v>No</v>
      </c>
    </row>
    <row r="347" spans="1:37">
      <c r="A347" s="7" t="s">
        <v>473</v>
      </c>
      <c r="B347" s="7" t="s">
        <v>186</v>
      </c>
      <c r="C347" s="7" t="s">
        <v>77</v>
      </c>
      <c r="D347" s="304">
        <v>3015</v>
      </c>
      <c r="E347" s="299">
        <v>30015</v>
      </c>
      <c r="F347" s="7" t="s">
        <v>167</v>
      </c>
      <c r="G347" s="7" t="s">
        <v>160</v>
      </c>
      <c r="H347" s="8">
        <v>381502</v>
      </c>
      <c r="I347" s="8">
        <v>77</v>
      </c>
      <c r="J347" s="7" t="s">
        <v>7</v>
      </c>
      <c r="K347" s="7" t="s">
        <v>161</v>
      </c>
      <c r="L347" s="8">
        <v>32</v>
      </c>
      <c r="M347" s="8">
        <v>98693</v>
      </c>
      <c r="N347" s="7" t="s">
        <v>1148</v>
      </c>
      <c r="O347" s="8">
        <v>26146</v>
      </c>
      <c r="P347" s="7" t="s">
        <v>1148</v>
      </c>
      <c r="Q347" s="8">
        <v>877</v>
      </c>
      <c r="R347" s="7" t="s">
        <v>1148</v>
      </c>
      <c r="S347" s="8">
        <v>17866</v>
      </c>
      <c r="T347" s="7" t="s">
        <v>1148</v>
      </c>
      <c r="U347" s="8">
        <v>0</v>
      </c>
      <c r="V347" s="7" t="s">
        <v>1148</v>
      </c>
      <c r="W347" s="33">
        <v>143582</v>
      </c>
      <c r="X347" s="7" t="s">
        <v>1148</v>
      </c>
      <c r="Y347" s="30">
        <v>49.73</v>
      </c>
      <c r="Z347" s="7" t="s">
        <v>1148</v>
      </c>
      <c r="AA347" s="30">
        <v>17.57</v>
      </c>
      <c r="AB347" s="7" t="s">
        <v>1148</v>
      </c>
      <c r="AC347" s="30">
        <v>0.77</v>
      </c>
      <c r="AD347" s="7" t="s">
        <v>1148</v>
      </c>
      <c r="AE347" s="30">
        <v>8.93</v>
      </c>
      <c r="AF347" s="7" t="s">
        <v>1148</v>
      </c>
      <c r="AG347" s="30">
        <v>0</v>
      </c>
      <c r="AH347" s="34" t="s">
        <v>1148</v>
      </c>
      <c r="AI347" s="32">
        <v>77</v>
      </c>
      <c r="AJ347" s="7" t="s">
        <v>1148</v>
      </c>
      <c r="AK347" s="7" t="str">
        <f>IF(OR(N347="Q",P347="Q",R347="Q",T347="Q",V347="Q",X347="Q",Z347="Q",AB347="Q",AD347="Q",AF347="Q",AH347="Q",AJ347="Q"),"Yes","No")</f>
        <v>No</v>
      </c>
    </row>
    <row r="348" spans="1:37">
      <c r="A348" s="7" t="s">
        <v>266</v>
      </c>
      <c r="B348" s="7" t="s">
        <v>267</v>
      </c>
      <c r="C348" s="7" t="s">
        <v>75</v>
      </c>
      <c r="D348" s="304">
        <v>6017</v>
      </c>
      <c r="E348" s="299">
        <v>60017</v>
      </c>
      <c r="F348" s="7" t="s">
        <v>164</v>
      </c>
      <c r="G348" s="7" t="s">
        <v>160</v>
      </c>
      <c r="H348" s="8">
        <v>861505</v>
      </c>
      <c r="I348" s="8">
        <v>77</v>
      </c>
      <c r="J348" s="7" t="s">
        <v>10</v>
      </c>
      <c r="K348" s="7" t="s">
        <v>161</v>
      </c>
      <c r="L348" s="8">
        <v>17</v>
      </c>
      <c r="M348" s="8">
        <v>44690</v>
      </c>
      <c r="N348" s="7" t="s">
        <v>1148</v>
      </c>
      <c r="O348" s="8">
        <v>17440</v>
      </c>
      <c r="P348" s="7" t="s">
        <v>1148</v>
      </c>
      <c r="Q348" s="8">
        <v>3820</v>
      </c>
      <c r="R348" s="7" t="s">
        <v>1148</v>
      </c>
      <c r="S348" s="8">
        <v>2189</v>
      </c>
      <c r="T348" s="7" t="s">
        <v>1148</v>
      </c>
      <c r="U348" s="8">
        <v>0</v>
      </c>
      <c r="V348" s="7" t="s">
        <v>1148</v>
      </c>
      <c r="W348" s="33">
        <v>68139</v>
      </c>
      <c r="X348" s="7" t="s">
        <v>1148</v>
      </c>
      <c r="Y348" s="30">
        <v>20.45</v>
      </c>
      <c r="Z348" s="7" t="s">
        <v>1148</v>
      </c>
      <c r="AA348" s="30">
        <v>9.1999999999999993</v>
      </c>
      <c r="AB348" s="7" t="s">
        <v>1148</v>
      </c>
      <c r="AC348" s="30">
        <v>1.7</v>
      </c>
      <c r="AD348" s="7" t="s">
        <v>1148</v>
      </c>
      <c r="AE348" s="30">
        <v>1.44</v>
      </c>
      <c r="AF348" s="7" t="s">
        <v>1148</v>
      </c>
      <c r="AG348" s="30">
        <v>0</v>
      </c>
      <c r="AH348" s="34" t="s">
        <v>1148</v>
      </c>
      <c r="AI348" s="32">
        <v>32.79</v>
      </c>
      <c r="AJ348" s="7" t="s">
        <v>1148</v>
      </c>
      <c r="AK348" s="7" t="str">
        <f>IF(OR(N348="Q",P348="Q",R348="Q",T348="Q",V348="Q",X348="Q",Z348="Q",AB348="Q",AD348="Q",AF348="Q",AH348="Q",AJ348="Q"),"Yes","No")</f>
        <v>No</v>
      </c>
    </row>
    <row r="349" spans="1:37">
      <c r="A349" s="7" t="s">
        <v>280</v>
      </c>
      <c r="B349" s="7" t="s">
        <v>281</v>
      </c>
      <c r="C349" s="7" t="s">
        <v>36</v>
      </c>
      <c r="D349" s="304">
        <v>4025</v>
      </c>
      <c r="E349" s="299">
        <v>40025</v>
      </c>
      <c r="F349" s="7" t="s">
        <v>167</v>
      </c>
      <c r="G349" s="7" t="s">
        <v>160</v>
      </c>
      <c r="H349" s="8">
        <v>260677</v>
      </c>
      <c r="I349" s="8">
        <v>76</v>
      </c>
      <c r="J349" s="7" t="s">
        <v>7</v>
      </c>
      <c r="K349" s="7" t="s">
        <v>161</v>
      </c>
      <c r="L349" s="8">
        <v>52</v>
      </c>
      <c r="M349" s="8">
        <v>231261</v>
      </c>
      <c r="N349" s="7" t="s">
        <v>1148</v>
      </c>
      <c r="O349" s="8">
        <v>26756</v>
      </c>
      <c r="P349" s="7" t="s">
        <v>1148</v>
      </c>
      <c r="Q349" s="8">
        <v>20123</v>
      </c>
      <c r="R349" s="7" t="s">
        <v>1148</v>
      </c>
      <c r="S349" s="8">
        <v>69847</v>
      </c>
      <c r="T349" s="7" t="s">
        <v>1148</v>
      </c>
      <c r="U349" s="8">
        <v>0</v>
      </c>
      <c r="V349" s="7" t="s">
        <v>1148</v>
      </c>
      <c r="W349" s="33">
        <v>347987</v>
      </c>
      <c r="X349" s="7" t="s">
        <v>1148</v>
      </c>
      <c r="Y349" s="30">
        <v>118</v>
      </c>
      <c r="Z349" s="7" t="s">
        <v>1148</v>
      </c>
      <c r="AA349" s="30">
        <v>14</v>
      </c>
      <c r="AB349" s="7" t="s">
        <v>1148</v>
      </c>
      <c r="AC349" s="30">
        <v>11</v>
      </c>
      <c r="AD349" s="7" t="s">
        <v>1148</v>
      </c>
      <c r="AE349" s="30">
        <v>37</v>
      </c>
      <c r="AF349" s="7" t="s">
        <v>1148</v>
      </c>
      <c r="AG349" s="30">
        <v>0</v>
      </c>
      <c r="AH349" s="34" t="s">
        <v>1148</v>
      </c>
      <c r="AI349" s="32">
        <v>180</v>
      </c>
      <c r="AJ349" s="7" t="s">
        <v>1148</v>
      </c>
      <c r="AK349" s="7" t="str">
        <f>IF(OR(N349="Q",P349="Q",R349="Q",T349="Q",V349="Q",X349="Q",Z349="Q",AB349="Q",AD349="Q",AF349="Q",AH349="Q",AJ349="Q"),"Yes","No")</f>
        <v>No</v>
      </c>
    </row>
    <row r="350" spans="1:37">
      <c r="A350" s="7" t="s">
        <v>280</v>
      </c>
      <c r="B350" s="7" t="s">
        <v>281</v>
      </c>
      <c r="C350" s="7" t="s">
        <v>36</v>
      </c>
      <c r="D350" s="304">
        <v>4025</v>
      </c>
      <c r="E350" s="299">
        <v>40025</v>
      </c>
      <c r="F350" s="7" t="s">
        <v>167</v>
      </c>
      <c r="G350" s="7" t="s">
        <v>160</v>
      </c>
      <c r="H350" s="8">
        <v>260677</v>
      </c>
      <c r="I350" s="8">
        <v>76</v>
      </c>
      <c r="J350" s="7" t="s">
        <v>10</v>
      </c>
      <c r="K350" s="7" t="s">
        <v>161</v>
      </c>
      <c r="L350" s="8">
        <v>20</v>
      </c>
      <c r="M350" s="8">
        <v>66368</v>
      </c>
      <c r="N350" s="7" t="s">
        <v>1148</v>
      </c>
      <c r="O350" s="8">
        <v>3986</v>
      </c>
      <c r="P350" s="7" t="s">
        <v>1148</v>
      </c>
      <c r="Q350" s="8">
        <v>3975</v>
      </c>
      <c r="R350" s="7" t="s">
        <v>1148</v>
      </c>
      <c r="S350" s="8">
        <v>7920</v>
      </c>
      <c r="T350" s="7" t="s">
        <v>1148</v>
      </c>
      <c r="U350" s="8">
        <v>0</v>
      </c>
      <c r="V350" s="7" t="s">
        <v>1148</v>
      </c>
      <c r="W350" s="33">
        <v>82249</v>
      </c>
      <c r="X350" s="7" t="s">
        <v>1148</v>
      </c>
      <c r="Y350" s="30">
        <v>34</v>
      </c>
      <c r="Z350" s="7" t="s">
        <v>1148</v>
      </c>
      <c r="AA350" s="30">
        <v>2</v>
      </c>
      <c r="AB350" s="7" t="s">
        <v>1148</v>
      </c>
      <c r="AC350" s="30">
        <v>2</v>
      </c>
      <c r="AD350" s="7" t="s">
        <v>1148</v>
      </c>
      <c r="AE350" s="30">
        <v>4</v>
      </c>
      <c r="AF350" s="7" t="s">
        <v>1148</v>
      </c>
      <c r="AG350" s="30">
        <v>0</v>
      </c>
      <c r="AH350" s="34" t="s">
        <v>1148</v>
      </c>
      <c r="AI350" s="32">
        <v>42</v>
      </c>
      <c r="AJ350" s="7" t="s">
        <v>1148</v>
      </c>
      <c r="AK350" s="7" t="str">
        <f>IF(OR(N350="Q",P350="Q",R350="Q",T350="Q",V350="Q",X350="Q",Z350="Q",AB350="Q",AD350="Q",AF350="Q",AH350="Q",AJ350="Q"),"Yes","No")</f>
        <v>No</v>
      </c>
    </row>
    <row r="351" spans="1:37">
      <c r="A351" s="7" t="s">
        <v>520</v>
      </c>
      <c r="B351" s="7" t="s">
        <v>521</v>
      </c>
      <c r="C351" s="7" t="s">
        <v>56</v>
      </c>
      <c r="D351" s="304">
        <v>4014</v>
      </c>
      <c r="E351" s="299">
        <v>40014</v>
      </c>
      <c r="F351" s="7" t="s">
        <v>167</v>
      </c>
      <c r="G351" s="7" t="s">
        <v>160</v>
      </c>
      <c r="H351" s="8">
        <v>208948</v>
      </c>
      <c r="I351" s="8">
        <v>76</v>
      </c>
      <c r="J351" s="7" t="s">
        <v>7</v>
      </c>
      <c r="K351" s="7" t="s">
        <v>161</v>
      </c>
      <c r="L351" s="8">
        <v>17</v>
      </c>
      <c r="M351" s="8">
        <v>81763</v>
      </c>
      <c r="N351" s="7" t="s">
        <v>1148</v>
      </c>
      <c r="O351" s="8">
        <v>12914</v>
      </c>
      <c r="P351" s="7" t="s">
        <v>1148</v>
      </c>
      <c r="Q351" s="8">
        <v>1535</v>
      </c>
      <c r="R351" s="7" t="s">
        <v>1148</v>
      </c>
      <c r="S351" s="8">
        <v>20799</v>
      </c>
      <c r="T351" s="7" t="s">
        <v>1148</v>
      </c>
      <c r="U351" s="8">
        <v>0</v>
      </c>
      <c r="V351" s="7" t="s">
        <v>1148</v>
      </c>
      <c r="W351" s="33">
        <v>117011</v>
      </c>
      <c r="X351" s="7" t="s">
        <v>1148</v>
      </c>
      <c r="Y351" s="30">
        <v>47</v>
      </c>
      <c r="Z351" s="7" t="s">
        <v>1148</v>
      </c>
      <c r="AA351" s="30">
        <v>8.36</v>
      </c>
      <c r="AB351" s="7" t="s">
        <v>1148</v>
      </c>
      <c r="AC351" s="30">
        <v>0.76</v>
      </c>
      <c r="AD351" s="7" t="s">
        <v>1148</v>
      </c>
      <c r="AE351" s="30">
        <v>11.12</v>
      </c>
      <c r="AF351" s="7" t="s">
        <v>1148</v>
      </c>
      <c r="AG351" s="30">
        <v>0</v>
      </c>
      <c r="AH351" s="34" t="s">
        <v>1148</v>
      </c>
      <c r="AI351" s="32">
        <v>67.239999999999995</v>
      </c>
      <c r="AJ351" s="7" t="s">
        <v>1148</v>
      </c>
      <c r="AK351" s="7" t="str">
        <f>IF(OR(N351="Q",P351="Q",R351="Q",T351="Q",V351="Q",X351="Q",Z351="Q",AB351="Q",AD351="Q",AF351="Q",AH351="Q",AJ351="Q"),"Yes","No")</f>
        <v>No</v>
      </c>
    </row>
    <row r="352" spans="1:37">
      <c r="A352" s="7" t="s">
        <v>520</v>
      </c>
      <c r="B352" s="7" t="s">
        <v>521</v>
      </c>
      <c r="C352" s="7" t="s">
        <v>56</v>
      </c>
      <c r="D352" s="304">
        <v>4014</v>
      </c>
      <c r="E352" s="299">
        <v>40014</v>
      </c>
      <c r="F352" s="7" t="s">
        <v>167</v>
      </c>
      <c r="G352" s="7" t="s">
        <v>160</v>
      </c>
      <c r="H352" s="8">
        <v>208948</v>
      </c>
      <c r="I352" s="8">
        <v>76</v>
      </c>
      <c r="J352" s="7" t="s">
        <v>10</v>
      </c>
      <c r="K352" s="7" t="s">
        <v>161</v>
      </c>
      <c r="L352" s="8">
        <v>15</v>
      </c>
      <c r="M352" s="8">
        <v>27904</v>
      </c>
      <c r="N352" s="7" t="s">
        <v>1148</v>
      </c>
      <c r="O352" s="8">
        <v>4078</v>
      </c>
      <c r="P352" s="7" t="s">
        <v>1148</v>
      </c>
      <c r="Q352" s="8">
        <v>485</v>
      </c>
      <c r="R352" s="7" t="s">
        <v>1148</v>
      </c>
      <c r="S352" s="8">
        <v>5255</v>
      </c>
      <c r="T352" s="7" t="s">
        <v>1148</v>
      </c>
      <c r="U352" s="8">
        <v>0</v>
      </c>
      <c r="V352" s="7" t="s">
        <v>1148</v>
      </c>
      <c r="W352" s="33">
        <v>37722</v>
      </c>
      <c r="X352" s="7" t="s">
        <v>1148</v>
      </c>
      <c r="Y352" s="30">
        <v>15</v>
      </c>
      <c r="Z352" s="7" t="s">
        <v>1148</v>
      </c>
      <c r="AA352" s="30">
        <v>2.64</v>
      </c>
      <c r="AB352" s="7" t="s">
        <v>1148</v>
      </c>
      <c r="AC352" s="30">
        <v>0.24</v>
      </c>
      <c r="AD352" s="7" t="s">
        <v>1148</v>
      </c>
      <c r="AE352" s="30">
        <v>2.88</v>
      </c>
      <c r="AF352" s="7" t="s">
        <v>1148</v>
      </c>
      <c r="AG352" s="30">
        <v>0</v>
      </c>
      <c r="AH352" s="34" t="s">
        <v>1148</v>
      </c>
      <c r="AI352" s="32">
        <v>20.76</v>
      </c>
      <c r="AJ352" s="7" t="s">
        <v>1148</v>
      </c>
      <c r="AK352" s="7" t="str">
        <f>IF(OR(N352="Q",P352="Q",R352="Q",T352="Q",V352="Q",X352="Q",Z352="Q",AB352="Q",AD352="Q",AF352="Q",AH352="Q",AJ352="Q"),"Yes","No")</f>
        <v>No</v>
      </c>
    </row>
    <row r="353" spans="1:37">
      <c r="A353" s="7" t="s">
        <v>280</v>
      </c>
      <c r="B353" s="7" t="s">
        <v>281</v>
      </c>
      <c r="C353" s="7" t="s">
        <v>36</v>
      </c>
      <c r="D353" s="304">
        <v>4025</v>
      </c>
      <c r="E353" s="299">
        <v>40025</v>
      </c>
      <c r="F353" s="7" t="s">
        <v>167</v>
      </c>
      <c r="G353" s="7" t="s">
        <v>160</v>
      </c>
      <c r="H353" s="8">
        <v>260677</v>
      </c>
      <c r="I353" s="8">
        <v>76</v>
      </c>
      <c r="J353" s="7" t="s">
        <v>19</v>
      </c>
      <c r="K353" s="7" t="s">
        <v>161</v>
      </c>
      <c r="L353" s="8">
        <v>1</v>
      </c>
      <c r="M353" s="8">
        <v>9713</v>
      </c>
      <c r="N353" s="7" t="s">
        <v>1148</v>
      </c>
      <c r="O353" s="8">
        <v>3916</v>
      </c>
      <c r="P353" s="7" t="s">
        <v>1148</v>
      </c>
      <c r="Q353" s="8">
        <v>0</v>
      </c>
      <c r="R353" s="7" t="s">
        <v>1148</v>
      </c>
      <c r="S353" s="8">
        <v>1936</v>
      </c>
      <c r="T353" s="7" t="s">
        <v>1148</v>
      </c>
      <c r="U353" s="8">
        <v>0</v>
      </c>
      <c r="V353" s="7" t="s">
        <v>1148</v>
      </c>
      <c r="W353" s="33">
        <v>15565</v>
      </c>
      <c r="X353" s="7" t="s">
        <v>1148</v>
      </c>
      <c r="Y353" s="30">
        <v>5</v>
      </c>
      <c r="Z353" s="7" t="s">
        <v>1148</v>
      </c>
      <c r="AA353" s="30">
        <v>2</v>
      </c>
      <c r="AB353" s="7" t="s">
        <v>1148</v>
      </c>
      <c r="AC353" s="30">
        <v>0</v>
      </c>
      <c r="AD353" s="7" t="s">
        <v>1148</v>
      </c>
      <c r="AE353" s="30">
        <v>1</v>
      </c>
      <c r="AF353" s="7" t="s">
        <v>1148</v>
      </c>
      <c r="AG353" s="30">
        <v>0</v>
      </c>
      <c r="AH353" s="34" t="s">
        <v>1148</v>
      </c>
      <c r="AI353" s="32">
        <v>8</v>
      </c>
      <c r="AJ353" s="7" t="s">
        <v>1148</v>
      </c>
      <c r="AK353" s="7" t="str">
        <f>IF(OR(N353="Q",P353="Q",R353="Q",T353="Q",V353="Q",X353="Q",Z353="Q",AB353="Q",AD353="Q",AF353="Q",AH353="Q",AJ353="Q"),"Yes","No")</f>
        <v>No</v>
      </c>
    </row>
    <row r="354" spans="1:37">
      <c r="A354" s="7" t="s">
        <v>775</v>
      </c>
      <c r="B354" s="7" t="s">
        <v>676</v>
      </c>
      <c r="C354" s="7" t="s">
        <v>26</v>
      </c>
      <c r="D354" s="304">
        <v>8106</v>
      </c>
      <c r="E354" s="299">
        <v>80106</v>
      </c>
      <c r="F354" s="7" t="s">
        <v>197</v>
      </c>
      <c r="G354" s="7" t="s">
        <v>160</v>
      </c>
      <c r="H354" s="8">
        <v>264465</v>
      </c>
      <c r="I354" s="8">
        <v>75</v>
      </c>
      <c r="J354" s="7" t="s">
        <v>8</v>
      </c>
      <c r="K354" s="7" t="s">
        <v>161</v>
      </c>
      <c r="L354" s="8">
        <v>75</v>
      </c>
      <c r="M354" s="8">
        <v>0</v>
      </c>
      <c r="N354" s="7" t="s">
        <v>1148</v>
      </c>
      <c r="O354" s="8">
        <v>0</v>
      </c>
      <c r="P354" s="7" t="s">
        <v>1148</v>
      </c>
      <c r="Q354" s="8">
        <v>0</v>
      </c>
      <c r="R354" s="7" t="s">
        <v>1148</v>
      </c>
      <c r="S354" s="8">
        <v>1715</v>
      </c>
      <c r="T354" s="7" t="s">
        <v>1148</v>
      </c>
      <c r="U354" s="8">
        <v>0</v>
      </c>
      <c r="V354" s="7" t="s">
        <v>1148</v>
      </c>
      <c r="W354" s="33">
        <v>1715</v>
      </c>
      <c r="X354" s="7" t="s">
        <v>1148</v>
      </c>
      <c r="Y354" s="30">
        <v>0</v>
      </c>
      <c r="Z354" s="7" t="s">
        <v>1148</v>
      </c>
      <c r="AA354" s="30">
        <v>0</v>
      </c>
      <c r="AB354" s="7" t="s">
        <v>1148</v>
      </c>
      <c r="AC354" s="30">
        <v>0</v>
      </c>
      <c r="AD354" s="7" t="s">
        <v>1148</v>
      </c>
      <c r="AE354" s="30">
        <v>1</v>
      </c>
      <c r="AF354" s="7" t="s">
        <v>1148</v>
      </c>
      <c r="AG354" s="30">
        <v>0</v>
      </c>
      <c r="AH354" s="34" t="s">
        <v>1148</v>
      </c>
      <c r="AI354" s="32">
        <v>1</v>
      </c>
      <c r="AJ354" s="7" t="s">
        <v>1148</v>
      </c>
      <c r="AK354" s="7" t="str">
        <f>IF(OR(N354="Q",P354="Q",R354="Q",T354="Q",V354="Q",X354="Q",Z354="Q",AB354="Q",AD354="Q",AF354="Q",AH354="Q",AJ354="Q"),"Yes","No")</f>
        <v>No</v>
      </c>
    </row>
    <row r="355" spans="1:37">
      <c r="A355" s="7" t="s">
        <v>61</v>
      </c>
      <c r="B355" s="7" t="s">
        <v>645</v>
      </c>
      <c r="C355" s="7" t="s">
        <v>60</v>
      </c>
      <c r="D355" s="304">
        <v>7001</v>
      </c>
      <c r="E355" s="299">
        <v>70001</v>
      </c>
      <c r="F355" s="7" t="s">
        <v>164</v>
      </c>
      <c r="G355" s="7" t="s">
        <v>160</v>
      </c>
      <c r="H355" s="8">
        <v>258719</v>
      </c>
      <c r="I355" s="8">
        <v>75</v>
      </c>
      <c r="J355" s="7" t="s">
        <v>7</v>
      </c>
      <c r="K355" s="7" t="s">
        <v>161</v>
      </c>
      <c r="L355" s="8">
        <v>56</v>
      </c>
      <c r="M355" s="8">
        <v>151996</v>
      </c>
      <c r="N355" s="7" t="s">
        <v>1148</v>
      </c>
      <c r="O355" s="8">
        <v>33788</v>
      </c>
      <c r="P355" s="7" t="s">
        <v>1148</v>
      </c>
      <c r="Q355" s="8">
        <v>0</v>
      </c>
      <c r="R355" s="7" t="s">
        <v>1148</v>
      </c>
      <c r="S355" s="8">
        <v>18191</v>
      </c>
      <c r="T355" s="7" t="s">
        <v>1148</v>
      </c>
      <c r="U355" s="8">
        <v>0</v>
      </c>
      <c r="V355" s="7" t="s">
        <v>1148</v>
      </c>
      <c r="W355" s="33">
        <v>203975</v>
      </c>
      <c r="X355" s="7" t="s">
        <v>1148</v>
      </c>
      <c r="Y355" s="30">
        <v>76.599999999999994</v>
      </c>
      <c r="Z355" s="7" t="s">
        <v>1148</v>
      </c>
      <c r="AA355" s="30">
        <v>17.399999999999999</v>
      </c>
      <c r="AB355" s="7" t="s">
        <v>1148</v>
      </c>
      <c r="AC355" s="30">
        <v>0</v>
      </c>
      <c r="AD355" s="7" t="s">
        <v>1148</v>
      </c>
      <c r="AE355" s="30">
        <v>8.8000000000000007</v>
      </c>
      <c r="AF355" s="7" t="s">
        <v>1148</v>
      </c>
      <c r="AG355" s="30">
        <v>0</v>
      </c>
      <c r="AH355" s="34" t="s">
        <v>1148</v>
      </c>
      <c r="AI355" s="32">
        <v>102.8</v>
      </c>
      <c r="AJ355" s="7" t="s">
        <v>1148</v>
      </c>
      <c r="AK355" s="7" t="str">
        <f>IF(OR(N355="Q",P355="Q",R355="Q",T355="Q",V355="Q",X355="Q",Z355="Q",AB355="Q",AD355="Q",AF355="Q",AH355="Q",AJ355="Q"),"Yes","No")</f>
        <v>No</v>
      </c>
    </row>
    <row r="356" spans="1:37">
      <c r="A356" s="7" t="s">
        <v>471</v>
      </c>
      <c r="B356" s="7" t="s">
        <v>472</v>
      </c>
      <c r="C356" s="7" t="s">
        <v>47</v>
      </c>
      <c r="D356" s="304">
        <v>1005</v>
      </c>
      <c r="E356" s="299">
        <v>10005</v>
      </c>
      <c r="F356" s="7" t="s">
        <v>167</v>
      </c>
      <c r="G356" s="7" t="s">
        <v>160</v>
      </c>
      <c r="H356" s="8">
        <v>4181019</v>
      </c>
      <c r="I356" s="8">
        <v>75</v>
      </c>
      <c r="J356" s="7" t="s">
        <v>10</v>
      </c>
      <c r="K356" s="7" t="s">
        <v>161</v>
      </c>
      <c r="L356" s="8">
        <v>16</v>
      </c>
      <c r="M356" s="8">
        <v>12796</v>
      </c>
      <c r="N356" s="7" t="s">
        <v>1148</v>
      </c>
      <c r="O356" s="8">
        <v>0</v>
      </c>
      <c r="P356" s="7" t="s">
        <v>1148</v>
      </c>
      <c r="Q356" s="8">
        <v>0</v>
      </c>
      <c r="R356" s="7" t="s">
        <v>1148</v>
      </c>
      <c r="S356" s="8">
        <v>548</v>
      </c>
      <c r="T356" s="7" t="s">
        <v>1148</v>
      </c>
      <c r="U356" s="8">
        <v>0</v>
      </c>
      <c r="V356" s="7" t="s">
        <v>1148</v>
      </c>
      <c r="W356" s="33">
        <v>13344</v>
      </c>
      <c r="X356" s="7" t="s">
        <v>1148</v>
      </c>
      <c r="Y356" s="30">
        <v>7.3</v>
      </c>
      <c r="Z356" s="7" t="s">
        <v>1148</v>
      </c>
      <c r="AA356" s="30">
        <v>0</v>
      </c>
      <c r="AB356" s="7" t="s">
        <v>1148</v>
      </c>
      <c r="AC356" s="30">
        <v>0</v>
      </c>
      <c r="AD356" s="7" t="s">
        <v>1148</v>
      </c>
      <c r="AE356" s="30">
        <v>0</v>
      </c>
      <c r="AF356" s="7" t="s">
        <v>1148</v>
      </c>
      <c r="AG356" s="30">
        <v>0</v>
      </c>
      <c r="AH356" s="34" t="s">
        <v>1148</v>
      </c>
      <c r="AI356" s="32">
        <v>7.3</v>
      </c>
      <c r="AJ356" s="7" t="s">
        <v>1148</v>
      </c>
      <c r="AK356" s="7" t="str">
        <f>IF(OR(N356="Q",P356="Q",R356="Q",T356="Q",V356="Q",X356="Q",Z356="Q",AB356="Q",AD356="Q",AF356="Q",AH356="Q",AJ356="Q"),"Yes","No")</f>
        <v>No</v>
      </c>
    </row>
    <row r="357" spans="1:37">
      <c r="A357" s="7" t="s">
        <v>61</v>
      </c>
      <c r="B357" s="7" t="s">
        <v>645</v>
      </c>
      <c r="C357" s="7" t="s">
        <v>60</v>
      </c>
      <c r="D357" s="304">
        <v>7001</v>
      </c>
      <c r="E357" s="299">
        <v>70001</v>
      </c>
      <c r="F357" s="7" t="s">
        <v>164</v>
      </c>
      <c r="G357" s="7" t="s">
        <v>160</v>
      </c>
      <c r="H357" s="8">
        <v>258719</v>
      </c>
      <c r="I357" s="8">
        <v>75</v>
      </c>
      <c r="J357" s="7" t="s">
        <v>10</v>
      </c>
      <c r="K357" s="7" t="s">
        <v>161</v>
      </c>
      <c r="L357" s="8">
        <v>9</v>
      </c>
      <c r="M357" s="8">
        <v>25915</v>
      </c>
      <c r="N357" s="7" t="s">
        <v>1148</v>
      </c>
      <c r="O357" s="8">
        <v>5899</v>
      </c>
      <c r="P357" s="7" t="s">
        <v>1148</v>
      </c>
      <c r="Q357" s="8">
        <v>0</v>
      </c>
      <c r="R357" s="7" t="s">
        <v>1148</v>
      </c>
      <c r="S357" s="8">
        <v>3220</v>
      </c>
      <c r="T357" s="7" t="s">
        <v>1148</v>
      </c>
      <c r="U357" s="8">
        <v>0</v>
      </c>
      <c r="V357" s="7" t="s">
        <v>1148</v>
      </c>
      <c r="W357" s="33">
        <v>35034</v>
      </c>
      <c r="X357" s="7" t="s">
        <v>1148</v>
      </c>
      <c r="Y357" s="30">
        <v>13.1</v>
      </c>
      <c r="Z357" s="7" t="s">
        <v>1148</v>
      </c>
      <c r="AA357" s="30">
        <v>3</v>
      </c>
      <c r="AB357" s="7" t="s">
        <v>1148</v>
      </c>
      <c r="AC357" s="30">
        <v>0</v>
      </c>
      <c r="AD357" s="7" t="s">
        <v>1148</v>
      </c>
      <c r="AE357" s="30">
        <v>1.6</v>
      </c>
      <c r="AF357" s="7" t="s">
        <v>1148</v>
      </c>
      <c r="AG357" s="30">
        <v>0</v>
      </c>
      <c r="AH357" s="34" t="s">
        <v>1148</v>
      </c>
      <c r="AI357" s="32">
        <v>17.7</v>
      </c>
      <c r="AJ357" s="7" t="s">
        <v>1148</v>
      </c>
      <c r="AK357" s="7" t="str">
        <f>IF(OR(N357="Q",P357="Q",R357="Q",T357="Q",V357="Q",X357="Q",Z357="Q",AB357="Q",AD357="Q",AF357="Q",AH357="Q",AJ357="Q"),"Yes","No")</f>
        <v>No</v>
      </c>
    </row>
    <row r="358" spans="1:37">
      <c r="A358" s="7" t="s">
        <v>661</v>
      </c>
      <c r="B358" s="7" t="s">
        <v>662</v>
      </c>
      <c r="C358" s="7" t="s">
        <v>28</v>
      </c>
      <c r="D358" s="304">
        <v>1049</v>
      </c>
      <c r="E358" s="299">
        <v>10049</v>
      </c>
      <c r="F358" s="7" t="s">
        <v>167</v>
      </c>
      <c r="G358" s="7" t="s">
        <v>160</v>
      </c>
      <c r="H358" s="8">
        <v>562839</v>
      </c>
      <c r="I358" s="8">
        <v>74</v>
      </c>
      <c r="J358" s="7" t="s">
        <v>10</v>
      </c>
      <c r="K358" s="7" t="s">
        <v>161</v>
      </c>
      <c r="L358" s="8">
        <v>72</v>
      </c>
      <c r="M358" s="8">
        <v>179971</v>
      </c>
      <c r="N358" s="7" t="s">
        <v>1148</v>
      </c>
      <c r="O358" s="8">
        <v>13349</v>
      </c>
      <c r="P358" s="7" t="s">
        <v>1148</v>
      </c>
      <c r="Q358" s="8">
        <v>4258</v>
      </c>
      <c r="R358" s="7" t="s">
        <v>1148</v>
      </c>
      <c r="S358" s="8">
        <v>35144</v>
      </c>
      <c r="T358" s="7" t="s">
        <v>1148</v>
      </c>
      <c r="U358" s="8">
        <v>943</v>
      </c>
      <c r="V358" s="7" t="s">
        <v>1148</v>
      </c>
      <c r="W358" s="33">
        <v>233665</v>
      </c>
      <c r="X358" s="7" t="s">
        <v>1148</v>
      </c>
      <c r="Y358" s="30">
        <v>103</v>
      </c>
      <c r="Z358" s="7" t="s">
        <v>1148</v>
      </c>
      <c r="AA358" s="30">
        <v>8</v>
      </c>
      <c r="AB358" s="7" t="s">
        <v>1148</v>
      </c>
      <c r="AC358" s="30">
        <v>2</v>
      </c>
      <c r="AD358" s="7" t="s">
        <v>1148</v>
      </c>
      <c r="AE358" s="30">
        <v>19</v>
      </c>
      <c r="AF358" s="7" t="s">
        <v>1148</v>
      </c>
      <c r="AG358" s="30">
        <v>8</v>
      </c>
      <c r="AH358" s="34" t="s">
        <v>1148</v>
      </c>
      <c r="AI358" s="32">
        <v>140</v>
      </c>
      <c r="AJ358" s="7" t="s">
        <v>1148</v>
      </c>
      <c r="AK358" s="7" t="str">
        <f>IF(OR(N358="Q",P358="Q",R358="Q",T358="Q",V358="Q",X358="Q",Z358="Q",AB358="Q",AD358="Q",AF358="Q",AH358="Q",AJ358="Q"),"Yes","No")</f>
        <v>No</v>
      </c>
    </row>
    <row r="359" spans="1:37">
      <c r="A359" s="7" t="s">
        <v>767</v>
      </c>
      <c r="B359" s="7" t="s">
        <v>768</v>
      </c>
      <c r="C359" s="7" t="s">
        <v>58</v>
      </c>
      <c r="D359" s="304">
        <v>4173</v>
      </c>
      <c r="E359" s="299">
        <v>40173</v>
      </c>
      <c r="F359" s="7" t="s">
        <v>167</v>
      </c>
      <c r="G359" s="7" t="s">
        <v>160</v>
      </c>
      <c r="H359" s="8">
        <v>311810</v>
      </c>
      <c r="I359" s="8">
        <v>74</v>
      </c>
      <c r="J359" s="7" t="s">
        <v>8</v>
      </c>
      <c r="K359" s="7" t="s">
        <v>161</v>
      </c>
      <c r="L359" s="8">
        <v>48</v>
      </c>
      <c r="M359" s="8">
        <v>0</v>
      </c>
      <c r="N359" s="7" t="s">
        <v>1148</v>
      </c>
      <c r="O359" s="8">
        <v>0</v>
      </c>
      <c r="P359" s="7" t="s">
        <v>1148</v>
      </c>
      <c r="Q359" s="8">
        <v>0</v>
      </c>
      <c r="R359" s="7" t="s">
        <v>1148</v>
      </c>
      <c r="S359" s="8">
        <v>6773</v>
      </c>
      <c r="T359" s="7" t="s">
        <v>1148</v>
      </c>
      <c r="U359" s="8">
        <v>0</v>
      </c>
      <c r="V359" s="7" t="s">
        <v>1148</v>
      </c>
      <c r="W359" s="33">
        <v>6773</v>
      </c>
      <c r="X359" s="7" t="s">
        <v>1148</v>
      </c>
      <c r="Y359" s="30">
        <v>0</v>
      </c>
      <c r="Z359" s="7" t="s">
        <v>1148</v>
      </c>
      <c r="AA359" s="30">
        <v>0</v>
      </c>
      <c r="AB359" s="7" t="s">
        <v>1148</v>
      </c>
      <c r="AC359" s="30">
        <v>0</v>
      </c>
      <c r="AD359" s="7" t="s">
        <v>1148</v>
      </c>
      <c r="AE359" s="30">
        <v>4</v>
      </c>
      <c r="AF359" s="7" t="s">
        <v>1148</v>
      </c>
      <c r="AG359" s="30">
        <v>0</v>
      </c>
      <c r="AH359" s="34" t="s">
        <v>1148</v>
      </c>
      <c r="AI359" s="32">
        <v>4</v>
      </c>
      <c r="AJ359" s="7" t="s">
        <v>1148</v>
      </c>
      <c r="AK359" s="7" t="str">
        <f>IF(OR(N359="Q",P359="Q",R359="Q",T359="Q",V359="Q",X359="Q",Z359="Q",AB359="Q",AD359="Q",AF359="Q",AH359="Q",AJ359="Q"),"Yes","No")</f>
        <v>No</v>
      </c>
    </row>
    <row r="360" spans="1:37">
      <c r="A360" s="7" t="s">
        <v>286</v>
      </c>
      <c r="B360" s="7" t="s">
        <v>182</v>
      </c>
      <c r="C360" s="7" t="s">
        <v>88</v>
      </c>
      <c r="D360" s="304">
        <v>1066</v>
      </c>
      <c r="E360" s="299">
        <v>10066</v>
      </c>
      <c r="F360" s="7" t="s">
        <v>167</v>
      </c>
      <c r="G360" s="7" t="s">
        <v>160</v>
      </c>
      <c r="H360" s="8">
        <v>108740</v>
      </c>
      <c r="I360" s="8">
        <v>74</v>
      </c>
      <c r="J360" s="7" t="s">
        <v>7</v>
      </c>
      <c r="K360" s="7" t="s">
        <v>161</v>
      </c>
      <c r="L360" s="8">
        <v>40</v>
      </c>
      <c r="M360" s="8">
        <v>132475</v>
      </c>
      <c r="N360" s="7" t="s">
        <v>1148</v>
      </c>
      <c r="O360" s="8">
        <v>25757</v>
      </c>
      <c r="P360" s="7" t="s">
        <v>1148</v>
      </c>
      <c r="Q360" s="8">
        <v>629</v>
      </c>
      <c r="R360" s="7" t="s">
        <v>1148</v>
      </c>
      <c r="S360" s="8">
        <v>24299</v>
      </c>
      <c r="T360" s="7" t="s">
        <v>1148</v>
      </c>
      <c r="U360" s="8">
        <v>2124</v>
      </c>
      <c r="V360" s="7" t="s">
        <v>1148</v>
      </c>
      <c r="W360" s="33">
        <v>185284</v>
      </c>
      <c r="X360" s="7" t="s">
        <v>1148</v>
      </c>
      <c r="Y360" s="30">
        <v>64</v>
      </c>
      <c r="Z360" s="7" t="s">
        <v>1148</v>
      </c>
      <c r="AA360" s="30">
        <v>13.33</v>
      </c>
      <c r="AB360" s="7" t="s">
        <v>1148</v>
      </c>
      <c r="AC360" s="30">
        <v>0.33</v>
      </c>
      <c r="AD360" s="7" t="s">
        <v>1148</v>
      </c>
      <c r="AE360" s="30">
        <v>13.5</v>
      </c>
      <c r="AF360" s="7" t="s">
        <v>1148</v>
      </c>
      <c r="AG360" s="30">
        <v>1.2</v>
      </c>
      <c r="AH360" s="34" t="s">
        <v>1148</v>
      </c>
      <c r="AI360" s="32">
        <v>92.36</v>
      </c>
      <c r="AJ360" s="7" t="s">
        <v>1148</v>
      </c>
      <c r="AK360" s="7" t="str">
        <f>IF(OR(N360="Q",P360="Q",R360="Q",T360="Q",V360="Q",X360="Q",Z360="Q",AB360="Q",AD360="Q",AF360="Q",AH360="Q",AJ360="Q"),"Yes","No")</f>
        <v>No</v>
      </c>
    </row>
    <row r="361" spans="1:37">
      <c r="A361" s="7" t="s">
        <v>286</v>
      </c>
      <c r="B361" s="7" t="s">
        <v>182</v>
      </c>
      <c r="C361" s="7" t="s">
        <v>88</v>
      </c>
      <c r="D361" s="304">
        <v>1066</v>
      </c>
      <c r="E361" s="299">
        <v>10066</v>
      </c>
      <c r="F361" s="7" t="s">
        <v>167</v>
      </c>
      <c r="G361" s="7" t="s">
        <v>160</v>
      </c>
      <c r="H361" s="8">
        <v>108740</v>
      </c>
      <c r="I361" s="8">
        <v>74</v>
      </c>
      <c r="J361" s="7" t="s">
        <v>18</v>
      </c>
      <c r="K361" s="7" t="s">
        <v>161</v>
      </c>
      <c r="L361" s="8">
        <v>14</v>
      </c>
      <c r="M361" s="8">
        <v>25050</v>
      </c>
      <c r="N361" s="7" t="s">
        <v>1148</v>
      </c>
      <c r="O361" s="8">
        <v>12124</v>
      </c>
      <c r="P361" s="7" t="s">
        <v>1148</v>
      </c>
      <c r="Q361" s="8">
        <v>118</v>
      </c>
      <c r="R361" s="7" t="s">
        <v>1148</v>
      </c>
      <c r="S361" s="8">
        <v>4595</v>
      </c>
      <c r="T361" s="7" t="s">
        <v>1148</v>
      </c>
      <c r="U361" s="8">
        <v>402</v>
      </c>
      <c r="V361" s="7" t="s">
        <v>1148</v>
      </c>
      <c r="W361" s="33">
        <v>42289</v>
      </c>
      <c r="X361" s="7" t="s">
        <v>1148</v>
      </c>
      <c r="Y361" s="30">
        <v>12</v>
      </c>
      <c r="Z361" s="7" t="s">
        <v>1148</v>
      </c>
      <c r="AA361" s="30">
        <v>6.33</v>
      </c>
      <c r="AB361" s="7" t="s">
        <v>1148</v>
      </c>
      <c r="AC361" s="30">
        <v>7.0000000000000007E-2</v>
      </c>
      <c r="AD361" s="7" t="s">
        <v>1148</v>
      </c>
      <c r="AE361" s="30">
        <v>2.5</v>
      </c>
      <c r="AF361" s="7" t="s">
        <v>1148</v>
      </c>
      <c r="AG361" s="30">
        <v>0.25</v>
      </c>
      <c r="AH361" s="34" t="s">
        <v>1148</v>
      </c>
      <c r="AI361" s="32">
        <v>21.15</v>
      </c>
      <c r="AJ361" s="7" t="s">
        <v>1148</v>
      </c>
      <c r="AK361" s="7" t="str">
        <f>IF(OR(N361="Q",P361="Q",R361="Q",T361="Q",V361="Q",X361="Q",Z361="Q",AB361="Q",AD361="Q",AF361="Q",AH361="Q",AJ361="Q"),"Yes","No")</f>
        <v>No</v>
      </c>
    </row>
    <row r="362" spans="1:37">
      <c r="A362" s="7" t="s">
        <v>661</v>
      </c>
      <c r="B362" s="7" t="s">
        <v>662</v>
      </c>
      <c r="C362" s="7" t="s">
        <v>28</v>
      </c>
      <c r="D362" s="304">
        <v>1049</v>
      </c>
      <c r="E362" s="299">
        <v>10049</v>
      </c>
      <c r="F362" s="7" t="s">
        <v>167</v>
      </c>
      <c r="G362" s="7" t="s">
        <v>160</v>
      </c>
      <c r="H362" s="8">
        <v>562839</v>
      </c>
      <c r="I362" s="8">
        <v>74</v>
      </c>
      <c r="J362" s="7" t="s">
        <v>7</v>
      </c>
      <c r="K362" s="7" t="s">
        <v>161</v>
      </c>
      <c r="L362" s="8">
        <v>2</v>
      </c>
      <c r="M362" s="8">
        <v>1872</v>
      </c>
      <c r="N362" s="7" t="s">
        <v>1148</v>
      </c>
      <c r="O362" s="8">
        <v>140</v>
      </c>
      <c r="P362" s="7" t="s">
        <v>1148</v>
      </c>
      <c r="Q362" s="8">
        <v>29</v>
      </c>
      <c r="R362" s="7" t="s">
        <v>1148</v>
      </c>
      <c r="S362" s="8">
        <v>235</v>
      </c>
      <c r="T362" s="7" t="s">
        <v>1148</v>
      </c>
      <c r="U362" s="8">
        <v>0</v>
      </c>
      <c r="V362" s="7" t="s">
        <v>1148</v>
      </c>
      <c r="W362" s="33">
        <v>2276</v>
      </c>
      <c r="X362" s="7" t="s">
        <v>1148</v>
      </c>
      <c r="Y362" s="30">
        <v>1</v>
      </c>
      <c r="Z362" s="7" t="s">
        <v>1148</v>
      </c>
      <c r="AA362" s="30">
        <v>1</v>
      </c>
      <c r="AB362" s="7" t="s">
        <v>1148</v>
      </c>
      <c r="AC362" s="30">
        <v>1</v>
      </c>
      <c r="AD362" s="7" t="s">
        <v>1148</v>
      </c>
      <c r="AE362" s="30">
        <v>1</v>
      </c>
      <c r="AF362" s="7" t="s">
        <v>1148</v>
      </c>
      <c r="AG362" s="30">
        <v>0</v>
      </c>
      <c r="AH362" s="34" t="s">
        <v>1148</v>
      </c>
      <c r="AI362" s="32">
        <v>4</v>
      </c>
      <c r="AJ362" s="7" t="s">
        <v>1148</v>
      </c>
      <c r="AK362" s="7" t="str">
        <f>IF(OR(N362="Q",P362="Q",R362="Q",T362="Q",V362="Q",X362="Q",Z362="Q",AB362="Q",AD362="Q",AF362="Q",AH362="Q",AJ362="Q"),"Yes","No")</f>
        <v>No</v>
      </c>
    </row>
    <row r="363" spans="1:37">
      <c r="A363" s="7" t="s">
        <v>117</v>
      </c>
      <c r="B363" s="7" t="s">
        <v>499</v>
      </c>
      <c r="C363" s="7" t="s">
        <v>36</v>
      </c>
      <c r="D363" s="304">
        <v>4203</v>
      </c>
      <c r="E363" s="299">
        <v>40203</v>
      </c>
      <c r="F363" s="7" t="s">
        <v>175</v>
      </c>
      <c r="G363" s="7" t="s">
        <v>160</v>
      </c>
      <c r="H363" s="8">
        <v>4515419</v>
      </c>
      <c r="I363" s="8">
        <v>72</v>
      </c>
      <c r="J363" s="7" t="s">
        <v>8</v>
      </c>
      <c r="K363" s="7" t="s">
        <v>161</v>
      </c>
      <c r="L363" s="8">
        <v>72</v>
      </c>
      <c r="M363" s="8">
        <v>0</v>
      </c>
      <c r="N363" s="7" t="s">
        <v>1148</v>
      </c>
      <c r="O363" s="8">
        <v>0</v>
      </c>
      <c r="P363" s="7" t="s">
        <v>1148</v>
      </c>
      <c r="Q363" s="8">
        <v>0</v>
      </c>
      <c r="R363" s="7" t="s">
        <v>1148</v>
      </c>
      <c r="S363" s="8">
        <v>5940</v>
      </c>
      <c r="T363" s="7" t="s">
        <v>1148</v>
      </c>
      <c r="U363" s="8">
        <v>0</v>
      </c>
      <c r="V363" s="7" t="s">
        <v>1148</v>
      </c>
      <c r="W363" s="33">
        <v>5940</v>
      </c>
      <c r="X363" s="7" t="s">
        <v>1148</v>
      </c>
      <c r="Y363" s="30">
        <v>0</v>
      </c>
      <c r="Z363" s="7" t="s">
        <v>1148</v>
      </c>
      <c r="AA363" s="30">
        <v>0</v>
      </c>
      <c r="AB363" s="7" t="s">
        <v>1148</v>
      </c>
      <c r="AC363" s="30">
        <v>0</v>
      </c>
      <c r="AD363" s="7" t="s">
        <v>1148</v>
      </c>
      <c r="AE363" s="30">
        <v>3</v>
      </c>
      <c r="AF363" s="7" t="s">
        <v>1148</v>
      </c>
      <c r="AG363" s="30">
        <v>0</v>
      </c>
      <c r="AH363" s="34" t="s">
        <v>1148</v>
      </c>
      <c r="AI363" s="32">
        <v>3</v>
      </c>
      <c r="AJ363" s="7" t="s">
        <v>1148</v>
      </c>
      <c r="AK363" s="7" t="str">
        <f>IF(OR(N363="Q",P363="Q",R363="Q",T363="Q",V363="Q",X363="Q",Z363="Q",AB363="Q",AD363="Q",AF363="Q",AH363="Q",AJ363="Q"),"Yes","No")</f>
        <v>No</v>
      </c>
    </row>
    <row r="364" spans="1:37">
      <c r="A364" s="7" t="s">
        <v>258</v>
      </c>
      <c r="B364" s="7" t="s">
        <v>259</v>
      </c>
      <c r="C364" s="7" t="s">
        <v>6</v>
      </c>
      <c r="D364" s="304">
        <v>6033</v>
      </c>
      <c r="E364" s="299">
        <v>60033</v>
      </c>
      <c r="F364" s="7" t="s">
        <v>167</v>
      </c>
      <c r="G364" s="7" t="s">
        <v>160</v>
      </c>
      <c r="H364" s="8">
        <v>431388</v>
      </c>
      <c r="I364" s="8">
        <v>72</v>
      </c>
      <c r="J364" s="7" t="s">
        <v>7</v>
      </c>
      <c r="K364" s="7" t="s">
        <v>161</v>
      </c>
      <c r="L364" s="8">
        <v>49</v>
      </c>
      <c r="M364" s="8">
        <v>225947</v>
      </c>
      <c r="N364" s="7" t="s">
        <v>1148</v>
      </c>
      <c r="O364" s="8">
        <v>54595</v>
      </c>
      <c r="P364" s="7" t="s">
        <v>1148</v>
      </c>
      <c r="Q364" s="8">
        <v>0</v>
      </c>
      <c r="R364" s="7" t="s">
        <v>1148</v>
      </c>
      <c r="S364" s="8">
        <v>25596</v>
      </c>
      <c r="T364" s="7" t="s">
        <v>1148</v>
      </c>
      <c r="U364" s="8">
        <v>1832</v>
      </c>
      <c r="V364" s="7" t="s">
        <v>1148</v>
      </c>
      <c r="W364" s="33">
        <v>307970</v>
      </c>
      <c r="X364" s="7" t="s">
        <v>1148</v>
      </c>
      <c r="Y364" s="30">
        <v>109.6</v>
      </c>
      <c r="Z364" s="7" t="s">
        <v>1148</v>
      </c>
      <c r="AA364" s="30">
        <v>27.1</v>
      </c>
      <c r="AB364" s="7" t="s">
        <v>1148</v>
      </c>
      <c r="AC364" s="30">
        <v>0</v>
      </c>
      <c r="AD364" s="7" t="s">
        <v>1148</v>
      </c>
      <c r="AE364" s="30">
        <v>15</v>
      </c>
      <c r="AF364" s="7" t="s">
        <v>1148</v>
      </c>
      <c r="AG364" s="30">
        <v>1</v>
      </c>
      <c r="AH364" s="34" t="s">
        <v>1148</v>
      </c>
      <c r="AI364" s="32">
        <v>152.69999999999999</v>
      </c>
      <c r="AJ364" s="7" t="s">
        <v>1148</v>
      </c>
      <c r="AK364" s="7" t="str">
        <f>IF(OR(N364="Q",P364="Q",R364="Q",T364="Q",V364="Q",X364="Q",Z364="Q",AB364="Q",AD364="Q",AF364="Q",AH364="Q",AJ364="Q"),"Yes","No")</f>
        <v>No</v>
      </c>
    </row>
    <row r="365" spans="1:37">
      <c r="A365" s="7" t="s">
        <v>258</v>
      </c>
      <c r="B365" s="7" t="s">
        <v>259</v>
      </c>
      <c r="C365" s="7" t="s">
        <v>6</v>
      </c>
      <c r="D365" s="304">
        <v>6033</v>
      </c>
      <c r="E365" s="299">
        <v>60033</v>
      </c>
      <c r="F365" s="7" t="s">
        <v>167</v>
      </c>
      <c r="G365" s="7" t="s">
        <v>160</v>
      </c>
      <c r="H365" s="8">
        <v>431388</v>
      </c>
      <c r="I365" s="8">
        <v>72</v>
      </c>
      <c r="J365" s="7" t="s">
        <v>10</v>
      </c>
      <c r="K365" s="7" t="s">
        <v>161</v>
      </c>
      <c r="L365" s="8">
        <v>20</v>
      </c>
      <c r="M365" s="8">
        <v>46627</v>
      </c>
      <c r="N365" s="7" t="s">
        <v>1148</v>
      </c>
      <c r="O365" s="8">
        <v>1974</v>
      </c>
      <c r="P365" s="7" t="s">
        <v>1148</v>
      </c>
      <c r="Q365" s="8">
        <v>0</v>
      </c>
      <c r="R365" s="7" t="s">
        <v>1148</v>
      </c>
      <c r="S365" s="8">
        <v>5617</v>
      </c>
      <c r="T365" s="7" t="s">
        <v>1148</v>
      </c>
      <c r="U365" s="8">
        <v>0</v>
      </c>
      <c r="V365" s="7" t="s">
        <v>1148</v>
      </c>
      <c r="W365" s="33">
        <v>54218</v>
      </c>
      <c r="X365" s="7" t="s">
        <v>1148</v>
      </c>
      <c r="Y365" s="30">
        <v>24</v>
      </c>
      <c r="Z365" s="7" t="s">
        <v>1148</v>
      </c>
      <c r="AA365" s="30">
        <v>1</v>
      </c>
      <c r="AB365" s="7" t="s">
        <v>1148</v>
      </c>
      <c r="AC365" s="30">
        <v>0</v>
      </c>
      <c r="AD365" s="7" t="s">
        <v>1148</v>
      </c>
      <c r="AE365" s="30">
        <v>3</v>
      </c>
      <c r="AF365" s="7" t="s">
        <v>1148</v>
      </c>
      <c r="AG365" s="30">
        <v>0</v>
      </c>
      <c r="AH365" s="34" t="s">
        <v>1148</v>
      </c>
      <c r="AI365" s="32">
        <v>28</v>
      </c>
      <c r="AJ365" s="7" t="s">
        <v>1148</v>
      </c>
      <c r="AK365" s="7" t="str">
        <f>IF(OR(N365="Q",P365="Q",R365="Q",T365="Q",V365="Q",X365="Q",Z365="Q",AB365="Q",AD365="Q",AF365="Q",AH365="Q",AJ365="Q"),"Yes","No")</f>
        <v>No</v>
      </c>
    </row>
    <row r="366" spans="1:37">
      <c r="A366" s="7" t="s">
        <v>258</v>
      </c>
      <c r="B366" s="7" t="s">
        <v>259</v>
      </c>
      <c r="C366" s="7" t="s">
        <v>6</v>
      </c>
      <c r="D366" s="304">
        <v>6033</v>
      </c>
      <c r="E366" s="299">
        <v>60033</v>
      </c>
      <c r="F366" s="7" t="s">
        <v>167</v>
      </c>
      <c r="G366" s="7" t="s">
        <v>160</v>
      </c>
      <c r="H366" s="8">
        <v>431388</v>
      </c>
      <c r="I366" s="8">
        <v>72</v>
      </c>
      <c r="J366" s="7" t="s">
        <v>12</v>
      </c>
      <c r="K366" s="7" t="s">
        <v>161</v>
      </c>
      <c r="L366" s="8">
        <v>3</v>
      </c>
      <c r="M366" s="8">
        <v>17444</v>
      </c>
      <c r="N366" s="7" t="s">
        <v>1148</v>
      </c>
      <c r="O366" s="8">
        <v>3193</v>
      </c>
      <c r="P366" s="7" t="s">
        <v>1148</v>
      </c>
      <c r="Q366" s="8">
        <v>0</v>
      </c>
      <c r="R366" s="7" t="s">
        <v>1148</v>
      </c>
      <c r="S366" s="8">
        <v>1025</v>
      </c>
      <c r="T366" s="7" t="s">
        <v>1148</v>
      </c>
      <c r="U366" s="8">
        <v>0</v>
      </c>
      <c r="V366" s="7" t="s">
        <v>1148</v>
      </c>
      <c r="W366" s="33">
        <v>21662</v>
      </c>
      <c r="X366" s="7" t="s">
        <v>1148</v>
      </c>
      <c r="Y366" s="30">
        <v>8.6999999999999993</v>
      </c>
      <c r="Z366" s="7" t="s">
        <v>1148</v>
      </c>
      <c r="AA366" s="30">
        <v>1.9</v>
      </c>
      <c r="AB366" s="7" t="s">
        <v>1148</v>
      </c>
      <c r="AC366" s="30">
        <v>0</v>
      </c>
      <c r="AD366" s="7" t="s">
        <v>1148</v>
      </c>
      <c r="AE366" s="30">
        <v>0.7</v>
      </c>
      <c r="AF366" s="7" t="s">
        <v>1148</v>
      </c>
      <c r="AG366" s="30">
        <v>0</v>
      </c>
      <c r="AH366" s="34" t="s">
        <v>1148</v>
      </c>
      <c r="AI366" s="32">
        <v>11.3</v>
      </c>
      <c r="AJ366" s="7" t="s">
        <v>1148</v>
      </c>
      <c r="AK366" s="7" t="str">
        <f>IF(OR(N366="Q",P366="Q",R366="Q",T366="Q",V366="Q",X366="Q",Z366="Q",AB366="Q",AD366="Q",AF366="Q",AH366="Q",AJ366="Q"),"Yes","No")</f>
        <v>No</v>
      </c>
    </row>
    <row r="367" spans="1:37">
      <c r="A367" s="7" t="s">
        <v>1132</v>
      </c>
      <c r="B367" s="7" t="s">
        <v>1133</v>
      </c>
      <c r="C367" s="7" t="s">
        <v>63</v>
      </c>
      <c r="D367" s="304">
        <v>2209</v>
      </c>
      <c r="E367" s="299">
        <v>20209</v>
      </c>
      <c r="F367" s="7" t="s">
        <v>164</v>
      </c>
      <c r="G367" s="7" t="s">
        <v>160</v>
      </c>
      <c r="H367" s="8">
        <v>18351295</v>
      </c>
      <c r="I367" s="8">
        <v>71</v>
      </c>
      <c r="J367" s="7" t="s">
        <v>10</v>
      </c>
      <c r="K367" s="7" t="s">
        <v>161</v>
      </c>
      <c r="L367" s="8">
        <v>61</v>
      </c>
      <c r="M367" s="8">
        <v>116112</v>
      </c>
      <c r="N367" s="7" t="s">
        <v>1148</v>
      </c>
      <c r="O367" s="8">
        <v>0</v>
      </c>
      <c r="P367" s="7" t="s">
        <v>1148</v>
      </c>
      <c r="Q367" s="8">
        <v>0</v>
      </c>
      <c r="R367" s="7" t="s">
        <v>1148</v>
      </c>
      <c r="S367" s="8">
        <v>13579</v>
      </c>
      <c r="T367" s="7" t="s">
        <v>1148</v>
      </c>
      <c r="U367" s="8">
        <v>0</v>
      </c>
      <c r="V367" s="7" t="s">
        <v>1148</v>
      </c>
      <c r="W367" s="33">
        <v>129691</v>
      </c>
      <c r="X367" s="7" t="s">
        <v>1148</v>
      </c>
      <c r="Y367" s="30">
        <v>59</v>
      </c>
      <c r="Z367" s="7" t="s">
        <v>1148</v>
      </c>
      <c r="AA367" s="30">
        <v>0</v>
      </c>
      <c r="AB367" s="7" t="s">
        <v>1148</v>
      </c>
      <c r="AC367" s="30">
        <v>0</v>
      </c>
      <c r="AD367" s="7" t="s">
        <v>1148</v>
      </c>
      <c r="AE367" s="30">
        <v>6.9</v>
      </c>
      <c r="AF367" s="7" t="s">
        <v>1148</v>
      </c>
      <c r="AG367" s="30">
        <v>0</v>
      </c>
      <c r="AH367" s="34" t="s">
        <v>1148</v>
      </c>
      <c r="AI367" s="32">
        <v>65.900000000000006</v>
      </c>
      <c r="AJ367" s="7" t="s">
        <v>1148</v>
      </c>
      <c r="AK367" s="7" t="str">
        <f>IF(OR(N367="Q",P367="Q",R367="Q",T367="Q",V367="Q",X367="Q",Z367="Q",AB367="Q",AD367="Q",AF367="Q",AH367="Q",AJ367="Q"),"Yes","No")</f>
        <v>No</v>
      </c>
    </row>
    <row r="368" spans="1:37">
      <c r="A368" s="7" t="s">
        <v>282</v>
      </c>
      <c r="B368" s="7" t="s">
        <v>283</v>
      </c>
      <c r="C368" s="7" t="s">
        <v>83</v>
      </c>
      <c r="D368" s="304">
        <v>4001</v>
      </c>
      <c r="E368" s="299">
        <v>40001</v>
      </c>
      <c r="F368" s="7" t="s">
        <v>164</v>
      </c>
      <c r="G368" s="7" t="s">
        <v>160</v>
      </c>
      <c r="H368" s="8">
        <v>381112</v>
      </c>
      <c r="I368" s="8">
        <v>71</v>
      </c>
      <c r="J368" s="7" t="s">
        <v>7</v>
      </c>
      <c r="K368" s="7" t="s">
        <v>161</v>
      </c>
      <c r="L368" s="8">
        <v>51</v>
      </c>
      <c r="M368" s="8">
        <v>178146</v>
      </c>
      <c r="N368" s="7" t="s">
        <v>1148</v>
      </c>
      <c r="O368" s="8">
        <v>39563</v>
      </c>
      <c r="P368" s="7" t="s">
        <v>1148</v>
      </c>
      <c r="Q368" s="8">
        <v>5400</v>
      </c>
      <c r="R368" s="7" t="s">
        <v>1148</v>
      </c>
      <c r="S368" s="8">
        <v>43093</v>
      </c>
      <c r="T368" s="7" t="s">
        <v>1148</v>
      </c>
      <c r="U368" s="8">
        <v>605</v>
      </c>
      <c r="V368" s="7" t="s">
        <v>1148</v>
      </c>
      <c r="W368" s="33">
        <v>266807</v>
      </c>
      <c r="X368" s="7" t="s">
        <v>1148</v>
      </c>
      <c r="Y368" s="30">
        <v>90</v>
      </c>
      <c r="Z368" s="7" t="s">
        <v>1148</v>
      </c>
      <c r="AA368" s="30">
        <v>23.14</v>
      </c>
      <c r="AB368" s="7" t="s">
        <v>1148</v>
      </c>
      <c r="AC368" s="30">
        <v>3</v>
      </c>
      <c r="AD368" s="7" t="s">
        <v>1148</v>
      </c>
      <c r="AE368" s="30">
        <v>23.99</v>
      </c>
      <c r="AF368" s="7" t="s">
        <v>1148</v>
      </c>
      <c r="AG368" s="30">
        <v>0.3</v>
      </c>
      <c r="AH368" s="34" t="s">
        <v>1148</v>
      </c>
      <c r="AI368" s="32">
        <v>140.43</v>
      </c>
      <c r="AJ368" s="7" t="s">
        <v>1148</v>
      </c>
      <c r="AK368" s="7" t="str">
        <f>IF(OR(N368="Q",P368="Q",R368="Q",T368="Q",V368="Q",X368="Q",Z368="Q",AB368="Q",AD368="Q",AF368="Q",AH368="Q",AJ368="Q"),"Yes","No")</f>
        <v>No</v>
      </c>
    </row>
    <row r="369" spans="1:37">
      <c r="A369" s="7" t="s">
        <v>687</v>
      </c>
      <c r="B369" s="7" t="s">
        <v>688</v>
      </c>
      <c r="C369" s="7" t="s">
        <v>70</v>
      </c>
      <c r="D369" s="304">
        <v>2084</v>
      </c>
      <c r="E369" s="299">
        <v>20084</v>
      </c>
      <c r="F369" s="7" t="s">
        <v>164</v>
      </c>
      <c r="G369" s="7" t="s">
        <v>160</v>
      </c>
      <c r="H369" s="8">
        <v>18351295</v>
      </c>
      <c r="I369" s="8">
        <v>71</v>
      </c>
      <c r="J369" s="7" t="s">
        <v>10</v>
      </c>
      <c r="K369" s="7" t="s">
        <v>161</v>
      </c>
      <c r="L369" s="8">
        <v>19</v>
      </c>
      <c r="M369" s="8">
        <v>37391</v>
      </c>
      <c r="N369" s="7" t="s">
        <v>1148</v>
      </c>
      <c r="O369" s="8">
        <v>0</v>
      </c>
      <c r="P369" s="7" t="s">
        <v>1148</v>
      </c>
      <c r="Q369" s="8">
        <v>0</v>
      </c>
      <c r="R369" s="7" t="s">
        <v>1148</v>
      </c>
      <c r="S369" s="8">
        <v>3677</v>
      </c>
      <c r="T369" s="7" t="s">
        <v>1148</v>
      </c>
      <c r="U369" s="8">
        <v>0</v>
      </c>
      <c r="V369" s="7" t="s">
        <v>1148</v>
      </c>
      <c r="W369" s="33">
        <v>41068</v>
      </c>
      <c r="X369" s="7" t="s">
        <v>1148</v>
      </c>
      <c r="Y369" s="30">
        <v>24</v>
      </c>
      <c r="Z369" s="7" t="s">
        <v>1148</v>
      </c>
      <c r="AA369" s="30">
        <v>0</v>
      </c>
      <c r="AB369" s="7" t="s">
        <v>1148</v>
      </c>
      <c r="AC369" s="30">
        <v>0</v>
      </c>
      <c r="AD369" s="7" t="s">
        <v>1148</v>
      </c>
      <c r="AE369" s="30">
        <v>2</v>
      </c>
      <c r="AF369" s="7" t="s">
        <v>1148</v>
      </c>
      <c r="AG369" s="30">
        <v>0</v>
      </c>
      <c r="AH369" s="34" t="s">
        <v>1148</v>
      </c>
      <c r="AI369" s="32">
        <v>26</v>
      </c>
      <c r="AJ369" s="7" t="s">
        <v>1148</v>
      </c>
      <c r="AK369" s="7" t="str">
        <f>IF(OR(N369="Q",P369="Q",R369="Q",T369="Q",V369="Q",X369="Q",Z369="Q",AB369="Q",AD369="Q",AF369="Q",AH369="Q",AJ369="Q"),"Yes","No")</f>
        <v>No</v>
      </c>
    </row>
    <row r="370" spans="1:37">
      <c r="A370" s="7" t="s">
        <v>282</v>
      </c>
      <c r="B370" s="7" t="s">
        <v>283</v>
      </c>
      <c r="C370" s="7" t="s">
        <v>83</v>
      </c>
      <c r="D370" s="304">
        <v>4001</v>
      </c>
      <c r="E370" s="299">
        <v>40001</v>
      </c>
      <c r="F370" s="7" t="s">
        <v>164</v>
      </c>
      <c r="G370" s="7" t="s">
        <v>160</v>
      </c>
      <c r="H370" s="8">
        <v>381112</v>
      </c>
      <c r="I370" s="8">
        <v>71</v>
      </c>
      <c r="J370" s="7" t="s">
        <v>10</v>
      </c>
      <c r="K370" s="7" t="s">
        <v>161</v>
      </c>
      <c r="L370" s="8">
        <v>15</v>
      </c>
      <c r="M370" s="8">
        <v>9922</v>
      </c>
      <c r="N370" s="7" t="s">
        <v>1148</v>
      </c>
      <c r="O370" s="8">
        <v>4890</v>
      </c>
      <c r="P370" s="7" t="s">
        <v>1148</v>
      </c>
      <c r="Q370" s="8">
        <v>0</v>
      </c>
      <c r="R370" s="7" t="s">
        <v>1148</v>
      </c>
      <c r="S370" s="8">
        <v>13435</v>
      </c>
      <c r="T370" s="7" t="s">
        <v>1148</v>
      </c>
      <c r="U370" s="8">
        <v>605</v>
      </c>
      <c r="V370" s="7" t="s">
        <v>1148</v>
      </c>
      <c r="W370" s="33">
        <v>28852</v>
      </c>
      <c r="X370" s="7" t="s">
        <v>1148</v>
      </c>
      <c r="Y370" s="30">
        <v>5</v>
      </c>
      <c r="Z370" s="7" t="s">
        <v>1148</v>
      </c>
      <c r="AA370" s="30">
        <v>2.86</v>
      </c>
      <c r="AB370" s="7" t="s">
        <v>1148</v>
      </c>
      <c r="AC370" s="30">
        <v>0</v>
      </c>
      <c r="AD370" s="7" t="s">
        <v>1148</v>
      </c>
      <c r="AE370" s="30">
        <v>7.7</v>
      </c>
      <c r="AF370" s="7" t="s">
        <v>1148</v>
      </c>
      <c r="AG370" s="30">
        <v>0.3</v>
      </c>
      <c r="AH370" s="34" t="s">
        <v>1148</v>
      </c>
      <c r="AI370" s="32">
        <v>15.86</v>
      </c>
      <c r="AJ370" s="7" t="s">
        <v>1148</v>
      </c>
      <c r="AK370" s="7" t="str">
        <f>IF(OR(N370="Q",P370="Q",R370="Q",T370="Q",V370="Q",X370="Q",Z370="Q",AB370="Q",AD370="Q",AF370="Q",AH370="Q",AJ370="Q"),"Yes","No")</f>
        <v>No</v>
      </c>
    </row>
    <row r="371" spans="1:37">
      <c r="A371" s="7" t="s">
        <v>1132</v>
      </c>
      <c r="B371" s="7" t="s">
        <v>1133</v>
      </c>
      <c r="C371" s="7" t="s">
        <v>63</v>
      </c>
      <c r="D371" s="304">
        <v>2209</v>
      </c>
      <c r="E371" s="299">
        <v>20209</v>
      </c>
      <c r="F371" s="7" t="s">
        <v>164</v>
      </c>
      <c r="G371" s="7" t="s">
        <v>160</v>
      </c>
      <c r="H371" s="8">
        <v>18351295</v>
      </c>
      <c r="I371" s="8">
        <v>71</v>
      </c>
      <c r="J371" s="7" t="s">
        <v>7</v>
      </c>
      <c r="K371" s="7" t="s">
        <v>161</v>
      </c>
      <c r="L371" s="8">
        <v>10</v>
      </c>
      <c r="M371" s="8">
        <v>42000</v>
      </c>
      <c r="N371" s="7" t="s">
        <v>1148</v>
      </c>
      <c r="O371" s="8">
        <v>0</v>
      </c>
      <c r="P371" s="7" t="s">
        <v>1148</v>
      </c>
      <c r="Q371" s="8">
        <v>0</v>
      </c>
      <c r="R371" s="7" t="s">
        <v>1148</v>
      </c>
      <c r="S371" s="8">
        <v>2164</v>
      </c>
      <c r="T371" s="7" t="s">
        <v>1148</v>
      </c>
      <c r="U371" s="8">
        <v>0</v>
      </c>
      <c r="V371" s="7" t="s">
        <v>1148</v>
      </c>
      <c r="W371" s="33">
        <v>44164</v>
      </c>
      <c r="X371" s="7" t="s">
        <v>1148</v>
      </c>
      <c r="Y371" s="30">
        <v>21</v>
      </c>
      <c r="Z371" s="7" t="s">
        <v>1148</v>
      </c>
      <c r="AA371" s="30">
        <v>0</v>
      </c>
      <c r="AB371" s="7" t="s">
        <v>1148</v>
      </c>
      <c r="AC371" s="30">
        <v>0</v>
      </c>
      <c r="AD371" s="7" t="s">
        <v>1148</v>
      </c>
      <c r="AE371" s="30">
        <v>1.1000000000000001</v>
      </c>
      <c r="AF371" s="7" t="s">
        <v>1148</v>
      </c>
      <c r="AG371" s="30">
        <v>0</v>
      </c>
      <c r="AH371" s="34" t="s">
        <v>1148</v>
      </c>
      <c r="AI371" s="32">
        <v>22.1</v>
      </c>
      <c r="AJ371" s="7" t="s">
        <v>1148</v>
      </c>
      <c r="AK371" s="7" t="str">
        <f>IF(OR(N371="Q",P371="Q",R371="Q",T371="Q",V371="Q",X371="Q",Z371="Q",AB371="Q",AD371="Q",AF371="Q",AH371="Q",AJ371="Q"),"Yes","No")</f>
        <v>No</v>
      </c>
    </row>
    <row r="372" spans="1:37">
      <c r="A372" s="7" t="s">
        <v>282</v>
      </c>
      <c r="B372" s="7" t="s">
        <v>283</v>
      </c>
      <c r="C372" s="7" t="s">
        <v>83</v>
      </c>
      <c r="D372" s="304">
        <v>4001</v>
      </c>
      <c r="E372" s="299">
        <v>40001</v>
      </c>
      <c r="F372" s="7" t="s">
        <v>164</v>
      </c>
      <c r="G372" s="7" t="s">
        <v>160</v>
      </c>
      <c r="H372" s="8">
        <v>381112</v>
      </c>
      <c r="I372" s="8">
        <v>71</v>
      </c>
      <c r="J372" s="7" t="s">
        <v>78</v>
      </c>
      <c r="K372" s="7" t="s">
        <v>161</v>
      </c>
      <c r="L372" s="8">
        <v>2</v>
      </c>
      <c r="M372" s="8">
        <v>14488</v>
      </c>
      <c r="N372" s="7" t="s">
        <v>1148</v>
      </c>
      <c r="O372" s="8">
        <v>3217</v>
      </c>
      <c r="P372" s="7" t="s">
        <v>1148</v>
      </c>
      <c r="Q372" s="8">
        <v>0</v>
      </c>
      <c r="R372" s="7" t="s">
        <v>1148</v>
      </c>
      <c r="S372" s="8">
        <v>5723</v>
      </c>
      <c r="T372" s="7" t="s">
        <v>1148</v>
      </c>
      <c r="U372" s="8">
        <v>605</v>
      </c>
      <c r="V372" s="7" t="s">
        <v>1148</v>
      </c>
      <c r="W372" s="33">
        <v>24033</v>
      </c>
      <c r="X372" s="7" t="s">
        <v>1148</v>
      </c>
      <c r="Y372" s="30">
        <v>6</v>
      </c>
      <c r="Z372" s="7" t="s">
        <v>1148</v>
      </c>
      <c r="AA372" s="30">
        <v>1</v>
      </c>
      <c r="AB372" s="7" t="s">
        <v>1148</v>
      </c>
      <c r="AC372" s="30">
        <v>0</v>
      </c>
      <c r="AD372" s="7" t="s">
        <v>1148</v>
      </c>
      <c r="AE372" s="30">
        <v>3.33</v>
      </c>
      <c r="AF372" s="7" t="s">
        <v>1148</v>
      </c>
      <c r="AG372" s="30">
        <v>0.3</v>
      </c>
      <c r="AH372" s="34" t="s">
        <v>1148</v>
      </c>
      <c r="AI372" s="32">
        <v>10.63</v>
      </c>
      <c r="AJ372" s="7" t="s">
        <v>1148</v>
      </c>
      <c r="AK372" s="7" t="str">
        <f>IF(OR(N372="Q",P372="Q",R372="Q",T372="Q",V372="Q",X372="Q",Z372="Q",AB372="Q",AD372="Q",AF372="Q",AH372="Q",AJ372="Q"),"Yes","No")</f>
        <v>No</v>
      </c>
    </row>
    <row r="373" spans="1:37">
      <c r="A373" s="7" t="s">
        <v>542</v>
      </c>
      <c r="B373" s="7" t="s">
        <v>543</v>
      </c>
      <c r="C373" s="7" t="s">
        <v>42</v>
      </c>
      <c r="D373" s="304">
        <v>5104</v>
      </c>
      <c r="E373" s="299">
        <v>50104</v>
      </c>
      <c r="F373" s="7" t="s">
        <v>167</v>
      </c>
      <c r="G373" s="7" t="s">
        <v>160</v>
      </c>
      <c r="H373" s="8">
        <v>8608208</v>
      </c>
      <c r="I373" s="8">
        <v>70</v>
      </c>
      <c r="J373" s="7" t="s">
        <v>41</v>
      </c>
      <c r="K373" s="7" t="s">
        <v>161</v>
      </c>
      <c r="L373" s="8">
        <v>70</v>
      </c>
      <c r="M373" s="8">
        <v>273669</v>
      </c>
      <c r="N373" s="7" t="s">
        <v>1148</v>
      </c>
      <c r="O373" s="8">
        <v>243530</v>
      </c>
      <c r="P373" s="7" t="s">
        <v>1148</v>
      </c>
      <c r="Q373" s="8">
        <v>113711</v>
      </c>
      <c r="R373" s="7" t="s">
        <v>1148</v>
      </c>
      <c r="S373" s="8">
        <v>65281</v>
      </c>
      <c r="T373" s="7" t="s">
        <v>1148</v>
      </c>
      <c r="U373" s="8">
        <v>28988</v>
      </c>
      <c r="V373" s="7" t="s">
        <v>1148</v>
      </c>
      <c r="W373" s="33">
        <v>725179</v>
      </c>
      <c r="X373" s="7" t="s">
        <v>1148</v>
      </c>
      <c r="Y373" s="30">
        <v>123</v>
      </c>
      <c r="Z373" s="7" t="s">
        <v>1148</v>
      </c>
      <c r="AA373" s="30">
        <v>117</v>
      </c>
      <c r="AB373" s="7" t="s">
        <v>1148</v>
      </c>
      <c r="AC373" s="30">
        <v>58</v>
      </c>
      <c r="AD373" s="7" t="s">
        <v>1148</v>
      </c>
      <c r="AE373" s="30">
        <v>26</v>
      </c>
      <c r="AF373" s="7" t="s">
        <v>1148</v>
      </c>
      <c r="AG373" s="30">
        <v>14</v>
      </c>
      <c r="AH373" s="34" t="s">
        <v>1148</v>
      </c>
      <c r="AI373" s="32">
        <v>338</v>
      </c>
      <c r="AJ373" s="7" t="s">
        <v>1148</v>
      </c>
      <c r="AK373" s="7" t="str">
        <f>IF(OR(N373="Q",P373="Q",R373="Q",T373="Q",V373="Q",X373="Q",Z373="Q",AB373="Q",AD373="Q",AF373="Q",AH373="Q",AJ373="Q"),"Yes","No")</f>
        <v>No</v>
      </c>
    </row>
    <row r="374" spans="1:37">
      <c r="A374" s="7" t="s">
        <v>723</v>
      </c>
      <c r="B374" s="7" t="s">
        <v>724</v>
      </c>
      <c r="C374" s="7" t="s">
        <v>89</v>
      </c>
      <c r="D374" s="304">
        <v>6</v>
      </c>
      <c r="E374" s="299">
        <v>6</v>
      </c>
      <c r="F374" s="7" t="s">
        <v>164</v>
      </c>
      <c r="G374" s="7" t="s">
        <v>160</v>
      </c>
      <c r="H374" s="8">
        <v>129534</v>
      </c>
      <c r="I374" s="8">
        <v>69</v>
      </c>
      <c r="J374" s="7" t="s">
        <v>8</v>
      </c>
      <c r="K374" s="7" t="s">
        <v>161</v>
      </c>
      <c r="L374" s="8">
        <v>20</v>
      </c>
      <c r="M374" s="8">
        <v>0</v>
      </c>
      <c r="N374" s="7" t="s">
        <v>1148</v>
      </c>
      <c r="O374" s="8">
        <v>0</v>
      </c>
      <c r="P374" s="7" t="s">
        <v>1148</v>
      </c>
      <c r="Q374" s="8">
        <v>0</v>
      </c>
      <c r="R374" s="7" t="s">
        <v>1148</v>
      </c>
      <c r="S374" s="8">
        <v>1268</v>
      </c>
      <c r="T374" s="7" t="s">
        <v>1148</v>
      </c>
      <c r="U374" s="8">
        <v>0</v>
      </c>
      <c r="V374" s="7" t="s">
        <v>1148</v>
      </c>
      <c r="W374" s="33">
        <v>1268</v>
      </c>
      <c r="X374" s="7" t="s">
        <v>1148</v>
      </c>
      <c r="Y374" s="30">
        <v>0</v>
      </c>
      <c r="Z374" s="7" t="s">
        <v>1148</v>
      </c>
      <c r="AA374" s="30">
        <v>0</v>
      </c>
      <c r="AB374" s="7" t="s">
        <v>1148</v>
      </c>
      <c r="AC374" s="30">
        <v>0</v>
      </c>
      <c r="AD374" s="7" t="s">
        <v>1148</v>
      </c>
      <c r="AE374" s="30">
        <v>0.73</v>
      </c>
      <c r="AF374" s="7" t="s">
        <v>1148</v>
      </c>
      <c r="AG374" s="30">
        <v>0</v>
      </c>
      <c r="AH374" s="34" t="s">
        <v>1148</v>
      </c>
      <c r="AI374" s="32">
        <v>0.73</v>
      </c>
      <c r="AJ374" s="7" t="s">
        <v>1148</v>
      </c>
      <c r="AK374" s="7" t="str">
        <f>IF(OR(N374="Q",P374="Q",R374="Q",T374="Q",V374="Q",X374="Q",Z374="Q",AB374="Q",AD374="Q",AF374="Q",AH374="Q",AJ374="Q"),"Yes","No")</f>
        <v>No</v>
      </c>
    </row>
    <row r="375" spans="1:37">
      <c r="A375" s="7" t="s">
        <v>723</v>
      </c>
      <c r="B375" s="7" t="s">
        <v>724</v>
      </c>
      <c r="C375" s="7" t="s">
        <v>89</v>
      </c>
      <c r="D375" s="304">
        <v>6</v>
      </c>
      <c r="E375" s="299">
        <v>6</v>
      </c>
      <c r="F375" s="7" t="s">
        <v>164</v>
      </c>
      <c r="G375" s="7" t="s">
        <v>160</v>
      </c>
      <c r="H375" s="8">
        <v>129534</v>
      </c>
      <c r="I375" s="8">
        <v>69</v>
      </c>
      <c r="J375" s="7" t="s">
        <v>7</v>
      </c>
      <c r="K375" s="7" t="s">
        <v>161</v>
      </c>
      <c r="L375" s="8">
        <v>19</v>
      </c>
      <c r="M375" s="8">
        <v>62055</v>
      </c>
      <c r="N375" s="7" t="s">
        <v>1148</v>
      </c>
      <c r="O375" s="8">
        <v>6230</v>
      </c>
      <c r="P375" s="7" t="s">
        <v>1148</v>
      </c>
      <c r="Q375" s="8">
        <v>0</v>
      </c>
      <c r="R375" s="7" t="s">
        <v>1148</v>
      </c>
      <c r="S375" s="8">
        <v>9079</v>
      </c>
      <c r="T375" s="7" t="s">
        <v>1148</v>
      </c>
      <c r="U375" s="8">
        <v>0</v>
      </c>
      <c r="V375" s="7" t="s">
        <v>1148</v>
      </c>
      <c r="W375" s="33">
        <v>77364</v>
      </c>
      <c r="X375" s="7" t="s">
        <v>1148</v>
      </c>
      <c r="Y375" s="30">
        <v>42</v>
      </c>
      <c r="Z375" s="7" t="s">
        <v>1148</v>
      </c>
      <c r="AA375" s="30">
        <v>4</v>
      </c>
      <c r="AB375" s="7" t="s">
        <v>1148</v>
      </c>
      <c r="AC375" s="30">
        <v>0</v>
      </c>
      <c r="AD375" s="7" t="s">
        <v>1148</v>
      </c>
      <c r="AE375" s="30">
        <v>5.27</v>
      </c>
      <c r="AF375" s="7" t="s">
        <v>1148</v>
      </c>
      <c r="AG375" s="30">
        <v>0</v>
      </c>
      <c r="AH375" s="34" t="s">
        <v>1148</v>
      </c>
      <c r="AI375" s="32">
        <v>51.27</v>
      </c>
      <c r="AJ375" s="7" t="s">
        <v>1148</v>
      </c>
      <c r="AK375" s="7" t="str">
        <f>IF(OR(N375="Q",P375="Q",R375="Q",T375="Q",V375="Q",X375="Q",Z375="Q",AB375="Q",AD375="Q",AF375="Q",AH375="Q",AJ375="Q"),"Yes","No")</f>
        <v>No</v>
      </c>
    </row>
    <row r="376" spans="1:37">
      <c r="A376" s="7" t="s">
        <v>780</v>
      </c>
      <c r="B376" s="7" t="s">
        <v>781</v>
      </c>
      <c r="C376" s="7" t="s">
        <v>84</v>
      </c>
      <c r="D376" s="304">
        <v>6114</v>
      </c>
      <c r="E376" s="299">
        <v>60114</v>
      </c>
      <c r="F376" s="7" t="s">
        <v>164</v>
      </c>
      <c r="G376" s="7" t="s">
        <v>160</v>
      </c>
      <c r="H376" s="8">
        <v>5121892</v>
      </c>
      <c r="I376" s="8">
        <v>67</v>
      </c>
      <c r="J376" s="7" t="s">
        <v>10</v>
      </c>
      <c r="K376" s="7" t="s">
        <v>161</v>
      </c>
      <c r="L376" s="8">
        <v>62</v>
      </c>
      <c r="M376" s="8">
        <v>209091</v>
      </c>
      <c r="N376" s="7" t="s">
        <v>1148</v>
      </c>
      <c r="O376" s="8">
        <v>9068</v>
      </c>
      <c r="P376" s="7" t="s">
        <v>1148</v>
      </c>
      <c r="Q376" s="8">
        <v>0</v>
      </c>
      <c r="R376" s="7" t="s">
        <v>1148</v>
      </c>
      <c r="S376" s="8">
        <v>15172</v>
      </c>
      <c r="T376" s="7" t="s">
        <v>1148</v>
      </c>
      <c r="U376" s="8">
        <v>0</v>
      </c>
      <c r="V376" s="7" t="s">
        <v>1148</v>
      </c>
      <c r="W376" s="33">
        <v>233331</v>
      </c>
      <c r="X376" s="7" t="s">
        <v>1148</v>
      </c>
      <c r="Y376" s="30">
        <v>98.7</v>
      </c>
      <c r="Z376" s="7" t="s">
        <v>1148</v>
      </c>
      <c r="AA376" s="30">
        <v>4.75</v>
      </c>
      <c r="AB376" s="7" t="s">
        <v>1148</v>
      </c>
      <c r="AC376" s="30">
        <v>0</v>
      </c>
      <c r="AD376" s="7" t="s">
        <v>1148</v>
      </c>
      <c r="AE376" s="30">
        <v>7.29</v>
      </c>
      <c r="AF376" s="7" t="s">
        <v>1148</v>
      </c>
      <c r="AG376" s="30">
        <v>0</v>
      </c>
      <c r="AH376" s="34" t="s">
        <v>1148</v>
      </c>
      <c r="AI376" s="32">
        <v>110.74</v>
      </c>
      <c r="AJ376" s="7" t="s">
        <v>1148</v>
      </c>
      <c r="AK376" s="7" t="str">
        <f>IF(OR(N376="Q",P376="Q",R376="Q",T376="Q",V376="Q",X376="Q",Z376="Q",AB376="Q",AD376="Q",AF376="Q",AH376="Q",AJ376="Q"),"Yes","No")</f>
        <v>No</v>
      </c>
    </row>
    <row r="377" spans="1:37">
      <c r="A377" s="7" t="s">
        <v>441</v>
      </c>
      <c r="B377" s="7" t="s">
        <v>442</v>
      </c>
      <c r="C377" s="7" t="s">
        <v>52</v>
      </c>
      <c r="D377" s="304">
        <v>5035</v>
      </c>
      <c r="E377" s="299">
        <v>50035</v>
      </c>
      <c r="F377" s="7" t="s">
        <v>164</v>
      </c>
      <c r="G377" s="7" t="s">
        <v>160</v>
      </c>
      <c r="H377" s="8">
        <v>209703</v>
      </c>
      <c r="I377" s="8">
        <v>67</v>
      </c>
      <c r="J377" s="7" t="s">
        <v>7</v>
      </c>
      <c r="K377" s="7" t="s">
        <v>161</v>
      </c>
      <c r="L377" s="8">
        <v>26</v>
      </c>
      <c r="M377" s="8">
        <v>122417</v>
      </c>
      <c r="N377" s="7" t="s">
        <v>1148</v>
      </c>
      <c r="O377" s="8">
        <v>36701</v>
      </c>
      <c r="P377" s="7" t="s">
        <v>1148</v>
      </c>
      <c r="Q377" s="8">
        <v>1760</v>
      </c>
      <c r="R377" s="7" t="s">
        <v>1148</v>
      </c>
      <c r="S377" s="8">
        <v>7990</v>
      </c>
      <c r="T377" s="7" t="s">
        <v>1148</v>
      </c>
      <c r="U377" s="8">
        <v>1638</v>
      </c>
      <c r="V377" s="7" t="s">
        <v>1148</v>
      </c>
      <c r="W377" s="33">
        <v>170506</v>
      </c>
      <c r="X377" s="7" t="s">
        <v>1148</v>
      </c>
      <c r="Y377" s="30">
        <v>65.900000000000006</v>
      </c>
      <c r="Z377" s="7" t="s">
        <v>1148</v>
      </c>
      <c r="AA377" s="30">
        <v>19.8</v>
      </c>
      <c r="AB377" s="7" t="s">
        <v>1148</v>
      </c>
      <c r="AC377" s="30">
        <v>1</v>
      </c>
      <c r="AD377" s="7" t="s">
        <v>1148</v>
      </c>
      <c r="AE377" s="30">
        <v>4.5</v>
      </c>
      <c r="AF377" s="7" t="s">
        <v>1148</v>
      </c>
      <c r="AG377" s="30">
        <v>1.2</v>
      </c>
      <c r="AH377" s="34" t="s">
        <v>1148</v>
      </c>
      <c r="AI377" s="32">
        <v>92.4</v>
      </c>
      <c r="AJ377" s="7" t="s">
        <v>1148</v>
      </c>
      <c r="AK377" s="7" t="str">
        <f>IF(OR(N377="Q",P377="Q",R377="Q",T377="Q",V377="Q",X377="Q",Z377="Q",AB377="Q",AD377="Q",AF377="Q",AH377="Q",AJ377="Q"),"Yes","No")</f>
        <v>No</v>
      </c>
    </row>
    <row r="378" spans="1:37">
      <c r="A378" s="7" t="s">
        <v>780</v>
      </c>
      <c r="B378" s="7" t="s">
        <v>781</v>
      </c>
      <c r="C378" s="7" t="s">
        <v>84</v>
      </c>
      <c r="D378" s="304">
        <v>6114</v>
      </c>
      <c r="E378" s="299">
        <v>60114</v>
      </c>
      <c r="F378" s="7" t="s">
        <v>164</v>
      </c>
      <c r="G378" s="7" t="s">
        <v>160</v>
      </c>
      <c r="H378" s="8">
        <v>5121892</v>
      </c>
      <c r="I378" s="8">
        <v>67</v>
      </c>
      <c r="J378" s="7" t="s">
        <v>18</v>
      </c>
      <c r="K378" s="7" t="s">
        <v>161</v>
      </c>
      <c r="L378" s="8">
        <v>4</v>
      </c>
      <c r="M378" s="8">
        <v>6178</v>
      </c>
      <c r="N378" s="7" t="s">
        <v>1148</v>
      </c>
      <c r="O378" s="8">
        <v>382</v>
      </c>
      <c r="P378" s="7" t="s">
        <v>1148</v>
      </c>
      <c r="Q378" s="8">
        <v>0</v>
      </c>
      <c r="R378" s="7" t="s">
        <v>1148</v>
      </c>
      <c r="S378" s="8">
        <v>1224</v>
      </c>
      <c r="T378" s="7" t="s">
        <v>1148</v>
      </c>
      <c r="U378" s="8">
        <v>0</v>
      </c>
      <c r="V378" s="7" t="s">
        <v>1148</v>
      </c>
      <c r="W378" s="33">
        <v>7784</v>
      </c>
      <c r="X378" s="7" t="s">
        <v>1148</v>
      </c>
      <c r="Y378" s="30">
        <v>2.82</v>
      </c>
      <c r="Z378" s="7" t="s">
        <v>1148</v>
      </c>
      <c r="AA378" s="30">
        <v>0.2</v>
      </c>
      <c r="AB378" s="7" t="s">
        <v>1148</v>
      </c>
      <c r="AC378" s="30">
        <v>0</v>
      </c>
      <c r="AD378" s="7" t="s">
        <v>1148</v>
      </c>
      <c r="AE378" s="30">
        <v>0.59</v>
      </c>
      <c r="AF378" s="7" t="s">
        <v>1148</v>
      </c>
      <c r="AG378" s="30">
        <v>0</v>
      </c>
      <c r="AH378" s="34" t="s">
        <v>1148</v>
      </c>
      <c r="AI378" s="32">
        <v>3.61</v>
      </c>
      <c r="AJ378" s="7" t="s">
        <v>1148</v>
      </c>
      <c r="AK378" s="7" t="str">
        <f>IF(OR(N378="Q",P378="Q",R378="Q",T378="Q",V378="Q",X378="Q",Z378="Q",AB378="Q",AD378="Q",AF378="Q",AH378="Q",AJ378="Q"),"Yes","No")</f>
        <v>No</v>
      </c>
    </row>
    <row r="379" spans="1:37">
      <c r="A379" s="7" t="s">
        <v>780</v>
      </c>
      <c r="B379" s="7" t="s">
        <v>781</v>
      </c>
      <c r="C379" s="7" t="s">
        <v>84</v>
      </c>
      <c r="D379" s="304">
        <v>6114</v>
      </c>
      <c r="E379" s="299">
        <v>60114</v>
      </c>
      <c r="F379" s="7" t="s">
        <v>164</v>
      </c>
      <c r="G379" s="7" t="s">
        <v>160</v>
      </c>
      <c r="H379" s="8">
        <v>5121892</v>
      </c>
      <c r="I379" s="8">
        <v>67</v>
      </c>
      <c r="J379" s="7" t="s">
        <v>7</v>
      </c>
      <c r="K379" s="7" t="s">
        <v>161</v>
      </c>
      <c r="L379" s="8">
        <v>1</v>
      </c>
      <c r="M379" s="8">
        <v>1051</v>
      </c>
      <c r="N379" s="7" t="s">
        <v>1148</v>
      </c>
      <c r="O379" s="8">
        <v>95</v>
      </c>
      <c r="P379" s="7" t="s">
        <v>1148</v>
      </c>
      <c r="Q379" s="8">
        <v>0</v>
      </c>
      <c r="R379" s="7" t="s">
        <v>1148</v>
      </c>
      <c r="S379" s="8">
        <v>245</v>
      </c>
      <c r="T379" s="7" t="s">
        <v>1148</v>
      </c>
      <c r="U379" s="8">
        <v>0</v>
      </c>
      <c r="V379" s="7" t="s">
        <v>1148</v>
      </c>
      <c r="W379" s="33">
        <v>1391</v>
      </c>
      <c r="X379" s="7" t="s">
        <v>1148</v>
      </c>
      <c r="Y379" s="30">
        <v>0.48</v>
      </c>
      <c r="Z379" s="7" t="s">
        <v>1148</v>
      </c>
      <c r="AA379" s="30">
        <v>0.05</v>
      </c>
      <c r="AB379" s="7" t="s">
        <v>1148</v>
      </c>
      <c r="AC379" s="30">
        <v>0</v>
      </c>
      <c r="AD379" s="7" t="s">
        <v>1148</v>
      </c>
      <c r="AE379" s="30">
        <v>0.12</v>
      </c>
      <c r="AF379" s="7" t="s">
        <v>1148</v>
      </c>
      <c r="AG379" s="30">
        <v>0</v>
      </c>
      <c r="AH379" s="34" t="s">
        <v>1148</v>
      </c>
      <c r="AI379" s="32">
        <v>0.65</v>
      </c>
      <c r="AJ379" s="7" t="s">
        <v>1148</v>
      </c>
      <c r="AK379" s="7" t="str">
        <f>IF(OR(N379="Q",P379="Q",R379="Q",T379="Q",V379="Q",X379="Q",Z379="Q",AB379="Q",AD379="Q",AF379="Q",AH379="Q",AJ379="Q"),"Yes","No")</f>
        <v>No</v>
      </c>
    </row>
    <row r="380" spans="1:37">
      <c r="A380" s="7" t="s">
        <v>115</v>
      </c>
      <c r="B380" s="7" t="s">
        <v>158</v>
      </c>
      <c r="C380" s="7" t="s">
        <v>5</v>
      </c>
      <c r="D380" s="304">
        <v>49</v>
      </c>
      <c r="E380" s="299">
        <v>49</v>
      </c>
      <c r="F380" s="7" t="s">
        <v>246</v>
      </c>
      <c r="G380" s="7" t="s">
        <v>160</v>
      </c>
      <c r="H380" s="8">
        <v>251243</v>
      </c>
      <c r="I380" s="8">
        <v>66</v>
      </c>
      <c r="J380" s="7" t="s">
        <v>8</v>
      </c>
      <c r="K380" s="7" t="s">
        <v>161</v>
      </c>
      <c r="L380" s="8">
        <v>66</v>
      </c>
      <c r="M380" s="8">
        <v>0</v>
      </c>
      <c r="N380" s="7" t="s">
        <v>1148</v>
      </c>
      <c r="O380" s="8">
        <v>0</v>
      </c>
      <c r="P380" s="7" t="s">
        <v>1148</v>
      </c>
      <c r="Q380" s="8">
        <v>0</v>
      </c>
      <c r="R380" s="7" t="s">
        <v>1148</v>
      </c>
      <c r="S380" s="8">
        <v>3253</v>
      </c>
      <c r="T380" s="7" t="s">
        <v>1148</v>
      </c>
      <c r="U380" s="8">
        <v>0</v>
      </c>
      <c r="V380" s="7" t="s">
        <v>1148</v>
      </c>
      <c r="W380" s="33">
        <v>3253</v>
      </c>
      <c r="X380" s="7" t="s">
        <v>1148</v>
      </c>
      <c r="Y380" s="30">
        <v>0</v>
      </c>
      <c r="Z380" s="7" t="s">
        <v>1148</v>
      </c>
      <c r="AA380" s="30">
        <v>0</v>
      </c>
      <c r="AB380" s="7" t="s">
        <v>1148</v>
      </c>
      <c r="AC380" s="30">
        <v>0</v>
      </c>
      <c r="AD380" s="7" t="s">
        <v>1148</v>
      </c>
      <c r="AE380" s="30">
        <v>2</v>
      </c>
      <c r="AF380" s="7" t="s">
        <v>1148</v>
      </c>
      <c r="AG380" s="30">
        <v>0</v>
      </c>
      <c r="AH380" s="34" t="s">
        <v>1148</v>
      </c>
      <c r="AI380" s="32">
        <v>2</v>
      </c>
      <c r="AJ380" s="7" t="s">
        <v>1148</v>
      </c>
      <c r="AK380" s="7" t="str">
        <f>IF(OR(N380="Q",P380="Q",R380="Q",T380="Q",V380="Q",X380="Q",Z380="Q",AB380="Q",AD380="Q",AF380="Q",AH380="Q",AJ380="Q"),"Yes","No")</f>
        <v>No</v>
      </c>
    </row>
    <row r="381" spans="1:37">
      <c r="A381" s="7" t="s">
        <v>669</v>
      </c>
      <c r="B381" s="7" t="s">
        <v>670</v>
      </c>
      <c r="C381" s="7" t="s">
        <v>70</v>
      </c>
      <c r="D381" s="304">
        <v>2145</v>
      </c>
      <c r="E381" s="299">
        <v>20145</v>
      </c>
      <c r="F381" s="7" t="s">
        <v>189</v>
      </c>
      <c r="G381" s="7" t="s">
        <v>160</v>
      </c>
      <c r="H381" s="8">
        <v>53661</v>
      </c>
      <c r="I381" s="8">
        <v>66</v>
      </c>
      <c r="J381" s="7" t="s">
        <v>7</v>
      </c>
      <c r="K381" s="7" t="s">
        <v>161</v>
      </c>
      <c r="L381" s="8">
        <v>40</v>
      </c>
      <c r="M381" s="8">
        <v>188099</v>
      </c>
      <c r="N381" s="7" t="s">
        <v>1148</v>
      </c>
      <c r="O381" s="8">
        <v>32058</v>
      </c>
      <c r="P381" s="7" t="s">
        <v>1148</v>
      </c>
      <c r="Q381" s="8">
        <v>4306</v>
      </c>
      <c r="R381" s="7" t="s">
        <v>1148</v>
      </c>
      <c r="S381" s="8">
        <v>28636</v>
      </c>
      <c r="T381" s="7" t="s">
        <v>1148</v>
      </c>
      <c r="U381" s="8">
        <v>0</v>
      </c>
      <c r="V381" s="7" t="s">
        <v>1148</v>
      </c>
      <c r="W381" s="33">
        <v>253099</v>
      </c>
      <c r="X381" s="7" t="s">
        <v>1148</v>
      </c>
      <c r="Y381" s="30">
        <v>92</v>
      </c>
      <c r="Z381" s="7" t="s">
        <v>1148</v>
      </c>
      <c r="AA381" s="30">
        <v>16</v>
      </c>
      <c r="AB381" s="7" t="s">
        <v>1148</v>
      </c>
      <c r="AC381" s="30">
        <v>2</v>
      </c>
      <c r="AD381" s="7" t="s">
        <v>1148</v>
      </c>
      <c r="AE381" s="30">
        <v>13</v>
      </c>
      <c r="AF381" s="7" t="s">
        <v>1148</v>
      </c>
      <c r="AG381" s="30">
        <v>0</v>
      </c>
      <c r="AH381" s="34" t="s">
        <v>1148</v>
      </c>
      <c r="AI381" s="32">
        <v>123</v>
      </c>
      <c r="AJ381" s="7" t="s">
        <v>1148</v>
      </c>
      <c r="AK381" s="7" t="str">
        <f>IF(OR(N381="Q",P381="Q",R381="Q",T381="Q",V381="Q",X381="Q",Z381="Q",AB381="Q",AD381="Q",AF381="Q",AH381="Q",AJ381="Q"),"Yes","No")</f>
        <v>No</v>
      </c>
    </row>
    <row r="382" spans="1:37">
      <c r="A382" s="7" t="s">
        <v>629</v>
      </c>
      <c r="B382" s="7" t="s">
        <v>319</v>
      </c>
      <c r="C382" s="7" t="s">
        <v>17</v>
      </c>
      <c r="D382" s="304">
        <v>9089</v>
      </c>
      <c r="E382" s="299">
        <v>90089</v>
      </c>
      <c r="F382" s="7" t="s">
        <v>164</v>
      </c>
      <c r="G382" s="7" t="s">
        <v>160</v>
      </c>
      <c r="H382" s="8">
        <v>308231</v>
      </c>
      <c r="I382" s="8">
        <v>65</v>
      </c>
      <c r="J382" s="7" t="s">
        <v>7</v>
      </c>
      <c r="K382" s="7" t="s">
        <v>161</v>
      </c>
      <c r="L382" s="8">
        <v>1</v>
      </c>
      <c r="M382" s="8">
        <v>2072</v>
      </c>
      <c r="N382" s="7" t="s">
        <v>1148</v>
      </c>
      <c r="O382" s="8">
        <v>0</v>
      </c>
      <c r="P382" s="7" t="s">
        <v>1148</v>
      </c>
      <c r="Q382" s="8">
        <v>0</v>
      </c>
      <c r="R382" s="7" t="s">
        <v>1148</v>
      </c>
      <c r="S382" s="8">
        <v>0</v>
      </c>
      <c r="T382" s="7" t="s">
        <v>1148</v>
      </c>
      <c r="U382" s="8">
        <v>0</v>
      </c>
      <c r="V382" s="7" t="s">
        <v>1148</v>
      </c>
      <c r="W382" s="33">
        <v>2072</v>
      </c>
      <c r="X382" s="7" t="s">
        <v>1148</v>
      </c>
      <c r="Y382" s="30">
        <v>1</v>
      </c>
      <c r="Z382" s="7" t="s">
        <v>1148</v>
      </c>
      <c r="AA382" s="30">
        <v>0</v>
      </c>
      <c r="AB382" s="7" t="s">
        <v>1148</v>
      </c>
      <c r="AC382" s="30">
        <v>0</v>
      </c>
      <c r="AD382" s="7" t="s">
        <v>1148</v>
      </c>
      <c r="AE382" s="30">
        <v>0</v>
      </c>
      <c r="AF382" s="7" t="s">
        <v>1148</v>
      </c>
      <c r="AG382" s="30">
        <v>0</v>
      </c>
      <c r="AH382" s="34" t="s">
        <v>1148</v>
      </c>
      <c r="AI382" s="32">
        <v>1</v>
      </c>
      <c r="AJ382" s="7" t="s">
        <v>1148</v>
      </c>
      <c r="AK382" s="7" t="str">
        <f>IF(OR(N382="Q",P382="Q",R382="Q",T382="Q",V382="Q",X382="Q",Z382="Q",AB382="Q",AD382="Q",AF382="Q",AH382="Q",AJ382="Q"),"Yes","No")</f>
        <v>No</v>
      </c>
    </row>
    <row r="383" spans="1:37">
      <c r="A383" s="7" t="s">
        <v>128</v>
      </c>
      <c r="B383" s="7" t="s">
        <v>802</v>
      </c>
      <c r="C383" s="7" t="s">
        <v>96</v>
      </c>
      <c r="D383" s="304">
        <v>3107</v>
      </c>
      <c r="E383" s="299">
        <v>30107</v>
      </c>
      <c r="F383" s="7" t="s">
        <v>114</v>
      </c>
      <c r="G383" s="7" t="s">
        <v>160</v>
      </c>
      <c r="H383" s="8">
        <v>70350</v>
      </c>
      <c r="I383" s="8">
        <v>64</v>
      </c>
      <c r="J383" s="7" t="s">
        <v>34</v>
      </c>
      <c r="K383" s="7" t="s">
        <v>161</v>
      </c>
      <c r="L383" s="8">
        <v>64</v>
      </c>
      <c r="M383" s="8">
        <v>18653</v>
      </c>
      <c r="N383" s="7" t="s">
        <v>1148</v>
      </c>
      <c r="O383" s="8">
        <v>25380</v>
      </c>
      <c r="P383" s="7" t="s">
        <v>1148</v>
      </c>
      <c r="Q383" s="8">
        <v>23385</v>
      </c>
      <c r="R383" s="7" t="s">
        <v>1148</v>
      </c>
      <c r="S383" s="8">
        <v>21983</v>
      </c>
      <c r="T383" s="7" t="s">
        <v>1148</v>
      </c>
      <c r="U383" s="8">
        <v>0</v>
      </c>
      <c r="V383" s="7" t="s">
        <v>1148</v>
      </c>
      <c r="W383" s="33">
        <v>89401</v>
      </c>
      <c r="X383" s="7" t="s">
        <v>1148</v>
      </c>
      <c r="Y383" s="30">
        <v>11</v>
      </c>
      <c r="Z383" s="7" t="s">
        <v>1148</v>
      </c>
      <c r="AA383" s="30">
        <v>15</v>
      </c>
      <c r="AB383" s="7" t="s">
        <v>1148</v>
      </c>
      <c r="AC383" s="30">
        <v>14</v>
      </c>
      <c r="AD383" s="7" t="s">
        <v>1148</v>
      </c>
      <c r="AE383" s="30">
        <v>13</v>
      </c>
      <c r="AF383" s="7" t="s">
        <v>1148</v>
      </c>
      <c r="AG383" s="30">
        <v>0</v>
      </c>
      <c r="AH383" s="34" t="s">
        <v>1148</v>
      </c>
      <c r="AI383" s="32">
        <v>53</v>
      </c>
      <c r="AJ383" s="7" t="s">
        <v>1148</v>
      </c>
      <c r="AK383" s="7" t="str">
        <f>IF(OR(N383="Q",P383="Q",R383="Q",T383="Q",V383="Q",X383="Q",Z383="Q",AB383="Q",AD383="Q",AF383="Q",AH383="Q",AJ383="Q"),"Yes","No")</f>
        <v>No</v>
      </c>
    </row>
    <row r="384" spans="1:37">
      <c r="A384" s="7" t="s">
        <v>632</v>
      </c>
      <c r="B384" s="7" t="s">
        <v>633</v>
      </c>
      <c r="C384" s="7" t="s">
        <v>17</v>
      </c>
      <c r="D384" s="304">
        <v>9035</v>
      </c>
      <c r="E384" s="299">
        <v>90035</v>
      </c>
      <c r="F384" s="7" t="s">
        <v>167</v>
      </c>
      <c r="G384" s="7" t="s">
        <v>160</v>
      </c>
      <c r="H384" s="8">
        <v>367260</v>
      </c>
      <c r="I384" s="8">
        <v>64</v>
      </c>
      <c r="J384" s="7" t="s">
        <v>7</v>
      </c>
      <c r="K384" s="7" t="s">
        <v>161</v>
      </c>
      <c r="L384" s="8">
        <v>45</v>
      </c>
      <c r="M384" s="8">
        <v>233409</v>
      </c>
      <c r="N384" s="7" t="s">
        <v>1148</v>
      </c>
      <c r="O384" s="8">
        <v>41661</v>
      </c>
      <c r="P384" s="7" t="s">
        <v>1148</v>
      </c>
      <c r="Q384" s="8">
        <v>2741</v>
      </c>
      <c r="R384" s="7" t="s">
        <v>1148</v>
      </c>
      <c r="S384" s="8">
        <v>38516</v>
      </c>
      <c r="T384" s="7" t="s">
        <v>1148</v>
      </c>
      <c r="U384" s="8">
        <v>0</v>
      </c>
      <c r="V384" s="7" t="s">
        <v>1148</v>
      </c>
      <c r="W384" s="33">
        <v>316327</v>
      </c>
      <c r="X384" s="7" t="s">
        <v>1148</v>
      </c>
      <c r="Y384" s="30">
        <v>120</v>
      </c>
      <c r="Z384" s="7" t="s">
        <v>1148</v>
      </c>
      <c r="AA384" s="30">
        <v>21</v>
      </c>
      <c r="AB384" s="7" t="s">
        <v>1148</v>
      </c>
      <c r="AC384" s="30">
        <v>1</v>
      </c>
      <c r="AD384" s="7" t="s">
        <v>1148</v>
      </c>
      <c r="AE384" s="30">
        <v>24</v>
      </c>
      <c r="AF384" s="7" t="s">
        <v>1148</v>
      </c>
      <c r="AG384" s="30">
        <v>0</v>
      </c>
      <c r="AH384" s="34" t="s">
        <v>1148</v>
      </c>
      <c r="AI384" s="32">
        <v>166</v>
      </c>
      <c r="AJ384" s="7" t="s">
        <v>1148</v>
      </c>
      <c r="AK384" s="7" t="str">
        <f>IF(OR(N384="Q",P384="Q",R384="Q",T384="Q",V384="Q",X384="Q",Z384="Q",AB384="Q",AD384="Q",AF384="Q",AH384="Q",AJ384="Q"),"Yes","No")</f>
        <v>No</v>
      </c>
    </row>
    <row r="385" spans="1:37">
      <c r="A385" s="7" t="s">
        <v>401</v>
      </c>
      <c r="B385" s="7" t="s">
        <v>402</v>
      </c>
      <c r="C385" s="7" t="s">
        <v>28</v>
      </c>
      <c r="D385" s="304">
        <v>1050</v>
      </c>
      <c r="E385" s="299">
        <v>10050</v>
      </c>
      <c r="F385" s="7" t="s">
        <v>167</v>
      </c>
      <c r="G385" s="7" t="s">
        <v>160</v>
      </c>
      <c r="H385" s="8">
        <v>923311</v>
      </c>
      <c r="I385" s="8">
        <v>64</v>
      </c>
      <c r="J385" s="7" t="s">
        <v>7</v>
      </c>
      <c r="K385" s="7" t="s">
        <v>161</v>
      </c>
      <c r="L385" s="8">
        <v>43</v>
      </c>
      <c r="M385" s="8">
        <v>223085</v>
      </c>
      <c r="N385" s="7" t="s">
        <v>1148</v>
      </c>
      <c r="O385" s="8">
        <v>62460</v>
      </c>
      <c r="P385" s="7" t="s">
        <v>1148</v>
      </c>
      <c r="Q385" s="8">
        <v>3464</v>
      </c>
      <c r="R385" s="7" t="s">
        <v>1148</v>
      </c>
      <c r="S385" s="8">
        <v>20116</v>
      </c>
      <c r="T385" s="7" t="s">
        <v>1148</v>
      </c>
      <c r="U385" s="8">
        <v>0</v>
      </c>
      <c r="V385" s="7" t="s">
        <v>1148</v>
      </c>
      <c r="W385" s="33">
        <v>309125</v>
      </c>
      <c r="X385" s="7" t="s">
        <v>1148</v>
      </c>
      <c r="Y385" s="30">
        <v>117</v>
      </c>
      <c r="Z385" s="7" t="s">
        <v>1148</v>
      </c>
      <c r="AA385" s="30">
        <v>34</v>
      </c>
      <c r="AB385" s="7" t="s">
        <v>1148</v>
      </c>
      <c r="AC385" s="30">
        <v>2</v>
      </c>
      <c r="AD385" s="7" t="s">
        <v>1148</v>
      </c>
      <c r="AE385" s="30">
        <v>13</v>
      </c>
      <c r="AF385" s="7" t="s">
        <v>1148</v>
      </c>
      <c r="AG385" s="30">
        <v>0</v>
      </c>
      <c r="AH385" s="34" t="s">
        <v>1148</v>
      </c>
      <c r="AI385" s="32">
        <v>166</v>
      </c>
      <c r="AJ385" s="7" t="s">
        <v>1148</v>
      </c>
      <c r="AK385" s="7" t="str">
        <f>IF(OR(N385="Q",P385="Q",R385="Q",T385="Q",V385="Q",X385="Q",Z385="Q",AB385="Q",AD385="Q",AF385="Q",AH385="Q",AJ385="Q"),"Yes","No")</f>
        <v>No</v>
      </c>
    </row>
    <row r="386" spans="1:37">
      <c r="A386" s="7" t="s">
        <v>231</v>
      </c>
      <c r="B386" s="7" t="s">
        <v>232</v>
      </c>
      <c r="C386" s="7" t="s">
        <v>2</v>
      </c>
      <c r="D386" s="304">
        <v>11</v>
      </c>
      <c r="E386" s="299">
        <v>11</v>
      </c>
      <c r="F386" s="7" t="s">
        <v>167</v>
      </c>
      <c r="G386" s="7" t="s">
        <v>160</v>
      </c>
      <c r="H386" s="8">
        <v>349684</v>
      </c>
      <c r="I386" s="8">
        <v>63</v>
      </c>
      <c r="J386" s="7" t="s">
        <v>7</v>
      </c>
      <c r="K386" s="7" t="s">
        <v>161</v>
      </c>
      <c r="L386" s="8">
        <v>44</v>
      </c>
      <c r="M386" s="8">
        <v>125810</v>
      </c>
      <c r="N386" s="7" t="s">
        <v>1148</v>
      </c>
      <c r="O386" s="8">
        <v>34809</v>
      </c>
      <c r="P386" s="7" t="s">
        <v>1148</v>
      </c>
      <c r="Q386" s="8">
        <v>0</v>
      </c>
      <c r="R386" s="7" t="s">
        <v>1148</v>
      </c>
      <c r="S386" s="8">
        <v>10189</v>
      </c>
      <c r="T386" s="7" t="s">
        <v>1148</v>
      </c>
      <c r="U386" s="8">
        <v>0</v>
      </c>
      <c r="V386" s="7" t="s">
        <v>1148</v>
      </c>
      <c r="W386" s="33">
        <v>170808</v>
      </c>
      <c r="X386" s="7" t="s">
        <v>1148</v>
      </c>
      <c r="Y386" s="30">
        <v>65.11</v>
      </c>
      <c r="Z386" s="7" t="s">
        <v>1148</v>
      </c>
      <c r="AA386" s="30">
        <v>17.84</v>
      </c>
      <c r="AB386" s="7" t="s">
        <v>1148</v>
      </c>
      <c r="AC386" s="30">
        <v>0</v>
      </c>
      <c r="AD386" s="7" t="s">
        <v>1148</v>
      </c>
      <c r="AE386" s="30">
        <v>5.39</v>
      </c>
      <c r="AF386" s="7" t="s">
        <v>1148</v>
      </c>
      <c r="AG386" s="30">
        <v>0</v>
      </c>
      <c r="AH386" s="34" t="s">
        <v>1148</v>
      </c>
      <c r="AI386" s="32">
        <v>88.34</v>
      </c>
      <c r="AJ386" s="7" t="s">
        <v>1148</v>
      </c>
      <c r="AK386" s="7" t="str">
        <f>IF(OR(N386="Q",P386="Q",R386="Q",T386="Q",V386="Q",X386="Q",Z386="Q",AB386="Q",AD386="Q",AF386="Q",AH386="Q",AJ386="Q"),"Yes","No")</f>
        <v>No</v>
      </c>
    </row>
    <row r="387" spans="1:37">
      <c r="A387" s="7" t="s">
        <v>646</v>
      </c>
      <c r="B387" s="7" t="s">
        <v>647</v>
      </c>
      <c r="C387" s="7" t="s">
        <v>73</v>
      </c>
      <c r="D387" s="304">
        <v>5011</v>
      </c>
      <c r="E387" s="299">
        <v>50011</v>
      </c>
      <c r="F387" s="7" t="s">
        <v>167</v>
      </c>
      <c r="G387" s="7" t="s">
        <v>160</v>
      </c>
      <c r="H387" s="8">
        <v>279245</v>
      </c>
      <c r="I387" s="8">
        <v>63</v>
      </c>
      <c r="J387" s="7" t="s">
        <v>7</v>
      </c>
      <c r="K387" s="7" t="s">
        <v>161</v>
      </c>
      <c r="L387" s="8">
        <v>33</v>
      </c>
      <c r="M387" s="8">
        <v>197406</v>
      </c>
      <c r="N387" s="7" t="s">
        <v>1148</v>
      </c>
      <c r="O387" s="8">
        <v>35505</v>
      </c>
      <c r="P387" s="7" t="s">
        <v>1148</v>
      </c>
      <c r="Q387" s="8">
        <v>3827</v>
      </c>
      <c r="R387" s="7" t="s">
        <v>1148</v>
      </c>
      <c r="S387" s="8">
        <v>21470</v>
      </c>
      <c r="T387" s="7" t="s">
        <v>1148</v>
      </c>
      <c r="U387" s="8">
        <v>0</v>
      </c>
      <c r="V387" s="7" t="s">
        <v>1148</v>
      </c>
      <c r="W387" s="33">
        <v>258208</v>
      </c>
      <c r="X387" s="7" t="s">
        <v>1148</v>
      </c>
      <c r="Y387" s="30">
        <v>100</v>
      </c>
      <c r="Z387" s="7" t="s">
        <v>1148</v>
      </c>
      <c r="AA387" s="30">
        <v>18.5</v>
      </c>
      <c r="AB387" s="7" t="s">
        <v>1148</v>
      </c>
      <c r="AC387" s="30">
        <v>2</v>
      </c>
      <c r="AD387" s="7" t="s">
        <v>1148</v>
      </c>
      <c r="AE387" s="30">
        <v>12.5</v>
      </c>
      <c r="AF387" s="7" t="s">
        <v>1148</v>
      </c>
      <c r="AG387" s="30">
        <v>0</v>
      </c>
      <c r="AH387" s="34" t="s">
        <v>1148</v>
      </c>
      <c r="AI387" s="32">
        <v>133</v>
      </c>
      <c r="AJ387" s="7" t="s">
        <v>1148</v>
      </c>
      <c r="AK387" s="7" t="str">
        <f>IF(OR(N387="Q",P387="Q",R387="Q",T387="Q",V387="Q",X387="Q",Z387="Q",AB387="Q",AD387="Q",AF387="Q",AH387="Q",AJ387="Q"),"Yes","No")</f>
        <v>No</v>
      </c>
    </row>
    <row r="388" spans="1:37">
      <c r="A388" s="7" t="s">
        <v>646</v>
      </c>
      <c r="B388" s="7" t="s">
        <v>647</v>
      </c>
      <c r="C388" s="7" t="s">
        <v>73</v>
      </c>
      <c r="D388" s="304">
        <v>5011</v>
      </c>
      <c r="E388" s="299">
        <v>50011</v>
      </c>
      <c r="F388" s="7" t="s">
        <v>167</v>
      </c>
      <c r="G388" s="7" t="s">
        <v>160</v>
      </c>
      <c r="H388" s="8">
        <v>279245</v>
      </c>
      <c r="I388" s="8">
        <v>63</v>
      </c>
      <c r="J388" s="7" t="s">
        <v>10</v>
      </c>
      <c r="K388" s="7" t="s">
        <v>161</v>
      </c>
      <c r="L388" s="8">
        <v>30</v>
      </c>
      <c r="M388" s="8">
        <v>120422</v>
      </c>
      <c r="N388" s="7" t="s">
        <v>1148</v>
      </c>
      <c r="O388" s="8">
        <v>18290</v>
      </c>
      <c r="P388" s="7" t="s">
        <v>1148</v>
      </c>
      <c r="Q388" s="8">
        <v>1971</v>
      </c>
      <c r="R388" s="7" t="s">
        <v>1148</v>
      </c>
      <c r="S388" s="8">
        <v>11060</v>
      </c>
      <c r="T388" s="7" t="s">
        <v>1148</v>
      </c>
      <c r="U388" s="8">
        <v>0</v>
      </c>
      <c r="V388" s="7" t="s">
        <v>1148</v>
      </c>
      <c r="W388" s="33">
        <v>151743</v>
      </c>
      <c r="X388" s="7" t="s">
        <v>1148</v>
      </c>
      <c r="Y388" s="30">
        <v>64.7</v>
      </c>
      <c r="Z388" s="7" t="s">
        <v>1148</v>
      </c>
      <c r="AA388" s="30">
        <v>9.5</v>
      </c>
      <c r="AB388" s="7" t="s">
        <v>1148</v>
      </c>
      <c r="AC388" s="30">
        <v>1</v>
      </c>
      <c r="AD388" s="7" t="s">
        <v>1148</v>
      </c>
      <c r="AE388" s="30">
        <v>6.5</v>
      </c>
      <c r="AF388" s="7" t="s">
        <v>1148</v>
      </c>
      <c r="AG388" s="30">
        <v>0</v>
      </c>
      <c r="AH388" s="34" t="s">
        <v>1148</v>
      </c>
      <c r="AI388" s="32">
        <v>81.7</v>
      </c>
      <c r="AJ388" s="7" t="s">
        <v>1148</v>
      </c>
      <c r="AK388" s="7" t="str">
        <f>IF(OR(N388="Q",P388="Q",R388="Q",T388="Q",V388="Q",X388="Q",Z388="Q",AB388="Q",AD388="Q",AF388="Q",AH388="Q",AJ388="Q"),"Yes","No")</f>
        <v>No</v>
      </c>
    </row>
    <row r="389" spans="1:37">
      <c r="A389" s="7" t="s">
        <v>231</v>
      </c>
      <c r="B389" s="7" t="s">
        <v>232</v>
      </c>
      <c r="C389" s="7" t="s">
        <v>2</v>
      </c>
      <c r="D389" s="304">
        <v>11</v>
      </c>
      <c r="E389" s="299">
        <v>11</v>
      </c>
      <c r="F389" s="7" t="s">
        <v>167</v>
      </c>
      <c r="G389" s="7" t="s">
        <v>160</v>
      </c>
      <c r="H389" s="8">
        <v>349684</v>
      </c>
      <c r="I389" s="8">
        <v>63</v>
      </c>
      <c r="J389" s="7" t="s">
        <v>10</v>
      </c>
      <c r="K389" s="7" t="s">
        <v>161</v>
      </c>
      <c r="L389" s="8">
        <v>19</v>
      </c>
      <c r="M389" s="8">
        <v>36129</v>
      </c>
      <c r="N389" s="7" t="s">
        <v>1148</v>
      </c>
      <c r="O389" s="8">
        <v>4160</v>
      </c>
      <c r="P389" s="7" t="s">
        <v>1148</v>
      </c>
      <c r="Q389" s="8">
        <v>0</v>
      </c>
      <c r="R389" s="7" t="s">
        <v>1148</v>
      </c>
      <c r="S389" s="8">
        <v>2286</v>
      </c>
      <c r="T389" s="7" t="s">
        <v>1148</v>
      </c>
      <c r="U389" s="8">
        <v>0</v>
      </c>
      <c r="V389" s="7" t="s">
        <v>1148</v>
      </c>
      <c r="W389" s="33">
        <v>42575</v>
      </c>
      <c r="X389" s="7" t="s">
        <v>1148</v>
      </c>
      <c r="Y389" s="30">
        <v>18.45</v>
      </c>
      <c r="Z389" s="7" t="s">
        <v>1148</v>
      </c>
      <c r="AA389" s="30">
        <v>2.16</v>
      </c>
      <c r="AB389" s="7" t="s">
        <v>1148</v>
      </c>
      <c r="AC389" s="30">
        <v>0</v>
      </c>
      <c r="AD389" s="7" t="s">
        <v>1148</v>
      </c>
      <c r="AE389" s="30">
        <v>1.1399999999999999</v>
      </c>
      <c r="AF389" s="7" t="s">
        <v>1148</v>
      </c>
      <c r="AG389" s="30">
        <v>0</v>
      </c>
      <c r="AH389" s="34" t="s">
        <v>1148</v>
      </c>
      <c r="AI389" s="32">
        <v>21.75</v>
      </c>
      <c r="AJ389" s="7" t="s">
        <v>1148</v>
      </c>
      <c r="AK389" s="7" t="str">
        <f>IF(OR(N389="Q",P389="Q",R389="Q",T389="Q",V389="Q",X389="Q",Z389="Q",AB389="Q",AD389="Q",AF389="Q",AH389="Q",AJ389="Q"),"Yes","No")</f>
        <v>No</v>
      </c>
    </row>
    <row r="390" spans="1:37">
      <c r="A390" s="7" t="s">
        <v>785</v>
      </c>
      <c r="B390" s="7" t="s">
        <v>786</v>
      </c>
      <c r="C390" s="7" t="s">
        <v>63</v>
      </c>
      <c r="D390" s="304">
        <v>2192</v>
      </c>
      <c r="E390" s="299">
        <v>20192</v>
      </c>
      <c r="F390" s="7" t="s">
        <v>164</v>
      </c>
      <c r="G390" s="7" t="s">
        <v>160</v>
      </c>
      <c r="H390" s="8">
        <v>18351295</v>
      </c>
      <c r="I390" s="8">
        <v>62</v>
      </c>
      <c r="J390" s="7" t="s">
        <v>10</v>
      </c>
      <c r="K390" s="7" t="s">
        <v>161</v>
      </c>
      <c r="L390" s="8">
        <v>58</v>
      </c>
      <c r="M390" s="8">
        <v>117716</v>
      </c>
      <c r="N390" s="7" t="s">
        <v>1148</v>
      </c>
      <c r="O390" s="8">
        <v>2480</v>
      </c>
      <c r="P390" s="7" t="s">
        <v>1148</v>
      </c>
      <c r="Q390" s="8">
        <v>0</v>
      </c>
      <c r="R390" s="7" t="s">
        <v>1148</v>
      </c>
      <c r="S390" s="8">
        <v>10362</v>
      </c>
      <c r="T390" s="7" t="s">
        <v>1148</v>
      </c>
      <c r="U390" s="8">
        <v>0</v>
      </c>
      <c r="V390" s="7" t="s">
        <v>1148</v>
      </c>
      <c r="W390" s="33">
        <v>130558</v>
      </c>
      <c r="X390" s="7" t="s">
        <v>1148</v>
      </c>
      <c r="Y390" s="30">
        <v>80</v>
      </c>
      <c r="Z390" s="7" t="s">
        <v>1148</v>
      </c>
      <c r="AA390" s="30">
        <v>1</v>
      </c>
      <c r="AB390" s="7" t="s">
        <v>1148</v>
      </c>
      <c r="AC390" s="30">
        <v>0</v>
      </c>
      <c r="AD390" s="7" t="s">
        <v>1148</v>
      </c>
      <c r="AE390" s="30">
        <v>6</v>
      </c>
      <c r="AF390" s="7" t="s">
        <v>1148</v>
      </c>
      <c r="AG390" s="30">
        <v>0</v>
      </c>
      <c r="AH390" s="34" t="s">
        <v>1148</v>
      </c>
      <c r="AI390" s="32">
        <v>87</v>
      </c>
      <c r="AJ390" s="7" t="s">
        <v>1148</v>
      </c>
      <c r="AK390" s="7" t="str">
        <f>IF(OR(N390="Q",P390="Q",R390="Q",T390="Q",V390="Q",X390="Q",Z390="Q",AB390="Q",AD390="Q",AF390="Q",AH390="Q",AJ390="Q"),"Yes","No")</f>
        <v>No</v>
      </c>
    </row>
    <row r="391" spans="1:37">
      <c r="A391" s="7" t="s">
        <v>209</v>
      </c>
      <c r="B391" s="7" t="s">
        <v>210</v>
      </c>
      <c r="C391" s="7" t="s">
        <v>52</v>
      </c>
      <c r="D391" s="304">
        <v>5029</v>
      </c>
      <c r="E391" s="299">
        <v>50029</v>
      </c>
      <c r="F391" s="7" t="s">
        <v>167</v>
      </c>
      <c r="G391" s="7" t="s">
        <v>160</v>
      </c>
      <c r="H391" s="8">
        <v>70585</v>
      </c>
      <c r="I391" s="8">
        <v>62</v>
      </c>
      <c r="J391" s="7" t="s">
        <v>7</v>
      </c>
      <c r="K391" s="7" t="s">
        <v>161</v>
      </c>
      <c r="L391" s="8">
        <v>46</v>
      </c>
      <c r="M391" s="8">
        <v>68609</v>
      </c>
      <c r="N391" s="7" t="s">
        <v>1148</v>
      </c>
      <c r="O391" s="8">
        <v>16109</v>
      </c>
      <c r="P391" s="7" t="s">
        <v>1148</v>
      </c>
      <c r="Q391" s="8">
        <v>4618</v>
      </c>
      <c r="R391" s="7" t="s">
        <v>1148</v>
      </c>
      <c r="S391" s="8">
        <v>15873</v>
      </c>
      <c r="T391" s="7" t="s">
        <v>1148</v>
      </c>
      <c r="U391" s="8">
        <v>0</v>
      </c>
      <c r="V391" s="7" t="s">
        <v>1148</v>
      </c>
      <c r="W391" s="33">
        <v>105209</v>
      </c>
      <c r="X391" s="7" t="s">
        <v>1148</v>
      </c>
      <c r="Y391" s="30">
        <v>38</v>
      </c>
      <c r="Z391" s="7" t="s">
        <v>1148</v>
      </c>
      <c r="AA391" s="30">
        <v>9</v>
      </c>
      <c r="AB391" s="7" t="s">
        <v>1148</v>
      </c>
      <c r="AC391" s="30">
        <v>2</v>
      </c>
      <c r="AD391" s="7" t="s">
        <v>1148</v>
      </c>
      <c r="AE391" s="30">
        <v>7</v>
      </c>
      <c r="AF391" s="7" t="s">
        <v>1148</v>
      </c>
      <c r="AG391" s="30">
        <v>0</v>
      </c>
      <c r="AH391" s="34" t="s">
        <v>1148</v>
      </c>
      <c r="AI391" s="32">
        <v>56</v>
      </c>
      <c r="AJ391" s="7" t="s">
        <v>1148</v>
      </c>
      <c r="AK391" s="7" t="str">
        <f>IF(OR(N391="Q",P391="Q",R391="Q",T391="Q",V391="Q",X391="Q",Z391="Q",AB391="Q",AD391="Q",AF391="Q",AH391="Q",AJ391="Q"),"Yes","No")</f>
        <v>No</v>
      </c>
    </row>
    <row r="392" spans="1:37">
      <c r="A392" s="7" t="s">
        <v>346</v>
      </c>
      <c r="B392" s="7" t="s">
        <v>347</v>
      </c>
      <c r="C392" s="7" t="s">
        <v>77</v>
      </c>
      <c r="D392" s="304">
        <v>3025</v>
      </c>
      <c r="E392" s="299">
        <v>30025</v>
      </c>
      <c r="F392" s="7" t="s">
        <v>167</v>
      </c>
      <c r="G392" s="7" t="s">
        <v>160</v>
      </c>
      <c r="H392" s="8">
        <v>381502</v>
      </c>
      <c r="I392" s="8">
        <v>62</v>
      </c>
      <c r="J392" s="7" t="s">
        <v>10</v>
      </c>
      <c r="K392" s="7" t="s">
        <v>161</v>
      </c>
      <c r="L392" s="8">
        <v>29</v>
      </c>
      <c r="M392" s="8">
        <v>44044</v>
      </c>
      <c r="N392" s="7" t="s">
        <v>1148</v>
      </c>
      <c r="O392" s="8">
        <v>1962</v>
      </c>
      <c r="P392" s="7" t="s">
        <v>1148</v>
      </c>
      <c r="Q392" s="8">
        <v>0</v>
      </c>
      <c r="R392" s="7" t="s">
        <v>1148</v>
      </c>
      <c r="S392" s="8">
        <v>13856</v>
      </c>
      <c r="T392" s="7" t="s">
        <v>1148</v>
      </c>
      <c r="U392" s="8">
        <v>0</v>
      </c>
      <c r="V392" s="7" t="s">
        <v>1148</v>
      </c>
      <c r="W392" s="33">
        <v>59862</v>
      </c>
      <c r="X392" s="7" t="s">
        <v>1148</v>
      </c>
      <c r="Y392" s="30">
        <v>26</v>
      </c>
      <c r="Z392" s="7" t="s">
        <v>1148</v>
      </c>
      <c r="AA392" s="30">
        <v>1</v>
      </c>
      <c r="AB392" s="7" t="s">
        <v>1148</v>
      </c>
      <c r="AC392" s="30">
        <v>0</v>
      </c>
      <c r="AD392" s="7" t="s">
        <v>1148</v>
      </c>
      <c r="AE392" s="30">
        <v>8</v>
      </c>
      <c r="AF392" s="7" t="s">
        <v>1148</v>
      </c>
      <c r="AG392" s="30">
        <v>0</v>
      </c>
      <c r="AH392" s="34" t="s">
        <v>1148</v>
      </c>
      <c r="AI392" s="32">
        <v>35</v>
      </c>
      <c r="AJ392" s="7" t="s">
        <v>1148</v>
      </c>
      <c r="AK392" s="7" t="str">
        <f>IF(OR(N392="Q",P392="Q",R392="Q",T392="Q",V392="Q",X392="Q",Z392="Q",AB392="Q",AD392="Q",AF392="Q",AH392="Q",AJ392="Q"),"Yes","No")</f>
        <v>No</v>
      </c>
    </row>
    <row r="393" spans="1:37">
      <c r="A393" s="7" t="s">
        <v>346</v>
      </c>
      <c r="B393" s="7" t="s">
        <v>347</v>
      </c>
      <c r="C393" s="7" t="s">
        <v>77</v>
      </c>
      <c r="D393" s="304">
        <v>3025</v>
      </c>
      <c r="E393" s="299">
        <v>30025</v>
      </c>
      <c r="F393" s="7" t="s">
        <v>167</v>
      </c>
      <c r="G393" s="7" t="s">
        <v>160</v>
      </c>
      <c r="H393" s="8">
        <v>381502</v>
      </c>
      <c r="I393" s="8">
        <v>62</v>
      </c>
      <c r="J393" s="7" t="s">
        <v>7</v>
      </c>
      <c r="K393" s="7" t="s">
        <v>161</v>
      </c>
      <c r="L393" s="8">
        <v>26</v>
      </c>
      <c r="M393" s="8">
        <v>98282</v>
      </c>
      <c r="N393" s="7" t="s">
        <v>1148</v>
      </c>
      <c r="O393" s="8">
        <v>14938</v>
      </c>
      <c r="P393" s="7" t="s">
        <v>1148</v>
      </c>
      <c r="Q393" s="8">
        <v>7646</v>
      </c>
      <c r="R393" s="7" t="s">
        <v>1148</v>
      </c>
      <c r="S393" s="8">
        <v>16444</v>
      </c>
      <c r="T393" s="7" t="s">
        <v>1148</v>
      </c>
      <c r="U393" s="8">
        <v>0</v>
      </c>
      <c r="V393" s="7" t="s">
        <v>1148</v>
      </c>
      <c r="W393" s="33">
        <v>137310</v>
      </c>
      <c r="X393" s="7" t="s">
        <v>1148</v>
      </c>
      <c r="Y393" s="30">
        <v>52</v>
      </c>
      <c r="Z393" s="7" t="s">
        <v>1148</v>
      </c>
      <c r="AA393" s="30">
        <v>8</v>
      </c>
      <c r="AB393" s="7" t="s">
        <v>1148</v>
      </c>
      <c r="AC393" s="30">
        <v>4.5</v>
      </c>
      <c r="AD393" s="7" t="s">
        <v>1148</v>
      </c>
      <c r="AE393" s="30">
        <v>10</v>
      </c>
      <c r="AF393" s="7" t="s">
        <v>1148</v>
      </c>
      <c r="AG393" s="30">
        <v>0</v>
      </c>
      <c r="AH393" s="34" t="s">
        <v>1148</v>
      </c>
      <c r="AI393" s="32">
        <v>74.5</v>
      </c>
      <c r="AJ393" s="7" t="s">
        <v>1148</v>
      </c>
      <c r="AK393" s="7" t="str">
        <f>IF(OR(N393="Q",P393="Q",R393="Q",T393="Q",V393="Q",X393="Q",Z393="Q",AB393="Q",AD393="Q",AF393="Q",AH393="Q",AJ393="Q"),"Yes","No")</f>
        <v>No</v>
      </c>
    </row>
    <row r="394" spans="1:37">
      <c r="A394" s="7" t="s">
        <v>209</v>
      </c>
      <c r="B394" s="7" t="s">
        <v>210</v>
      </c>
      <c r="C394" s="7" t="s">
        <v>52</v>
      </c>
      <c r="D394" s="304">
        <v>5029</v>
      </c>
      <c r="E394" s="299">
        <v>50029</v>
      </c>
      <c r="F394" s="7" t="s">
        <v>167</v>
      </c>
      <c r="G394" s="7" t="s">
        <v>160</v>
      </c>
      <c r="H394" s="8">
        <v>70585</v>
      </c>
      <c r="I394" s="8">
        <v>62</v>
      </c>
      <c r="J394" s="7" t="s">
        <v>10</v>
      </c>
      <c r="K394" s="7" t="s">
        <v>161</v>
      </c>
      <c r="L394" s="8">
        <v>16</v>
      </c>
      <c r="M394" s="8">
        <v>40294</v>
      </c>
      <c r="N394" s="7" t="s">
        <v>1148</v>
      </c>
      <c r="O394" s="8">
        <v>7934</v>
      </c>
      <c r="P394" s="7" t="s">
        <v>1148</v>
      </c>
      <c r="Q394" s="8">
        <v>2274</v>
      </c>
      <c r="R394" s="7" t="s">
        <v>1148</v>
      </c>
      <c r="S394" s="8">
        <v>6803</v>
      </c>
      <c r="T394" s="7" t="s">
        <v>1148</v>
      </c>
      <c r="U394" s="8">
        <v>0</v>
      </c>
      <c r="V394" s="7" t="s">
        <v>1148</v>
      </c>
      <c r="W394" s="33">
        <v>57305</v>
      </c>
      <c r="X394" s="7" t="s">
        <v>1148</v>
      </c>
      <c r="Y394" s="30">
        <v>23</v>
      </c>
      <c r="Z394" s="7" t="s">
        <v>1148</v>
      </c>
      <c r="AA394" s="30">
        <v>4</v>
      </c>
      <c r="AB394" s="7" t="s">
        <v>1148</v>
      </c>
      <c r="AC394" s="30">
        <v>1</v>
      </c>
      <c r="AD394" s="7" t="s">
        <v>1148</v>
      </c>
      <c r="AE394" s="30">
        <v>3</v>
      </c>
      <c r="AF394" s="7" t="s">
        <v>1148</v>
      </c>
      <c r="AG394" s="30">
        <v>0</v>
      </c>
      <c r="AH394" s="34" t="s">
        <v>1148</v>
      </c>
      <c r="AI394" s="32">
        <v>31</v>
      </c>
      <c r="AJ394" s="7" t="s">
        <v>1148</v>
      </c>
      <c r="AK394" s="7" t="str">
        <f>IF(OR(N394="Q",P394="Q",R394="Q",T394="Q",V394="Q",X394="Q",Z394="Q",AB394="Q",AD394="Q",AF394="Q",AH394="Q",AJ394="Q"),"Yes","No")</f>
        <v>No</v>
      </c>
    </row>
    <row r="395" spans="1:37">
      <c r="A395" s="7" t="s">
        <v>785</v>
      </c>
      <c r="B395" s="7" t="s">
        <v>786</v>
      </c>
      <c r="C395" s="7" t="s">
        <v>63</v>
      </c>
      <c r="D395" s="304">
        <v>2192</v>
      </c>
      <c r="E395" s="299">
        <v>20192</v>
      </c>
      <c r="F395" s="7" t="s">
        <v>164</v>
      </c>
      <c r="G395" s="7" t="s">
        <v>160</v>
      </c>
      <c r="H395" s="8">
        <v>18351295</v>
      </c>
      <c r="I395" s="8">
        <v>62</v>
      </c>
      <c r="J395" s="7" t="s">
        <v>7</v>
      </c>
      <c r="K395" s="7" t="s">
        <v>161</v>
      </c>
      <c r="L395" s="8">
        <v>4</v>
      </c>
      <c r="M395" s="8">
        <v>7891</v>
      </c>
      <c r="N395" s="7" t="s">
        <v>1148</v>
      </c>
      <c r="O395" s="8">
        <v>276</v>
      </c>
      <c r="P395" s="7" t="s">
        <v>1148</v>
      </c>
      <c r="Q395" s="8">
        <v>0</v>
      </c>
      <c r="R395" s="7" t="s">
        <v>1148</v>
      </c>
      <c r="S395" s="8">
        <v>1151</v>
      </c>
      <c r="T395" s="7" t="s">
        <v>1148</v>
      </c>
      <c r="U395" s="8">
        <v>0</v>
      </c>
      <c r="V395" s="7" t="s">
        <v>1148</v>
      </c>
      <c r="W395" s="33">
        <v>9318</v>
      </c>
      <c r="X395" s="7" t="s">
        <v>1148</v>
      </c>
      <c r="Y395" s="30">
        <v>6</v>
      </c>
      <c r="Z395" s="7" t="s">
        <v>1148</v>
      </c>
      <c r="AA395" s="30">
        <v>1</v>
      </c>
      <c r="AB395" s="7" t="s">
        <v>1148</v>
      </c>
      <c r="AC395" s="30">
        <v>0</v>
      </c>
      <c r="AD395" s="7" t="s">
        <v>1148</v>
      </c>
      <c r="AE395" s="30">
        <v>2</v>
      </c>
      <c r="AF395" s="7" t="s">
        <v>1148</v>
      </c>
      <c r="AG395" s="30">
        <v>0</v>
      </c>
      <c r="AH395" s="34" t="s">
        <v>1148</v>
      </c>
      <c r="AI395" s="32">
        <v>9</v>
      </c>
      <c r="AJ395" s="7" t="s">
        <v>1148</v>
      </c>
      <c r="AK395" s="7" t="str">
        <f>IF(OR(N395="Q",P395="Q",R395="Q",T395="Q",V395="Q",X395="Q",Z395="Q",AB395="Q",AD395="Q",AF395="Q",AH395="Q",AJ395="Q"),"Yes","No")</f>
        <v>No</v>
      </c>
    </row>
    <row r="396" spans="1:37">
      <c r="A396" s="7" t="s">
        <v>87</v>
      </c>
      <c r="B396" s="7" t="s">
        <v>763</v>
      </c>
      <c r="C396" s="7" t="s">
        <v>86</v>
      </c>
      <c r="D396" s="304">
        <v>3045</v>
      </c>
      <c r="E396" s="299">
        <v>30045</v>
      </c>
      <c r="F396" s="7" t="s">
        <v>413</v>
      </c>
      <c r="G396" s="7" t="s">
        <v>160</v>
      </c>
      <c r="H396" s="8">
        <v>92359</v>
      </c>
      <c r="I396" s="8">
        <v>60</v>
      </c>
      <c r="J396" s="7" t="s">
        <v>10</v>
      </c>
      <c r="K396" s="7" t="s">
        <v>161</v>
      </c>
      <c r="L396" s="8">
        <v>60</v>
      </c>
      <c r="M396" s="8">
        <v>131836</v>
      </c>
      <c r="N396" s="7" t="s">
        <v>1148</v>
      </c>
      <c r="O396" s="8">
        <v>5844</v>
      </c>
      <c r="P396" s="7" t="s">
        <v>1148</v>
      </c>
      <c r="Q396" s="8">
        <v>208</v>
      </c>
      <c r="R396" s="7" t="s">
        <v>1148</v>
      </c>
      <c r="S396" s="8">
        <v>18667</v>
      </c>
      <c r="T396" s="7" t="s">
        <v>1148</v>
      </c>
      <c r="U396" s="8">
        <v>0</v>
      </c>
      <c r="V396" s="7" t="s">
        <v>1148</v>
      </c>
      <c r="W396" s="33">
        <v>156555</v>
      </c>
      <c r="X396" s="7" t="s">
        <v>1148</v>
      </c>
      <c r="Y396" s="30">
        <v>66</v>
      </c>
      <c r="Z396" s="7" t="s">
        <v>1148</v>
      </c>
      <c r="AA396" s="30">
        <v>3</v>
      </c>
      <c r="AB396" s="7" t="s">
        <v>1148</v>
      </c>
      <c r="AC396" s="30">
        <v>0</v>
      </c>
      <c r="AD396" s="7" t="s">
        <v>1148</v>
      </c>
      <c r="AE396" s="30">
        <v>9</v>
      </c>
      <c r="AF396" s="7" t="s">
        <v>1148</v>
      </c>
      <c r="AG396" s="30">
        <v>0</v>
      </c>
      <c r="AH396" s="34" t="s">
        <v>1148</v>
      </c>
      <c r="AI396" s="32">
        <v>78</v>
      </c>
      <c r="AJ396" s="7" t="s">
        <v>1148</v>
      </c>
      <c r="AK396" s="7" t="str">
        <f>IF(OR(N396="Q",P396="Q",R396="Q",T396="Q",V396="Q",X396="Q",Z396="Q",AB396="Q",AD396="Q",AF396="Q",AH396="Q",AJ396="Q"),"Yes","No")</f>
        <v>No</v>
      </c>
    </row>
    <row r="397" spans="1:37">
      <c r="A397" s="7" t="s">
        <v>642</v>
      </c>
      <c r="B397" s="7" t="s">
        <v>290</v>
      </c>
      <c r="C397" s="7" t="s">
        <v>40</v>
      </c>
      <c r="D397" s="304">
        <v>5059</v>
      </c>
      <c r="E397" s="299">
        <v>50059</v>
      </c>
      <c r="F397" s="7" t="s">
        <v>167</v>
      </c>
      <c r="G397" s="7" t="s">
        <v>160</v>
      </c>
      <c r="H397" s="8">
        <v>161316</v>
      </c>
      <c r="I397" s="8">
        <v>60</v>
      </c>
      <c r="J397" s="7" t="s">
        <v>7</v>
      </c>
      <c r="K397" s="7" t="s">
        <v>161</v>
      </c>
      <c r="L397" s="8">
        <v>48</v>
      </c>
      <c r="M397" s="8">
        <v>107724</v>
      </c>
      <c r="N397" s="7" t="s">
        <v>1148</v>
      </c>
      <c r="O397" s="8">
        <v>38911</v>
      </c>
      <c r="P397" s="7" t="s">
        <v>1148</v>
      </c>
      <c r="Q397" s="8">
        <v>0</v>
      </c>
      <c r="R397" s="7" t="s">
        <v>1148</v>
      </c>
      <c r="S397" s="8">
        <v>17016</v>
      </c>
      <c r="T397" s="7" t="s">
        <v>1148</v>
      </c>
      <c r="U397" s="8">
        <v>0</v>
      </c>
      <c r="V397" s="7" t="s">
        <v>1148</v>
      </c>
      <c r="W397" s="33">
        <v>163651</v>
      </c>
      <c r="X397" s="7" t="s">
        <v>1148</v>
      </c>
      <c r="Y397" s="30">
        <v>57</v>
      </c>
      <c r="Z397" s="7" t="s">
        <v>1148</v>
      </c>
      <c r="AA397" s="30">
        <v>21</v>
      </c>
      <c r="AB397" s="7" t="s">
        <v>1148</v>
      </c>
      <c r="AC397" s="30">
        <v>0</v>
      </c>
      <c r="AD397" s="7" t="s">
        <v>1148</v>
      </c>
      <c r="AE397" s="30">
        <v>9</v>
      </c>
      <c r="AF397" s="7" t="s">
        <v>1148</v>
      </c>
      <c r="AG397" s="30">
        <v>0</v>
      </c>
      <c r="AH397" s="34" t="s">
        <v>1148</v>
      </c>
      <c r="AI397" s="32">
        <v>87</v>
      </c>
      <c r="AJ397" s="7" t="s">
        <v>1148</v>
      </c>
      <c r="AK397" s="7" t="str">
        <f>IF(OR(N397="Q",P397="Q",R397="Q",T397="Q",V397="Q",X397="Q",Z397="Q",AB397="Q",AD397="Q",AF397="Q",AH397="Q",AJ397="Q"),"Yes","No")</f>
        <v>No</v>
      </c>
    </row>
    <row r="398" spans="1:37">
      <c r="A398" s="7" t="s">
        <v>589</v>
      </c>
      <c r="B398" s="7" t="s">
        <v>590</v>
      </c>
      <c r="C398" s="7" t="s">
        <v>40</v>
      </c>
      <c r="D398" s="304">
        <v>5057</v>
      </c>
      <c r="E398" s="299">
        <v>50057</v>
      </c>
      <c r="F398" s="7" t="s">
        <v>167</v>
      </c>
      <c r="G398" s="7" t="s">
        <v>160</v>
      </c>
      <c r="H398" s="8">
        <v>280051</v>
      </c>
      <c r="I398" s="8">
        <v>60</v>
      </c>
      <c r="J398" s="7" t="s">
        <v>7</v>
      </c>
      <c r="K398" s="7" t="s">
        <v>161</v>
      </c>
      <c r="L398" s="8">
        <v>44</v>
      </c>
      <c r="M398" s="8">
        <v>192056</v>
      </c>
      <c r="N398" s="7" t="s">
        <v>1148</v>
      </c>
      <c r="O398" s="8">
        <v>32466</v>
      </c>
      <c r="P398" s="7" t="s">
        <v>1148</v>
      </c>
      <c r="Q398" s="8">
        <v>1752</v>
      </c>
      <c r="R398" s="7" t="s">
        <v>1148</v>
      </c>
      <c r="S398" s="8">
        <v>20697</v>
      </c>
      <c r="T398" s="7" t="s">
        <v>1148</v>
      </c>
      <c r="U398" s="8">
        <v>0</v>
      </c>
      <c r="V398" s="7" t="s">
        <v>1148</v>
      </c>
      <c r="W398" s="33">
        <v>246971</v>
      </c>
      <c r="X398" s="7" t="s">
        <v>1148</v>
      </c>
      <c r="Y398" s="30">
        <v>105</v>
      </c>
      <c r="Z398" s="7" t="s">
        <v>1148</v>
      </c>
      <c r="AA398" s="30">
        <v>17</v>
      </c>
      <c r="AB398" s="7" t="s">
        <v>1148</v>
      </c>
      <c r="AC398" s="30">
        <v>0.9</v>
      </c>
      <c r="AD398" s="7" t="s">
        <v>1148</v>
      </c>
      <c r="AE398" s="30">
        <v>11.5</v>
      </c>
      <c r="AF398" s="7" t="s">
        <v>1148</v>
      </c>
      <c r="AG398" s="30">
        <v>0</v>
      </c>
      <c r="AH398" s="34" t="s">
        <v>1148</v>
      </c>
      <c r="AI398" s="32">
        <v>134.4</v>
      </c>
      <c r="AJ398" s="7" t="s">
        <v>1148</v>
      </c>
      <c r="AK398" s="7" t="str">
        <f>IF(OR(N398="Q",P398="Q",R398="Q",T398="Q",V398="Q",X398="Q",Z398="Q",AB398="Q",AD398="Q",AF398="Q",AH398="Q",AJ398="Q"),"Yes","No")</f>
        <v>No</v>
      </c>
    </row>
    <row r="399" spans="1:37">
      <c r="A399" s="7" t="s">
        <v>642</v>
      </c>
      <c r="B399" s="7" t="s">
        <v>290</v>
      </c>
      <c r="C399" s="7" t="s">
        <v>40</v>
      </c>
      <c r="D399" s="304">
        <v>5059</v>
      </c>
      <c r="E399" s="299">
        <v>50059</v>
      </c>
      <c r="F399" s="7" t="s">
        <v>167</v>
      </c>
      <c r="G399" s="7" t="s">
        <v>160</v>
      </c>
      <c r="H399" s="8">
        <v>161316</v>
      </c>
      <c r="I399" s="8">
        <v>60</v>
      </c>
      <c r="J399" s="7" t="s">
        <v>10</v>
      </c>
      <c r="K399" s="7" t="s">
        <v>161</v>
      </c>
      <c r="L399" s="8">
        <v>12</v>
      </c>
      <c r="M399" s="8">
        <v>8722</v>
      </c>
      <c r="N399" s="7" t="s">
        <v>1148</v>
      </c>
      <c r="O399" s="8">
        <v>1489</v>
      </c>
      <c r="P399" s="7" t="s">
        <v>1148</v>
      </c>
      <c r="Q399" s="8">
        <v>0</v>
      </c>
      <c r="R399" s="7" t="s">
        <v>1148</v>
      </c>
      <c r="S399" s="8">
        <v>2502</v>
      </c>
      <c r="T399" s="7" t="s">
        <v>1148</v>
      </c>
      <c r="U399" s="8">
        <v>0</v>
      </c>
      <c r="V399" s="7" t="s">
        <v>1148</v>
      </c>
      <c r="W399" s="33">
        <v>12713</v>
      </c>
      <c r="X399" s="7" t="s">
        <v>1148</v>
      </c>
      <c r="Y399" s="30">
        <v>4</v>
      </c>
      <c r="Z399" s="7" t="s">
        <v>1148</v>
      </c>
      <c r="AA399" s="30">
        <v>0.8</v>
      </c>
      <c r="AB399" s="7" t="s">
        <v>1148</v>
      </c>
      <c r="AC399" s="30">
        <v>0</v>
      </c>
      <c r="AD399" s="7" t="s">
        <v>1148</v>
      </c>
      <c r="AE399" s="30">
        <v>1.3</v>
      </c>
      <c r="AF399" s="7" t="s">
        <v>1148</v>
      </c>
      <c r="AG399" s="30">
        <v>0</v>
      </c>
      <c r="AH399" s="34" t="s">
        <v>1148</v>
      </c>
      <c r="AI399" s="32">
        <v>6.1</v>
      </c>
      <c r="AJ399" s="7" t="s">
        <v>1148</v>
      </c>
      <c r="AK399" s="7" t="str">
        <f>IF(OR(N399="Q",P399="Q",R399="Q",T399="Q",V399="Q",X399="Q",Z399="Q",AB399="Q",AD399="Q",AF399="Q",AH399="Q",AJ399="Q"),"Yes","No")</f>
        <v>No</v>
      </c>
    </row>
    <row r="400" spans="1:37">
      <c r="A400" s="7" t="s">
        <v>589</v>
      </c>
      <c r="B400" s="7" t="s">
        <v>590</v>
      </c>
      <c r="C400" s="7" t="s">
        <v>40</v>
      </c>
      <c r="D400" s="304">
        <v>5057</v>
      </c>
      <c r="E400" s="299">
        <v>50057</v>
      </c>
      <c r="F400" s="7" t="s">
        <v>167</v>
      </c>
      <c r="G400" s="7" t="s">
        <v>160</v>
      </c>
      <c r="H400" s="8">
        <v>280051</v>
      </c>
      <c r="I400" s="8">
        <v>60</v>
      </c>
      <c r="J400" s="7" t="s">
        <v>10</v>
      </c>
      <c r="K400" s="7" t="s">
        <v>161</v>
      </c>
      <c r="L400" s="8">
        <v>9</v>
      </c>
      <c r="M400" s="8">
        <v>6928</v>
      </c>
      <c r="N400" s="7" t="s">
        <v>1148</v>
      </c>
      <c r="O400" s="8">
        <v>0</v>
      </c>
      <c r="P400" s="7" t="s">
        <v>1148</v>
      </c>
      <c r="Q400" s="8">
        <v>208</v>
      </c>
      <c r="R400" s="7" t="s">
        <v>1148</v>
      </c>
      <c r="S400" s="8">
        <v>3072</v>
      </c>
      <c r="T400" s="7" t="s">
        <v>1148</v>
      </c>
      <c r="U400" s="8">
        <v>0</v>
      </c>
      <c r="V400" s="7" t="s">
        <v>1148</v>
      </c>
      <c r="W400" s="33">
        <v>10208</v>
      </c>
      <c r="X400" s="7" t="s">
        <v>1148</v>
      </c>
      <c r="Y400" s="30">
        <v>5</v>
      </c>
      <c r="Z400" s="7" t="s">
        <v>1148</v>
      </c>
      <c r="AA400" s="30">
        <v>0</v>
      </c>
      <c r="AB400" s="7" t="s">
        <v>1148</v>
      </c>
      <c r="AC400" s="30">
        <v>0.1</v>
      </c>
      <c r="AD400" s="7" t="s">
        <v>1148</v>
      </c>
      <c r="AE400" s="30">
        <v>1.6</v>
      </c>
      <c r="AF400" s="7" t="s">
        <v>1148</v>
      </c>
      <c r="AG400" s="30">
        <v>0</v>
      </c>
      <c r="AH400" s="34" t="s">
        <v>1148</v>
      </c>
      <c r="AI400" s="32">
        <v>6.7</v>
      </c>
      <c r="AJ400" s="7" t="s">
        <v>1148</v>
      </c>
      <c r="AK400" s="7" t="str">
        <f>IF(OR(N400="Q",P400="Q",R400="Q",T400="Q",V400="Q",X400="Q",Z400="Q",AB400="Q",AD400="Q",AF400="Q",AH400="Q",AJ400="Q"),"Yes","No")</f>
        <v>No</v>
      </c>
    </row>
    <row r="401" spans="1:37">
      <c r="A401" s="7" t="s">
        <v>66</v>
      </c>
      <c r="B401" s="7" t="s">
        <v>360</v>
      </c>
      <c r="C401" s="7" t="s">
        <v>63</v>
      </c>
      <c r="D401" s="304">
        <v>2163</v>
      </c>
      <c r="E401" s="299">
        <v>20163</v>
      </c>
      <c r="F401" s="7" t="s">
        <v>175</v>
      </c>
      <c r="G401" s="7" t="s">
        <v>160</v>
      </c>
      <c r="H401" s="8">
        <v>18351295</v>
      </c>
      <c r="I401" s="8">
        <v>59</v>
      </c>
      <c r="J401" s="7" t="s">
        <v>18</v>
      </c>
      <c r="K401" s="7" t="s">
        <v>161</v>
      </c>
      <c r="L401" s="8">
        <v>59</v>
      </c>
      <c r="M401" s="8">
        <v>134483</v>
      </c>
      <c r="N401" s="7" t="s">
        <v>1148</v>
      </c>
      <c r="O401" s="8">
        <v>45687</v>
      </c>
      <c r="P401" s="7" t="s">
        <v>1148</v>
      </c>
      <c r="Q401" s="8">
        <v>7634</v>
      </c>
      <c r="R401" s="7" t="s">
        <v>1148</v>
      </c>
      <c r="S401" s="8">
        <v>31029</v>
      </c>
      <c r="T401" s="7" t="s">
        <v>1148</v>
      </c>
      <c r="U401" s="8">
        <v>0</v>
      </c>
      <c r="V401" s="7" t="s">
        <v>1148</v>
      </c>
      <c r="W401" s="33">
        <v>218833</v>
      </c>
      <c r="X401" s="7" t="s">
        <v>1148</v>
      </c>
      <c r="Y401" s="30">
        <v>77</v>
      </c>
      <c r="Z401" s="7" t="s">
        <v>1148</v>
      </c>
      <c r="AA401" s="30">
        <v>24</v>
      </c>
      <c r="AB401" s="7" t="s">
        <v>1148</v>
      </c>
      <c r="AC401" s="30">
        <v>4</v>
      </c>
      <c r="AD401" s="7" t="s">
        <v>1148</v>
      </c>
      <c r="AE401" s="30">
        <v>26</v>
      </c>
      <c r="AF401" s="7" t="s">
        <v>1148</v>
      </c>
      <c r="AG401" s="30">
        <v>0</v>
      </c>
      <c r="AH401" s="34" t="s">
        <v>1148</v>
      </c>
      <c r="AI401" s="32">
        <v>131</v>
      </c>
      <c r="AJ401" s="7" t="s">
        <v>1148</v>
      </c>
      <c r="AK401" s="7" t="str">
        <f>IF(OR(N401="Q",P401="Q",R401="Q",T401="Q",V401="Q",X401="Q",Z401="Q",AB401="Q",AD401="Q",AF401="Q",AH401="Q",AJ401="Q"),"Yes","No")</f>
        <v>No</v>
      </c>
    </row>
    <row r="402" spans="1:37">
      <c r="A402" s="7" t="s">
        <v>364</v>
      </c>
      <c r="B402" s="7" t="s">
        <v>365</v>
      </c>
      <c r="C402" s="7" t="s">
        <v>36</v>
      </c>
      <c r="D402" s="304">
        <v>4082</v>
      </c>
      <c r="E402" s="299">
        <v>40082</v>
      </c>
      <c r="F402" s="7" t="s">
        <v>164</v>
      </c>
      <c r="G402" s="7" t="s">
        <v>160</v>
      </c>
      <c r="H402" s="8">
        <v>4515419</v>
      </c>
      <c r="I402" s="8">
        <v>59</v>
      </c>
      <c r="J402" s="7" t="s">
        <v>8</v>
      </c>
      <c r="K402" s="7" t="s">
        <v>161</v>
      </c>
      <c r="L402" s="8">
        <v>56</v>
      </c>
      <c r="M402" s="8">
        <v>0</v>
      </c>
      <c r="N402" s="7" t="s">
        <v>1148</v>
      </c>
      <c r="O402" s="8">
        <v>1872</v>
      </c>
      <c r="P402" s="7" t="s">
        <v>1148</v>
      </c>
      <c r="Q402" s="8">
        <v>0</v>
      </c>
      <c r="R402" s="7" t="s">
        <v>1148</v>
      </c>
      <c r="S402" s="8">
        <v>5616</v>
      </c>
      <c r="T402" s="7" t="s">
        <v>1148</v>
      </c>
      <c r="U402" s="8">
        <v>0</v>
      </c>
      <c r="V402" s="7" t="s">
        <v>1148</v>
      </c>
      <c r="W402" s="33">
        <v>7488</v>
      </c>
      <c r="X402" s="7" t="s">
        <v>1148</v>
      </c>
      <c r="Y402" s="30">
        <v>0</v>
      </c>
      <c r="Z402" s="7" t="s">
        <v>1148</v>
      </c>
      <c r="AA402" s="30">
        <v>1</v>
      </c>
      <c r="AB402" s="7" t="s">
        <v>1148</v>
      </c>
      <c r="AC402" s="30">
        <v>0</v>
      </c>
      <c r="AD402" s="7" t="s">
        <v>1148</v>
      </c>
      <c r="AE402" s="30">
        <v>3</v>
      </c>
      <c r="AF402" s="7" t="s">
        <v>1148</v>
      </c>
      <c r="AG402" s="30">
        <v>0</v>
      </c>
      <c r="AH402" s="34" t="s">
        <v>1148</v>
      </c>
      <c r="AI402" s="32">
        <v>4</v>
      </c>
      <c r="AJ402" s="7" t="s">
        <v>1148</v>
      </c>
      <c r="AK402" s="7" t="str">
        <f>IF(OR(N402="Q",P402="Q",R402="Q",T402="Q",V402="Q",X402="Q",Z402="Q",AB402="Q",AD402="Q",AF402="Q",AH402="Q",AJ402="Q"),"Yes","No")</f>
        <v>No</v>
      </c>
    </row>
    <row r="403" spans="1:37">
      <c r="A403" s="7" t="s">
        <v>67</v>
      </c>
      <c r="B403" s="7" t="s">
        <v>756</v>
      </c>
      <c r="C403" s="7" t="s">
        <v>63</v>
      </c>
      <c r="D403" s="304">
        <v>2190</v>
      </c>
      <c r="E403" s="299">
        <v>20190</v>
      </c>
      <c r="F403" s="7" t="s">
        <v>175</v>
      </c>
      <c r="G403" s="7" t="s">
        <v>160</v>
      </c>
      <c r="H403" s="8">
        <v>18351295</v>
      </c>
      <c r="I403" s="8">
        <v>59</v>
      </c>
      <c r="J403" s="7" t="s">
        <v>7</v>
      </c>
      <c r="K403" s="7" t="s">
        <v>161</v>
      </c>
      <c r="L403" s="8">
        <v>47</v>
      </c>
      <c r="M403" s="8">
        <v>111435</v>
      </c>
      <c r="N403" s="7" t="s">
        <v>1148</v>
      </c>
      <c r="O403" s="8">
        <v>19000</v>
      </c>
      <c r="P403" s="7" t="s">
        <v>1148</v>
      </c>
      <c r="Q403" s="8">
        <v>3800</v>
      </c>
      <c r="R403" s="7" t="s">
        <v>1148</v>
      </c>
      <c r="S403" s="8">
        <v>10420</v>
      </c>
      <c r="T403" s="7" t="s">
        <v>1148</v>
      </c>
      <c r="U403" s="8">
        <v>0</v>
      </c>
      <c r="V403" s="7" t="s">
        <v>1148</v>
      </c>
      <c r="W403" s="33">
        <v>144655</v>
      </c>
      <c r="X403" s="7" t="s">
        <v>1148</v>
      </c>
      <c r="Y403" s="30">
        <v>57</v>
      </c>
      <c r="Z403" s="7" t="s">
        <v>1148</v>
      </c>
      <c r="AA403" s="30">
        <v>10</v>
      </c>
      <c r="AB403" s="7" t="s">
        <v>1148</v>
      </c>
      <c r="AC403" s="30">
        <v>2</v>
      </c>
      <c r="AD403" s="7" t="s">
        <v>1148</v>
      </c>
      <c r="AE403" s="30">
        <v>5</v>
      </c>
      <c r="AF403" s="7" t="s">
        <v>1148</v>
      </c>
      <c r="AG403" s="30">
        <v>0</v>
      </c>
      <c r="AH403" s="34" t="s">
        <v>1148</v>
      </c>
      <c r="AI403" s="32">
        <v>74</v>
      </c>
      <c r="AJ403" s="7" t="s">
        <v>1148</v>
      </c>
      <c r="AK403" s="7" t="str">
        <f>IF(OR(N403="Q",P403="Q",R403="Q",T403="Q",V403="Q",X403="Q",Z403="Q",AB403="Q",AD403="Q",AF403="Q",AH403="Q",AJ403="Q"),"Yes","No")</f>
        <v>No</v>
      </c>
    </row>
    <row r="404" spans="1:37">
      <c r="A404" s="7" t="s">
        <v>717</v>
      </c>
      <c r="B404" s="7" t="s">
        <v>718</v>
      </c>
      <c r="C404" s="7" t="s">
        <v>58</v>
      </c>
      <c r="D404" s="304">
        <v>4012</v>
      </c>
      <c r="E404" s="299">
        <v>40012</v>
      </c>
      <c r="F404" s="7" t="s">
        <v>167</v>
      </c>
      <c r="G404" s="7" t="s">
        <v>160</v>
      </c>
      <c r="H404" s="8">
        <v>391024</v>
      </c>
      <c r="I404" s="8">
        <v>59</v>
      </c>
      <c r="J404" s="7" t="s">
        <v>7</v>
      </c>
      <c r="K404" s="7" t="s">
        <v>161</v>
      </c>
      <c r="L404" s="8">
        <v>36</v>
      </c>
      <c r="M404" s="8">
        <v>140658</v>
      </c>
      <c r="N404" s="7" t="s">
        <v>1148</v>
      </c>
      <c r="O404" s="8">
        <v>40263</v>
      </c>
      <c r="P404" s="7" t="s">
        <v>1148</v>
      </c>
      <c r="Q404" s="8">
        <v>7</v>
      </c>
      <c r="R404" s="7" t="s">
        <v>1148</v>
      </c>
      <c r="S404" s="8">
        <v>19710</v>
      </c>
      <c r="T404" s="7" t="s">
        <v>1148</v>
      </c>
      <c r="U404" s="8">
        <v>0</v>
      </c>
      <c r="V404" s="7" t="s">
        <v>1148</v>
      </c>
      <c r="W404" s="33">
        <v>200638</v>
      </c>
      <c r="X404" s="7" t="s">
        <v>1148</v>
      </c>
      <c r="Y404" s="30">
        <v>74</v>
      </c>
      <c r="Z404" s="7" t="s">
        <v>1148</v>
      </c>
      <c r="AA404" s="30">
        <v>21</v>
      </c>
      <c r="AB404" s="7" t="s">
        <v>1148</v>
      </c>
      <c r="AC404" s="30">
        <v>0</v>
      </c>
      <c r="AD404" s="7" t="s">
        <v>1148</v>
      </c>
      <c r="AE404" s="30">
        <v>10</v>
      </c>
      <c r="AF404" s="7" t="s">
        <v>1148</v>
      </c>
      <c r="AG404" s="30">
        <v>0</v>
      </c>
      <c r="AH404" s="34" t="s">
        <v>1148</v>
      </c>
      <c r="AI404" s="32">
        <v>105</v>
      </c>
      <c r="AJ404" s="7" t="s">
        <v>1148</v>
      </c>
      <c r="AK404" s="7" t="str">
        <f>IF(OR(N404="Q",P404="Q",R404="Q",T404="Q",V404="Q",X404="Q",Z404="Q",AB404="Q",AD404="Q",AF404="Q",AH404="Q",AJ404="Q"),"Yes","No")</f>
        <v>No</v>
      </c>
    </row>
    <row r="405" spans="1:37">
      <c r="A405" s="7" t="s">
        <v>575</v>
      </c>
      <c r="B405" s="7" t="s">
        <v>576</v>
      </c>
      <c r="C405" s="7" t="s">
        <v>73</v>
      </c>
      <c r="D405" s="304">
        <v>5021</v>
      </c>
      <c r="E405" s="299">
        <v>50021</v>
      </c>
      <c r="F405" s="7" t="s">
        <v>167</v>
      </c>
      <c r="G405" s="7" t="s">
        <v>160</v>
      </c>
      <c r="H405" s="8">
        <v>569499</v>
      </c>
      <c r="I405" s="8">
        <v>59</v>
      </c>
      <c r="J405" s="7" t="s">
        <v>10</v>
      </c>
      <c r="K405" s="7" t="s">
        <v>161</v>
      </c>
      <c r="L405" s="8">
        <v>31</v>
      </c>
      <c r="M405" s="8">
        <v>43763</v>
      </c>
      <c r="N405" s="7" t="s">
        <v>1148</v>
      </c>
      <c r="O405" s="8">
        <v>11558</v>
      </c>
      <c r="P405" s="7" t="s">
        <v>1148</v>
      </c>
      <c r="Q405" s="8">
        <v>929</v>
      </c>
      <c r="R405" s="7" t="s">
        <v>1148</v>
      </c>
      <c r="S405" s="8">
        <v>9961</v>
      </c>
      <c r="T405" s="7" t="s">
        <v>1148</v>
      </c>
      <c r="U405" s="8">
        <v>868</v>
      </c>
      <c r="V405" s="7" t="s">
        <v>1148</v>
      </c>
      <c r="W405" s="33">
        <v>67079</v>
      </c>
      <c r="X405" s="7" t="s">
        <v>1148</v>
      </c>
      <c r="Y405" s="30">
        <v>21.7</v>
      </c>
      <c r="Z405" s="7" t="s">
        <v>1148</v>
      </c>
      <c r="AA405" s="30">
        <v>5.9</v>
      </c>
      <c r="AB405" s="7" t="s">
        <v>1148</v>
      </c>
      <c r="AC405" s="30">
        <v>0.5</v>
      </c>
      <c r="AD405" s="7" t="s">
        <v>1148</v>
      </c>
      <c r="AE405" s="30">
        <v>5.4</v>
      </c>
      <c r="AF405" s="7" t="s">
        <v>1148</v>
      </c>
      <c r="AG405" s="30">
        <v>0.5</v>
      </c>
      <c r="AH405" s="34" t="s">
        <v>1148</v>
      </c>
      <c r="AI405" s="32">
        <v>34</v>
      </c>
      <c r="AJ405" s="7" t="s">
        <v>1148</v>
      </c>
      <c r="AK405" s="7" t="str">
        <f>IF(OR(N405="Q",P405="Q",R405="Q",T405="Q",V405="Q",X405="Q",Z405="Q",AB405="Q",AD405="Q",AF405="Q",AH405="Q",AJ405="Q"),"Yes","No")</f>
        <v>No</v>
      </c>
    </row>
    <row r="406" spans="1:37">
      <c r="A406" s="7" t="s">
        <v>575</v>
      </c>
      <c r="B406" s="7" t="s">
        <v>576</v>
      </c>
      <c r="C406" s="7" t="s">
        <v>73</v>
      </c>
      <c r="D406" s="304">
        <v>5021</v>
      </c>
      <c r="E406" s="299">
        <v>50021</v>
      </c>
      <c r="F406" s="7" t="s">
        <v>167</v>
      </c>
      <c r="G406" s="7" t="s">
        <v>160</v>
      </c>
      <c r="H406" s="8">
        <v>569499</v>
      </c>
      <c r="I406" s="8">
        <v>59</v>
      </c>
      <c r="J406" s="7" t="s">
        <v>7</v>
      </c>
      <c r="K406" s="7" t="s">
        <v>161</v>
      </c>
      <c r="L406" s="8">
        <v>28</v>
      </c>
      <c r="M406" s="8">
        <v>53058</v>
      </c>
      <c r="N406" s="7" t="s">
        <v>1148</v>
      </c>
      <c r="O406" s="8">
        <v>14013</v>
      </c>
      <c r="P406" s="7" t="s">
        <v>1148</v>
      </c>
      <c r="Q406" s="8">
        <v>1126</v>
      </c>
      <c r="R406" s="7" t="s">
        <v>1148</v>
      </c>
      <c r="S406" s="8">
        <v>12077</v>
      </c>
      <c r="T406" s="7" t="s">
        <v>1148</v>
      </c>
      <c r="U406" s="8">
        <v>1052</v>
      </c>
      <c r="V406" s="7" t="s">
        <v>1148</v>
      </c>
      <c r="W406" s="33">
        <v>81326</v>
      </c>
      <c r="X406" s="7" t="s">
        <v>1148</v>
      </c>
      <c r="Y406" s="30">
        <v>26.3</v>
      </c>
      <c r="Z406" s="7" t="s">
        <v>1148</v>
      </c>
      <c r="AA406" s="30">
        <v>7.1</v>
      </c>
      <c r="AB406" s="7" t="s">
        <v>1148</v>
      </c>
      <c r="AC406" s="30">
        <v>0.5</v>
      </c>
      <c r="AD406" s="7" t="s">
        <v>1148</v>
      </c>
      <c r="AE406" s="30">
        <v>6.6</v>
      </c>
      <c r="AF406" s="7" t="s">
        <v>1148</v>
      </c>
      <c r="AG406" s="30">
        <v>0.5</v>
      </c>
      <c r="AH406" s="34" t="s">
        <v>1148</v>
      </c>
      <c r="AI406" s="32">
        <v>41</v>
      </c>
      <c r="AJ406" s="7" t="s">
        <v>1148</v>
      </c>
      <c r="AK406" s="7" t="str">
        <f>IF(OR(N406="Q",P406="Q",R406="Q",T406="Q",V406="Q",X406="Q",Z406="Q",AB406="Q",AD406="Q",AF406="Q",AH406="Q",AJ406="Q"),"Yes","No")</f>
        <v>No</v>
      </c>
    </row>
    <row r="407" spans="1:37">
      <c r="A407" s="7" t="s">
        <v>717</v>
      </c>
      <c r="B407" s="7" t="s">
        <v>718</v>
      </c>
      <c r="C407" s="7" t="s">
        <v>58</v>
      </c>
      <c r="D407" s="304">
        <v>4012</v>
      </c>
      <c r="E407" s="299">
        <v>40012</v>
      </c>
      <c r="F407" s="7" t="s">
        <v>167</v>
      </c>
      <c r="G407" s="7" t="s">
        <v>160</v>
      </c>
      <c r="H407" s="8">
        <v>391024</v>
      </c>
      <c r="I407" s="8">
        <v>59</v>
      </c>
      <c r="J407" s="7" t="s">
        <v>10</v>
      </c>
      <c r="K407" s="7" t="s">
        <v>161</v>
      </c>
      <c r="L407" s="8">
        <v>23</v>
      </c>
      <c r="M407" s="8">
        <v>48979</v>
      </c>
      <c r="N407" s="7" t="s">
        <v>1148</v>
      </c>
      <c r="O407" s="8">
        <v>1892</v>
      </c>
      <c r="P407" s="7" t="s">
        <v>1148</v>
      </c>
      <c r="Q407" s="8">
        <v>0</v>
      </c>
      <c r="R407" s="7" t="s">
        <v>1148</v>
      </c>
      <c r="S407" s="8">
        <v>9000</v>
      </c>
      <c r="T407" s="7" t="s">
        <v>1148</v>
      </c>
      <c r="U407" s="8">
        <v>0</v>
      </c>
      <c r="V407" s="7" t="s">
        <v>1148</v>
      </c>
      <c r="W407" s="33">
        <v>59871</v>
      </c>
      <c r="X407" s="7" t="s">
        <v>1148</v>
      </c>
      <c r="Y407" s="30">
        <v>23</v>
      </c>
      <c r="Z407" s="7" t="s">
        <v>1148</v>
      </c>
      <c r="AA407" s="30">
        <v>1</v>
      </c>
      <c r="AB407" s="7" t="s">
        <v>1148</v>
      </c>
      <c r="AC407" s="30">
        <v>0</v>
      </c>
      <c r="AD407" s="7" t="s">
        <v>1148</v>
      </c>
      <c r="AE407" s="30">
        <v>6</v>
      </c>
      <c r="AF407" s="7" t="s">
        <v>1148</v>
      </c>
      <c r="AG407" s="30">
        <v>0</v>
      </c>
      <c r="AH407" s="34" t="s">
        <v>1148</v>
      </c>
      <c r="AI407" s="32">
        <v>30</v>
      </c>
      <c r="AJ407" s="7" t="s">
        <v>1148</v>
      </c>
      <c r="AK407" s="7" t="str">
        <f>IF(OR(N407="Q",P407="Q",R407="Q",T407="Q",V407="Q",X407="Q",Z407="Q",AB407="Q",AD407="Q",AF407="Q",AH407="Q",AJ407="Q"),"Yes","No")</f>
        <v>No</v>
      </c>
    </row>
    <row r="408" spans="1:37">
      <c r="A408" s="7" t="s">
        <v>67</v>
      </c>
      <c r="B408" s="7" t="s">
        <v>756</v>
      </c>
      <c r="C408" s="7" t="s">
        <v>63</v>
      </c>
      <c r="D408" s="304">
        <v>2190</v>
      </c>
      <c r="E408" s="299">
        <v>20190</v>
      </c>
      <c r="F408" s="7" t="s">
        <v>175</v>
      </c>
      <c r="G408" s="7" t="s">
        <v>160</v>
      </c>
      <c r="H408" s="8">
        <v>18351295</v>
      </c>
      <c r="I408" s="8">
        <v>59</v>
      </c>
      <c r="J408" s="7" t="s">
        <v>19</v>
      </c>
      <c r="K408" s="7" t="s">
        <v>161</v>
      </c>
      <c r="L408" s="8">
        <v>12</v>
      </c>
      <c r="M408" s="8">
        <v>128250</v>
      </c>
      <c r="N408" s="7" t="s">
        <v>1148</v>
      </c>
      <c r="O408" s="8">
        <v>28600</v>
      </c>
      <c r="P408" s="7" t="s">
        <v>1148</v>
      </c>
      <c r="Q408" s="8">
        <v>4200</v>
      </c>
      <c r="R408" s="7" t="s">
        <v>1148</v>
      </c>
      <c r="S408" s="8">
        <v>53600</v>
      </c>
      <c r="T408" s="7" t="s">
        <v>1148</v>
      </c>
      <c r="U408" s="8">
        <v>0</v>
      </c>
      <c r="V408" s="7" t="s">
        <v>1148</v>
      </c>
      <c r="W408" s="33">
        <v>214650</v>
      </c>
      <c r="X408" s="7" t="s">
        <v>1148</v>
      </c>
      <c r="Y408" s="30">
        <v>63</v>
      </c>
      <c r="Z408" s="7" t="s">
        <v>1148</v>
      </c>
      <c r="AA408" s="30">
        <v>15</v>
      </c>
      <c r="AB408" s="7" t="s">
        <v>1148</v>
      </c>
      <c r="AC408" s="30">
        <v>2</v>
      </c>
      <c r="AD408" s="7" t="s">
        <v>1148</v>
      </c>
      <c r="AE408" s="30">
        <v>30</v>
      </c>
      <c r="AF408" s="7" t="s">
        <v>1148</v>
      </c>
      <c r="AG408" s="30">
        <v>0</v>
      </c>
      <c r="AH408" s="34" t="s">
        <v>1148</v>
      </c>
      <c r="AI408" s="32">
        <v>110</v>
      </c>
      <c r="AJ408" s="7" t="s">
        <v>1148</v>
      </c>
      <c r="AK408" s="7" t="str">
        <f>IF(OR(N408="Q",P408="Q",R408="Q",T408="Q",V408="Q",X408="Q",Z408="Q",AB408="Q",AD408="Q",AF408="Q",AH408="Q",AJ408="Q"),"Yes","No")</f>
        <v>No</v>
      </c>
    </row>
    <row r="409" spans="1:37">
      <c r="A409" s="7" t="s">
        <v>364</v>
      </c>
      <c r="B409" s="7" t="s">
        <v>365</v>
      </c>
      <c r="C409" s="7" t="s">
        <v>36</v>
      </c>
      <c r="D409" s="304">
        <v>4082</v>
      </c>
      <c r="E409" s="299">
        <v>40082</v>
      </c>
      <c r="F409" s="7" t="s">
        <v>164</v>
      </c>
      <c r="G409" s="7" t="s">
        <v>160</v>
      </c>
      <c r="H409" s="8">
        <v>4515419</v>
      </c>
      <c r="I409" s="8">
        <v>59</v>
      </c>
      <c r="J409" s="7" t="s">
        <v>10</v>
      </c>
      <c r="K409" s="7" t="s">
        <v>161</v>
      </c>
      <c r="L409" s="8">
        <v>3</v>
      </c>
      <c r="M409" s="8">
        <v>5550</v>
      </c>
      <c r="N409" s="7" t="s">
        <v>1148</v>
      </c>
      <c r="O409" s="8">
        <v>0</v>
      </c>
      <c r="P409" s="7" t="s">
        <v>1148</v>
      </c>
      <c r="Q409" s="8">
        <v>0</v>
      </c>
      <c r="R409" s="7" t="s">
        <v>1148</v>
      </c>
      <c r="S409" s="8">
        <v>4368</v>
      </c>
      <c r="T409" s="7" t="s">
        <v>1148</v>
      </c>
      <c r="U409" s="8">
        <v>0</v>
      </c>
      <c r="V409" s="7" t="s">
        <v>1148</v>
      </c>
      <c r="W409" s="33">
        <v>9918</v>
      </c>
      <c r="X409" s="7" t="s">
        <v>1148</v>
      </c>
      <c r="Y409" s="30">
        <v>3</v>
      </c>
      <c r="Z409" s="7" t="s">
        <v>1148</v>
      </c>
      <c r="AA409" s="30">
        <v>0</v>
      </c>
      <c r="AB409" s="7" t="s">
        <v>1148</v>
      </c>
      <c r="AC409" s="30">
        <v>0</v>
      </c>
      <c r="AD409" s="7" t="s">
        <v>1148</v>
      </c>
      <c r="AE409" s="30">
        <v>3</v>
      </c>
      <c r="AF409" s="7" t="s">
        <v>1148</v>
      </c>
      <c r="AG409" s="30">
        <v>0</v>
      </c>
      <c r="AH409" s="34" t="s">
        <v>1148</v>
      </c>
      <c r="AI409" s="32">
        <v>6</v>
      </c>
      <c r="AJ409" s="7" t="s">
        <v>1148</v>
      </c>
      <c r="AK409" s="7" t="str">
        <f>IF(OR(N409="Q",P409="Q",R409="Q",T409="Q",V409="Q",X409="Q",Z409="Q",AB409="Q",AD409="Q",AF409="Q",AH409="Q",AJ409="Q"),"Yes","No")</f>
        <v>No</v>
      </c>
    </row>
    <row r="410" spans="1:37">
      <c r="A410" s="7" t="s">
        <v>443</v>
      </c>
      <c r="B410" s="7" t="s">
        <v>444</v>
      </c>
      <c r="C410" s="7" t="s">
        <v>96</v>
      </c>
      <c r="D410" s="304">
        <v>3001</v>
      </c>
      <c r="E410" s="299">
        <v>30001</v>
      </c>
      <c r="F410" s="7" t="s">
        <v>167</v>
      </c>
      <c r="G410" s="7" t="s">
        <v>160</v>
      </c>
      <c r="H410" s="8">
        <v>153199</v>
      </c>
      <c r="I410" s="8">
        <v>58</v>
      </c>
      <c r="J410" s="7" t="s">
        <v>7</v>
      </c>
      <c r="K410" s="7" t="s">
        <v>161</v>
      </c>
      <c r="L410" s="8">
        <v>45</v>
      </c>
      <c r="M410" s="8">
        <v>173393</v>
      </c>
      <c r="N410" s="7" t="s">
        <v>1148</v>
      </c>
      <c r="O410" s="8">
        <v>46498</v>
      </c>
      <c r="P410" s="7" t="s">
        <v>1148</v>
      </c>
      <c r="Q410" s="8">
        <v>4036</v>
      </c>
      <c r="R410" s="7" t="s">
        <v>1148</v>
      </c>
      <c r="S410" s="8">
        <v>20108</v>
      </c>
      <c r="T410" s="7" t="s">
        <v>1148</v>
      </c>
      <c r="U410" s="8">
        <v>0</v>
      </c>
      <c r="V410" s="7" t="s">
        <v>1148</v>
      </c>
      <c r="W410" s="33">
        <v>244035</v>
      </c>
      <c r="X410" s="7" t="s">
        <v>1148</v>
      </c>
      <c r="Y410" s="30">
        <v>89</v>
      </c>
      <c r="Z410" s="7" t="s">
        <v>1148</v>
      </c>
      <c r="AA410" s="30">
        <v>24.8</v>
      </c>
      <c r="AB410" s="7" t="s">
        <v>1148</v>
      </c>
      <c r="AC410" s="30">
        <v>1.8</v>
      </c>
      <c r="AD410" s="7" t="s">
        <v>1148</v>
      </c>
      <c r="AE410" s="30">
        <v>9.2799999999999994</v>
      </c>
      <c r="AF410" s="7" t="s">
        <v>1148</v>
      </c>
      <c r="AG410" s="30">
        <v>0</v>
      </c>
      <c r="AH410" s="34" t="s">
        <v>1148</v>
      </c>
      <c r="AI410" s="32">
        <v>124.88</v>
      </c>
      <c r="AJ410" s="7" t="s">
        <v>1148</v>
      </c>
      <c r="AK410" s="7" t="str">
        <f>IF(OR(N410="Q",P410="Q",R410="Q",T410="Q",V410="Q",X410="Q",Z410="Q",AB410="Q",AD410="Q",AF410="Q",AH410="Q",AJ410="Q"),"Yes","No")</f>
        <v>No</v>
      </c>
    </row>
    <row r="411" spans="1:37">
      <c r="A411" s="7" t="s">
        <v>443</v>
      </c>
      <c r="B411" s="7" t="s">
        <v>444</v>
      </c>
      <c r="C411" s="7" t="s">
        <v>96</v>
      </c>
      <c r="D411" s="304">
        <v>3001</v>
      </c>
      <c r="E411" s="299">
        <v>30001</v>
      </c>
      <c r="F411" s="7" t="s">
        <v>167</v>
      </c>
      <c r="G411" s="7" t="s">
        <v>160</v>
      </c>
      <c r="H411" s="8">
        <v>153199</v>
      </c>
      <c r="I411" s="8">
        <v>58</v>
      </c>
      <c r="J411" s="7" t="s">
        <v>10</v>
      </c>
      <c r="K411" s="7" t="s">
        <v>161</v>
      </c>
      <c r="L411" s="8">
        <v>13</v>
      </c>
      <c r="M411" s="8">
        <v>31254</v>
      </c>
      <c r="N411" s="7" t="s">
        <v>1148</v>
      </c>
      <c r="O411" s="8">
        <v>4043</v>
      </c>
      <c r="P411" s="7" t="s">
        <v>1148</v>
      </c>
      <c r="Q411" s="8">
        <v>351</v>
      </c>
      <c r="R411" s="7" t="s">
        <v>1148</v>
      </c>
      <c r="S411" s="8">
        <v>1609</v>
      </c>
      <c r="T411" s="7" t="s">
        <v>1148</v>
      </c>
      <c r="U411" s="8">
        <v>0</v>
      </c>
      <c r="V411" s="7" t="s">
        <v>1148</v>
      </c>
      <c r="W411" s="33">
        <v>37257</v>
      </c>
      <c r="X411" s="7" t="s">
        <v>1148</v>
      </c>
      <c r="Y411" s="30">
        <v>14</v>
      </c>
      <c r="Z411" s="7" t="s">
        <v>1148</v>
      </c>
      <c r="AA411" s="30">
        <v>2.16</v>
      </c>
      <c r="AB411" s="7" t="s">
        <v>1148</v>
      </c>
      <c r="AC411" s="30">
        <v>0.16</v>
      </c>
      <c r="AD411" s="7" t="s">
        <v>1148</v>
      </c>
      <c r="AE411" s="30">
        <v>0.72</v>
      </c>
      <c r="AF411" s="7" t="s">
        <v>1148</v>
      </c>
      <c r="AG411" s="30">
        <v>0</v>
      </c>
      <c r="AH411" s="34" t="s">
        <v>1148</v>
      </c>
      <c r="AI411" s="32">
        <v>17.04</v>
      </c>
      <c r="AJ411" s="7" t="s">
        <v>1148</v>
      </c>
      <c r="AK411" s="7" t="str">
        <f>IF(OR(N411="Q",P411="Q",R411="Q",T411="Q",V411="Q",X411="Q",Z411="Q",AB411="Q",AD411="Q",AF411="Q",AH411="Q",AJ411="Q"),"Yes","No")</f>
        <v>No</v>
      </c>
    </row>
    <row r="412" spans="1:37">
      <c r="A412" s="7" t="s">
        <v>65</v>
      </c>
      <c r="B412" s="7" t="s">
        <v>356</v>
      </c>
      <c r="C412" s="7" t="s">
        <v>63</v>
      </c>
      <c r="D412" s="304">
        <v>2161</v>
      </c>
      <c r="E412" s="299">
        <v>20161</v>
      </c>
      <c r="F412" s="7" t="s">
        <v>175</v>
      </c>
      <c r="G412" s="7" t="s">
        <v>160</v>
      </c>
      <c r="H412" s="8">
        <v>18351295</v>
      </c>
      <c r="I412" s="8">
        <v>57</v>
      </c>
      <c r="J412" s="7" t="s">
        <v>18</v>
      </c>
      <c r="K412" s="7" t="s">
        <v>161</v>
      </c>
      <c r="L412" s="8">
        <v>57</v>
      </c>
      <c r="M412" s="8">
        <v>195455</v>
      </c>
      <c r="N412" s="7" t="s">
        <v>1148</v>
      </c>
      <c r="O412" s="8">
        <v>49560</v>
      </c>
      <c r="P412" s="7" t="s">
        <v>1148</v>
      </c>
      <c r="Q412" s="8">
        <v>0</v>
      </c>
      <c r="R412" s="7" t="s">
        <v>1148</v>
      </c>
      <c r="S412" s="8">
        <v>39648</v>
      </c>
      <c r="T412" s="7" t="s">
        <v>1148</v>
      </c>
      <c r="U412" s="8">
        <v>0</v>
      </c>
      <c r="V412" s="7" t="s">
        <v>1148</v>
      </c>
      <c r="W412" s="33">
        <v>284663</v>
      </c>
      <c r="X412" s="7" t="s">
        <v>1148</v>
      </c>
      <c r="Y412" s="30">
        <v>97</v>
      </c>
      <c r="Z412" s="7" t="s">
        <v>1148</v>
      </c>
      <c r="AA412" s="30">
        <v>31</v>
      </c>
      <c r="AB412" s="7" t="s">
        <v>1148</v>
      </c>
      <c r="AC412" s="30">
        <v>0</v>
      </c>
      <c r="AD412" s="7" t="s">
        <v>1148</v>
      </c>
      <c r="AE412" s="30">
        <v>21</v>
      </c>
      <c r="AF412" s="7" t="s">
        <v>1148</v>
      </c>
      <c r="AG412" s="30">
        <v>0</v>
      </c>
      <c r="AH412" s="34" t="s">
        <v>1148</v>
      </c>
      <c r="AI412" s="32">
        <v>149</v>
      </c>
      <c r="AJ412" s="7" t="s">
        <v>1148</v>
      </c>
      <c r="AK412" s="7" t="str">
        <f>IF(OR(N412="Q",P412="Q",R412="Q",T412="Q",V412="Q",X412="Q",Z412="Q",AB412="Q",AD412="Q",AF412="Q",AH412="Q",AJ412="Q"),"Yes","No")</f>
        <v>No</v>
      </c>
    </row>
    <row r="413" spans="1:37">
      <c r="A413" s="7" t="s">
        <v>783</v>
      </c>
      <c r="B413" s="7" t="s">
        <v>784</v>
      </c>
      <c r="C413" s="7" t="s">
        <v>45</v>
      </c>
      <c r="D413" s="304">
        <v>4191</v>
      </c>
      <c r="E413" s="299">
        <v>40191</v>
      </c>
      <c r="F413" s="7" t="s">
        <v>167</v>
      </c>
      <c r="G413" s="7" t="s">
        <v>160</v>
      </c>
      <c r="H413" s="8">
        <v>73467</v>
      </c>
      <c r="I413" s="8">
        <v>56</v>
      </c>
      <c r="J413" s="7" t="s">
        <v>10</v>
      </c>
      <c r="K413" s="7" t="s">
        <v>161</v>
      </c>
      <c r="L413" s="8">
        <v>34</v>
      </c>
      <c r="M413" s="8">
        <v>73370</v>
      </c>
      <c r="N413" s="7" t="s">
        <v>1148</v>
      </c>
      <c r="O413" s="8">
        <v>1916</v>
      </c>
      <c r="P413" s="7" t="s">
        <v>1148</v>
      </c>
      <c r="Q413" s="8">
        <v>1498</v>
      </c>
      <c r="R413" s="7" t="s">
        <v>1148</v>
      </c>
      <c r="S413" s="8">
        <v>22890</v>
      </c>
      <c r="T413" s="7" t="s">
        <v>1148</v>
      </c>
      <c r="U413" s="8">
        <v>0</v>
      </c>
      <c r="V413" s="7" t="s">
        <v>1148</v>
      </c>
      <c r="W413" s="33">
        <v>99674</v>
      </c>
      <c r="X413" s="7" t="s">
        <v>1148</v>
      </c>
      <c r="Y413" s="30">
        <v>92</v>
      </c>
      <c r="Z413" s="7" t="s">
        <v>1148</v>
      </c>
      <c r="AA413" s="30">
        <v>1</v>
      </c>
      <c r="AB413" s="7" t="s">
        <v>1148</v>
      </c>
      <c r="AC413" s="30">
        <v>1</v>
      </c>
      <c r="AD413" s="7" t="s">
        <v>1148</v>
      </c>
      <c r="AE413" s="30">
        <v>12</v>
      </c>
      <c r="AF413" s="7" t="s">
        <v>1148</v>
      </c>
      <c r="AG413" s="30">
        <v>0</v>
      </c>
      <c r="AH413" s="34" t="s">
        <v>1148</v>
      </c>
      <c r="AI413" s="32">
        <v>106</v>
      </c>
      <c r="AJ413" s="7" t="s">
        <v>1148</v>
      </c>
      <c r="AK413" s="7" t="str">
        <f>IF(OR(N413="Q",P413="Q",R413="Q",T413="Q",V413="Q",X413="Q",Z413="Q",AB413="Q",AD413="Q",AF413="Q",AH413="Q",AJ413="Q"),"Yes","No")</f>
        <v>No</v>
      </c>
    </row>
    <row r="414" spans="1:37">
      <c r="A414" s="7" t="s">
        <v>376</v>
      </c>
      <c r="B414" s="7" t="s">
        <v>377</v>
      </c>
      <c r="C414" s="7" t="s">
        <v>89</v>
      </c>
      <c r="D414" s="304">
        <v>5</v>
      </c>
      <c r="E414" s="299">
        <v>5</v>
      </c>
      <c r="F414" s="7" t="s">
        <v>164</v>
      </c>
      <c r="G414" s="7" t="s">
        <v>160</v>
      </c>
      <c r="H414" s="8">
        <v>3059393</v>
      </c>
      <c r="I414" s="8">
        <v>56</v>
      </c>
      <c r="J414" s="7" t="s">
        <v>7</v>
      </c>
      <c r="K414" s="7" t="s">
        <v>161</v>
      </c>
      <c r="L414" s="8">
        <v>34</v>
      </c>
      <c r="M414" s="8">
        <v>133247</v>
      </c>
      <c r="N414" s="7" t="s">
        <v>1148</v>
      </c>
      <c r="O414" s="8">
        <v>12623</v>
      </c>
      <c r="P414" s="7" t="s">
        <v>1148</v>
      </c>
      <c r="Q414" s="8">
        <v>10675</v>
      </c>
      <c r="R414" s="7" t="s">
        <v>1148</v>
      </c>
      <c r="S414" s="8">
        <v>30509</v>
      </c>
      <c r="T414" s="7" t="s">
        <v>1148</v>
      </c>
      <c r="U414" s="8">
        <v>0</v>
      </c>
      <c r="V414" s="7" t="s">
        <v>1148</v>
      </c>
      <c r="W414" s="33">
        <v>187054</v>
      </c>
      <c r="X414" s="7" t="s">
        <v>1148</v>
      </c>
      <c r="Y414" s="30">
        <v>75.8</v>
      </c>
      <c r="Z414" s="7" t="s">
        <v>1148</v>
      </c>
      <c r="AA414" s="30">
        <v>6.4</v>
      </c>
      <c r="AB414" s="7" t="s">
        <v>1148</v>
      </c>
      <c r="AC414" s="30">
        <v>4.8</v>
      </c>
      <c r="AD414" s="7" t="s">
        <v>1148</v>
      </c>
      <c r="AE414" s="30">
        <v>15.5</v>
      </c>
      <c r="AF414" s="7" t="s">
        <v>1148</v>
      </c>
      <c r="AG414" s="30">
        <v>0</v>
      </c>
      <c r="AH414" s="34" t="s">
        <v>1148</v>
      </c>
      <c r="AI414" s="32">
        <v>102.5</v>
      </c>
      <c r="AJ414" s="7" t="s">
        <v>1148</v>
      </c>
      <c r="AK414" s="7" t="str">
        <f>IF(OR(N414="Q",P414="Q",R414="Q",T414="Q",V414="Q",X414="Q",Z414="Q",AB414="Q",AD414="Q",AF414="Q",AH414="Q",AJ414="Q"),"Yes","No")</f>
        <v>No</v>
      </c>
    </row>
    <row r="415" spans="1:37">
      <c r="A415" s="7" t="s">
        <v>376</v>
      </c>
      <c r="B415" s="7" t="s">
        <v>377</v>
      </c>
      <c r="C415" s="7" t="s">
        <v>89</v>
      </c>
      <c r="D415" s="304">
        <v>5</v>
      </c>
      <c r="E415" s="299">
        <v>5</v>
      </c>
      <c r="F415" s="7" t="s">
        <v>164</v>
      </c>
      <c r="G415" s="7" t="s">
        <v>160</v>
      </c>
      <c r="H415" s="8">
        <v>3059393</v>
      </c>
      <c r="I415" s="8">
        <v>56</v>
      </c>
      <c r="J415" s="7" t="s">
        <v>10</v>
      </c>
      <c r="K415" s="7" t="s">
        <v>161</v>
      </c>
      <c r="L415" s="8">
        <v>22</v>
      </c>
      <c r="M415" s="8">
        <v>70278</v>
      </c>
      <c r="N415" s="7" t="s">
        <v>1148</v>
      </c>
      <c r="O415" s="8">
        <v>7201</v>
      </c>
      <c r="P415" s="7" t="s">
        <v>1148</v>
      </c>
      <c r="Q415" s="8">
        <v>3649</v>
      </c>
      <c r="R415" s="7" t="s">
        <v>1148</v>
      </c>
      <c r="S415" s="8">
        <v>16411</v>
      </c>
      <c r="T415" s="7" t="s">
        <v>1148</v>
      </c>
      <c r="U415" s="8">
        <v>0</v>
      </c>
      <c r="V415" s="7" t="s">
        <v>1148</v>
      </c>
      <c r="W415" s="33">
        <v>97539</v>
      </c>
      <c r="X415" s="7" t="s">
        <v>1148</v>
      </c>
      <c r="Y415" s="30">
        <v>39.4</v>
      </c>
      <c r="Z415" s="7" t="s">
        <v>1148</v>
      </c>
      <c r="AA415" s="30">
        <v>3.6</v>
      </c>
      <c r="AB415" s="7" t="s">
        <v>1148</v>
      </c>
      <c r="AC415" s="30">
        <v>1.5</v>
      </c>
      <c r="AD415" s="7" t="s">
        <v>1148</v>
      </c>
      <c r="AE415" s="30">
        <v>10.9</v>
      </c>
      <c r="AF415" s="7" t="s">
        <v>1148</v>
      </c>
      <c r="AG415" s="30">
        <v>0</v>
      </c>
      <c r="AH415" s="34" t="s">
        <v>1148</v>
      </c>
      <c r="AI415" s="32">
        <v>55.4</v>
      </c>
      <c r="AJ415" s="7" t="s">
        <v>1148</v>
      </c>
      <c r="AK415" s="7" t="str">
        <f>IF(OR(N415="Q",P415="Q",R415="Q",T415="Q",V415="Q",X415="Q",Z415="Q",AB415="Q",AD415="Q",AF415="Q",AH415="Q",AJ415="Q"),"Yes","No")</f>
        <v>No</v>
      </c>
    </row>
    <row r="416" spans="1:37">
      <c r="A416" s="7" t="s">
        <v>783</v>
      </c>
      <c r="B416" s="7" t="s">
        <v>784</v>
      </c>
      <c r="C416" s="7" t="s">
        <v>45</v>
      </c>
      <c r="D416" s="304">
        <v>4191</v>
      </c>
      <c r="E416" s="299">
        <v>40191</v>
      </c>
      <c r="F416" s="7" t="s">
        <v>167</v>
      </c>
      <c r="G416" s="7" t="s">
        <v>160</v>
      </c>
      <c r="H416" s="8">
        <v>73467</v>
      </c>
      <c r="I416" s="8">
        <v>56</v>
      </c>
      <c r="J416" s="7" t="s">
        <v>8</v>
      </c>
      <c r="K416" s="7" t="s">
        <v>161</v>
      </c>
      <c r="L416" s="8">
        <v>16</v>
      </c>
      <c r="M416" s="8">
        <v>0</v>
      </c>
      <c r="N416" s="7" t="s">
        <v>1148</v>
      </c>
      <c r="O416" s="8">
        <v>150</v>
      </c>
      <c r="P416" s="7" t="s">
        <v>123</v>
      </c>
      <c r="Q416" s="8">
        <v>90</v>
      </c>
      <c r="R416" s="7" t="s">
        <v>123</v>
      </c>
      <c r="S416" s="8">
        <v>950</v>
      </c>
      <c r="T416" s="7" t="s">
        <v>1148</v>
      </c>
      <c r="U416" s="8">
        <v>0</v>
      </c>
      <c r="V416" s="7" t="s">
        <v>1148</v>
      </c>
      <c r="W416" s="33">
        <v>1190</v>
      </c>
      <c r="X416" s="7" t="s">
        <v>123</v>
      </c>
      <c r="Y416" s="30">
        <v>0</v>
      </c>
      <c r="Z416" s="7" t="s">
        <v>123</v>
      </c>
      <c r="AA416" s="30">
        <v>0.25</v>
      </c>
      <c r="AB416" s="7" t="s">
        <v>1148</v>
      </c>
      <c r="AC416" s="30">
        <v>0.25</v>
      </c>
      <c r="AD416" s="7" t="s">
        <v>1148</v>
      </c>
      <c r="AE416" s="30">
        <v>0.5</v>
      </c>
      <c r="AF416" s="7" t="s">
        <v>1148</v>
      </c>
      <c r="AG416" s="30">
        <v>0</v>
      </c>
      <c r="AH416" s="34" t="s">
        <v>1148</v>
      </c>
      <c r="AI416" s="32">
        <v>1</v>
      </c>
      <c r="AJ416" s="7" t="s">
        <v>123</v>
      </c>
      <c r="AK416" s="7" t="str">
        <f>IF(OR(N416="Q",P416="Q",R416="Q",T416="Q",V416="Q",X416="Q",Z416="Q",AB416="Q",AD416="Q",AF416="Q",AH416="Q",AJ416="Q"),"Yes","No")</f>
        <v>Yes</v>
      </c>
    </row>
    <row r="417" spans="1:37">
      <c r="A417" s="7" t="s">
        <v>783</v>
      </c>
      <c r="B417" s="7" t="s">
        <v>784</v>
      </c>
      <c r="C417" s="7" t="s">
        <v>45</v>
      </c>
      <c r="D417" s="304">
        <v>4191</v>
      </c>
      <c r="E417" s="299">
        <v>40191</v>
      </c>
      <c r="F417" s="7" t="s">
        <v>167</v>
      </c>
      <c r="G417" s="7" t="s">
        <v>160</v>
      </c>
      <c r="H417" s="8">
        <v>73467</v>
      </c>
      <c r="I417" s="8">
        <v>56</v>
      </c>
      <c r="J417" s="7" t="s">
        <v>7</v>
      </c>
      <c r="K417" s="7" t="s">
        <v>161</v>
      </c>
      <c r="L417" s="8">
        <v>6</v>
      </c>
      <c r="M417" s="8">
        <v>11180</v>
      </c>
      <c r="N417" s="7" t="s">
        <v>1148</v>
      </c>
      <c r="O417" s="8">
        <v>208</v>
      </c>
      <c r="P417" s="7" t="s">
        <v>123</v>
      </c>
      <c r="Q417" s="8">
        <v>104</v>
      </c>
      <c r="R417" s="7" t="s">
        <v>123</v>
      </c>
      <c r="S417" s="8">
        <v>1000</v>
      </c>
      <c r="T417" s="7" t="s">
        <v>1148</v>
      </c>
      <c r="U417" s="8">
        <v>0</v>
      </c>
      <c r="V417" s="7" t="s">
        <v>1148</v>
      </c>
      <c r="W417" s="33">
        <v>12492</v>
      </c>
      <c r="X417" s="7" t="s">
        <v>123</v>
      </c>
      <c r="Y417" s="30">
        <v>8</v>
      </c>
      <c r="Z417" s="7" t="s">
        <v>1148</v>
      </c>
      <c r="AA417" s="30">
        <v>0.25</v>
      </c>
      <c r="AB417" s="7" t="s">
        <v>123</v>
      </c>
      <c r="AC417" s="30">
        <v>0.25</v>
      </c>
      <c r="AD417" s="7" t="s">
        <v>1148</v>
      </c>
      <c r="AE417" s="30">
        <v>0.5</v>
      </c>
      <c r="AF417" s="7" t="s">
        <v>1148</v>
      </c>
      <c r="AG417" s="30">
        <v>0</v>
      </c>
      <c r="AH417" s="34" t="s">
        <v>1148</v>
      </c>
      <c r="AI417" s="32">
        <v>9</v>
      </c>
      <c r="AJ417" s="7" t="s">
        <v>123</v>
      </c>
      <c r="AK417" s="7" t="str">
        <f>IF(OR(N417="Q",P417="Q",R417="Q",T417="Q",V417="Q",X417="Q",Z417="Q",AB417="Q",AD417="Q",AF417="Q",AH417="Q",AJ417="Q"),"Yes","No")</f>
        <v>Yes</v>
      </c>
    </row>
    <row r="418" spans="1:37">
      <c r="A418" s="7" t="s">
        <v>405</v>
      </c>
      <c r="B418" s="7" t="s">
        <v>311</v>
      </c>
      <c r="C418" s="7" t="s">
        <v>42</v>
      </c>
      <c r="D418" s="304">
        <v>5051</v>
      </c>
      <c r="E418" s="299">
        <v>50051</v>
      </c>
      <c r="F418" s="7" t="s">
        <v>167</v>
      </c>
      <c r="G418" s="7" t="s">
        <v>160</v>
      </c>
      <c r="H418" s="8">
        <v>147725</v>
      </c>
      <c r="I418" s="8">
        <v>55</v>
      </c>
      <c r="J418" s="7" t="s">
        <v>7</v>
      </c>
      <c r="K418" s="7" t="s">
        <v>161</v>
      </c>
      <c r="L418" s="8">
        <v>50</v>
      </c>
      <c r="M418" s="8">
        <v>157269</v>
      </c>
      <c r="N418" s="7" t="s">
        <v>1148</v>
      </c>
      <c r="O418" s="8">
        <v>26240</v>
      </c>
      <c r="P418" s="7" t="s">
        <v>1148</v>
      </c>
      <c r="Q418" s="8">
        <v>0</v>
      </c>
      <c r="R418" s="7" t="s">
        <v>1148</v>
      </c>
      <c r="S418" s="8">
        <v>13438</v>
      </c>
      <c r="T418" s="7" t="s">
        <v>1148</v>
      </c>
      <c r="U418" s="8">
        <v>856</v>
      </c>
      <c r="V418" s="7" t="s">
        <v>1148</v>
      </c>
      <c r="W418" s="33">
        <v>197803</v>
      </c>
      <c r="X418" s="7" t="s">
        <v>1148</v>
      </c>
      <c r="Y418" s="30">
        <v>83</v>
      </c>
      <c r="Z418" s="7" t="s">
        <v>1148</v>
      </c>
      <c r="AA418" s="30">
        <v>14.01</v>
      </c>
      <c r="AB418" s="7" t="s">
        <v>1148</v>
      </c>
      <c r="AC418" s="30">
        <v>0</v>
      </c>
      <c r="AD418" s="7" t="s">
        <v>1148</v>
      </c>
      <c r="AE418" s="30">
        <v>6.41</v>
      </c>
      <c r="AF418" s="7" t="s">
        <v>1148</v>
      </c>
      <c r="AG418" s="30">
        <v>0.93</v>
      </c>
      <c r="AH418" s="34" t="s">
        <v>1148</v>
      </c>
      <c r="AI418" s="32">
        <v>104.35</v>
      </c>
      <c r="AJ418" s="7" t="s">
        <v>1148</v>
      </c>
      <c r="AK418" s="7" t="str">
        <f>IF(OR(N418="Q",P418="Q",R418="Q",T418="Q",V418="Q",X418="Q",Z418="Q",AB418="Q",AD418="Q",AF418="Q",AH418="Q",AJ418="Q"),"Yes","No")</f>
        <v>No</v>
      </c>
    </row>
    <row r="419" spans="1:37">
      <c r="A419" s="7" t="s">
        <v>366</v>
      </c>
      <c r="B419" s="7" t="s">
        <v>367</v>
      </c>
      <c r="C419" s="7" t="s">
        <v>54</v>
      </c>
      <c r="D419" s="304">
        <v>5025</v>
      </c>
      <c r="E419" s="299">
        <v>50025</v>
      </c>
      <c r="F419" s="7" t="s">
        <v>167</v>
      </c>
      <c r="G419" s="7" t="s">
        <v>160</v>
      </c>
      <c r="H419" s="8">
        <v>120378</v>
      </c>
      <c r="I419" s="8">
        <v>55</v>
      </c>
      <c r="J419" s="7" t="s">
        <v>7</v>
      </c>
      <c r="K419" s="7" t="s">
        <v>161</v>
      </c>
      <c r="L419" s="8">
        <v>48</v>
      </c>
      <c r="M419" s="8">
        <v>173537</v>
      </c>
      <c r="N419" s="7" t="s">
        <v>1148</v>
      </c>
      <c r="O419" s="8">
        <v>22330</v>
      </c>
      <c r="P419" s="7" t="s">
        <v>1148</v>
      </c>
      <c r="Q419" s="8">
        <v>18300</v>
      </c>
      <c r="R419" s="7" t="s">
        <v>1148</v>
      </c>
      <c r="S419" s="8">
        <v>29177</v>
      </c>
      <c r="T419" s="7" t="s">
        <v>1148</v>
      </c>
      <c r="U419" s="8">
        <v>0</v>
      </c>
      <c r="V419" s="7" t="s">
        <v>1148</v>
      </c>
      <c r="W419" s="33">
        <v>243344</v>
      </c>
      <c r="X419" s="7" t="s">
        <v>1148</v>
      </c>
      <c r="Y419" s="30">
        <v>95</v>
      </c>
      <c r="Z419" s="7" t="s">
        <v>1148</v>
      </c>
      <c r="AA419" s="30">
        <v>13</v>
      </c>
      <c r="AB419" s="7" t="s">
        <v>1148</v>
      </c>
      <c r="AC419" s="30">
        <v>10</v>
      </c>
      <c r="AD419" s="7" t="s">
        <v>1148</v>
      </c>
      <c r="AE419" s="30">
        <v>16</v>
      </c>
      <c r="AF419" s="7" t="s">
        <v>1148</v>
      </c>
      <c r="AG419" s="30">
        <v>0</v>
      </c>
      <c r="AH419" s="34" t="s">
        <v>1148</v>
      </c>
      <c r="AI419" s="32">
        <v>134</v>
      </c>
      <c r="AJ419" s="7" t="s">
        <v>1148</v>
      </c>
      <c r="AK419" s="7" t="str">
        <f>IF(OR(N419="Q",P419="Q",R419="Q",T419="Q",V419="Q",X419="Q",Z419="Q",AB419="Q",AD419="Q",AF419="Q",AH419="Q",AJ419="Q"),"Yes","No")</f>
        <v>No</v>
      </c>
    </row>
    <row r="420" spans="1:37">
      <c r="A420" s="7" t="s">
        <v>752</v>
      </c>
      <c r="B420" s="7" t="s">
        <v>753</v>
      </c>
      <c r="C420" s="7" t="s">
        <v>84</v>
      </c>
      <c r="D420" s="304">
        <v>6102</v>
      </c>
      <c r="E420" s="299">
        <v>60102</v>
      </c>
      <c r="F420" s="7" t="s">
        <v>167</v>
      </c>
      <c r="G420" s="7" t="s">
        <v>160</v>
      </c>
      <c r="H420" s="8">
        <v>92984</v>
      </c>
      <c r="I420" s="8">
        <v>55</v>
      </c>
      <c r="J420" s="7" t="s">
        <v>10</v>
      </c>
      <c r="K420" s="7" t="s">
        <v>161</v>
      </c>
      <c r="L420" s="8">
        <v>40</v>
      </c>
      <c r="M420" s="8">
        <v>64252</v>
      </c>
      <c r="N420" s="7" t="s">
        <v>1148</v>
      </c>
      <c r="O420" s="8">
        <v>1407</v>
      </c>
      <c r="P420" s="7" t="s">
        <v>1148</v>
      </c>
      <c r="Q420" s="8">
        <v>829</v>
      </c>
      <c r="R420" s="7" t="s">
        <v>1148</v>
      </c>
      <c r="S420" s="8">
        <v>23613</v>
      </c>
      <c r="T420" s="7" t="s">
        <v>1148</v>
      </c>
      <c r="U420" s="8">
        <v>0</v>
      </c>
      <c r="V420" s="7" t="s">
        <v>1148</v>
      </c>
      <c r="W420" s="33">
        <v>90101</v>
      </c>
      <c r="X420" s="7" t="s">
        <v>1148</v>
      </c>
      <c r="Y420" s="30">
        <v>32</v>
      </c>
      <c r="Z420" s="7" t="s">
        <v>1148</v>
      </c>
      <c r="AA420" s="30">
        <v>1</v>
      </c>
      <c r="AB420" s="7" t="s">
        <v>1148</v>
      </c>
      <c r="AC420" s="30">
        <v>1</v>
      </c>
      <c r="AD420" s="7" t="s">
        <v>1148</v>
      </c>
      <c r="AE420" s="30">
        <v>15</v>
      </c>
      <c r="AF420" s="7" t="s">
        <v>1148</v>
      </c>
      <c r="AG420" s="30">
        <v>0</v>
      </c>
      <c r="AH420" s="34" t="s">
        <v>1148</v>
      </c>
      <c r="AI420" s="32">
        <v>49</v>
      </c>
      <c r="AJ420" s="7" t="s">
        <v>1148</v>
      </c>
      <c r="AK420" s="7" t="str">
        <f>IF(OR(N420="Q",P420="Q",R420="Q",T420="Q",V420="Q",X420="Q",Z420="Q",AB420="Q",AD420="Q",AF420="Q",AH420="Q",AJ420="Q"),"Yes","No")</f>
        <v>No</v>
      </c>
    </row>
    <row r="421" spans="1:37">
      <c r="A421" s="7" t="s">
        <v>752</v>
      </c>
      <c r="B421" s="7" t="s">
        <v>753</v>
      </c>
      <c r="C421" s="7" t="s">
        <v>84</v>
      </c>
      <c r="D421" s="304">
        <v>6102</v>
      </c>
      <c r="E421" s="299">
        <v>60102</v>
      </c>
      <c r="F421" s="7" t="s">
        <v>167</v>
      </c>
      <c r="G421" s="7" t="s">
        <v>160</v>
      </c>
      <c r="H421" s="8">
        <v>92984</v>
      </c>
      <c r="I421" s="8">
        <v>55</v>
      </c>
      <c r="J421" s="7" t="s">
        <v>7</v>
      </c>
      <c r="K421" s="7" t="s">
        <v>161</v>
      </c>
      <c r="L421" s="8">
        <v>15</v>
      </c>
      <c r="M421" s="8">
        <v>22622</v>
      </c>
      <c r="N421" s="7" t="s">
        <v>1148</v>
      </c>
      <c r="O421" s="8">
        <v>1375</v>
      </c>
      <c r="P421" s="7" t="s">
        <v>1148</v>
      </c>
      <c r="Q421" s="8">
        <v>0</v>
      </c>
      <c r="R421" s="7" t="s">
        <v>1148</v>
      </c>
      <c r="S421" s="8">
        <v>8127</v>
      </c>
      <c r="T421" s="7" t="s">
        <v>1148</v>
      </c>
      <c r="U421" s="8">
        <v>0</v>
      </c>
      <c r="V421" s="7" t="s">
        <v>1148</v>
      </c>
      <c r="W421" s="33">
        <v>32124</v>
      </c>
      <c r="X421" s="7" t="s">
        <v>1148</v>
      </c>
      <c r="Y421" s="30">
        <v>16</v>
      </c>
      <c r="Z421" s="7" t="s">
        <v>1148</v>
      </c>
      <c r="AA421" s="30">
        <v>1</v>
      </c>
      <c r="AB421" s="7" t="s">
        <v>1148</v>
      </c>
      <c r="AC421" s="30">
        <v>0</v>
      </c>
      <c r="AD421" s="7" t="s">
        <v>1148</v>
      </c>
      <c r="AE421" s="30">
        <v>7</v>
      </c>
      <c r="AF421" s="7" t="s">
        <v>1148</v>
      </c>
      <c r="AG421" s="30">
        <v>0</v>
      </c>
      <c r="AH421" s="34" t="s">
        <v>1148</v>
      </c>
      <c r="AI421" s="32">
        <v>24</v>
      </c>
      <c r="AJ421" s="7" t="s">
        <v>1148</v>
      </c>
      <c r="AK421" s="7" t="str">
        <f>IF(OR(N421="Q",P421="Q",R421="Q",T421="Q",V421="Q",X421="Q",Z421="Q",AB421="Q",AD421="Q",AF421="Q",AH421="Q",AJ421="Q"),"Yes","No")</f>
        <v>No</v>
      </c>
    </row>
    <row r="422" spans="1:37">
      <c r="A422" s="7" t="s">
        <v>405</v>
      </c>
      <c r="B422" s="7" t="s">
        <v>311</v>
      </c>
      <c r="C422" s="7" t="s">
        <v>42</v>
      </c>
      <c r="D422" s="304">
        <v>5051</v>
      </c>
      <c r="E422" s="299">
        <v>50051</v>
      </c>
      <c r="F422" s="7" t="s">
        <v>167</v>
      </c>
      <c r="G422" s="7" t="s">
        <v>160</v>
      </c>
      <c r="H422" s="8">
        <v>147725</v>
      </c>
      <c r="I422" s="8">
        <v>55</v>
      </c>
      <c r="J422" s="7" t="s">
        <v>10</v>
      </c>
      <c r="K422" s="7" t="s">
        <v>161</v>
      </c>
      <c r="L422" s="8">
        <v>5</v>
      </c>
      <c r="M422" s="8">
        <v>12012</v>
      </c>
      <c r="N422" s="7" t="s">
        <v>1148</v>
      </c>
      <c r="O422" s="8">
        <v>1855</v>
      </c>
      <c r="P422" s="7" t="s">
        <v>1148</v>
      </c>
      <c r="Q422" s="8">
        <v>0</v>
      </c>
      <c r="R422" s="7" t="s">
        <v>1148</v>
      </c>
      <c r="S422" s="8">
        <v>1050</v>
      </c>
      <c r="T422" s="7" t="s">
        <v>1148</v>
      </c>
      <c r="U422" s="8">
        <v>61</v>
      </c>
      <c r="V422" s="7" t="s">
        <v>1148</v>
      </c>
      <c r="W422" s="33">
        <v>14978</v>
      </c>
      <c r="X422" s="7" t="s">
        <v>1148</v>
      </c>
      <c r="Y422" s="30">
        <v>5</v>
      </c>
      <c r="Z422" s="7" t="s">
        <v>1148</v>
      </c>
      <c r="AA422" s="30">
        <v>0.99</v>
      </c>
      <c r="AB422" s="7" t="s">
        <v>1148</v>
      </c>
      <c r="AC422" s="30">
        <v>0</v>
      </c>
      <c r="AD422" s="7" t="s">
        <v>1148</v>
      </c>
      <c r="AE422" s="30">
        <v>0.59</v>
      </c>
      <c r="AF422" s="7" t="s">
        <v>1148</v>
      </c>
      <c r="AG422" s="30">
        <v>7.0000000000000007E-2</v>
      </c>
      <c r="AH422" s="34" t="s">
        <v>1148</v>
      </c>
      <c r="AI422" s="32">
        <v>6.65</v>
      </c>
      <c r="AJ422" s="7" t="s">
        <v>1148</v>
      </c>
      <c r="AK422" s="7" t="str">
        <f>IF(OR(N422="Q",P422="Q",R422="Q",T422="Q",V422="Q",X422="Q",Z422="Q",AB422="Q",AD422="Q",AF422="Q",AH422="Q",AJ422="Q"),"Yes","No")</f>
        <v>No</v>
      </c>
    </row>
    <row r="423" spans="1:37">
      <c r="A423" s="7" t="s">
        <v>247</v>
      </c>
      <c r="B423" s="7" t="s">
        <v>248</v>
      </c>
      <c r="C423" s="7" t="s">
        <v>77</v>
      </c>
      <c r="D423" s="304">
        <v>3012</v>
      </c>
      <c r="E423" s="299">
        <v>30012</v>
      </c>
      <c r="F423" s="7" t="s">
        <v>167</v>
      </c>
      <c r="G423" s="7" t="s">
        <v>160</v>
      </c>
      <c r="H423" s="8">
        <v>69014</v>
      </c>
      <c r="I423" s="8">
        <v>54</v>
      </c>
      <c r="J423" s="7" t="s">
        <v>7</v>
      </c>
      <c r="K423" s="7" t="s">
        <v>161</v>
      </c>
      <c r="L423" s="8">
        <v>32</v>
      </c>
      <c r="M423" s="8">
        <v>97253</v>
      </c>
      <c r="N423" s="7" t="s">
        <v>1148</v>
      </c>
      <c r="O423" s="8">
        <v>27502</v>
      </c>
      <c r="P423" s="7" t="s">
        <v>1148</v>
      </c>
      <c r="Q423" s="8">
        <v>11982</v>
      </c>
      <c r="R423" s="7" t="s">
        <v>1148</v>
      </c>
      <c r="S423" s="8">
        <v>29799</v>
      </c>
      <c r="T423" s="7" t="s">
        <v>1148</v>
      </c>
      <c r="U423" s="8">
        <v>0</v>
      </c>
      <c r="V423" s="7" t="s">
        <v>1148</v>
      </c>
      <c r="W423" s="33">
        <v>166536</v>
      </c>
      <c r="X423" s="7" t="s">
        <v>1148</v>
      </c>
      <c r="Y423" s="30">
        <v>50.38</v>
      </c>
      <c r="Z423" s="7" t="s">
        <v>1148</v>
      </c>
      <c r="AA423" s="30">
        <v>15.2</v>
      </c>
      <c r="AB423" s="7" t="s">
        <v>1148</v>
      </c>
      <c r="AC423" s="30">
        <v>5.44</v>
      </c>
      <c r="AD423" s="7" t="s">
        <v>1148</v>
      </c>
      <c r="AE423" s="30">
        <v>15.32</v>
      </c>
      <c r="AF423" s="7" t="s">
        <v>1148</v>
      </c>
      <c r="AG423" s="30">
        <v>0</v>
      </c>
      <c r="AH423" s="34" t="s">
        <v>1148</v>
      </c>
      <c r="AI423" s="32">
        <v>86.34</v>
      </c>
      <c r="AJ423" s="7" t="s">
        <v>1148</v>
      </c>
      <c r="AK423" s="7" t="str">
        <f>IF(OR(N423="Q",P423="Q",R423="Q",T423="Q",V423="Q",X423="Q",Z423="Q",AB423="Q",AD423="Q",AF423="Q",AH423="Q",AJ423="Q"),"Yes","No")</f>
        <v>No</v>
      </c>
    </row>
    <row r="424" spans="1:37">
      <c r="A424" s="7" t="s">
        <v>247</v>
      </c>
      <c r="B424" s="7" t="s">
        <v>248</v>
      </c>
      <c r="C424" s="7" t="s">
        <v>77</v>
      </c>
      <c r="D424" s="304">
        <v>3012</v>
      </c>
      <c r="E424" s="299">
        <v>30012</v>
      </c>
      <c r="F424" s="7" t="s">
        <v>167</v>
      </c>
      <c r="G424" s="7" t="s">
        <v>160</v>
      </c>
      <c r="H424" s="8">
        <v>69014</v>
      </c>
      <c r="I424" s="8">
        <v>54</v>
      </c>
      <c r="J424" s="7" t="s">
        <v>10</v>
      </c>
      <c r="K424" s="7" t="s">
        <v>161</v>
      </c>
      <c r="L424" s="8">
        <v>20</v>
      </c>
      <c r="M424" s="8">
        <v>21103</v>
      </c>
      <c r="N424" s="7" t="s">
        <v>1148</v>
      </c>
      <c r="O424" s="8">
        <v>4743</v>
      </c>
      <c r="P424" s="7" t="s">
        <v>1148</v>
      </c>
      <c r="Q424" s="8">
        <v>979</v>
      </c>
      <c r="R424" s="7" t="s">
        <v>1148</v>
      </c>
      <c r="S424" s="8">
        <v>3120</v>
      </c>
      <c r="T424" s="7" t="s">
        <v>1148</v>
      </c>
      <c r="U424" s="8">
        <v>0</v>
      </c>
      <c r="V424" s="7" t="s">
        <v>1148</v>
      </c>
      <c r="W424" s="33">
        <v>29945</v>
      </c>
      <c r="X424" s="7" t="s">
        <v>1148</v>
      </c>
      <c r="Y424" s="30">
        <v>10.62</v>
      </c>
      <c r="Z424" s="7" t="s">
        <v>1148</v>
      </c>
      <c r="AA424" s="30">
        <v>2.8</v>
      </c>
      <c r="AB424" s="7" t="s">
        <v>1148</v>
      </c>
      <c r="AC424" s="30">
        <v>0.56000000000000005</v>
      </c>
      <c r="AD424" s="7" t="s">
        <v>1148</v>
      </c>
      <c r="AE424" s="30">
        <v>1.68</v>
      </c>
      <c r="AF424" s="7" t="s">
        <v>1148</v>
      </c>
      <c r="AG424" s="30">
        <v>0</v>
      </c>
      <c r="AH424" s="34" t="s">
        <v>1148</v>
      </c>
      <c r="AI424" s="32">
        <v>15.66</v>
      </c>
      <c r="AJ424" s="7" t="s">
        <v>1148</v>
      </c>
      <c r="AK424" s="7" t="str">
        <f>IF(OR(N424="Q",P424="Q",R424="Q",T424="Q",V424="Q",X424="Q",Z424="Q",AB424="Q",AD424="Q",AF424="Q",AH424="Q",AJ424="Q"),"Yes","No")</f>
        <v>No</v>
      </c>
    </row>
    <row r="425" spans="1:37">
      <c r="A425" s="7" t="s">
        <v>247</v>
      </c>
      <c r="B425" s="7" t="s">
        <v>248</v>
      </c>
      <c r="C425" s="7" t="s">
        <v>77</v>
      </c>
      <c r="D425" s="304">
        <v>3012</v>
      </c>
      <c r="E425" s="299">
        <v>30012</v>
      </c>
      <c r="F425" s="7" t="s">
        <v>167</v>
      </c>
      <c r="G425" s="7" t="s">
        <v>160</v>
      </c>
      <c r="H425" s="8">
        <v>69014</v>
      </c>
      <c r="I425" s="8">
        <v>54</v>
      </c>
      <c r="J425" s="7" t="s">
        <v>78</v>
      </c>
      <c r="K425" s="7" t="s">
        <v>161</v>
      </c>
      <c r="L425" s="8">
        <v>2</v>
      </c>
      <c r="M425" s="8">
        <v>2964</v>
      </c>
      <c r="N425" s="7" t="s">
        <v>1148</v>
      </c>
      <c r="O425" s="8">
        <v>190</v>
      </c>
      <c r="P425" s="7" t="s">
        <v>1148</v>
      </c>
      <c r="Q425" s="8">
        <v>285</v>
      </c>
      <c r="R425" s="7" t="s">
        <v>1148</v>
      </c>
      <c r="S425" s="8">
        <v>3594</v>
      </c>
      <c r="T425" s="7" t="s">
        <v>1148</v>
      </c>
      <c r="U425" s="8">
        <v>0</v>
      </c>
      <c r="V425" s="7" t="s">
        <v>1148</v>
      </c>
      <c r="W425" s="33">
        <v>7033</v>
      </c>
      <c r="X425" s="7" t="s">
        <v>1148</v>
      </c>
      <c r="Y425" s="30">
        <v>2</v>
      </c>
      <c r="Z425" s="7" t="s">
        <v>1148</v>
      </c>
      <c r="AA425" s="30">
        <v>0.4</v>
      </c>
      <c r="AB425" s="7" t="s">
        <v>1148</v>
      </c>
      <c r="AC425" s="30">
        <v>0.6</v>
      </c>
      <c r="AD425" s="7" t="s">
        <v>1148</v>
      </c>
      <c r="AE425" s="30">
        <v>4</v>
      </c>
      <c r="AF425" s="7" t="s">
        <v>1148</v>
      </c>
      <c r="AG425" s="30">
        <v>0</v>
      </c>
      <c r="AH425" s="34" t="s">
        <v>1148</v>
      </c>
      <c r="AI425" s="32">
        <v>7</v>
      </c>
      <c r="AJ425" s="7" t="s">
        <v>1148</v>
      </c>
      <c r="AK425" s="7" t="str">
        <f>IF(OR(N425="Q",P425="Q",R425="Q",T425="Q",V425="Q",X425="Q",Z425="Q",AB425="Q",AD425="Q",AF425="Q",AH425="Q",AJ425="Q"),"Yes","No")</f>
        <v>No</v>
      </c>
    </row>
    <row r="426" spans="1:37">
      <c r="A426" s="7" t="s">
        <v>563</v>
      </c>
      <c r="B426" s="7" t="s">
        <v>564</v>
      </c>
      <c r="C426" s="7" t="s">
        <v>32</v>
      </c>
      <c r="D426" s="304">
        <v>4074</v>
      </c>
      <c r="E426" s="299">
        <v>40074</v>
      </c>
      <c r="F426" s="7" t="s">
        <v>164</v>
      </c>
      <c r="G426" s="7" t="s">
        <v>160</v>
      </c>
      <c r="H426" s="8">
        <v>2441770</v>
      </c>
      <c r="I426" s="8">
        <v>53</v>
      </c>
      <c r="J426" s="7" t="s">
        <v>7</v>
      </c>
      <c r="K426" s="7" t="s">
        <v>161</v>
      </c>
      <c r="L426" s="8">
        <v>18</v>
      </c>
      <c r="M426" s="8">
        <v>96658</v>
      </c>
      <c r="N426" s="7" t="s">
        <v>1148</v>
      </c>
      <c r="O426" s="8">
        <v>5229</v>
      </c>
      <c r="P426" s="7" t="s">
        <v>1148</v>
      </c>
      <c r="Q426" s="8">
        <v>1125</v>
      </c>
      <c r="R426" s="7" t="s">
        <v>1148</v>
      </c>
      <c r="S426" s="8">
        <v>7481</v>
      </c>
      <c r="T426" s="7" t="s">
        <v>1148</v>
      </c>
      <c r="U426" s="8">
        <v>0</v>
      </c>
      <c r="V426" s="7" t="s">
        <v>1148</v>
      </c>
      <c r="W426" s="33">
        <v>110493</v>
      </c>
      <c r="X426" s="7" t="s">
        <v>1148</v>
      </c>
      <c r="Y426" s="30">
        <v>53</v>
      </c>
      <c r="Z426" s="7" t="s">
        <v>1148</v>
      </c>
      <c r="AA426" s="30">
        <v>3.4</v>
      </c>
      <c r="AB426" s="7" t="s">
        <v>1148</v>
      </c>
      <c r="AC426" s="30">
        <v>0.75</v>
      </c>
      <c r="AD426" s="7" t="s">
        <v>1148</v>
      </c>
      <c r="AE426" s="30">
        <v>4.9000000000000004</v>
      </c>
      <c r="AF426" s="7" t="s">
        <v>1148</v>
      </c>
      <c r="AG426" s="30">
        <v>0</v>
      </c>
      <c r="AH426" s="34" t="s">
        <v>1148</v>
      </c>
      <c r="AI426" s="32">
        <v>62.05</v>
      </c>
      <c r="AJ426" s="7" t="s">
        <v>1148</v>
      </c>
      <c r="AK426" s="7" t="str">
        <f>IF(OR(N426="Q",P426="Q",R426="Q",T426="Q",V426="Q",X426="Q",Z426="Q",AB426="Q",AD426="Q",AF426="Q",AH426="Q",AJ426="Q"),"Yes","No")</f>
        <v>No</v>
      </c>
    </row>
    <row r="427" spans="1:37">
      <c r="A427" s="7" t="s">
        <v>563</v>
      </c>
      <c r="B427" s="7" t="s">
        <v>564</v>
      </c>
      <c r="C427" s="7" t="s">
        <v>32</v>
      </c>
      <c r="D427" s="304">
        <v>4074</v>
      </c>
      <c r="E427" s="299">
        <v>40074</v>
      </c>
      <c r="F427" s="7" t="s">
        <v>164</v>
      </c>
      <c r="G427" s="7" t="s">
        <v>160</v>
      </c>
      <c r="H427" s="8">
        <v>2441770</v>
      </c>
      <c r="I427" s="8">
        <v>53</v>
      </c>
      <c r="J427" s="7" t="s">
        <v>10</v>
      </c>
      <c r="K427" s="7" t="s">
        <v>161</v>
      </c>
      <c r="L427" s="8">
        <v>11</v>
      </c>
      <c r="M427" s="8">
        <v>20568</v>
      </c>
      <c r="N427" s="7" t="s">
        <v>1148</v>
      </c>
      <c r="O427" s="8">
        <v>921</v>
      </c>
      <c r="P427" s="7" t="s">
        <v>1148</v>
      </c>
      <c r="Q427" s="8">
        <v>183</v>
      </c>
      <c r="R427" s="7" t="s">
        <v>1148</v>
      </c>
      <c r="S427" s="8">
        <v>3578</v>
      </c>
      <c r="T427" s="7" t="s">
        <v>1148</v>
      </c>
      <c r="U427" s="8">
        <v>0</v>
      </c>
      <c r="V427" s="7" t="s">
        <v>1148</v>
      </c>
      <c r="W427" s="33">
        <v>25250</v>
      </c>
      <c r="X427" s="7" t="s">
        <v>1148</v>
      </c>
      <c r="Y427" s="30">
        <v>11</v>
      </c>
      <c r="Z427" s="7" t="s">
        <v>1148</v>
      </c>
      <c r="AA427" s="30">
        <v>0.6</v>
      </c>
      <c r="AB427" s="7" t="s">
        <v>1148</v>
      </c>
      <c r="AC427" s="30">
        <v>0.12</v>
      </c>
      <c r="AD427" s="7" t="s">
        <v>1148</v>
      </c>
      <c r="AE427" s="30">
        <v>2.2999999999999998</v>
      </c>
      <c r="AF427" s="7" t="s">
        <v>1148</v>
      </c>
      <c r="AG427" s="30">
        <v>0</v>
      </c>
      <c r="AH427" s="34" t="s">
        <v>1148</v>
      </c>
      <c r="AI427" s="32">
        <v>14.02</v>
      </c>
      <c r="AJ427" s="7" t="s">
        <v>1148</v>
      </c>
      <c r="AK427" s="7" t="str">
        <f>IF(OR(N427="Q",P427="Q",R427="Q",T427="Q",V427="Q",X427="Q",Z427="Q",AB427="Q",AD427="Q",AF427="Q",AH427="Q",AJ427="Q"),"Yes","No")</f>
        <v>No</v>
      </c>
    </row>
    <row r="428" spans="1:37">
      <c r="A428" s="7" t="s">
        <v>557</v>
      </c>
      <c r="B428" s="7" t="s">
        <v>552</v>
      </c>
      <c r="C428" s="7" t="s">
        <v>63</v>
      </c>
      <c r="D428" s="304">
        <v>2166</v>
      </c>
      <c r="E428" s="299">
        <v>20166</v>
      </c>
      <c r="F428" s="7" t="s">
        <v>175</v>
      </c>
      <c r="G428" s="7" t="s">
        <v>160</v>
      </c>
      <c r="H428" s="8">
        <v>18351295</v>
      </c>
      <c r="I428" s="8">
        <v>52</v>
      </c>
      <c r="J428" s="7" t="s">
        <v>7</v>
      </c>
      <c r="K428" s="7" t="s">
        <v>161</v>
      </c>
      <c r="L428" s="8">
        <v>52</v>
      </c>
      <c r="M428" s="8">
        <v>230886</v>
      </c>
      <c r="N428" s="7" t="s">
        <v>1148</v>
      </c>
      <c r="O428" s="8">
        <v>35729</v>
      </c>
      <c r="P428" s="7" t="s">
        <v>1148</v>
      </c>
      <c r="Q428" s="8">
        <v>8634</v>
      </c>
      <c r="R428" s="7" t="s">
        <v>1148</v>
      </c>
      <c r="S428" s="8">
        <v>6569</v>
      </c>
      <c r="T428" s="7" t="s">
        <v>1148</v>
      </c>
      <c r="U428" s="8">
        <v>0</v>
      </c>
      <c r="V428" s="7" t="s">
        <v>1148</v>
      </c>
      <c r="W428" s="33">
        <v>281818</v>
      </c>
      <c r="X428" s="7" t="s">
        <v>1148</v>
      </c>
      <c r="Y428" s="30">
        <v>106</v>
      </c>
      <c r="Z428" s="7" t="s">
        <v>1148</v>
      </c>
      <c r="AA428" s="30">
        <v>14</v>
      </c>
      <c r="AB428" s="7" t="s">
        <v>1148</v>
      </c>
      <c r="AC428" s="30">
        <v>4</v>
      </c>
      <c r="AD428" s="7" t="s">
        <v>1148</v>
      </c>
      <c r="AE428" s="30">
        <v>3</v>
      </c>
      <c r="AF428" s="7" t="s">
        <v>1148</v>
      </c>
      <c r="AG428" s="30">
        <v>0</v>
      </c>
      <c r="AH428" s="34" t="s">
        <v>1148</v>
      </c>
      <c r="AI428" s="32">
        <v>127</v>
      </c>
      <c r="AJ428" s="7" t="s">
        <v>1148</v>
      </c>
      <c r="AK428" s="7" t="str">
        <f>IF(OR(N428="Q",P428="Q",R428="Q",T428="Q",V428="Q",X428="Q",Z428="Q",AB428="Q",AD428="Q",AF428="Q",AH428="Q",AJ428="Q"),"Yes","No")</f>
        <v>No</v>
      </c>
    </row>
    <row r="429" spans="1:37">
      <c r="A429" s="7" t="s">
        <v>622</v>
      </c>
      <c r="B429" s="7" t="s">
        <v>623</v>
      </c>
      <c r="C429" s="7" t="s">
        <v>46</v>
      </c>
      <c r="D429" s="304">
        <v>6024</v>
      </c>
      <c r="E429" s="299">
        <v>60024</v>
      </c>
      <c r="F429" s="7" t="s">
        <v>164</v>
      </c>
      <c r="G429" s="7" t="s">
        <v>160</v>
      </c>
      <c r="H429" s="8">
        <v>298317</v>
      </c>
      <c r="I429" s="8">
        <v>52</v>
      </c>
      <c r="J429" s="7" t="s">
        <v>7</v>
      </c>
      <c r="K429" s="7" t="s">
        <v>161</v>
      </c>
      <c r="L429" s="8">
        <v>36</v>
      </c>
      <c r="M429" s="8">
        <v>210344</v>
      </c>
      <c r="N429" s="7" t="s">
        <v>1148</v>
      </c>
      <c r="O429" s="8">
        <v>37962</v>
      </c>
      <c r="P429" s="7" t="s">
        <v>1148</v>
      </c>
      <c r="Q429" s="8">
        <v>28466</v>
      </c>
      <c r="R429" s="7" t="s">
        <v>1148</v>
      </c>
      <c r="S429" s="8">
        <v>13206</v>
      </c>
      <c r="T429" s="7" t="s">
        <v>1148</v>
      </c>
      <c r="U429" s="8">
        <v>0</v>
      </c>
      <c r="V429" s="7" t="s">
        <v>1148</v>
      </c>
      <c r="W429" s="33">
        <v>289978</v>
      </c>
      <c r="X429" s="7" t="s">
        <v>1148</v>
      </c>
      <c r="Y429" s="30">
        <v>83.12</v>
      </c>
      <c r="Z429" s="7" t="s">
        <v>1148</v>
      </c>
      <c r="AA429" s="30">
        <v>15.2</v>
      </c>
      <c r="AB429" s="7" t="s">
        <v>1148</v>
      </c>
      <c r="AC429" s="30">
        <v>11</v>
      </c>
      <c r="AD429" s="7" t="s">
        <v>1148</v>
      </c>
      <c r="AE429" s="30">
        <v>5</v>
      </c>
      <c r="AF429" s="7" t="s">
        <v>1148</v>
      </c>
      <c r="AG429" s="30">
        <v>0</v>
      </c>
      <c r="AH429" s="34" t="s">
        <v>1148</v>
      </c>
      <c r="AI429" s="32">
        <v>114.32</v>
      </c>
      <c r="AJ429" s="7" t="s">
        <v>1148</v>
      </c>
      <c r="AK429" s="7" t="str">
        <f>IF(OR(N429="Q",P429="Q",R429="Q",T429="Q",V429="Q",X429="Q",Z429="Q",AB429="Q",AD429="Q",AF429="Q",AH429="Q",AJ429="Q"),"Yes","No")</f>
        <v>No</v>
      </c>
    </row>
    <row r="430" spans="1:37">
      <c r="A430" s="7" t="s">
        <v>460</v>
      </c>
      <c r="B430" s="7" t="s">
        <v>461</v>
      </c>
      <c r="C430" s="7" t="s">
        <v>84</v>
      </c>
      <c r="D430" s="304">
        <v>6009</v>
      </c>
      <c r="E430" s="299">
        <v>60009</v>
      </c>
      <c r="F430" s="7" t="s">
        <v>164</v>
      </c>
      <c r="G430" s="7" t="s">
        <v>160</v>
      </c>
      <c r="H430" s="8">
        <v>235730</v>
      </c>
      <c r="I430" s="8">
        <v>52</v>
      </c>
      <c r="J430" s="7" t="s">
        <v>7</v>
      </c>
      <c r="K430" s="7" t="s">
        <v>161</v>
      </c>
      <c r="L430" s="8">
        <v>35</v>
      </c>
      <c r="M430" s="8">
        <v>171125</v>
      </c>
      <c r="N430" s="7" t="s">
        <v>1148</v>
      </c>
      <c r="O430" s="8">
        <v>46307</v>
      </c>
      <c r="P430" s="7" t="s">
        <v>1148</v>
      </c>
      <c r="Q430" s="8">
        <v>17522</v>
      </c>
      <c r="R430" s="7" t="s">
        <v>1148</v>
      </c>
      <c r="S430" s="8">
        <v>12002</v>
      </c>
      <c r="T430" s="7" t="s">
        <v>1148</v>
      </c>
      <c r="U430" s="8">
        <v>0</v>
      </c>
      <c r="V430" s="7" t="s">
        <v>1148</v>
      </c>
      <c r="W430" s="33">
        <v>246956</v>
      </c>
      <c r="X430" s="7" t="s">
        <v>1148</v>
      </c>
      <c r="Y430" s="30">
        <v>96</v>
      </c>
      <c r="Z430" s="7" t="s">
        <v>1148</v>
      </c>
      <c r="AA430" s="30">
        <v>25.7</v>
      </c>
      <c r="AB430" s="7" t="s">
        <v>1148</v>
      </c>
      <c r="AC430" s="30">
        <v>10</v>
      </c>
      <c r="AD430" s="7" t="s">
        <v>1148</v>
      </c>
      <c r="AE430" s="30">
        <v>7</v>
      </c>
      <c r="AF430" s="7" t="s">
        <v>1148</v>
      </c>
      <c r="AG430" s="30">
        <v>0</v>
      </c>
      <c r="AH430" s="34" t="s">
        <v>1148</v>
      </c>
      <c r="AI430" s="32">
        <v>138.69999999999999</v>
      </c>
      <c r="AJ430" s="7" t="s">
        <v>1148</v>
      </c>
      <c r="AK430" s="7" t="str">
        <f>IF(OR(N430="Q",P430="Q",R430="Q",T430="Q",V430="Q",X430="Q",Z430="Q",AB430="Q",AD430="Q",AF430="Q",AH430="Q",AJ430="Q"),"Yes","No")</f>
        <v>No</v>
      </c>
    </row>
    <row r="431" spans="1:37">
      <c r="A431" s="7" t="s">
        <v>707</v>
      </c>
      <c r="B431" s="7" t="s">
        <v>708</v>
      </c>
      <c r="C431" s="7" t="s">
        <v>73</v>
      </c>
      <c r="D431" s="304">
        <v>5024</v>
      </c>
      <c r="E431" s="299">
        <v>50024</v>
      </c>
      <c r="F431" s="7" t="s">
        <v>167</v>
      </c>
      <c r="G431" s="7" t="s">
        <v>160</v>
      </c>
      <c r="H431" s="8">
        <v>387550</v>
      </c>
      <c r="I431" s="8">
        <v>52</v>
      </c>
      <c r="J431" s="7" t="s">
        <v>7</v>
      </c>
      <c r="K431" s="7" t="s">
        <v>161</v>
      </c>
      <c r="L431" s="8">
        <v>35</v>
      </c>
      <c r="M431" s="8">
        <v>107315</v>
      </c>
      <c r="N431" s="7" t="s">
        <v>1148</v>
      </c>
      <c r="O431" s="8">
        <v>28874</v>
      </c>
      <c r="P431" s="7" t="s">
        <v>1148</v>
      </c>
      <c r="Q431" s="8">
        <v>1858</v>
      </c>
      <c r="R431" s="7" t="s">
        <v>1148</v>
      </c>
      <c r="S431" s="8">
        <v>8669</v>
      </c>
      <c r="T431" s="7" t="s">
        <v>1148</v>
      </c>
      <c r="U431" s="8">
        <v>0</v>
      </c>
      <c r="V431" s="7" t="s">
        <v>1148</v>
      </c>
      <c r="W431" s="33">
        <v>146716</v>
      </c>
      <c r="X431" s="7" t="s">
        <v>1148</v>
      </c>
      <c r="Y431" s="30">
        <v>57</v>
      </c>
      <c r="Z431" s="7" t="s">
        <v>1148</v>
      </c>
      <c r="AA431" s="30">
        <v>14.6</v>
      </c>
      <c r="AB431" s="7" t="s">
        <v>1148</v>
      </c>
      <c r="AC431" s="30">
        <v>0.9</v>
      </c>
      <c r="AD431" s="7" t="s">
        <v>1148</v>
      </c>
      <c r="AE431" s="30">
        <v>4.5</v>
      </c>
      <c r="AF431" s="7" t="s">
        <v>1148</v>
      </c>
      <c r="AG431" s="30">
        <v>0</v>
      </c>
      <c r="AH431" s="34" t="s">
        <v>1148</v>
      </c>
      <c r="AI431" s="32">
        <v>77</v>
      </c>
      <c r="AJ431" s="7" t="s">
        <v>1148</v>
      </c>
      <c r="AK431" s="7" t="str">
        <f>IF(OR(N431="Q",P431="Q",R431="Q",T431="Q",V431="Q",X431="Q",Z431="Q",AB431="Q",AD431="Q",AF431="Q",AH431="Q",AJ431="Q"),"Yes","No")</f>
        <v>No</v>
      </c>
    </row>
    <row r="432" spans="1:37">
      <c r="A432" s="7" t="s">
        <v>414</v>
      </c>
      <c r="B432" s="7" t="s">
        <v>415</v>
      </c>
      <c r="C432" s="7" t="s">
        <v>86</v>
      </c>
      <c r="D432" s="304">
        <v>3007</v>
      </c>
      <c r="E432" s="299">
        <v>30007</v>
      </c>
      <c r="F432" s="7" t="s">
        <v>413</v>
      </c>
      <c r="G432" s="7" t="s">
        <v>160</v>
      </c>
      <c r="H432" s="8">
        <v>210111</v>
      </c>
      <c r="I432" s="8">
        <v>52</v>
      </c>
      <c r="J432" s="7" t="s">
        <v>7</v>
      </c>
      <c r="K432" s="7" t="s">
        <v>161</v>
      </c>
      <c r="L432" s="8">
        <v>34</v>
      </c>
      <c r="M432" s="8">
        <v>138436</v>
      </c>
      <c r="N432" s="7" t="s">
        <v>1148</v>
      </c>
      <c r="O432" s="8">
        <v>21329</v>
      </c>
      <c r="P432" s="7" t="s">
        <v>1148</v>
      </c>
      <c r="Q432" s="8">
        <v>9017</v>
      </c>
      <c r="R432" s="7" t="s">
        <v>1148</v>
      </c>
      <c r="S432" s="8">
        <v>21573</v>
      </c>
      <c r="T432" s="7" t="s">
        <v>1148</v>
      </c>
      <c r="U432" s="8">
        <v>0</v>
      </c>
      <c r="V432" s="7" t="s">
        <v>1148</v>
      </c>
      <c r="W432" s="33">
        <v>190355</v>
      </c>
      <c r="X432" s="7" t="s">
        <v>1148</v>
      </c>
      <c r="Y432" s="30">
        <v>75</v>
      </c>
      <c r="Z432" s="7" t="s">
        <v>1148</v>
      </c>
      <c r="AA432" s="30">
        <v>11</v>
      </c>
      <c r="AB432" s="7" t="s">
        <v>1148</v>
      </c>
      <c r="AC432" s="30">
        <v>4</v>
      </c>
      <c r="AD432" s="7" t="s">
        <v>1148</v>
      </c>
      <c r="AE432" s="30">
        <v>11</v>
      </c>
      <c r="AF432" s="7" t="s">
        <v>1148</v>
      </c>
      <c r="AG432" s="30">
        <v>0</v>
      </c>
      <c r="AH432" s="34" t="s">
        <v>1148</v>
      </c>
      <c r="AI432" s="32">
        <v>101</v>
      </c>
      <c r="AJ432" s="7" t="s">
        <v>1148</v>
      </c>
      <c r="AK432" s="7" t="str">
        <f>IF(OR(N432="Q",P432="Q",R432="Q",T432="Q",V432="Q",X432="Q",Z432="Q",AB432="Q",AD432="Q",AF432="Q",AH432="Q",AJ432="Q"),"Yes","No")</f>
        <v>No</v>
      </c>
    </row>
    <row r="433" spans="1:37">
      <c r="A433" s="7" t="s">
        <v>460</v>
      </c>
      <c r="B433" s="7" t="s">
        <v>461</v>
      </c>
      <c r="C433" s="7" t="s">
        <v>84</v>
      </c>
      <c r="D433" s="304">
        <v>6009</v>
      </c>
      <c r="E433" s="299">
        <v>60009</v>
      </c>
      <c r="F433" s="7" t="s">
        <v>164</v>
      </c>
      <c r="G433" s="7" t="s">
        <v>160</v>
      </c>
      <c r="H433" s="8">
        <v>235730</v>
      </c>
      <c r="I433" s="8">
        <v>52</v>
      </c>
      <c r="J433" s="7" t="s">
        <v>10</v>
      </c>
      <c r="K433" s="7" t="s">
        <v>161</v>
      </c>
      <c r="L433" s="8">
        <v>17</v>
      </c>
      <c r="M433" s="8">
        <v>41499</v>
      </c>
      <c r="N433" s="7" t="s">
        <v>1148</v>
      </c>
      <c r="O433" s="8">
        <v>6392</v>
      </c>
      <c r="P433" s="7" t="s">
        <v>1148</v>
      </c>
      <c r="Q433" s="8">
        <v>4381</v>
      </c>
      <c r="R433" s="7" t="s">
        <v>1148</v>
      </c>
      <c r="S433" s="8">
        <v>2941</v>
      </c>
      <c r="T433" s="7" t="s">
        <v>1148</v>
      </c>
      <c r="U433" s="8">
        <v>0</v>
      </c>
      <c r="V433" s="7" t="s">
        <v>1148</v>
      </c>
      <c r="W433" s="33">
        <v>55213</v>
      </c>
      <c r="X433" s="7" t="s">
        <v>1148</v>
      </c>
      <c r="Y433" s="30">
        <v>22</v>
      </c>
      <c r="Z433" s="7" t="s">
        <v>1148</v>
      </c>
      <c r="AA433" s="30">
        <v>3.7</v>
      </c>
      <c r="AB433" s="7" t="s">
        <v>1148</v>
      </c>
      <c r="AC433" s="30">
        <v>2.5</v>
      </c>
      <c r="AD433" s="7" t="s">
        <v>1148</v>
      </c>
      <c r="AE433" s="30">
        <v>1.7</v>
      </c>
      <c r="AF433" s="7" t="s">
        <v>1148</v>
      </c>
      <c r="AG433" s="30">
        <v>0</v>
      </c>
      <c r="AH433" s="34" t="s">
        <v>1148</v>
      </c>
      <c r="AI433" s="32">
        <v>29.9</v>
      </c>
      <c r="AJ433" s="7" t="s">
        <v>1148</v>
      </c>
      <c r="AK433" s="7" t="str">
        <f>IF(OR(N433="Q",P433="Q",R433="Q",T433="Q",V433="Q",X433="Q",Z433="Q",AB433="Q",AD433="Q",AF433="Q",AH433="Q",AJ433="Q"),"Yes","No")</f>
        <v>No</v>
      </c>
    </row>
    <row r="434" spans="1:37">
      <c r="A434" s="7" t="s">
        <v>707</v>
      </c>
      <c r="B434" s="7" t="s">
        <v>708</v>
      </c>
      <c r="C434" s="7" t="s">
        <v>73</v>
      </c>
      <c r="D434" s="304">
        <v>5024</v>
      </c>
      <c r="E434" s="299">
        <v>50024</v>
      </c>
      <c r="F434" s="7" t="s">
        <v>167</v>
      </c>
      <c r="G434" s="7" t="s">
        <v>160</v>
      </c>
      <c r="H434" s="8">
        <v>387550</v>
      </c>
      <c r="I434" s="8">
        <v>52</v>
      </c>
      <c r="J434" s="7" t="s">
        <v>10</v>
      </c>
      <c r="K434" s="7" t="s">
        <v>161</v>
      </c>
      <c r="L434" s="8">
        <v>17</v>
      </c>
      <c r="M434" s="8">
        <v>39518</v>
      </c>
      <c r="N434" s="7" t="s">
        <v>1148</v>
      </c>
      <c r="O434" s="8">
        <v>632</v>
      </c>
      <c r="P434" s="7" t="s">
        <v>1148</v>
      </c>
      <c r="Q434" s="8">
        <v>186</v>
      </c>
      <c r="R434" s="7" t="s">
        <v>1148</v>
      </c>
      <c r="S434" s="8">
        <v>963</v>
      </c>
      <c r="T434" s="7" t="s">
        <v>1148</v>
      </c>
      <c r="U434" s="8">
        <v>0</v>
      </c>
      <c r="V434" s="7" t="s">
        <v>1148</v>
      </c>
      <c r="W434" s="33">
        <v>41299</v>
      </c>
      <c r="X434" s="7" t="s">
        <v>1148</v>
      </c>
      <c r="Y434" s="30">
        <v>20</v>
      </c>
      <c r="Z434" s="7" t="s">
        <v>1148</v>
      </c>
      <c r="AA434" s="30">
        <v>0.4</v>
      </c>
      <c r="AB434" s="7" t="s">
        <v>1148</v>
      </c>
      <c r="AC434" s="30">
        <v>0.1</v>
      </c>
      <c r="AD434" s="7" t="s">
        <v>1148</v>
      </c>
      <c r="AE434" s="30">
        <v>0.5</v>
      </c>
      <c r="AF434" s="7" t="s">
        <v>1148</v>
      </c>
      <c r="AG434" s="30">
        <v>0</v>
      </c>
      <c r="AH434" s="34" t="s">
        <v>1148</v>
      </c>
      <c r="AI434" s="32">
        <v>21</v>
      </c>
      <c r="AJ434" s="7" t="s">
        <v>1148</v>
      </c>
      <c r="AK434" s="7" t="str">
        <f>IF(OR(N434="Q",P434="Q",R434="Q",T434="Q",V434="Q",X434="Q",Z434="Q",AB434="Q",AD434="Q",AF434="Q",AH434="Q",AJ434="Q"),"Yes","No")</f>
        <v>No</v>
      </c>
    </row>
    <row r="435" spans="1:37">
      <c r="A435" s="7" t="s">
        <v>622</v>
      </c>
      <c r="B435" s="7" t="s">
        <v>623</v>
      </c>
      <c r="C435" s="7" t="s">
        <v>46</v>
      </c>
      <c r="D435" s="304">
        <v>6024</v>
      </c>
      <c r="E435" s="299">
        <v>60024</v>
      </c>
      <c r="F435" s="7" t="s">
        <v>164</v>
      </c>
      <c r="G435" s="7" t="s">
        <v>160</v>
      </c>
      <c r="H435" s="8">
        <v>298317</v>
      </c>
      <c r="I435" s="8">
        <v>52</v>
      </c>
      <c r="J435" s="7" t="s">
        <v>10</v>
      </c>
      <c r="K435" s="7" t="s">
        <v>161</v>
      </c>
      <c r="L435" s="8">
        <v>16</v>
      </c>
      <c r="M435" s="8">
        <v>44002</v>
      </c>
      <c r="N435" s="7" t="s">
        <v>1148</v>
      </c>
      <c r="O435" s="8">
        <v>7088</v>
      </c>
      <c r="P435" s="7" t="s">
        <v>1148</v>
      </c>
      <c r="Q435" s="8">
        <v>4566</v>
      </c>
      <c r="R435" s="7" t="s">
        <v>1148</v>
      </c>
      <c r="S435" s="8">
        <v>7467</v>
      </c>
      <c r="T435" s="7" t="s">
        <v>1148</v>
      </c>
      <c r="U435" s="8">
        <v>0</v>
      </c>
      <c r="V435" s="7" t="s">
        <v>1148</v>
      </c>
      <c r="W435" s="33">
        <v>63123</v>
      </c>
      <c r="X435" s="7" t="s">
        <v>1148</v>
      </c>
      <c r="Y435" s="30">
        <v>24.3</v>
      </c>
      <c r="Z435" s="7" t="s">
        <v>1148</v>
      </c>
      <c r="AA435" s="30">
        <v>3.25</v>
      </c>
      <c r="AB435" s="7" t="s">
        <v>1148</v>
      </c>
      <c r="AC435" s="30">
        <v>1.95</v>
      </c>
      <c r="AD435" s="7" t="s">
        <v>1148</v>
      </c>
      <c r="AE435" s="30">
        <v>4.2</v>
      </c>
      <c r="AF435" s="7" t="s">
        <v>1148</v>
      </c>
      <c r="AG435" s="30">
        <v>0</v>
      </c>
      <c r="AH435" s="34" t="s">
        <v>1148</v>
      </c>
      <c r="AI435" s="32">
        <v>33.700000000000003</v>
      </c>
      <c r="AJ435" s="7" t="s">
        <v>1148</v>
      </c>
      <c r="AK435" s="7" t="str">
        <f>IF(OR(N435="Q",P435="Q",R435="Q",T435="Q",V435="Q",X435="Q",Z435="Q",AB435="Q",AD435="Q",AF435="Q",AH435="Q",AJ435="Q"),"Yes","No")</f>
        <v>No</v>
      </c>
    </row>
    <row r="436" spans="1:37">
      <c r="A436" s="7" t="s">
        <v>414</v>
      </c>
      <c r="B436" s="7" t="s">
        <v>415</v>
      </c>
      <c r="C436" s="7" t="s">
        <v>86</v>
      </c>
      <c r="D436" s="304">
        <v>3007</v>
      </c>
      <c r="E436" s="299">
        <v>30007</v>
      </c>
      <c r="F436" s="7" t="s">
        <v>413</v>
      </c>
      <c r="G436" s="7" t="s">
        <v>160</v>
      </c>
      <c r="H436" s="8">
        <v>210111</v>
      </c>
      <c r="I436" s="8">
        <v>52</v>
      </c>
      <c r="J436" s="7" t="s">
        <v>18</v>
      </c>
      <c r="K436" s="7" t="s">
        <v>161</v>
      </c>
      <c r="L436" s="8">
        <v>1</v>
      </c>
      <c r="M436" s="8">
        <v>2073</v>
      </c>
      <c r="N436" s="7" t="s">
        <v>1148</v>
      </c>
      <c r="O436" s="8">
        <v>1997</v>
      </c>
      <c r="P436" s="7" t="s">
        <v>1148</v>
      </c>
      <c r="Q436" s="8">
        <v>0</v>
      </c>
      <c r="R436" s="7" t="s">
        <v>1148</v>
      </c>
      <c r="S436" s="8">
        <v>0</v>
      </c>
      <c r="T436" s="7" t="s">
        <v>1148</v>
      </c>
      <c r="U436" s="8">
        <v>0</v>
      </c>
      <c r="V436" s="7" t="s">
        <v>1148</v>
      </c>
      <c r="W436" s="33">
        <v>4070</v>
      </c>
      <c r="X436" s="7" t="s">
        <v>1148</v>
      </c>
      <c r="Y436" s="30">
        <v>1</v>
      </c>
      <c r="Z436" s="7" t="s">
        <v>1148</v>
      </c>
      <c r="AA436" s="30">
        <v>1</v>
      </c>
      <c r="AB436" s="7" t="s">
        <v>1148</v>
      </c>
      <c r="AC436" s="30">
        <v>0</v>
      </c>
      <c r="AD436" s="7" t="s">
        <v>1148</v>
      </c>
      <c r="AE436" s="30">
        <v>0</v>
      </c>
      <c r="AF436" s="7" t="s">
        <v>1148</v>
      </c>
      <c r="AG436" s="30">
        <v>0</v>
      </c>
      <c r="AH436" s="34" t="s">
        <v>1148</v>
      </c>
      <c r="AI436" s="32">
        <v>2</v>
      </c>
      <c r="AJ436" s="7" t="s">
        <v>1148</v>
      </c>
      <c r="AK436" s="7" t="str">
        <f>IF(OR(N436="Q",P436="Q",R436="Q",T436="Q",V436="Q",X436="Q",Z436="Q",AB436="Q",AD436="Q",AF436="Q",AH436="Q",AJ436="Q"),"Yes","No")</f>
        <v>No</v>
      </c>
    </row>
    <row r="437" spans="1:37">
      <c r="A437" s="7" t="s">
        <v>673</v>
      </c>
      <c r="B437" s="7" t="s">
        <v>674</v>
      </c>
      <c r="C437" s="7" t="s">
        <v>77</v>
      </c>
      <c r="D437" s="304">
        <v>2169</v>
      </c>
      <c r="E437" s="299">
        <v>20169</v>
      </c>
      <c r="F437" s="7" t="s">
        <v>175</v>
      </c>
      <c r="G437" s="7" t="s">
        <v>160</v>
      </c>
      <c r="H437" s="8">
        <v>18351295</v>
      </c>
      <c r="I437" s="8">
        <v>51</v>
      </c>
      <c r="J437" s="7" t="s">
        <v>18</v>
      </c>
      <c r="K437" s="7" t="s">
        <v>161</v>
      </c>
      <c r="L437" s="8">
        <v>51</v>
      </c>
      <c r="M437" s="8">
        <v>230310</v>
      </c>
      <c r="N437" s="7" t="s">
        <v>1148</v>
      </c>
      <c r="O437" s="8">
        <v>73344</v>
      </c>
      <c r="P437" s="7" t="s">
        <v>1148</v>
      </c>
      <c r="Q437" s="8">
        <v>4709</v>
      </c>
      <c r="R437" s="7" t="s">
        <v>1148</v>
      </c>
      <c r="S437" s="8">
        <v>56601</v>
      </c>
      <c r="T437" s="7" t="s">
        <v>1148</v>
      </c>
      <c r="U437" s="8">
        <v>0</v>
      </c>
      <c r="V437" s="7" t="s">
        <v>1148</v>
      </c>
      <c r="W437" s="33">
        <v>364964</v>
      </c>
      <c r="X437" s="7" t="s">
        <v>1148</v>
      </c>
      <c r="Y437" s="30">
        <v>80</v>
      </c>
      <c r="Z437" s="7" t="s">
        <v>1148</v>
      </c>
      <c r="AA437" s="30">
        <v>42</v>
      </c>
      <c r="AB437" s="7" t="s">
        <v>1148</v>
      </c>
      <c r="AC437" s="30">
        <v>2</v>
      </c>
      <c r="AD437" s="7" t="s">
        <v>1148</v>
      </c>
      <c r="AE437" s="30">
        <v>31</v>
      </c>
      <c r="AF437" s="7" t="s">
        <v>1148</v>
      </c>
      <c r="AG437" s="30">
        <v>0</v>
      </c>
      <c r="AH437" s="34" t="s">
        <v>1148</v>
      </c>
      <c r="AI437" s="32">
        <v>155</v>
      </c>
      <c r="AJ437" s="7" t="s">
        <v>1148</v>
      </c>
      <c r="AK437" s="7" t="str">
        <f>IF(OR(N437="Q",P437="Q",R437="Q",T437="Q",V437="Q",X437="Q",Z437="Q",AB437="Q",AD437="Q",AF437="Q",AH437="Q",AJ437="Q"),"Yes","No")</f>
        <v>No</v>
      </c>
    </row>
    <row r="438" spans="1:37">
      <c r="A438" s="7" t="s">
        <v>776</v>
      </c>
      <c r="B438" s="7" t="s">
        <v>208</v>
      </c>
      <c r="C438" s="7" t="s">
        <v>36</v>
      </c>
      <c r="D438" s="304">
        <v>4180</v>
      </c>
      <c r="E438" s="299">
        <v>40180</v>
      </c>
      <c r="F438" s="7" t="s">
        <v>114</v>
      </c>
      <c r="G438" s="7" t="s">
        <v>160</v>
      </c>
      <c r="H438" s="8">
        <v>128754</v>
      </c>
      <c r="I438" s="8">
        <v>51</v>
      </c>
      <c r="J438" s="7" t="s">
        <v>7</v>
      </c>
      <c r="K438" s="7" t="s">
        <v>161</v>
      </c>
      <c r="L438" s="8">
        <v>45</v>
      </c>
      <c r="M438" s="8">
        <v>93545</v>
      </c>
      <c r="N438" s="7" t="s">
        <v>1148</v>
      </c>
      <c r="O438" s="8">
        <v>18357</v>
      </c>
      <c r="P438" s="7" t="s">
        <v>1148</v>
      </c>
      <c r="Q438" s="8">
        <v>0</v>
      </c>
      <c r="R438" s="7" t="s">
        <v>1148</v>
      </c>
      <c r="S438" s="8">
        <v>5567</v>
      </c>
      <c r="T438" s="7" t="s">
        <v>1148</v>
      </c>
      <c r="U438" s="8">
        <v>0</v>
      </c>
      <c r="V438" s="7" t="s">
        <v>1148</v>
      </c>
      <c r="W438" s="33">
        <v>117469</v>
      </c>
      <c r="X438" s="7" t="s">
        <v>1148</v>
      </c>
      <c r="Y438" s="30">
        <v>46.94</v>
      </c>
      <c r="Z438" s="7" t="s">
        <v>1148</v>
      </c>
      <c r="AA438" s="30">
        <v>10.18</v>
      </c>
      <c r="AB438" s="7" t="s">
        <v>1148</v>
      </c>
      <c r="AC438" s="30">
        <v>0</v>
      </c>
      <c r="AD438" s="7" t="s">
        <v>1148</v>
      </c>
      <c r="AE438" s="30">
        <v>2.99</v>
      </c>
      <c r="AF438" s="7" t="s">
        <v>1148</v>
      </c>
      <c r="AG438" s="30">
        <v>0</v>
      </c>
      <c r="AH438" s="34" t="s">
        <v>1148</v>
      </c>
      <c r="AI438" s="32">
        <v>60.11</v>
      </c>
      <c r="AJ438" s="7" t="s">
        <v>1148</v>
      </c>
      <c r="AK438" s="7" t="str">
        <f>IF(OR(N438="Q",P438="Q",R438="Q",T438="Q",V438="Q",X438="Q",Z438="Q",AB438="Q",AD438="Q",AF438="Q",AH438="Q",AJ438="Q"),"Yes","No")</f>
        <v>No</v>
      </c>
    </row>
    <row r="439" spans="1:37">
      <c r="A439" s="7" t="s">
        <v>643</v>
      </c>
      <c r="B439" s="7" t="s">
        <v>644</v>
      </c>
      <c r="C439" s="7" t="s">
        <v>54</v>
      </c>
      <c r="D439" s="304">
        <v>5028</v>
      </c>
      <c r="E439" s="299">
        <v>50028</v>
      </c>
      <c r="F439" s="7" t="s">
        <v>167</v>
      </c>
      <c r="G439" s="7" t="s">
        <v>160</v>
      </c>
      <c r="H439" s="8">
        <v>110621</v>
      </c>
      <c r="I439" s="8">
        <v>51</v>
      </c>
      <c r="J439" s="7" t="s">
        <v>7</v>
      </c>
      <c r="K439" s="7" t="s">
        <v>161</v>
      </c>
      <c r="L439" s="8">
        <v>27</v>
      </c>
      <c r="M439" s="8">
        <v>92790</v>
      </c>
      <c r="N439" s="7" t="s">
        <v>1148</v>
      </c>
      <c r="O439" s="8">
        <v>11226</v>
      </c>
      <c r="P439" s="7" t="s">
        <v>1148</v>
      </c>
      <c r="Q439" s="8">
        <v>1339</v>
      </c>
      <c r="R439" s="7" t="s">
        <v>1148</v>
      </c>
      <c r="S439" s="8">
        <v>23046</v>
      </c>
      <c r="T439" s="7" t="s">
        <v>1148</v>
      </c>
      <c r="U439" s="8">
        <v>0</v>
      </c>
      <c r="V439" s="7" t="s">
        <v>1148</v>
      </c>
      <c r="W439" s="33">
        <v>128401</v>
      </c>
      <c r="X439" s="7" t="s">
        <v>1148</v>
      </c>
      <c r="Y439" s="30">
        <v>53.75</v>
      </c>
      <c r="Z439" s="7" t="s">
        <v>1148</v>
      </c>
      <c r="AA439" s="30">
        <v>5.76</v>
      </c>
      <c r="AB439" s="7" t="s">
        <v>1148</v>
      </c>
      <c r="AC439" s="30">
        <v>0.64</v>
      </c>
      <c r="AD439" s="7" t="s">
        <v>1148</v>
      </c>
      <c r="AE439" s="30">
        <v>13.66</v>
      </c>
      <c r="AF439" s="7" t="s">
        <v>1148</v>
      </c>
      <c r="AG439" s="30">
        <v>0</v>
      </c>
      <c r="AH439" s="34" t="s">
        <v>1148</v>
      </c>
      <c r="AI439" s="32">
        <v>73.81</v>
      </c>
      <c r="AJ439" s="7" t="s">
        <v>1148</v>
      </c>
      <c r="AK439" s="7" t="str">
        <f>IF(OR(N439="Q",P439="Q",R439="Q",T439="Q",V439="Q",X439="Q",Z439="Q",AB439="Q",AD439="Q",AF439="Q",AH439="Q",AJ439="Q"),"Yes","No")</f>
        <v>No</v>
      </c>
    </row>
    <row r="440" spans="1:37">
      <c r="A440" s="7" t="s">
        <v>742</v>
      </c>
      <c r="B440" s="7" t="s">
        <v>743</v>
      </c>
      <c r="C440" s="7" t="s">
        <v>48</v>
      </c>
      <c r="D440" s="304">
        <v>3096</v>
      </c>
      <c r="E440" s="299">
        <v>30096</v>
      </c>
      <c r="F440" s="7" t="s">
        <v>167</v>
      </c>
      <c r="G440" s="7" t="s">
        <v>160</v>
      </c>
      <c r="H440" s="8">
        <v>98081</v>
      </c>
      <c r="I440" s="8">
        <v>51</v>
      </c>
      <c r="J440" s="7" t="s">
        <v>10</v>
      </c>
      <c r="K440" s="7" t="s">
        <v>161</v>
      </c>
      <c r="L440" s="8">
        <v>23</v>
      </c>
      <c r="M440" s="8">
        <v>67027</v>
      </c>
      <c r="N440" s="7" t="s">
        <v>1148</v>
      </c>
      <c r="O440" s="8">
        <v>5518</v>
      </c>
      <c r="P440" s="7" t="s">
        <v>1148</v>
      </c>
      <c r="Q440" s="8">
        <v>972</v>
      </c>
      <c r="R440" s="7" t="s">
        <v>1148</v>
      </c>
      <c r="S440" s="8">
        <v>21620</v>
      </c>
      <c r="T440" s="7" t="s">
        <v>1148</v>
      </c>
      <c r="U440" s="8">
        <v>0</v>
      </c>
      <c r="V440" s="7" t="s">
        <v>1148</v>
      </c>
      <c r="W440" s="33">
        <v>95137</v>
      </c>
      <c r="X440" s="7" t="s">
        <v>1148</v>
      </c>
      <c r="Y440" s="30">
        <v>33</v>
      </c>
      <c r="Z440" s="7" t="s">
        <v>1148</v>
      </c>
      <c r="AA440" s="30">
        <v>2.5</v>
      </c>
      <c r="AB440" s="7" t="s">
        <v>1148</v>
      </c>
      <c r="AC440" s="30">
        <v>0.5</v>
      </c>
      <c r="AD440" s="7" t="s">
        <v>1148</v>
      </c>
      <c r="AE440" s="30">
        <v>13.5</v>
      </c>
      <c r="AF440" s="7" t="s">
        <v>1148</v>
      </c>
      <c r="AG440" s="30">
        <v>0</v>
      </c>
      <c r="AH440" s="34" t="s">
        <v>1148</v>
      </c>
      <c r="AI440" s="32">
        <v>49.5</v>
      </c>
      <c r="AJ440" s="7" t="s">
        <v>1148</v>
      </c>
      <c r="AK440" s="7" t="str">
        <f>IF(OR(N440="Q",P440="Q",R440="Q",T440="Q",V440="Q",X440="Q",Z440="Q",AB440="Q",AD440="Q",AF440="Q",AH440="Q",AJ440="Q"),"Yes","No")</f>
        <v>No</v>
      </c>
    </row>
    <row r="441" spans="1:37">
      <c r="A441" s="7" t="s">
        <v>643</v>
      </c>
      <c r="B441" s="7" t="s">
        <v>644</v>
      </c>
      <c r="C441" s="7" t="s">
        <v>54</v>
      </c>
      <c r="D441" s="304">
        <v>5028</v>
      </c>
      <c r="E441" s="299">
        <v>50028</v>
      </c>
      <c r="F441" s="7" t="s">
        <v>167</v>
      </c>
      <c r="G441" s="7" t="s">
        <v>160</v>
      </c>
      <c r="H441" s="8">
        <v>110621</v>
      </c>
      <c r="I441" s="8">
        <v>51</v>
      </c>
      <c r="J441" s="7" t="s">
        <v>10</v>
      </c>
      <c r="K441" s="7" t="s">
        <v>161</v>
      </c>
      <c r="L441" s="8">
        <v>20</v>
      </c>
      <c r="M441" s="8">
        <v>52415</v>
      </c>
      <c r="N441" s="7" t="s">
        <v>1148</v>
      </c>
      <c r="O441" s="8">
        <v>5087</v>
      </c>
      <c r="P441" s="7" t="s">
        <v>1148</v>
      </c>
      <c r="Q441" s="8">
        <v>607</v>
      </c>
      <c r="R441" s="7" t="s">
        <v>1148</v>
      </c>
      <c r="S441" s="8">
        <v>10431</v>
      </c>
      <c r="T441" s="7" t="s">
        <v>1148</v>
      </c>
      <c r="U441" s="8">
        <v>0</v>
      </c>
      <c r="V441" s="7" t="s">
        <v>1148</v>
      </c>
      <c r="W441" s="33">
        <v>68540</v>
      </c>
      <c r="X441" s="7" t="s">
        <v>1148</v>
      </c>
      <c r="Y441" s="30">
        <v>30.13</v>
      </c>
      <c r="Z441" s="7" t="s">
        <v>1148</v>
      </c>
      <c r="AA441" s="30">
        <v>2.61</v>
      </c>
      <c r="AB441" s="7" t="s">
        <v>1148</v>
      </c>
      <c r="AC441" s="30">
        <v>0.28999999999999998</v>
      </c>
      <c r="AD441" s="7" t="s">
        <v>1148</v>
      </c>
      <c r="AE441" s="30">
        <v>6.18</v>
      </c>
      <c r="AF441" s="7" t="s">
        <v>1148</v>
      </c>
      <c r="AG441" s="30">
        <v>0</v>
      </c>
      <c r="AH441" s="34" t="s">
        <v>1148</v>
      </c>
      <c r="AI441" s="32">
        <v>39.21</v>
      </c>
      <c r="AJ441" s="7" t="s">
        <v>1148</v>
      </c>
      <c r="AK441" s="7" t="str">
        <f>IF(OR(N441="Q",P441="Q",R441="Q",T441="Q",V441="Q",X441="Q",Z441="Q",AB441="Q",AD441="Q",AF441="Q",AH441="Q",AJ441="Q"),"Yes","No")</f>
        <v>No</v>
      </c>
    </row>
    <row r="442" spans="1:37">
      <c r="A442" s="7" t="s">
        <v>742</v>
      </c>
      <c r="B442" s="7" t="s">
        <v>743</v>
      </c>
      <c r="C442" s="7" t="s">
        <v>48</v>
      </c>
      <c r="D442" s="304">
        <v>3096</v>
      </c>
      <c r="E442" s="299">
        <v>30096</v>
      </c>
      <c r="F442" s="7" t="s">
        <v>167</v>
      </c>
      <c r="G442" s="7" t="s">
        <v>160</v>
      </c>
      <c r="H442" s="8">
        <v>98081</v>
      </c>
      <c r="I442" s="8">
        <v>51</v>
      </c>
      <c r="J442" s="7" t="s">
        <v>7</v>
      </c>
      <c r="K442" s="7" t="s">
        <v>161</v>
      </c>
      <c r="L442" s="8">
        <v>15</v>
      </c>
      <c r="M442" s="8">
        <v>109369</v>
      </c>
      <c r="N442" s="7" t="s">
        <v>1148</v>
      </c>
      <c r="O442" s="8">
        <v>6745</v>
      </c>
      <c r="P442" s="7" t="s">
        <v>1148</v>
      </c>
      <c r="Q442" s="8">
        <v>1188</v>
      </c>
      <c r="R442" s="7" t="s">
        <v>1148</v>
      </c>
      <c r="S442" s="8">
        <v>7511</v>
      </c>
      <c r="T442" s="7" t="s">
        <v>1148</v>
      </c>
      <c r="U442" s="8">
        <v>0</v>
      </c>
      <c r="V442" s="7" t="s">
        <v>1148</v>
      </c>
      <c r="W442" s="33">
        <v>124813</v>
      </c>
      <c r="X442" s="7" t="s">
        <v>1148</v>
      </c>
      <c r="Y442" s="30">
        <v>54</v>
      </c>
      <c r="Z442" s="7" t="s">
        <v>1148</v>
      </c>
      <c r="AA442" s="30">
        <v>2.5</v>
      </c>
      <c r="AB442" s="7" t="s">
        <v>1148</v>
      </c>
      <c r="AC442" s="30">
        <v>0.5</v>
      </c>
      <c r="AD442" s="7" t="s">
        <v>1148</v>
      </c>
      <c r="AE442" s="30">
        <v>5</v>
      </c>
      <c r="AF442" s="7" t="s">
        <v>1148</v>
      </c>
      <c r="AG442" s="30">
        <v>0</v>
      </c>
      <c r="AH442" s="34" t="s">
        <v>1148</v>
      </c>
      <c r="AI442" s="32">
        <v>62</v>
      </c>
      <c r="AJ442" s="7" t="s">
        <v>1148</v>
      </c>
      <c r="AK442" s="7" t="str">
        <f>IF(OR(N442="Q",P442="Q",R442="Q",T442="Q",V442="Q",X442="Q",Z442="Q",AB442="Q",AD442="Q",AF442="Q",AH442="Q",AJ442="Q"),"Yes","No")</f>
        <v>No</v>
      </c>
    </row>
    <row r="443" spans="1:37">
      <c r="A443" s="7" t="s">
        <v>776</v>
      </c>
      <c r="B443" s="7" t="s">
        <v>208</v>
      </c>
      <c r="C443" s="7" t="s">
        <v>36</v>
      </c>
      <c r="D443" s="304">
        <v>4180</v>
      </c>
      <c r="E443" s="299">
        <v>40180</v>
      </c>
      <c r="F443" s="7" t="s">
        <v>114</v>
      </c>
      <c r="G443" s="7" t="s">
        <v>160</v>
      </c>
      <c r="H443" s="8">
        <v>128754</v>
      </c>
      <c r="I443" s="8">
        <v>51</v>
      </c>
      <c r="J443" s="7" t="s">
        <v>10</v>
      </c>
      <c r="K443" s="7" t="s">
        <v>161</v>
      </c>
      <c r="L443" s="8">
        <v>6</v>
      </c>
      <c r="M443" s="8">
        <v>4839</v>
      </c>
      <c r="N443" s="7" t="s">
        <v>1148</v>
      </c>
      <c r="O443" s="8">
        <v>2069</v>
      </c>
      <c r="P443" s="7" t="s">
        <v>1148</v>
      </c>
      <c r="Q443" s="8">
        <v>0</v>
      </c>
      <c r="R443" s="7" t="s">
        <v>1148</v>
      </c>
      <c r="S443" s="8">
        <v>628</v>
      </c>
      <c r="T443" s="7" t="s">
        <v>1148</v>
      </c>
      <c r="U443" s="8">
        <v>0</v>
      </c>
      <c r="V443" s="7" t="s">
        <v>1148</v>
      </c>
      <c r="W443" s="33">
        <v>7536</v>
      </c>
      <c r="X443" s="7" t="s">
        <v>1148</v>
      </c>
      <c r="Y443" s="30">
        <v>2.4</v>
      </c>
      <c r="Z443" s="7" t="s">
        <v>1148</v>
      </c>
      <c r="AA443" s="30">
        <v>1.1499999999999999</v>
      </c>
      <c r="AB443" s="7" t="s">
        <v>1148</v>
      </c>
      <c r="AC443" s="30">
        <v>0</v>
      </c>
      <c r="AD443" s="7" t="s">
        <v>1148</v>
      </c>
      <c r="AE443" s="30">
        <v>0.34</v>
      </c>
      <c r="AF443" s="7" t="s">
        <v>1148</v>
      </c>
      <c r="AG443" s="30">
        <v>0</v>
      </c>
      <c r="AH443" s="34" t="s">
        <v>1148</v>
      </c>
      <c r="AI443" s="32">
        <v>3.89</v>
      </c>
      <c r="AJ443" s="7" t="s">
        <v>1148</v>
      </c>
      <c r="AK443" s="7" t="str">
        <f>IF(OR(N443="Q",P443="Q",R443="Q",T443="Q",V443="Q",X443="Q",Z443="Q",AB443="Q",AD443="Q",AF443="Q",AH443="Q",AJ443="Q"),"Yes","No")</f>
        <v>No</v>
      </c>
    </row>
    <row r="444" spans="1:37">
      <c r="A444" s="7" t="s">
        <v>643</v>
      </c>
      <c r="B444" s="7" t="s">
        <v>644</v>
      </c>
      <c r="C444" s="7" t="s">
        <v>54</v>
      </c>
      <c r="D444" s="304">
        <v>5028</v>
      </c>
      <c r="E444" s="299">
        <v>50028</v>
      </c>
      <c r="F444" s="7" t="s">
        <v>167</v>
      </c>
      <c r="G444" s="7" t="s">
        <v>160</v>
      </c>
      <c r="H444" s="8">
        <v>110621</v>
      </c>
      <c r="I444" s="8">
        <v>51</v>
      </c>
      <c r="J444" s="7" t="s">
        <v>18</v>
      </c>
      <c r="K444" s="7" t="s">
        <v>161</v>
      </c>
      <c r="L444" s="8">
        <v>4</v>
      </c>
      <c r="M444" s="8">
        <v>7362</v>
      </c>
      <c r="N444" s="7" t="s">
        <v>1148</v>
      </c>
      <c r="O444" s="8">
        <v>1228</v>
      </c>
      <c r="P444" s="7" t="s">
        <v>1148</v>
      </c>
      <c r="Q444" s="8">
        <v>147</v>
      </c>
      <c r="R444" s="7" t="s">
        <v>1148</v>
      </c>
      <c r="S444" s="8">
        <v>2195</v>
      </c>
      <c r="T444" s="7" t="s">
        <v>1148</v>
      </c>
      <c r="U444" s="8">
        <v>0</v>
      </c>
      <c r="V444" s="7" t="s">
        <v>1148</v>
      </c>
      <c r="W444" s="33">
        <v>10932</v>
      </c>
      <c r="X444" s="7" t="s">
        <v>1148</v>
      </c>
      <c r="Y444" s="30">
        <v>2.78</v>
      </c>
      <c r="Z444" s="7" t="s">
        <v>1148</v>
      </c>
      <c r="AA444" s="30">
        <v>0.63</v>
      </c>
      <c r="AB444" s="7" t="s">
        <v>1148</v>
      </c>
      <c r="AC444" s="30">
        <v>7.0000000000000007E-2</v>
      </c>
      <c r="AD444" s="7" t="s">
        <v>1148</v>
      </c>
      <c r="AE444" s="30">
        <v>1.32</v>
      </c>
      <c r="AF444" s="7" t="s">
        <v>1148</v>
      </c>
      <c r="AG444" s="30">
        <v>0</v>
      </c>
      <c r="AH444" s="34" t="s">
        <v>1148</v>
      </c>
      <c r="AI444" s="32">
        <v>4.8</v>
      </c>
      <c r="AJ444" s="7" t="s">
        <v>1148</v>
      </c>
      <c r="AK444" s="7" t="str">
        <f>IF(OR(N444="Q",P444="Q",R444="Q",T444="Q",V444="Q",X444="Q",Z444="Q",AB444="Q",AD444="Q",AF444="Q",AH444="Q",AJ444="Q"),"Yes","No")</f>
        <v>No</v>
      </c>
    </row>
    <row r="445" spans="1:37">
      <c r="A445" s="7" t="s">
        <v>302</v>
      </c>
      <c r="B445" s="7" t="s">
        <v>303</v>
      </c>
      <c r="C445" s="7" t="s">
        <v>17</v>
      </c>
      <c r="D445" s="304">
        <v>9042</v>
      </c>
      <c r="E445" s="299">
        <v>90042</v>
      </c>
      <c r="F445" s="7" t="s">
        <v>164</v>
      </c>
      <c r="G445" s="7" t="s">
        <v>160</v>
      </c>
      <c r="H445" s="8">
        <v>12150996</v>
      </c>
      <c r="I445" s="8">
        <v>50</v>
      </c>
      <c r="J445" s="7" t="s">
        <v>7</v>
      </c>
      <c r="K445" s="7" t="s">
        <v>161</v>
      </c>
      <c r="L445" s="8">
        <v>44</v>
      </c>
      <c r="M445" s="8">
        <v>104895</v>
      </c>
      <c r="N445" s="7" t="s">
        <v>1148</v>
      </c>
      <c r="O445" s="8">
        <v>34087</v>
      </c>
      <c r="P445" s="7" t="s">
        <v>1148</v>
      </c>
      <c r="Q445" s="8">
        <v>3205</v>
      </c>
      <c r="R445" s="7" t="s">
        <v>1148</v>
      </c>
      <c r="S445" s="8">
        <v>14102</v>
      </c>
      <c r="T445" s="7" t="s">
        <v>1148</v>
      </c>
      <c r="U445" s="8">
        <v>0</v>
      </c>
      <c r="V445" s="7" t="s">
        <v>1148</v>
      </c>
      <c r="W445" s="33">
        <v>156289</v>
      </c>
      <c r="X445" s="7" t="s">
        <v>1148</v>
      </c>
      <c r="Y445" s="30">
        <v>63.3</v>
      </c>
      <c r="Z445" s="7" t="s">
        <v>1148</v>
      </c>
      <c r="AA445" s="30">
        <v>17.98</v>
      </c>
      <c r="AB445" s="7" t="s">
        <v>1148</v>
      </c>
      <c r="AC445" s="30">
        <v>1.8</v>
      </c>
      <c r="AD445" s="7" t="s">
        <v>1148</v>
      </c>
      <c r="AE445" s="30">
        <v>8.2799999999999994</v>
      </c>
      <c r="AF445" s="7" t="s">
        <v>1148</v>
      </c>
      <c r="AG445" s="30">
        <v>0</v>
      </c>
      <c r="AH445" s="34" t="s">
        <v>1148</v>
      </c>
      <c r="AI445" s="32">
        <v>91.36</v>
      </c>
      <c r="AJ445" s="7" t="s">
        <v>1148</v>
      </c>
      <c r="AK445" s="7" t="str">
        <f>IF(OR(N445="Q",P445="Q",R445="Q",T445="Q",V445="Q",X445="Q",Z445="Q",AB445="Q",AD445="Q",AF445="Q",AH445="Q",AJ445="Q"),"Yes","No")</f>
        <v>No</v>
      </c>
    </row>
    <row r="446" spans="1:37">
      <c r="A446" s="7" t="s">
        <v>372</v>
      </c>
      <c r="B446" s="7" t="s">
        <v>373</v>
      </c>
      <c r="C446" s="7" t="s">
        <v>93</v>
      </c>
      <c r="D446" s="304">
        <v>5099</v>
      </c>
      <c r="E446" s="299">
        <v>50099</v>
      </c>
      <c r="F446" s="7" t="s">
        <v>164</v>
      </c>
      <c r="G446" s="7" t="s">
        <v>160</v>
      </c>
      <c r="H446" s="8">
        <v>102852</v>
      </c>
      <c r="I446" s="8">
        <v>50</v>
      </c>
      <c r="J446" s="7" t="s">
        <v>7</v>
      </c>
      <c r="K446" s="7" t="s">
        <v>161</v>
      </c>
      <c r="L446" s="8">
        <v>16</v>
      </c>
      <c r="M446" s="8">
        <v>48165</v>
      </c>
      <c r="N446" s="7" t="s">
        <v>1148</v>
      </c>
      <c r="O446" s="8">
        <v>8393</v>
      </c>
      <c r="P446" s="7" t="s">
        <v>1148</v>
      </c>
      <c r="Q446" s="8">
        <v>0</v>
      </c>
      <c r="R446" s="7" t="s">
        <v>1148</v>
      </c>
      <c r="S446" s="8">
        <v>7973</v>
      </c>
      <c r="T446" s="7" t="s">
        <v>1148</v>
      </c>
      <c r="U446" s="8">
        <v>0</v>
      </c>
      <c r="V446" s="7" t="s">
        <v>1148</v>
      </c>
      <c r="W446" s="33">
        <v>64531</v>
      </c>
      <c r="X446" s="7" t="s">
        <v>1148</v>
      </c>
      <c r="Y446" s="30">
        <v>25</v>
      </c>
      <c r="Z446" s="7" t="s">
        <v>1148</v>
      </c>
      <c r="AA446" s="30">
        <v>5</v>
      </c>
      <c r="AB446" s="7" t="s">
        <v>1148</v>
      </c>
      <c r="AC446" s="30">
        <v>0</v>
      </c>
      <c r="AD446" s="7" t="s">
        <v>1148</v>
      </c>
      <c r="AE446" s="30">
        <v>4</v>
      </c>
      <c r="AF446" s="7" t="s">
        <v>1148</v>
      </c>
      <c r="AG446" s="30">
        <v>0</v>
      </c>
      <c r="AH446" s="34" t="s">
        <v>1148</v>
      </c>
      <c r="AI446" s="32">
        <v>34</v>
      </c>
      <c r="AJ446" s="7" t="s">
        <v>1148</v>
      </c>
      <c r="AK446" s="7" t="str">
        <f>IF(OR(N446="Q",P446="Q",R446="Q",T446="Q",V446="Q",X446="Q",Z446="Q",AB446="Q",AD446="Q",AF446="Q",AH446="Q",AJ446="Q"),"Yes","No")</f>
        <v>No</v>
      </c>
    </row>
    <row r="447" spans="1:37">
      <c r="A447" s="7" t="s">
        <v>302</v>
      </c>
      <c r="B447" s="7" t="s">
        <v>303</v>
      </c>
      <c r="C447" s="7" t="s">
        <v>17</v>
      </c>
      <c r="D447" s="304">
        <v>9042</v>
      </c>
      <c r="E447" s="299">
        <v>90042</v>
      </c>
      <c r="F447" s="7" t="s">
        <v>164</v>
      </c>
      <c r="G447" s="7" t="s">
        <v>160</v>
      </c>
      <c r="H447" s="8">
        <v>12150996</v>
      </c>
      <c r="I447" s="8">
        <v>50</v>
      </c>
      <c r="J447" s="7" t="s">
        <v>10</v>
      </c>
      <c r="K447" s="7" t="s">
        <v>161</v>
      </c>
      <c r="L447" s="8">
        <v>6</v>
      </c>
      <c r="M447" s="8">
        <v>2210</v>
      </c>
      <c r="N447" s="7" t="s">
        <v>1148</v>
      </c>
      <c r="O447" s="8">
        <v>1321</v>
      </c>
      <c r="P447" s="7" t="s">
        <v>1148</v>
      </c>
      <c r="Q447" s="8">
        <v>356</v>
      </c>
      <c r="R447" s="7" t="s">
        <v>1148</v>
      </c>
      <c r="S447" s="8">
        <v>2780</v>
      </c>
      <c r="T447" s="7" t="s">
        <v>1148</v>
      </c>
      <c r="U447" s="8">
        <v>0</v>
      </c>
      <c r="V447" s="7" t="s">
        <v>1148</v>
      </c>
      <c r="W447" s="33">
        <v>6667</v>
      </c>
      <c r="X447" s="7" t="s">
        <v>1148</v>
      </c>
      <c r="Y447" s="30">
        <v>1.2</v>
      </c>
      <c r="Z447" s="7" t="s">
        <v>1148</v>
      </c>
      <c r="AA447" s="30">
        <v>0.62</v>
      </c>
      <c r="AB447" s="7" t="s">
        <v>1148</v>
      </c>
      <c r="AC447" s="30">
        <v>0.2</v>
      </c>
      <c r="AD447" s="7" t="s">
        <v>1148</v>
      </c>
      <c r="AE447" s="30">
        <v>1.82</v>
      </c>
      <c r="AF447" s="7" t="s">
        <v>1148</v>
      </c>
      <c r="AG447" s="30">
        <v>0</v>
      </c>
      <c r="AH447" s="34" t="s">
        <v>1148</v>
      </c>
      <c r="AI447" s="32">
        <v>3.84</v>
      </c>
      <c r="AJ447" s="7" t="s">
        <v>1148</v>
      </c>
      <c r="AK447" s="7" t="str">
        <f>IF(OR(N447="Q",P447="Q",R447="Q",T447="Q",V447="Q",X447="Q",Z447="Q",AB447="Q",AD447="Q",AF447="Q",AH447="Q",AJ447="Q"),"Yes","No")</f>
        <v>No</v>
      </c>
    </row>
    <row r="448" spans="1:37">
      <c r="A448" s="7" t="s">
        <v>350</v>
      </c>
      <c r="B448" s="7" t="s">
        <v>351</v>
      </c>
      <c r="C448" s="7" t="s">
        <v>17</v>
      </c>
      <c r="D448" s="304">
        <v>9039</v>
      </c>
      <c r="E448" s="299">
        <v>90039</v>
      </c>
      <c r="F448" s="7" t="s">
        <v>164</v>
      </c>
      <c r="G448" s="7" t="s">
        <v>160</v>
      </c>
      <c r="H448" s="8">
        <v>12150996</v>
      </c>
      <c r="I448" s="8">
        <v>49</v>
      </c>
      <c r="J448" s="7" t="s">
        <v>7</v>
      </c>
      <c r="K448" s="7" t="s">
        <v>161</v>
      </c>
      <c r="L448" s="8">
        <v>44</v>
      </c>
      <c r="M448" s="8">
        <v>173682</v>
      </c>
      <c r="N448" s="7" t="s">
        <v>1148</v>
      </c>
      <c r="O448" s="8">
        <v>25889</v>
      </c>
      <c r="P448" s="7" t="s">
        <v>1148</v>
      </c>
      <c r="Q448" s="8">
        <v>2877</v>
      </c>
      <c r="R448" s="7" t="s">
        <v>1148</v>
      </c>
      <c r="S448" s="8">
        <v>14420</v>
      </c>
      <c r="T448" s="7" t="s">
        <v>1148</v>
      </c>
      <c r="U448" s="8">
        <v>0</v>
      </c>
      <c r="V448" s="7" t="s">
        <v>1148</v>
      </c>
      <c r="W448" s="33">
        <v>216868</v>
      </c>
      <c r="X448" s="7" t="s">
        <v>1148</v>
      </c>
      <c r="Y448" s="30">
        <v>86.84</v>
      </c>
      <c r="Z448" s="7" t="s">
        <v>1148</v>
      </c>
      <c r="AA448" s="30">
        <v>12.94</v>
      </c>
      <c r="AB448" s="7" t="s">
        <v>1148</v>
      </c>
      <c r="AC448" s="30">
        <v>1.44</v>
      </c>
      <c r="AD448" s="7" t="s">
        <v>1148</v>
      </c>
      <c r="AE448" s="30">
        <v>7.21</v>
      </c>
      <c r="AF448" s="7" t="s">
        <v>1148</v>
      </c>
      <c r="AG448" s="30">
        <v>0</v>
      </c>
      <c r="AH448" s="34" t="s">
        <v>1148</v>
      </c>
      <c r="AI448" s="32">
        <v>108.43</v>
      </c>
      <c r="AJ448" s="7" t="s">
        <v>1148</v>
      </c>
      <c r="AK448" s="7" t="str">
        <f>IF(OR(N448="Q",P448="Q",R448="Q",T448="Q",V448="Q",X448="Q",Z448="Q",AB448="Q",AD448="Q",AF448="Q",AH448="Q",AJ448="Q"),"Yes","No")</f>
        <v>No</v>
      </c>
    </row>
    <row r="449" spans="1:37">
      <c r="A449" s="7" t="s">
        <v>1134</v>
      </c>
      <c r="B449" s="7" t="s">
        <v>762</v>
      </c>
      <c r="C449" s="7" t="s">
        <v>58</v>
      </c>
      <c r="D449" s="304">
        <v>4172</v>
      </c>
      <c r="E449" s="299">
        <v>40172</v>
      </c>
      <c r="F449" s="7" t="s">
        <v>167</v>
      </c>
      <c r="G449" s="7" t="s">
        <v>160</v>
      </c>
      <c r="H449" s="8">
        <v>212195</v>
      </c>
      <c r="I449" s="8">
        <v>49</v>
      </c>
      <c r="J449" s="7" t="s">
        <v>10</v>
      </c>
      <c r="K449" s="7" t="s">
        <v>161</v>
      </c>
      <c r="L449" s="8">
        <v>43</v>
      </c>
      <c r="M449" s="8">
        <v>45847</v>
      </c>
      <c r="N449" s="7" t="s">
        <v>1148</v>
      </c>
      <c r="O449" s="8">
        <v>4951</v>
      </c>
      <c r="P449" s="7" t="s">
        <v>1148</v>
      </c>
      <c r="Q449" s="8">
        <v>0</v>
      </c>
      <c r="R449" s="7" t="s">
        <v>1148</v>
      </c>
      <c r="S449" s="8">
        <v>10858</v>
      </c>
      <c r="T449" s="7" t="s">
        <v>1148</v>
      </c>
      <c r="U449" s="8">
        <v>0</v>
      </c>
      <c r="V449" s="7" t="s">
        <v>1148</v>
      </c>
      <c r="W449" s="33">
        <v>61656</v>
      </c>
      <c r="X449" s="7" t="s">
        <v>1148</v>
      </c>
      <c r="Y449" s="30">
        <v>25</v>
      </c>
      <c r="Z449" s="7" t="s">
        <v>1148</v>
      </c>
      <c r="AA449" s="30">
        <v>3</v>
      </c>
      <c r="AB449" s="7" t="s">
        <v>1148</v>
      </c>
      <c r="AC449" s="30">
        <v>0</v>
      </c>
      <c r="AD449" s="7" t="s">
        <v>1148</v>
      </c>
      <c r="AE449" s="30">
        <v>5</v>
      </c>
      <c r="AF449" s="7" t="s">
        <v>1148</v>
      </c>
      <c r="AG449" s="30">
        <v>0</v>
      </c>
      <c r="AH449" s="34" t="s">
        <v>1148</v>
      </c>
      <c r="AI449" s="32">
        <v>33</v>
      </c>
      <c r="AJ449" s="7" t="s">
        <v>1148</v>
      </c>
      <c r="AK449" s="7" t="str">
        <f>IF(OR(N449="Q",P449="Q",R449="Q",T449="Q",V449="Q",X449="Q",Z449="Q",AB449="Q",AD449="Q",AF449="Q",AH449="Q",AJ449="Q"),"Yes","No")</f>
        <v>No</v>
      </c>
    </row>
    <row r="450" spans="1:37">
      <c r="A450" s="7" t="s">
        <v>675</v>
      </c>
      <c r="B450" s="7" t="s">
        <v>676</v>
      </c>
      <c r="C450" s="7" t="s">
        <v>26</v>
      </c>
      <c r="D450" s="304">
        <v>8011</v>
      </c>
      <c r="E450" s="299">
        <v>80011</v>
      </c>
      <c r="F450" s="7" t="s">
        <v>164</v>
      </c>
      <c r="G450" s="7" t="s">
        <v>160</v>
      </c>
      <c r="H450" s="8">
        <v>264465</v>
      </c>
      <c r="I450" s="8">
        <v>49</v>
      </c>
      <c r="J450" s="7" t="s">
        <v>7</v>
      </c>
      <c r="K450" s="7" t="s">
        <v>161</v>
      </c>
      <c r="L450" s="8">
        <v>31</v>
      </c>
      <c r="M450" s="8">
        <v>139136</v>
      </c>
      <c r="N450" s="7" t="s">
        <v>1148</v>
      </c>
      <c r="O450" s="8">
        <v>0</v>
      </c>
      <c r="P450" s="7" t="s">
        <v>1148</v>
      </c>
      <c r="Q450" s="8">
        <v>0</v>
      </c>
      <c r="R450" s="7" t="s">
        <v>1148</v>
      </c>
      <c r="S450" s="8">
        <v>14961</v>
      </c>
      <c r="T450" s="7" t="s">
        <v>1148</v>
      </c>
      <c r="U450" s="8">
        <v>0</v>
      </c>
      <c r="V450" s="7" t="s">
        <v>1148</v>
      </c>
      <c r="W450" s="33">
        <v>154097</v>
      </c>
      <c r="X450" s="7" t="s">
        <v>1148</v>
      </c>
      <c r="Y450" s="30">
        <v>78</v>
      </c>
      <c r="Z450" s="7" t="s">
        <v>1148</v>
      </c>
      <c r="AA450" s="30">
        <v>0</v>
      </c>
      <c r="AB450" s="7" t="s">
        <v>1148</v>
      </c>
      <c r="AC450" s="30">
        <v>0</v>
      </c>
      <c r="AD450" s="7" t="s">
        <v>1148</v>
      </c>
      <c r="AE450" s="30">
        <v>9</v>
      </c>
      <c r="AF450" s="7" t="s">
        <v>1148</v>
      </c>
      <c r="AG450" s="30">
        <v>0</v>
      </c>
      <c r="AH450" s="34" t="s">
        <v>1148</v>
      </c>
      <c r="AI450" s="32">
        <v>87</v>
      </c>
      <c r="AJ450" s="7" t="s">
        <v>1148</v>
      </c>
      <c r="AK450" s="7" t="str">
        <f>IF(OR(N450="Q",P450="Q",R450="Q",T450="Q",V450="Q",X450="Q",Z450="Q",AB450="Q",AD450="Q",AF450="Q",AH450="Q",AJ450="Q"),"Yes","No")</f>
        <v>No</v>
      </c>
    </row>
    <row r="451" spans="1:37">
      <c r="A451" s="7" t="s">
        <v>1134</v>
      </c>
      <c r="B451" s="7" t="s">
        <v>762</v>
      </c>
      <c r="C451" s="7" t="s">
        <v>58</v>
      </c>
      <c r="D451" s="304">
        <v>4172</v>
      </c>
      <c r="E451" s="299">
        <v>40172</v>
      </c>
      <c r="F451" s="7" t="s">
        <v>167</v>
      </c>
      <c r="G451" s="7" t="s">
        <v>160</v>
      </c>
      <c r="H451" s="8">
        <v>212195</v>
      </c>
      <c r="I451" s="8">
        <v>49</v>
      </c>
      <c r="J451" s="7" t="s">
        <v>7</v>
      </c>
      <c r="K451" s="7" t="s">
        <v>161</v>
      </c>
      <c r="L451" s="8">
        <v>6</v>
      </c>
      <c r="M451" s="8">
        <v>22830</v>
      </c>
      <c r="N451" s="7" t="s">
        <v>1148</v>
      </c>
      <c r="O451" s="8">
        <v>2189</v>
      </c>
      <c r="P451" s="7" t="s">
        <v>1148</v>
      </c>
      <c r="Q451" s="8">
        <v>0</v>
      </c>
      <c r="R451" s="7" t="s">
        <v>1148</v>
      </c>
      <c r="S451" s="8">
        <v>4303</v>
      </c>
      <c r="T451" s="7" t="s">
        <v>1148</v>
      </c>
      <c r="U451" s="8">
        <v>0</v>
      </c>
      <c r="V451" s="7" t="s">
        <v>1148</v>
      </c>
      <c r="W451" s="33">
        <v>29322</v>
      </c>
      <c r="X451" s="7" t="s">
        <v>1148</v>
      </c>
      <c r="Y451" s="30">
        <v>12</v>
      </c>
      <c r="Z451" s="7" t="s">
        <v>1148</v>
      </c>
      <c r="AA451" s="30">
        <v>1</v>
      </c>
      <c r="AB451" s="7" t="s">
        <v>1148</v>
      </c>
      <c r="AC451" s="30">
        <v>0</v>
      </c>
      <c r="AD451" s="7" t="s">
        <v>1148</v>
      </c>
      <c r="AE451" s="30">
        <v>3</v>
      </c>
      <c r="AF451" s="7" t="s">
        <v>1148</v>
      </c>
      <c r="AG451" s="30">
        <v>0</v>
      </c>
      <c r="AH451" s="34" t="s">
        <v>1148</v>
      </c>
      <c r="AI451" s="32">
        <v>16</v>
      </c>
      <c r="AJ451" s="7" t="s">
        <v>1148</v>
      </c>
      <c r="AK451" s="7" t="str">
        <f>IF(OR(N451="Q",P451="Q",R451="Q",T451="Q",V451="Q",X451="Q",Z451="Q",AB451="Q",AD451="Q",AF451="Q",AH451="Q",AJ451="Q"),"Yes","No")</f>
        <v>No</v>
      </c>
    </row>
    <row r="452" spans="1:37">
      <c r="A452" s="7" t="s">
        <v>675</v>
      </c>
      <c r="B452" s="7" t="s">
        <v>676</v>
      </c>
      <c r="C452" s="7" t="s">
        <v>26</v>
      </c>
      <c r="D452" s="304">
        <v>8011</v>
      </c>
      <c r="E452" s="299">
        <v>80011</v>
      </c>
      <c r="F452" s="7" t="s">
        <v>164</v>
      </c>
      <c r="G452" s="7" t="s">
        <v>160</v>
      </c>
      <c r="H452" s="8">
        <v>264465</v>
      </c>
      <c r="I452" s="8">
        <v>49</v>
      </c>
      <c r="J452" s="7" t="s">
        <v>22</v>
      </c>
      <c r="K452" s="7" t="s">
        <v>161</v>
      </c>
      <c r="L452" s="8">
        <v>6</v>
      </c>
      <c r="M452" s="8">
        <v>40394</v>
      </c>
      <c r="N452" s="7" t="s">
        <v>1148</v>
      </c>
      <c r="O452" s="8">
        <v>0</v>
      </c>
      <c r="P452" s="7" t="s">
        <v>1148</v>
      </c>
      <c r="Q452" s="8">
        <v>0</v>
      </c>
      <c r="R452" s="7" t="s">
        <v>1148</v>
      </c>
      <c r="S452" s="8">
        <v>4343</v>
      </c>
      <c r="T452" s="7" t="s">
        <v>1148</v>
      </c>
      <c r="U452" s="8">
        <v>0</v>
      </c>
      <c r="V452" s="7" t="s">
        <v>1148</v>
      </c>
      <c r="W452" s="33">
        <v>44737</v>
      </c>
      <c r="X452" s="7" t="s">
        <v>1148</v>
      </c>
      <c r="Y452" s="30">
        <v>21</v>
      </c>
      <c r="Z452" s="7" t="s">
        <v>1148</v>
      </c>
      <c r="AA452" s="30">
        <v>0</v>
      </c>
      <c r="AB452" s="7" t="s">
        <v>1148</v>
      </c>
      <c r="AC452" s="30">
        <v>0</v>
      </c>
      <c r="AD452" s="7" t="s">
        <v>1148</v>
      </c>
      <c r="AE452" s="30">
        <v>2.5</v>
      </c>
      <c r="AF452" s="7" t="s">
        <v>1148</v>
      </c>
      <c r="AG452" s="30">
        <v>0</v>
      </c>
      <c r="AH452" s="34" t="s">
        <v>1148</v>
      </c>
      <c r="AI452" s="32">
        <v>23.5</v>
      </c>
      <c r="AJ452" s="7" t="s">
        <v>1148</v>
      </c>
      <c r="AK452" s="7" t="str">
        <f>IF(OR(N452="Q",P452="Q",R452="Q",T452="Q",V452="Q",X452="Q",Z452="Q",AB452="Q",AD452="Q",AF452="Q",AH452="Q",AJ452="Q"),"Yes","No")</f>
        <v>No</v>
      </c>
    </row>
    <row r="453" spans="1:37">
      <c r="A453" s="7" t="s">
        <v>350</v>
      </c>
      <c r="B453" s="7" t="s">
        <v>351</v>
      </c>
      <c r="C453" s="7" t="s">
        <v>17</v>
      </c>
      <c r="D453" s="304">
        <v>9039</v>
      </c>
      <c r="E453" s="299">
        <v>90039</v>
      </c>
      <c r="F453" s="7" t="s">
        <v>164</v>
      </c>
      <c r="G453" s="7" t="s">
        <v>160</v>
      </c>
      <c r="H453" s="8">
        <v>12150996</v>
      </c>
      <c r="I453" s="8">
        <v>49</v>
      </c>
      <c r="J453" s="7" t="s">
        <v>10</v>
      </c>
      <c r="K453" s="7" t="s">
        <v>161</v>
      </c>
      <c r="L453" s="8">
        <v>2</v>
      </c>
      <c r="M453" s="8">
        <v>3874</v>
      </c>
      <c r="N453" s="7" t="s">
        <v>1148</v>
      </c>
      <c r="O453" s="8">
        <v>126</v>
      </c>
      <c r="P453" s="7" t="s">
        <v>1148</v>
      </c>
      <c r="Q453" s="8">
        <v>7</v>
      </c>
      <c r="R453" s="7" t="s">
        <v>1148</v>
      </c>
      <c r="S453" s="8">
        <v>279</v>
      </c>
      <c r="T453" s="7" t="s">
        <v>1148</v>
      </c>
      <c r="U453" s="8">
        <v>0</v>
      </c>
      <c r="V453" s="7" t="s">
        <v>1148</v>
      </c>
      <c r="W453" s="33">
        <v>4286</v>
      </c>
      <c r="X453" s="7" t="s">
        <v>1148</v>
      </c>
      <c r="Y453" s="30">
        <v>1.94</v>
      </c>
      <c r="Z453" s="7" t="s">
        <v>1148</v>
      </c>
      <c r="AA453" s="30">
        <v>0.06</v>
      </c>
      <c r="AB453" s="7" t="s">
        <v>1148</v>
      </c>
      <c r="AC453" s="30">
        <v>0.01</v>
      </c>
      <c r="AD453" s="7" t="s">
        <v>1148</v>
      </c>
      <c r="AE453" s="30">
        <v>0.14000000000000001</v>
      </c>
      <c r="AF453" s="7" t="s">
        <v>1148</v>
      </c>
      <c r="AG453" s="30">
        <v>0</v>
      </c>
      <c r="AH453" s="34" t="s">
        <v>1148</v>
      </c>
      <c r="AI453" s="32">
        <v>2.15</v>
      </c>
      <c r="AJ453" s="7" t="s">
        <v>1148</v>
      </c>
      <c r="AK453" s="7" t="str">
        <f>IF(OR(N453="Q",P453="Q",R453="Q",T453="Q",V453="Q",X453="Q",Z453="Q",AB453="Q",AD453="Q",AF453="Q",AH453="Q",AJ453="Q"),"Yes","No")</f>
        <v>No</v>
      </c>
    </row>
    <row r="454" spans="1:37">
      <c r="A454" s="7" t="s">
        <v>630</v>
      </c>
      <c r="B454" s="7" t="s">
        <v>631</v>
      </c>
      <c r="C454" s="7" t="s">
        <v>42</v>
      </c>
      <c r="D454" s="304">
        <v>5052</v>
      </c>
      <c r="E454" s="299">
        <v>50052</v>
      </c>
      <c r="F454" s="7" t="s">
        <v>167</v>
      </c>
      <c r="G454" s="7" t="s">
        <v>160</v>
      </c>
      <c r="H454" s="8">
        <v>278165</v>
      </c>
      <c r="I454" s="8">
        <v>48</v>
      </c>
      <c r="J454" s="7" t="s">
        <v>7</v>
      </c>
      <c r="K454" s="7" t="s">
        <v>161</v>
      </c>
      <c r="L454" s="8">
        <v>36</v>
      </c>
      <c r="M454" s="8">
        <v>131806</v>
      </c>
      <c r="N454" s="7" t="s">
        <v>1148</v>
      </c>
      <c r="O454" s="8">
        <v>24620</v>
      </c>
      <c r="P454" s="7" t="s">
        <v>1148</v>
      </c>
      <c r="Q454" s="8">
        <v>3316</v>
      </c>
      <c r="R454" s="7" t="s">
        <v>1148</v>
      </c>
      <c r="S454" s="8">
        <v>14920</v>
      </c>
      <c r="T454" s="7" t="s">
        <v>1148</v>
      </c>
      <c r="U454" s="8">
        <v>0</v>
      </c>
      <c r="V454" s="7" t="s">
        <v>1148</v>
      </c>
      <c r="W454" s="33">
        <v>174662</v>
      </c>
      <c r="X454" s="7" t="s">
        <v>1148</v>
      </c>
      <c r="Y454" s="30">
        <v>56</v>
      </c>
      <c r="Z454" s="7" t="s">
        <v>1148</v>
      </c>
      <c r="AA454" s="30">
        <v>8.4</v>
      </c>
      <c r="AB454" s="7" t="s">
        <v>1148</v>
      </c>
      <c r="AC454" s="30">
        <v>3</v>
      </c>
      <c r="AD454" s="7" t="s">
        <v>1148</v>
      </c>
      <c r="AE454" s="30">
        <v>7</v>
      </c>
      <c r="AF454" s="7" t="s">
        <v>1148</v>
      </c>
      <c r="AG454" s="30">
        <v>0</v>
      </c>
      <c r="AH454" s="34" t="s">
        <v>1148</v>
      </c>
      <c r="AI454" s="32">
        <v>74.400000000000006</v>
      </c>
      <c r="AJ454" s="7" t="s">
        <v>1148</v>
      </c>
      <c r="AK454" s="7" t="str">
        <f>IF(OR(N454="Q",P454="Q",R454="Q",T454="Q",V454="Q",X454="Q",Z454="Q",AB454="Q",AD454="Q",AF454="Q",AH454="Q",AJ454="Q"),"Yes","No")</f>
        <v>No</v>
      </c>
    </row>
    <row r="455" spans="1:37">
      <c r="A455" s="7" t="s">
        <v>492</v>
      </c>
      <c r="B455" s="7" t="s">
        <v>493</v>
      </c>
      <c r="C455" s="7" t="s">
        <v>9</v>
      </c>
      <c r="D455" s="304">
        <v>4043</v>
      </c>
      <c r="E455" s="299">
        <v>40043</v>
      </c>
      <c r="F455" s="7" t="s">
        <v>164</v>
      </c>
      <c r="G455" s="7" t="s">
        <v>160</v>
      </c>
      <c r="H455" s="8">
        <v>326183</v>
      </c>
      <c r="I455" s="8">
        <v>48</v>
      </c>
      <c r="J455" s="7" t="s">
        <v>10</v>
      </c>
      <c r="K455" s="7" t="s">
        <v>161</v>
      </c>
      <c r="L455" s="8">
        <v>25</v>
      </c>
      <c r="M455" s="8">
        <v>58300</v>
      </c>
      <c r="N455" s="7" t="s">
        <v>1148</v>
      </c>
      <c r="O455" s="8">
        <v>11038</v>
      </c>
      <c r="P455" s="7" t="s">
        <v>1148</v>
      </c>
      <c r="Q455" s="8">
        <v>934</v>
      </c>
      <c r="R455" s="7" t="s">
        <v>1148</v>
      </c>
      <c r="S455" s="8">
        <v>11251</v>
      </c>
      <c r="T455" s="7" t="s">
        <v>1148</v>
      </c>
      <c r="U455" s="8">
        <v>0</v>
      </c>
      <c r="V455" s="7" t="s">
        <v>1148</v>
      </c>
      <c r="W455" s="33">
        <v>81523</v>
      </c>
      <c r="X455" s="7" t="s">
        <v>1148</v>
      </c>
      <c r="Y455" s="30">
        <v>31</v>
      </c>
      <c r="Z455" s="7" t="s">
        <v>1148</v>
      </c>
      <c r="AA455" s="30">
        <v>5</v>
      </c>
      <c r="AB455" s="7" t="s">
        <v>1148</v>
      </c>
      <c r="AC455" s="30">
        <v>0.5</v>
      </c>
      <c r="AD455" s="7" t="s">
        <v>1148</v>
      </c>
      <c r="AE455" s="30">
        <v>6</v>
      </c>
      <c r="AF455" s="7" t="s">
        <v>1148</v>
      </c>
      <c r="AG455" s="30">
        <v>0</v>
      </c>
      <c r="AH455" s="34" t="s">
        <v>1148</v>
      </c>
      <c r="AI455" s="32">
        <v>42.5</v>
      </c>
      <c r="AJ455" s="7" t="s">
        <v>1148</v>
      </c>
      <c r="AK455" s="7" t="str">
        <f>IF(OR(N455="Q",P455="Q",R455="Q",T455="Q",V455="Q",X455="Q",Z455="Q",AB455="Q",AD455="Q",AF455="Q",AH455="Q",AJ455="Q"),"Yes","No")</f>
        <v>No</v>
      </c>
    </row>
    <row r="456" spans="1:37">
      <c r="A456" s="7" t="s">
        <v>826</v>
      </c>
      <c r="B456" s="7" t="s">
        <v>822</v>
      </c>
      <c r="C456" s="7" t="s">
        <v>823</v>
      </c>
      <c r="D456" s="304">
        <v>9242</v>
      </c>
      <c r="E456" s="299">
        <v>90242</v>
      </c>
      <c r="F456" s="7" t="s">
        <v>189</v>
      </c>
      <c r="G456" s="7" t="s">
        <v>160</v>
      </c>
      <c r="H456" s="8">
        <v>1886011</v>
      </c>
      <c r="I456" s="8">
        <v>48</v>
      </c>
      <c r="J456" s="7" t="s">
        <v>34</v>
      </c>
      <c r="K456" s="7" t="s">
        <v>161</v>
      </c>
      <c r="L456" s="8">
        <v>24</v>
      </c>
      <c r="M456" s="8">
        <v>115440</v>
      </c>
      <c r="N456" s="7" t="s">
        <v>1148</v>
      </c>
      <c r="O456" s="8">
        <v>56760</v>
      </c>
      <c r="P456" s="7" t="s">
        <v>1148</v>
      </c>
      <c r="Q456" s="8">
        <v>6800</v>
      </c>
      <c r="R456" s="7" t="s">
        <v>1148</v>
      </c>
      <c r="S456" s="8">
        <v>33520</v>
      </c>
      <c r="T456" s="7" t="s">
        <v>1148</v>
      </c>
      <c r="U456" s="8">
        <v>0</v>
      </c>
      <c r="V456" s="7" t="s">
        <v>1148</v>
      </c>
      <c r="W456" s="33">
        <v>212520</v>
      </c>
      <c r="X456" s="7" t="s">
        <v>1148</v>
      </c>
      <c r="Y456" s="30">
        <v>64</v>
      </c>
      <c r="Z456" s="7" t="s">
        <v>1148</v>
      </c>
      <c r="AA456" s="30">
        <v>32</v>
      </c>
      <c r="AB456" s="7" t="s">
        <v>1148</v>
      </c>
      <c r="AC456" s="30">
        <v>3</v>
      </c>
      <c r="AD456" s="7" t="s">
        <v>1148</v>
      </c>
      <c r="AE456" s="30">
        <v>16</v>
      </c>
      <c r="AF456" s="7" t="s">
        <v>1148</v>
      </c>
      <c r="AG456" s="30">
        <v>0</v>
      </c>
      <c r="AH456" s="34" t="s">
        <v>1148</v>
      </c>
      <c r="AI456" s="32">
        <v>115</v>
      </c>
      <c r="AJ456" s="7" t="s">
        <v>1148</v>
      </c>
      <c r="AK456" s="7" t="str">
        <f>IF(OR(N456="Q",P456="Q",R456="Q",T456="Q",V456="Q",X456="Q",Z456="Q",AB456="Q",AD456="Q",AF456="Q",AH456="Q",AJ456="Q"),"Yes","No")</f>
        <v>No</v>
      </c>
    </row>
    <row r="457" spans="1:37">
      <c r="A457" s="7" t="s">
        <v>492</v>
      </c>
      <c r="B457" s="7" t="s">
        <v>493</v>
      </c>
      <c r="C457" s="7" t="s">
        <v>9</v>
      </c>
      <c r="D457" s="304">
        <v>4043</v>
      </c>
      <c r="E457" s="299">
        <v>40043</v>
      </c>
      <c r="F457" s="7" t="s">
        <v>164</v>
      </c>
      <c r="G457" s="7" t="s">
        <v>160</v>
      </c>
      <c r="H457" s="8">
        <v>326183</v>
      </c>
      <c r="I457" s="8">
        <v>48</v>
      </c>
      <c r="J457" s="7" t="s">
        <v>7</v>
      </c>
      <c r="K457" s="7" t="s">
        <v>161</v>
      </c>
      <c r="L457" s="8">
        <v>23</v>
      </c>
      <c r="M457" s="8">
        <v>122008</v>
      </c>
      <c r="N457" s="7" t="s">
        <v>1148</v>
      </c>
      <c r="O457" s="8">
        <v>31419</v>
      </c>
      <c r="P457" s="7" t="s">
        <v>1148</v>
      </c>
      <c r="Q457" s="8">
        <v>934</v>
      </c>
      <c r="R457" s="7" t="s">
        <v>1148</v>
      </c>
      <c r="S457" s="8">
        <v>13299</v>
      </c>
      <c r="T457" s="7" t="s">
        <v>1148</v>
      </c>
      <c r="U457" s="8">
        <v>0</v>
      </c>
      <c r="V457" s="7" t="s">
        <v>1148</v>
      </c>
      <c r="W457" s="33">
        <v>167660</v>
      </c>
      <c r="X457" s="7" t="s">
        <v>1148</v>
      </c>
      <c r="Y457" s="30">
        <v>60</v>
      </c>
      <c r="Z457" s="7" t="s">
        <v>1148</v>
      </c>
      <c r="AA457" s="30">
        <v>16</v>
      </c>
      <c r="AB457" s="7" t="s">
        <v>1148</v>
      </c>
      <c r="AC457" s="30">
        <v>0.5</v>
      </c>
      <c r="AD457" s="7" t="s">
        <v>1148</v>
      </c>
      <c r="AE457" s="30">
        <v>7</v>
      </c>
      <c r="AF457" s="7" t="s">
        <v>1148</v>
      </c>
      <c r="AG457" s="30">
        <v>0</v>
      </c>
      <c r="AH457" s="34" t="s">
        <v>1148</v>
      </c>
      <c r="AI457" s="32">
        <v>83.5</v>
      </c>
      <c r="AJ457" s="7" t="s">
        <v>1148</v>
      </c>
      <c r="AK457" s="7" t="str">
        <f>IF(OR(N457="Q",P457="Q",R457="Q",T457="Q",V457="Q",X457="Q",Z457="Q",AB457="Q",AD457="Q",AF457="Q",AH457="Q",AJ457="Q"),"Yes","No")</f>
        <v>No</v>
      </c>
    </row>
    <row r="458" spans="1:37">
      <c r="A458" s="7" t="s">
        <v>630</v>
      </c>
      <c r="B458" s="7" t="s">
        <v>631</v>
      </c>
      <c r="C458" s="7" t="s">
        <v>42</v>
      </c>
      <c r="D458" s="304">
        <v>5052</v>
      </c>
      <c r="E458" s="299">
        <v>50052</v>
      </c>
      <c r="F458" s="7" t="s">
        <v>167</v>
      </c>
      <c r="G458" s="7" t="s">
        <v>160</v>
      </c>
      <c r="H458" s="8">
        <v>278165</v>
      </c>
      <c r="I458" s="8">
        <v>48</v>
      </c>
      <c r="J458" s="7" t="s">
        <v>10</v>
      </c>
      <c r="K458" s="7" t="s">
        <v>161</v>
      </c>
      <c r="L458" s="8">
        <v>12</v>
      </c>
      <c r="M458" s="8">
        <v>26332</v>
      </c>
      <c r="N458" s="7" t="s">
        <v>1148</v>
      </c>
      <c r="O458" s="8">
        <v>7660</v>
      </c>
      <c r="P458" s="7" t="s">
        <v>1148</v>
      </c>
      <c r="Q458" s="8">
        <v>1976</v>
      </c>
      <c r="R458" s="7" t="s">
        <v>1148</v>
      </c>
      <c r="S458" s="8">
        <v>4136</v>
      </c>
      <c r="T458" s="7" t="s">
        <v>1148</v>
      </c>
      <c r="U458" s="8">
        <v>0</v>
      </c>
      <c r="V458" s="7" t="s">
        <v>1148</v>
      </c>
      <c r="W458" s="33">
        <v>40104</v>
      </c>
      <c r="X458" s="7" t="s">
        <v>1148</v>
      </c>
      <c r="Y458" s="30">
        <v>12</v>
      </c>
      <c r="Z458" s="7" t="s">
        <v>1148</v>
      </c>
      <c r="AA458" s="30">
        <v>3.6</v>
      </c>
      <c r="AB458" s="7" t="s">
        <v>1148</v>
      </c>
      <c r="AC458" s="30">
        <v>1</v>
      </c>
      <c r="AD458" s="7" t="s">
        <v>1148</v>
      </c>
      <c r="AE458" s="30">
        <v>2</v>
      </c>
      <c r="AF458" s="7" t="s">
        <v>1148</v>
      </c>
      <c r="AG458" s="30">
        <v>0</v>
      </c>
      <c r="AH458" s="34" t="s">
        <v>1148</v>
      </c>
      <c r="AI458" s="32">
        <v>18.600000000000001</v>
      </c>
      <c r="AJ458" s="7" t="s">
        <v>1148</v>
      </c>
      <c r="AK458" s="7" t="str">
        <f>IF(OR(N458="Q",P458="Q",R458="Q",T458="Q",V458="Q",X458="Q",Z458="Q",AB458="Q",AD458="Q",AF458="Q",AH458="Q",AJ458="Q"),"Yes","No")</f>
        <v>No</v>
      </c>
    </row>
    <row r="459" spans="1:37">
      <c r="A459" s="7" t="s">
        <v>790</v>
      </c>
      <c r="B459" s="7" t="s">
        <v>791</v>
      </c>
      <c r="C459" s="7" t="s">
        <v>63</v>
      </c>
      <c r="D459" s="304">
        <v>2204</v>
      </c>
      <c r="E459" s="299">
        <v>20204</v>
      </c>
      <c r="F459" s="7" t="s">
        <v>189</v>
      </c>
      <c r="G459" s="7" t="s">
        <v>160</v>
      </c>
      <c r="H459" s="8">
        <v>5441567</v>
      </c>
      <c r="I459" s="8">
        <v>47</v>
      </c>
      <c r="J459" s="7" t="s">
        <v>10</v>
      </c>
      <c r="K459" s="7" t="s">
        <v>161</v>
      </c>
      <c r="L459" s="8">
        <v>47</v>
      </c>
      <c r="M459" s="8">
        <v>82141</v>
      </c>
      <c r="N459" s="7" t="s">
        <v>1148</v>
      </c>
      <c r="O459" s="8">
        <v>4368</v>
      </c>
      <c r="P459" s="7" t="s">
        <v>1148</v>
      </c>
      <c r="Q459" s="8">
        <v>0</v>
      </c>
      <c r="R459" s="7" t="s">
        <v>1148</v>
      </c>
      <c r="S459" s="8">
        <v>0</v>
      </c>
      <c r="T459" s="7" t="s">
        <v>1148</v>
      </c>
      <c r="U459" s="8">
        <v>0</v>
      </c>
      <c r="V459" s="7" t="s">
        <v>1148</v>
      </c>
      <c r="W459" s="33">
        <v>86509</v>
      </c>
      <c r="X459" s="7" t="s">
        <v>1148</v>
      </c>
      <c r="Y459" s="30">
        <v>63</v>
      </c>
      <c r="Z459" s="7" t="s">
        <v>1148</v>
      </c>
      <c r="AA459" s="30">
        <v>2</v>
      </c>
      <c r="AB459" s="7" t="s">
        <v>1148</v>
      </c>
      <c r="AC459" s="30">
        <v>0</v>
      </c>
      <c r="AD459" s="7" t="s">
        <v>1148</v>
      </c>
      <c r="AE459" s="30">
        <v>0</v>
      </c>
      <c r="AF459" s="7" t="s">
        <v>1148</v>
      </c>
      <c r="AG459" s="30">
        <v>0</v>
      </c>
      <c r="AH459" s="34" t="s">
        <v>1148</v>
      </c>
      <c r="AI459" s="32">
        <v>65</v>
      </c>
      <c r="AJ459" s="7" t="s">
        <v>1148</v>
      </c>
      <c r="AK459" s="7" t="str">
        <f>IF(OR(N459="Q",P459="Q",R459="Q",T459="Q",V459="Q",X459="Q",Z459="Q",AB459="Q",AD459="Q",AF459="Q",AH459="Q",AJ459="Q"),"Yes","No")</f>
        <v>No</v>
      </c>
    </row>
    <row r="460" spans="1:37">
      <c r="A460" s="7" t="s">
        <v>447</v>
      </c>
      <c r="B460" s="7" t="s">
        <v>448</v>
      </c>
      <c r="C460" s="7" t="s">
        <v>93</v>
      </c>
      <c r="D460" s="304">
        <v>5003</v>
      </c>
      <c r="E460" s="299">
        <v>50003</v>
      </c>
      <c r="F460" s="7" t="s">
        <v>164</v>
      </c>
      <c r="G460" s="7" t="s">
        <v>160</v>
      </c>
      <c r="H460" s="8">
        <v>124064</v>
      </c>
      <c r="I460" s="8">
        <v>47</v>
      </c>
      <c r="J460" s="7" t="s">
        <v>7</v>
      </c>
      <c r="K460" s="7" t="s">
        <v>161</v>
      </c>
      <c r="L460" s="8">
        <v>37</v>
      </c>
      <c r="M460" s="8">
        <v>53291</v>
      </c>
      <c r="N460" s="7" t="s">
        <v>1148</v>
      </c>
      <c r="O460" s="8">
        <v>8346</v>
      </c>
      <c r="P460" s="7" t="s">
        <v>1148</v>
      </c>
      <c r="Q460" s="8">
        <v>5494</v>
      </c>
      <c r="R460" s="7" t="s">
        <v>1148</v>
      </c>
      <c r="S460" s="8">
        <v>12921</v>
      </c>
      <c r="T460" s="7" t="s">
        <v>1148</v>
      </c>
      <c r="U460" s="8">
        <v>0</v>
      </c>
      <c r="V460" s="7" t="s">
        <v>1148</v>
      </c>
      <c r="W460" s="33">
        <v>80052</v>
      </c>
      <c r="X460" s="7" t="s">
        <v>1148</v>
      </c>
      <c r="Y460" s="30">
        <v>31.3</v>
      </c>
      <c r="Z460" s="7" t="s">
        <v>1148</v>
      </c>
      <c r="AA460" s="30">
        <v>4.3</v>
      </c>
      <c r="AB460" s="7" t="s">
        <v>1148</v>
      </c>
      <c r="AC460" s="30">
        <v>3</v>
      </c>
      <c r="AD460" s="7" t="s">
        <v>1148</v>
      </c>
      <c r="AE460" s="30">
        <v>3.2</v>
      </c>
      <c r="AF460" s="7" t="s">
        <v>1148</v>
      </c>
      <c r="AG460" s="30">
        <v>0</v>
      </c>
      <c r="AH460" s="34" t="s">
        <v>1148</v>
      </c>
      <c r="AI460" s="32">
        <v>41.8</v>
      </c>
      <c r="AJ460" s="7" t="s">
        <v>1148</v>
      </c>
      <c r="AK460" s="7" t="str">
        <f>IF(OR(N460="Q",P460="Q",R460="Q",T460="Q",V460="Q",X460="Q",Z460="Q",AB460="Q",AD460="Q",AF460="Q",AH460="Q",AJ460="Q"),"Yes","No")</f>
        <v>No</v>
      </c>
    </row>
    <row r="461" spans="1:37">
      <c r="A461" s="7" t="s">
        <v>235</v>
      </c>
      <c r="B461" s="7" t="s">
        <v>236</v>
      </c>
      <c r="C461" s="7" t="s">
        <v>70</v>
      </c>
      <c r="D461" s="304">
        <v>2003</v>
      </c>
      <c r="E461" s="299">
        <v>20003</v>
      </c>
      <c r="F461" s="7" t="s">
        <v>164</v>
      </c>
      <c r="G461" s="7" t="s">
        <v>160</v>
      </c>
      <c r="H461" s="8">
        <v>158084</v>
      </c>
      <c r="I461" s="8">
        <v>47</v>
      </c>
      <c r="J461" s="7" t="s">
        <v>7</v>
      </c>
      <c r="K461" s="7" t="s">
        <v>161</v>
      </c>
      <c r="L461" s="8">
        <v>30</v>
      </c>
      <c r="M461" s="8">
        <v>122152</v>
      </c>
      <c r="N461" s="7" t="s">
        <v>1148</v>
      </c>
      <c r="O461" s="8">
        <v>25809</v>
      </c>
      <c r="P461" s="7" t="s">
        <v>1148</v>
      </c>
      <c r="Q461" s="8">
        <v>1428</v>
      </c>
      <c r="R461" s="7" t="s">
        <v>1148</v>
      </c>
      <c r="S461" s="8">
        <v>7048</v>
      </c>
      <c r="T461" s="7" t="s">
        <v>1148</v>
      </c>
      <c r="U461" s="8">
        <v>500</v>
      </c>
      <c r="V461" s="7" t="s">
        <v>1148</v>
      </c>
      <c r="W461" s="33">
        <v>156937</v>
      </c>
      <c r="X461" s="7" t="s">
        <v>1148</v>
      </c>
      <c r="Y461" s="30">
        <v>57</v>
      </c>
      <c r="Z461" s="7" t="s">
        <v>1148</v>
      </c>
      <c r="AA461" s="30">
        <v>12.41</v>
      </c>
      <c r="AB461" s="7" t="s">
        <v>1148</v>
      </c>
      <c r="AC461" s="30">
        <v>0.69</v>
      </c>
      <c r="AD461" s="7" t="s">
        <v>1148</v>
      </c>
      <c r="AE461" s="30">
        <v>3.39</v>
      </c>
      <c r="AF461" s="7" t="s">
        <v>1148</v>
      </c>
      <c r="AG461" s="30">
        <v>0.25</v>
      </c>
      <c r="AH461" s="34" t="s">
        <v>1148</v>
      </c>
      <c r="AI461" s="32">
        <v>73.739999999999995</v>
      </c>
      <c r="AJ461" s="7" t="s">
        <v>1148</v>
      </c>
      <c r="AK461" s="7" t="str">
        <f>IF(OR(N461="Q",P461="Q",R461="Q",T461="Q",V461="Q",X461="Q",Z461="Q",AB461="Q",AD461="Q",AF461="Q",AH461="Q",AJ461="Q"),"Yes","No")</f>
        <v>No</v>
      </c>
    </row>
    <row r="462" spans="1:37">
      <c r="A462" s="7" t="s">
        <v>591</v>
      </c>
      <c r="B462" s="7" t="s">
        <v>592</v>
      </c>
      <c r="C462" s="7" t="s">
        <v>40</v>
      </c>
      <c r="D462" s="304">
        <v>5058</v>
      </c>
      <c r="E462" s="299">
        <v>50058</v>
      </c>
      <c r="F462" s="7" t="s">
        <v>167</v>
      </c>
      <c r="G462" s="7" t="s">
        <v>160</v>
      </c>
      <c r="H462" s="8">
        <v>296863</v>
      </c>
      <c r="I462" s="8">
        <v>47</v>
      </c>
      <c r="J462" s="7" t="s">
        <v>7</v>
      </c>
      <c r="K462" s="7" t="s">
        <v>161</v>
      </c>
      <c r="L462" s="8">
        <v>25</v>
      </c>
      <c r="M462" s="8">
        <v>116548</v>
      </c>
      <c r="N462" s="7" t="s">
        <v>1148</v>
      </c>
      <c r="O462" s="8">
        <v>32369</v>
      </c>
      <c r="P462" s="7" t="s">
        <v>1148</v>
      </c>
      <c r="Q462" s="8">
        <v>6889</v>
      </c>
      <c r="R462" s="7" t="s">
        <v>1148</v>
      </c>
      <c r="S462" s="8">
        <v>21564</v>
      </c>
      <c r="T462" s="7" t="s">
        <v>1148</v>
      </c>
      <c r="U462" s="8">
        <v>0</v>
      </c>
      <c r="V462" s="7" t="s">
        <v>1148</v>
      </c>
      <c r="W462" s="33">
        <v>177370</v>
      </c>
      <c r="X462" s="7" t="s">
        <v>1148</v>
      </c>
      <c r="Y462" s="30">
        <v>59.4</v>
      </c>
      <c r="Z462" s="7" t="s">
        <v>1148</v>
      </c>
      <c r="AA462" s="30">
        <v>14.8</v>
      </c>
      <c r="AB462" s="7" t="s">
        <v>1148</v>
      </c>
      <c r="AC462" s="30">
        <v>3.9</v>
      </c>
      <c r="AD462" s="7" t="s">
        <v>1148</v>
      </c>
      <c r="AE462" s="30">
        <v>11.6</v>
      </c>
      <c r="AF462" s="7" t="s">
        <v>1148</v>
      </c>
      <c r="AG462" s="30">
        <v>0</v>
      </c>
      <c r="AH462" s="34" t="s">
        <v>1148</v>
      </c>
      <c r="AI462" s="32">
        <v>89.7</v>
      </c>
      <c r="AJ462" s="7" t="s">
        <v>1148</v>
      </c>
      <c r="AK462" s="7" t="str">
        <f>IF(OR(N462="Q",P462="Q",R462="Q",T462="Q",V462="Q",X462="Q",Z462="Q",AB462="Q",AD462="Q",AF462="Q",AH462="Q",AJ462="Q"),"Yes","No")</f>
        <v>No</v>
      </c>
    </row>
    <row r="463" spans="1:37">
      <c r="A463" s="7" t="s">
        <v>591</v>
      </c>
      <c r="B463" s="7" t="s">
        <v>592</v>
      </c>
      <c r="C463" s="7" t="s">
        <v>40</v>
      </c>
      <c r="D463" s="304">
        <v>5058</v>
      </c>
      <c r="E463" s="299">
        <v>50058</v>
      </c>
      <c r="F463" s="7" t="s">
        <v>167</v>
      </c>
      <c r="G463" s="7" t="s">
        <v>160</v>
      </c>
      <c r="H463" s="8">
        <v>296863</v>
      </c>
      <c r="I463" s="8">
        <v>47</v>
      </c>
      <c r="J463" s="7" t="s">
        <v>10</v>
      </c>
      <c r="K463" s="7" t="s">
        <v>161</v>
      </c>
      <c r="L463" s="8">
        <v>22</v>
      </c>
      <c r="M463" s="8">
        <v>54292</v>
      </c>
      <c r="N463" s="7" t="s">
        <v>1148</v>
      </c>
      <c r="O463" s="8">
        <v>7781</v>
      </c>
      <c r="P463" s="7" t="s">
        <v>1148</v>
      </c>
      <c r="Q463" s="8">
        <v>3502</v>
      </c>
      <c r="R463" s="7" t="s">
        <v>1148</v>
      </c>
      <c r="S463" s="8">
        <v>0</v>
      </c>
      <c r="T463" s="7" t="s">
        <v>1148</v>
      </c>
      <c r="U463" s="8">
        <v>0</v>
      </c>
      <c r="V463" s="7" t="s">
        <v>1148</v>
      </c>
      <c r="W463" s="33">
        <v>65575</v>
      </c>
      <c r="X463" s="7" t="s">
        <v>1148</v>
      </c>
      <c r="Y463" s="30">
        <v>26.8</v>
      </c>
      <c r="Z463" s="7" t="s">
        <v>1148</v>
      </c>
      <c r="AA463" s="30">
        <v>3.6</v>
      </c>
      <c r="AB463" s="7" t="s">
        <v>1148</v>
      </c>
      <c r="AC463" s="30">
        <v>2</v>
      </c>
      <c r="AD463" s="7" t="s">
        <v>1148</v>
      </c>
      <c r="AE463" s="30">
        <v>0</v>
      </c>
      <c r="AF463" s="7" t="s">
        <v>1148</v>
      </c>
      <c r="AG463" s="30">
        <v>0</v>
      </c>
      <c r="AH463" s="34" t="s">
        <v>1148</v>
      </c>
      <c r="AI463" s="32">
        <v>32.4</v>
      </c>
      <c r="AJ463" s="7" t="s">
        <v>1148</v>
      </c>
      <c r="AK463" s="7" t="str">
        <f>IF(OR(N463="Q",P463="Q",R463="Q",T463="Q",V463="Q",X463="Q",Z463="Q",AB463="Q",AD463="Q",AF463="Q",AH463="Q",AJ463="Q"),"Yes","No")</f>
        <v>No</v>
      </c>
    </row>
    <row r="464" spans="1:37">
      <c r="A464" s="7" t="s">
        <v>235</v>
      </c>
      <c r="B464" s="7" t="s">
        <v>236</v>
      </c>
      <c r="C464" s="7" t="s">
        <v>70</v>
      </c>
      <c r="D464" s="304">
        <v>2003</v>
      </c>
      <c r="E464" s="299">
        <v>20003</v>
      </c>
      <c r="F464" s="7" t="s">
        <v>164</v>
      </c>
      <c r="G464" s="7" t="s">
        <v>160</v>
      </c>
      <c r="H464" s="8">
        <v>158084</v>
      </c>
      <c r="I464" s="8">
        <v>47</v>
      </c>
      <c r="J464" s="7" t="s">
        <v>10</v>
      </c>
      <c r="K464" s="7" t="s">
        <v>161</v>
      </c>
      <c r="L464" s="8">
        <v>7</v>
      </c>
      <c r="M464" s="8">
        <v>20741</v>
      </c>
      <c r="N464" s="7" t="s">
        <v>1148</v>
      </c>
      <c r="O464" s="8">
        <v>4916</v>
      </c>
      <c r="P464" s="7" t="s">
        <v>1148</v>
      </c>
      <c r="Q464" s="8">
        <v>293</v>
      </c>
      <c r="R464" s="7" t="s">
        <v>1148</v>
      </c>
      <c r="S464" s="8">
        <v>3596</v>
      </c>
      <c r="T464" s="7" t="s">
        <v>1148</v>
      </c>
      <c r="U464" s="8">
        <v>500</v>
      </c>
      <c r="V464" s="7" t="s">
        <v>1148</v>
      </c>
      <c r="W464" s="33">
        <v>30046</v>
      </c>
      <c r="X464" s="7" t="s">
        <v>1148</v>
      </c>
      <c r="Y464" s="30">
        <v>16</v>
      </c>
      <c r="Z464" s="7" t="s">
        <v>1148</v>
      </c>
      <c r="AA464" s="30">
        <v>3</v>
      </c>
      <c r="AB464" s="7" t="s">
        <v>1148</v>
      </c>
      <c r="AC464" s="30">
        <v>1</v>
      </c>
      <c r="AD464" s="7" t="s">
        <v>1148</v>
      </c>
      <c r="AE464" s="30">
        <v>4</v>
      </c>
      <c r="AF464" s="7" t="s">
        <v>1148</v>
      </c>
      <c r="AG464" s="30">
        <v>0.25</v>
      </c>
      <c r="AH464" s="34" t="s">
        <v>1148</v>
      </c>
      <c r="AI464" s="32">
        <v>24.25</v>
      </c>
      <c r="AJ464" s="7" t="s">
        <v>1148</v>
      </c>
      <c r="AK464" s="7" t="str">
        <f>IF(OR(N464="Q",P464="Q",R464="Q",T464="Q",V464="Q",X464="Q",Z464="Q",AB464="Q",AD464="Q",AF464="Q",AH464="Q",AJ464="Q"),"Yes","No")</f>
        <v>No</v>
      </c>
    </row>
    <row r="465" spans="1:37">
      <c r="A465" s="7" t="s">
        <v>447</v>
      </c>
      <c r="B465" s="7" t="s">
        <v>448</v>
      </c>
      <c r="C465" s="7" t="s">
        <v>93</v>
      </c>
      <c r="D465" s="304">
        <v>5003</v>
      </c>
      <c r="E465" s="299">
        <v>50003</v>
      </c>
      <c r="F465" s="7" t="s">
        <v>164</v>
      </c>
      <c r="G465" s="7" t="s">
        <v>160</v>
      </c>
      <c r="H465" s="8">
        <v>124064</v>
      </c>
      <c r="I465" s="8">
        <v>47</v>
      </c>
      <c r="J465" s="7" t="s">
        <v>12</v>
      </c>
      <c r="K465" s="7" t="s">
        <v>161</v>
      </c>
      <c r="L465" s="8">
        <v>1</v>
      </c>
      <c r="M465" s="8">
        <v>2450</v>
      </c>
      <c r="N465" s="7" t="s">
        <v>1148</v>
      </c>
      <c r="O465" s="8">
        <v>1910</v>
      </c>
      <c r="P465" s="7" t="s">
        <v>1148</v>
      </c>
      <c r="Q465" s="8">
        <v>700</v>
      </c>
      <c r="R465" s="7" t="s">
        <v>1148</v>
      </c>
      <c r="S465" s="8">
        <v>540</v>
      </c>
      <c r="T465" s="7" t="s">
        <v>1148</v>
      </c>
      <c r="U465" s="8">
        <v>0</v>
      </c>
      <c r="V465" s="7" t="s">
        <v>1148</v>
      </c>
      <c r="W465" s="33">
        <v>5600</v>
      </c>
      <c r="X465" s="7" t="s">
        <v>1148</v>
      </c>
      <c r="Y465" s="30">
        <v>1.5</v>
      </c>
      <c r="Z465" s="7" t="s">
        <v>1148</v>
      </c>
      <c r="AA465" s="30">
        <v>0.7</v>
      </c>
      <c r="AB465" s="7" t="s">
        <v>1148</v>
      </c>
      <c r="AC465" s="30">
        <v>0.4</v>
      </c>
      <c r="AD465" s="7" t="s">
        <v>1148</v>
      </c>
      <c r="AE465" s="30">
        <v>0.3</v>
      </c>
      <c r="AF465" s="7" t="s">
        <v>1148</v>
      </c>
      <c r="AG465" s="30">
        <v>0</v>
      </c>
      <c r="AH465" s="34" t="s">
        <v>1148</v>
      </c>
      <c r="AI465" s="32">
        <v>2.9</v>
      </c>
      <c r="AJ465" s="7" t="s">
        <v>1148</v>
      </c>
      <c r="AK465" s="7" t="str">
        <f>IF(OR(N465="Q",P465="Q",R465="Q",T465="Q",V465="Q",X465="Q",Z465="Q",AB465="Q",AD465="Q",AF465="Q",AH465="Q",AJ465="Q"),"Yes","No")</f>
        <v>No</v>
      </c>
    </row>
    <row r="466" spans="1:37">
      <c r="A466" s="7" t="s">
        <v>91</v>
      </c>
      <c r="B466" s="7" t="s">
        <v>181</v>
      </c>
      <c r="C466" s="7" t="s">
        <v>89</v>
      </c>
      <c r="D466" s="304">
        <v>43</v>
      </c>
      <c r="E466" s="299">
        <v>43</v>
      </c>
      <c r="F466" s="7" t="s">
        <v>167</v>
      </c>
      <c r="G466" s="7" t="s">
        <v>160</v>
      </c>
      <c r="H466" s="8">
        <v>67227</v>
      </c>
      <c r="I466" s="8">
        <v>45</v>
      </c>
      <c r="J466" s="7" t="s">
        <v>7</v>
      </c>
      <c r="K466" s="7" t="s">
        <v>161</v>
      </c>
      <c r="L466" s="8">
        <v>30</v>
      </c>
      <c r="M466" s="8">
        <v>111502</v>
      </c>
      <c r="N466" s="7" t="s">
        <v>1148</v>
      </c>
      <c r="O466" s="8">
        <v>26177</v>
      </c>
      <c r="P466" s="7" t="s">
        <v>1148</v>
      </c>
      <c r="Q466" s="8">
        <v>5808</v>
      </c>
      <c r="R466" s="7" t="s">
        <v>1148</v>
      </c>
      <c r="S466" s="8">
        <v>29213</v>
      </c>
      <c r="T466" s="7" t="s">
        <v>1148</v>
      </c>
      <c r="U466" s="8">
        <v>932</v>
      </c>
      <c r="V466" s="7" t="s">
        <v>1148</v>
      </c>
      <c r="W466" s="33">
        <v>173632</v>
      </c>
      <c r="X466" s="7" t="s">
        <v>1148</v>
      </c>
      <c r="Y466" s="30">
        <v>64</v>
      </c>
      <c r="Z466" s="7" t="s">
        <v>1148</v>
      </c>
      <c r="AA466" s="30">
        <v>14.9</v>
      </c>
      <c r="AB466" s="7" t="s">
        <v>1148</v>
      </c>
      <c r="AC466" s="30">
        <v>3.2</v>
      </c>
      <c r="AD466" s="7" t="s">
        <v>1148</v>
      </c>
      <c r="AE466" s="30">
        <v>16.899999999999999</v>
      </c>
      <c r="AF466" s="7" t="s">
        <v>1148</v>
      </c>
      <c r="AG466" s="30">
        <v>0.5</v>
      </c>
      <c r="AH466" s="34" t="s">
        <v>1148</v>
      </c>
      <c r="AI466" s="32">
        <v>99.5</v>
      </c>
      <c r="AJ466" s="7" t="s">
        <v>1148</v>
      </c>
      <c r="AK466" s="7" t="str">
        <f>IF(OR(N466="Q",P466="Q",R466="Q",T466="Q",V466="Q",X466="Q",Z466="Q",AB466="Q",AD466="Q",AF466="Q",AH466="Q",AJ466="Q"),"Yes","No")</f>
        <v>No</v>
      </c>
    </row>
    <row r="467" spans="1:37">
      <c r="A467" s="7" t="s">
        <v>478</v>
      </c>
      <c r="B467" s="7" t="s">
        <v>479</v>
      </c>
      <c r="C467" s="7" t="s">
        <v>32</v>
      </c>
      <c r="D467" s="304">
        <v>4026</v>
      </c>
      <c r="E467" s="299">
        <v>40026</v>
      </c>
      <c r="F467" s="7" t="s">
        <v>164</v>
      </c>
      <c r="G467" s="7" t="s">
        <v>160</v>
      </c>
      <c r="H467" s="8">
        <v>643260</v>
      </c>
      <c r="I467" s="8">
        <v>45</v>
      </c>
      <c r="J467" s="7" t="s">
        <v>7</v>
      </c>
      <c r="K467" s="7" t="s">
        <v>161</v>
      </c>
      <c r="L467" s="8">
        <v>23</v>
      </c>
      <c r="M467" s="8">
        <v>130271</v>
      </c>
      <c r="N467" s="7" t="s">
        <v>1148</v>
      </c>
      <c r="O467" s="8">
        <v>5859</v>
      </c>
      <c r="P467" s="7" t="s">
        <v>1148</v>
      </c>
      <c r="Q467" s="8">
        <v>1801</v>
      </c>
      <c r="R467" s="7" t="s">
        <v>1148</v>
      </c>
      <c r="S467" s="8">
        <v>14625</v>
      </c>
      <c r="T467" s="7" t="s">
        <v>1148</v>
      </c>
      <c r="U467" s="8">
        <v>0</v>
      </c>
      <c r="V467" s="7" t="s">
        <v>1148</v>
      </c>
      <c r="W467" s="33">
        <v>152556</v>
      </c>
      <c r="X467" s="7" t="s">
        <v>1148</v>
      </c>
      <c r="Y467" s="30">
        <v>59</v>
      </c>
      <c r="Z467" s="7" t="s">
        <v>1148</v>
      </c>
      <c r="AA467" s="30">
        <v>4</v>
      </c>
      <c r="AB467" s="7" t="s">
        <v>1148</v>
      </c>
      <c r="AC467" s="30">
        <v>1</v>
      </c>
      <c r="AD467" s="7" t="s">
        <v>1148</v>
      </c>
      <c r="AE467" s="30">
        <v>7.8</v>
      </c>
      <c r="AF467" s="7" t="s">
        <v>1148</v>
      </c>
      <c r="AG467" s="30">
        <v>0</v>
      </c>
      <c r="AH467" s="34" t="s">
        <v>1148</v>
      </c>
      <c r="AI467" s="32">
        <v>71.8</v>
      </c>
      <c r="AJ467" s="7" t="s">
        <v>1148</v>
      </c>
      <c r="AK467" s="7" t="str">
        <f>IF(OR(N467="Q",P467="Q",R467="Q",T467="Q",V467="Q",X467="Q",Z467="Q",AB467="Q",AD467="Q",AF467="Q",AH467="Q",AJ467="Q"),"Yes","No")</f>
        <v>No</v>
      </c>
    </row>
    <row r="468" spans="1:37">
      <c r="A468" s="7" t="s">
        <v>478</v>
      </c>
      <c r="B468" s="7" t="s">
        <v>479</v>
      </c>
      <c r="C468" s="7" t="s">
        <v>32</v>
      </c>
      <c r="D468" s="304">
        <v>4026</v>
      </c>
      <c r="E468" s="299">
        <v>40026</v>
      </c>
      <c r="F468" s="7" t="s">
        <v>164</v>
      </c>
      <c r="G468" s="7" t="s">
        <v>160</v>
      </c>
      <c r="H468" s="8">
        <v>643260</v>
      </c>
      <c r="I468" s="8">
        <v>45</v>
      </c>
      <c r="J468" s="7" t="s">
        <v>10</v>
      </c>
      <c r="K468" s="7" t="s">
        <v>161</v>
      </c>
      <c r="L468" s="8">
        <v>22</v>
      </c>
      <c r="M468" s="8">
        <v>67186</v>
      </c>
      <c r="N468" s="7" t="s">
        <v>1148</v>
      </c>
      <c r="O468" s="8">
        <v>2095</v>
      </c>
      <c r="P468" s="7" t="s">
        <v>1148</v>
      </c>
      <c r="Q468" s="8">
        <v>0</v>
      </c>
      <c r="R468" s="7" t="s">
        <v>1148</v>
      </c>
      <c r="S468" s="8">
        <v>4125</v>
      </c>
      <c r="T468" s="7" t="s">
        <v>1148</v>
      </c>
      <c r="U468" s="8">
        <v>0</v>
      </c>
      <c r="V468" s="7" t="s">
        <v>1148</v>
      </c>
      <c r="W468" s="33">
        <v>73406</v>
      </c>
      <c r="X468" s="7" t="s">
        <v>1148</v>
      </c>
      <c r="Y468" s="30">
        <v>34.5</v>
      </c>
      <c r="Z468" s="7" t="s">
        <v>1148</v>
      </c>
      <c r="AA468" s="30">
        <v>1</v>
      </c>
      <c r="AB468" s="7" t="s">
        <v>1148</v>
      </c>
      <c r="AC468" s="30">
        <v>0</v>
      </c>
      <c r="AD468" s="7" t="s">
        <v>1148</v>
      </c>
      <c r="AE468" s="30">
        <v>2.2000000000000002</v>
      </c>
      <c r="AF468" s="7" t="s">
        <v>1148</v>
      </c>
      <c r="AG468" s="30">
        <v>0</v>
      </c>
      <c r="AH468" s="34" t="s">
        <v>1148</v>
      </c>
      <c r="AI468" s="32">
        <v>37.700000000000003</v>
      </c>
      <c r="AJ468" s="7" t="s">
        <v>1148</v>
      </c>
      <c r="AK468" s="7" t="str">
        <f>IF(OR(N468="Q",P468="Q",R468="Q",T468="Q",V468="Q",X468="Q",Z468="Q",AB468="Q",AD468="Q",AF468="Q",AH468="Q",AJ468="Q"),"Yes","No")</f>
        <v>No</v>
      </c>
    </row>
    <row r="469" spans="1:37">
      <c r="A469" s="7" t="s">
        <v>1144</v>
      </c>
      <c r="B469" s="7" t="s">
        <v>1145</v>
      </c>
      <c r="C469" s="7" t="s">
        <v>84</v>
      </c>
      <c r="D469" s="304">
        <v>6090</v>
      </c>
      <c r="E469" s="299">
        <v>60090</v>
      </c>
      <c r="F469" s="7" t="s">
        <v>197</v>
      </c>
      <c r="G469" s="7" t="s">
        <v>160</v>
      </c>
      <c r="H469" s="8">
        <v>728825</v>
      </c>
      <c r="I469" s="8">
        <v>45</v>
      </c>
      <c r="J469" s="7" t="s">
        <v>18</v>
      </c>
      <c r="K469" s="7" t="s">
        <v>161</v>
      </c>
      <c r="L469" s="8">
        <v>19</v>
      </c>
      <c r="M469" s="8">
        <v>11278</v>
      </c>
      <c r="N469" s="7" t="s">
        <v>1148</v>
      </c>
      <c r="O469" s="8">
        <v>757</v>
      </c>
      <c r="P469" s="7" t="s">
        <v>1148</v>
      </c>
      <c r="Q469" s="8">
        <v>0</v>
      </c>
      <c r="R469" s="7" t="s">
        <v>1148</v>
      </c>
      <c r="S469" s="8">
        <v>901</v>
      </c>
      <c r="T469" s="7" t="s">
        <v>1148</v>
      </c>
      <c r="U469" s="8">
        <v>0</v>
      </c>
      <c r="V469" s="7" t="s">
        <v>1148</v>
      </c>
      <c r="W469" s="33">
        <v>12936</v>
      </c>
      <c r="X469" s="7" t="s">
        <v>1148</v>
      </c>
      <c r="Y469" s="30">
        <v>7.3</v>
      </c>
      <c r="Z469" s="7" t="s">
        <v>1148</v>
      </c>
      <c r="AA469" s="30">
        <v>0.4</v>
      </c>
      <c r="AB469" s="7" t="s">
        <v>1148</v>
      </c>
      <c r="AC469" s="30">
        <v>0</v>
      </c>
      <c r="AD469" s="7" t="s">
        <v>1148</v>
      </c>
      <c r="AE469" s="30">
        <v>0.6</v>
      </c>
      <c r="AF469" s="7" t="s">
        <v>1148</v>
      </c>
      <c r="AG469" s="30">
        <v>0</v>
      </c>
      <c r="AH469" s="34" t="s">
        <v>1148</v>
      </c>
      <c r="AI469" s="32">
        <v>8.3000000000000007</v>
      </c>
      <c r="AJ469" s="7" t="s">
        <v>1148</v>
      </c>
      <c r="AK469" s="7" t="str">
        <f>IF(OR(N469="Q",P469="Q",R469="Q",T469="Q",V469="Q",X469="Q",Z469="Q",AB469="Q",AD469="Q",AF469="Q",AH469="Q",AJ469="Q"),"Yes","No")</f>
        <v>No</v>
      </c>
    </row>
    <row r="470" spans="1:37">
      <c r="A470" s="7" t="s">
        <v>1144</v>
      </c>
      <c r="B470" s="7" t="s">
        <v>1145</v>
      </c>
      <c r="C470" s="7" t="s">
        <v>84</v>
      </c>
      <c r="D470" s="304">
        <v>6090</v>
      </c>
      <c r="E470" s="299">
        <v>60090</v>
      </c>
      <c r="F470" s="7" t="s">
        <v>197</v>
      </c>
      <c r="G470" s="7" t="s">
        <v>160</v>
      </c>
      <c r="H470" s="8">
        <v>728825</v>
      </c>
      <c r="I470" s="8">
        <v>45</v>
      </c>
      <c r="J470" s="7" t="s">
        <v>7</v>
      </c>
      <c r="K470" s="7" t="s">
        <v>161</v>
      </c>
      <c r="L470" s="8">
        <v>16</v>
      </c>
      <c r="M470" s="8">
        <v>69582</v>
      </c>
      <c r="N470" s="7" t="s">
        <v>1148</v>
      </c>
      <c r="O470" s="8">
        <v>6723</v>
      </c>
      <c r="P470" s="7" t="s">
        <v>1148</v>
      </c>
      <c r="Q470" s="8">
        <v>0</v>
      </c>
      <c r="R470" s="7" t="s">
        <v>1148</v>
      </c>
      <c r="S470" s="8">
        <v>9727</v>
      </c>
      <c r="T470" s="7" t="s">
        <v>1148</v>
      </c>
      <c r="U470" s="8">
        <v>0</v>
      </c>
      <c r="V470" s="7" t="s">
        <v>1148</v>
      </c>
      <c r="W470" s="33">
        <v>86032</v>
      </c>
      <c r="X470" s="7" t="s">
        <v>1148</v>
      </c>
      <c r="Y470" s="30">
        <v>37.9</v>
      </c>
      <c r="Z470" s="7" t="s">
        <v>1148</v>
      </c>
      <c r="AA470" s="30">
        <v>4.0999999999999996</v>
      </c>
      <c r="AB470" s="7" t="s">
        <v>1148</v>
      </c>
      <c r="AC470" s="30">
        <v>0</v>
      </c>
      <c r="AD470" s="7" t="s">
        <v>1148</v>
      </c>
      <c r="AE470" s="30">
        <v>6.2</v>
      </c>
      <c r="AF470" s="7" t="s">
        <v>1148</v>
      </c>
      <c r="AG470" s="30">
        <v>0</v>
      </c>
      <c r="AH470" s="34" t="s">
        <v>1148</v>
      </c>
      <c r="AI470" s="32">
        <v>48.2</v>
      </c>
      <c r="AJ470" s="7" t="s">
        <v>1148</v>
      </c>
      <c r="AK470" s="7" t="str">
        <f>IF(OR(N470="Q",P470="Q",R470="Q",T470="Q",V470="Q",X470="Q",Z470="Q",AB470="Q",AD470="Q",AF470="Q",AH470="Q",AJ470="Q"),"Yes","No")</f>
        <v>No</v>
      </c>
    </row>
    <row r="471" spans="1:37">
      <c r="A471" s="7" t="s">
        <v>91</v>
      </c>
      <c r="B471" s="7" t="s">
        <v>181</v>
      </c>
      <c r="C471" s="7" t="s">
        <v>89</v>
      </c>
      <c r="D471" s="304">
        <v>43</v>
      </c>
      <c r="E471" s="299">
        <v>43</v>
      </c>
      <c r="F471" s="7" t="s">
        <v>167</v>
      </c>
      <c r="G471" s="7" t="s">
        <v>160</v>
      </c>
      <c r="H471" s="8">
        <v>67227</v>
      </c>
      <c r="I471" s="8">
        <v>45</v>
      </c>
      <c r="J471" s="7" t="s">
        <v>10</v>
      </c>
      <c r="K471" s="7" t="s">
        <v>161</v>
      </c>
      <c r="L471" s="8">
        <v>14</v>
      </c>
      <c r="M471" s="8">
        <v>26075</v>
      </c>
      <c r="N471" s="7" t="s">
        <v>1148</v>
      </c>
      <c r="O471" s="8">
        <v>3466</v>
      </c>
      <c r="P471" s="7" t="s">
        <v>1148</v>
      </c>
      <c r="Q471" s="8">
        <v>1323</v>
      </c>
      <c r="R471" s="7" t="s">
        <v>1148</v>
      </c>
      <c r="S471" s="8">
        <v>6654</v>
      </c>
      <c r="T471" s="7" t="s">
        <v>1148</v>
      </c>
      <c r="U471" s="8">
        <v>0</v>
      </c>
      <c r="V471" s="7" t="s">
        <v>1148</v>
      </c>
      <c r="W471" s="33">
        <v>37518</v>
      </c>
      <c r="X471" s="7" t="s">
        <v>1148</v>
      </c>
      <c r="Y471" s="30">
        <v>14</v>
      </c>
      <c r="Z471" s="7" t="s">
        <v>1148</v>
      </c>
      <c r="AA471" s="30">
        <v>2</v>
      </c>
      <c r="AB471" s="7" t="s">
        <v>1148</v>
      </c>
      <c r="AC471" s="30">
        <v>0.7</v>
      </c>
      <c r="AD471" s="7" t="s">
        <v>1148</v>
      </c>
      <c r="AE471" s="30">
        <v>3.8</v>
      </c>
      <c r="AF471" s="7" t="s">
        <v>1148</v>
      </c>
      <c r="AG471" s="30">
        <v>0</v>
      </c>
      <c r="AH471" s="34" t="s">
        <v>1148</v>
      </c>
      <c r="AI471" s="32">
        <v>20.5</v>
      </c>
      <c r="AJ471" s="7" t="s">
        <v>1148</v>
      </c>
      <c r="AK471" s="7" t="str">
        <f>IF(OR(N471="Q",P471="Q",R471="Q",T471="Q",V471="Q",X471="Q",Z471="Q",AB471="Q",AD471="Q",AF471="Q",AH471="Q",AJ471="Q"),"Yes","No")</f>
        <v>No</v>
      </c>
    </row>
    <row r="472" spans="1:37">
      <c r="A472" s="7" t="s">
        <v>1144</v>
      </c>
      <c r="B472" s="7" t="s">
        <v>1145</v>
      </c>
      <c r="C472" s="7" t="s">
        <v>84</v>
      </c>
      <c r="D472" s="304">
        <v>6090</v>
      </c>
      <c r="E472" s="299">
        <v>60090</v>
      </c>
      <c r="F472" s="7" t="s">
        <v>197</v>
      </c>
      <c r="G472" s="7" t="s">
        <v>160</v>
      </c>
      <c r="H472" s="8">
        <v>728825</v>
      </c>
      <c r="I472" s="8">
        <v>45</v>
      </c>
      <c r="J472" s="7" t="s">
        <v>10</v>
      </c>
      <c r="K472" s="7" t="s">
        <v>161</v>
      </c>
      <c r="L472" s="8">
        <v>10</v>
      </c>
      <c r="M472" s="8">
        <v>12340</v>
      </c>
      <c r="N472" s="7" t="s">
        <v>1148</v>
      </c>
      <c r="O472" s="8">
        <v>921</v>
      </c>
      <c r="P472" s="7" t="s">
        <v>1148</v>
      </c>
      <c r="Q472" s="8">
        <v>0</v>
      </c>
      <c r="R472" s="7" t="s">
        <v>1148</v>
      </c>
      <c r="S472" s="8">
        <v>1827</v>
      </c>
      <c r="T472" s="7" t="s">
        <v>1148</v>
      </c>
      <c r="U472" s="8">
        <v>0</v>
      </c>
      <c r="V472" s="7" t="s">
        <v>1148</v>
      </c>
      <c r="W472" s="33">
        <v>15088</v>
      </c>
      <c r="X472" s="7" t="s">
        <v>1148</v>
      </c>
      <c r="Y472" s="30">
        <v>5.9</v>
      </c>
      <c r="Z472" s="7" t="s">
        <v>1148</v>
      </c>
      <c r="AA472" s="30">
        <v>0.5</v>
      </c>
      <c r="AB472" s="7" t="s">
        <v>1148</v>
      </c>
      <c r="AC472" s="30">
        <v>0</v>
      </c>
      <c r="AD472" s="7" t="s">
        <v>1148</v>
      </c>
      <c r="AE472" s="30">
        <v>1.2</v>
      </c>
      <c r="AF472" s="7" t="s">
        <v>1148</v>
      </c>
      <c r="AG472" s="30">
        <v>0</v>
      </c>
      <c r="AH472" s="34" t="s">
        <v>1148</v>
      </c>
      <c r="AI472" s="32">
        <v>7.6</v>
      </c>
      <c r="AJ472" s="7" t="s">
        <v>1148</v>
      </c>
      <c r="AK472" s="7" t="str">
        <f>IF(OR(N472="Q",P472="Q",R472="Q",T472="Q",V472="Q",X472="Q",Z472="Q",AB472="Q",AD472="Q",AF472="Q",AH472="Q",AJ472="Q"),"Yes","No")</f>
        <v>No</v>
      </c>
    </row>
    <row r="473" spans="1:37">
      <c r="A473" s="7" t="s">
        <v>648</v>
      </c>
      <c r="B473" s="7" t="s">
        <v>649</v>
      </c>
      <c r="C473" s="7" t="s">
        <v>70</v>
      </c>
      <c r="D473" s="304">
        <v>2099</v>
      </c>
      <c r="E473" s="299">
        <v>20099</v>
      </c>
      <c r="F473" s="7" t="s">
        <v>167</v>
      </c>
      <c r="G473" s="7" t="s">
        <v>160</v>
      </c>
      <c r="H473" s="8">
        <v>18351295</v>
      </c>
      <c r="I473" s="8">
        <v>44</v>
      </c>
      <c r="J473" s="7" t="s">
        <v>20</v>
      </c>
      <c r="K473" s="7" t="s">
        <v>161</v>
      </c>
      <c r="L473" s="8">
        <v>44</v>
      </c>
      <c r="M473" s="8">
        <v>197290</v>
      </c>
      <c r="N473" s="7" t="s">
        <v>1148</v>
      </c>
      <c r="O473" s="8">
        <v>76325</v>
      </c>
      <c r="P473" s="7" t="s">
        <v>1148</v>
      </c>
      <c r="Q473" s="8">
        <v>233736</v>
      </c>
      <c r="R473" s="7" t="s">
        <v>1148</v>
      </c>
      <c r="S473" s="8">
        <v>56640</v>
      </c>
      <c r="T473" s="7" t="s">
        <v>1148</v>
      </c>
      <c r="U473" s="8">
        <v>0</v>
      </c>
      <c r="V473" s="7" t="s">
        <v>1148</v>
      </c>
      <c r="W473" s="33">
        <v>563991</v>
      </c>
      <c r="X473" s="7" t="s">
        <v>1148</v>
      </c>
      <c r="Y473" s="30">
        <v>112</v>
      </c>
      <c r="Z473" s="7" t="s">
        <v>1148</v>
      </c>
      <c r="AA473" s="30">
        <v>41</v>
      </c>
      <c r="AB473" s="7" t="s">
        <v>1148</v>
      </c>
      <c r="AC473" s="30">
        <v>126</v>
      </c>
      <c r="AD473" s="7" t="s">
        <v>1148</v>
      </c>
      <c r="AE473" s="30">
        <v>29</v>
      </c>
      <c r="AF473" s="7" t="s">
        <v>1148</v>
      </c>
      <c r="AG473" s="30">
        <v>0</v>
      </c>
      <c r="AH473" s="34" t="s">
        <v>1148</v>
      </c>
      <c r="AI473" s="32">
        <v>308</v>
      </c>
      <c r="AJ473" s="7" t="s">
        <v>1148</v>
      </c>
      <c r="AK473" s="7" t="str">
        <f>IF(OR(N473="Q",P473="Q",R473="Q",T473="Q",V473="Q",X473="Q",Z473="Q",AB473="Q",AD473="Q",AF473="Q",AH473="Q",AJ473="Q"),"Yes","No")</f>
        <v>No</v>
      </c>
    </row>
    <row r="474" spans="1:37">
      <c r="A474" s="7" t="s">
        <v>368</v>
      </c>
      <c r="B474" s="7" t="s">
        <v>369</v>
      </c>
      <c r="C474" s="7" t="s">
        <v>70</v>
      </c>
      <c r="D474" s="304">
        <v>2010</v>
      </c>
      <c r="E474" s="299">
        <v>20010</v>
      </c>
      <c r="F474" s="7" t="s">
        <v>164</v>
      </c>
      <c r="G474" s="7" t="s">
        <v>160</v>
      </c>
      <c r="H474" s="8">
        <v>423566</v>
      </c>
      <c r="I474" s="8">
        <v>44</v>
      </c>
      <c r="J474" s="7" t="s">
        <v>7</v>
      </c>
      <c r="K474" s="7" t="s">
        <v>161</v>
      </c>
      <c r="L474" s="8">
        <v>26</v>
      </c>
      <c r="M474" s="8">
        <v>58315</v>
      </c>
      <c r="N474" s="7" t="s">
        <v>1148</v>
      </c>
      <c r="O474" s="8">
        <v>10728</v>
      </c>
      <c r="P474" s="7" t="s">
        <v>1148</v>
      </c>
      <c r="Q474" s="8">
        <v>1185</v>
      </c>
      <c r="R474" s="7" t="s">
        <v>1148</v>
      </c>
      <c r="S474" s="8">
        <v>4415</v>
      </c>
      <c r="T474" s="7" t="s">
        <v>1148</v>
      </c>
      <c r="U474" s="8">
        <v>0</v>
      </c>
      <c r="V474" s="7" t="s">
        <v>1148</v>
      </c>
      <c r="W474" s="33">
        <v>74643</v>
      </c>
      <c r="X474" s="7" t="s">
        <v>1148</v>
      </c>
      <c r="Y474" s="30">
        <v>36</v>
      </c>
      <c r="Z474" s="7" t="s">
        <v>1148</v>
      </c>
      <c r="AA474" s="30">
        <v>7</v>
      </c>
      <c r="AB474" s="7" t="s">
        <v>1148</v>
      </c>
      <c r="AC474" s="30">
        <v>0.5</v>
      </c>
      <c r="AD474" s="7" t="s">
        <v>1148</v>
      </c>
      <c r="AE474" s="30">
        <v>2</v>
      </c>
      <c r="AF474" s="7" t="s">
        <v>1148</v>
      </c>
      <c r="AG474" s="30">
        <v>0</v>
      </c>
      <c r="AH474" s="34" t="s">
        <v>1148</v>
      </c>
      <c r="AI474" s="32">
        <v>45.5</v>
      </c>
      <c r="AJ474" s="7" t="s">
        <v>1148</v>
      </c>
      <c r="AK474" s="7" t="str">
        <f>IF(OR(N474="Q",P474="Q",R474="Q",T474="Q",V474="Q",X474="Q",Z474="Q",AB474="Q",AD474="Q",AF474="Q",AH474="Q",AJ474="Q"),"Yes","No")</f>
        <v>No</v>
      </c>
    </row>
    <row r="475" spans="1:37">
      <c r="A475" s="7" t="s">
        <v>746</v>
      </c>
      <c r="B475" s="7" t="s">
        <v>747</v>
      </c>
      <c r="C475" s="7" t="s">
        <v>17</v>
      </c>
      <c r="D475" s="304">
        <v>9206</v>
      </c>
      <c r="E475" s="299">
        <v>90206</v>
      </c>
      <c r="F475" s="7" t="s">
        <v>167</v>
      </c>
      <c r="G475" s="7" t="s">
        <v>160</v>
      </c>
      <c r="H475" s="8">
        <v>59219</v>
      </c>
      <c r="I475" s="8">
        <v>44</v>
      </c>
      <c r="J475" s="7" t="s">
        <v>7</v>
      </c>
      <c r="K475" s="7" t="s">
        <v>161</v>
      </c>
      <c r="L475" s="8">
        <v>22</v>
      </c>
      <c r="M475" s="8">
        <v>73790</v>
      </c>
      <c r="N475" s="7" t="s">
        <v>1148</v>
      </c>
      <c r="O475" s="8">
        <v>16316</v>
      </c>
      <c r="P475" s="7" t="s">
        <v>1148</v>
      </c>
      <c r="Q475" s="8">
        <v>0</v>
      </c>
      <c r="R475" s="7" t="s">
        <v>1148</v>
      </c>
      <c r="S475" s="8">
        <v>8923</v>
      </c>
      <c r="T475" s="7" t="s">
        <v>1148</v>
      </c>
      <c r="U475" s="8">
        <v>0</v>
      </c>
      <c r="V475" s="7" t="s">
        <v>1148</v>
      </c>
      <c r="W475" s="33">
        <v>99029</v>
      </c>
      <c r="X475" s="7" t="s">
        <v>1148</v>
      </c>
      <c r="Y475" s="30">
        <v>37.981000000000002</v>
      </c>
      <c r="Z475" s="7" t="s">
        <v>1148</v>
      </c>
      <c r="AA475" s="30">
        <v>8.49</v>
      </c>
      <c r="AB475" s="7" t="s">
        <v>1148</v>
      </c>
      <c r="AC475" s="30">
        <v>0</v>
      </c>
      <c r="AD475" s="7" t="s">
        <v>1148</v>
      </c>
      <c r="AE475" s="30">
        <v>4.8479999999999999</v>
      </c>
      <c r="AF475" s="7" t="s">
        <v>1148</v>
      </c>
      <c r="AG475" s="30">
        <v>0</v>
      </c>
      <c r="AH475" s="34" t="s">
        <v>1148</v>
      </c>
      <c r="AI475" s="32">
        <v>51.319000000000003</v>
      </c>
      <c r="AJ475" s="7" t="s">
        <v>1148</v>
      </c>
      <c r="AK475" s="7" t="str">
        <f>IF(OR(N475="Q",P475="Q",R475="Q",T475="Q",V475="Q",X475="Q",Z475="Q",AB475="Q",AD475="Q",AF475="Q",AH475="Q",AJ475="Q"),"Yes","No")</f>
        <v>No</v>
      </c>
    </row>
    <row r="476" spans="1:37">
      <c r="A476" s="7" t="s">
        <v>746</v>
      </c>
      <c r="B476" s="7" t="s">
        <v>747</v>
      </c>
      <c r="C476" s="7" t="s">
        <v>17</v>
      </c>
      <c r="D476" s="304">
        <v>9206</v>
      </c>
      <c r="E476" s="299">
        <v>90206</v>
      </c>
      <c r="F476" s="7" t="s">
        <v>167</v>
      </c>
      <c r="G476" s="7" t="s">
        <v>160</v>
      </c>
      <c r="H476" s="8">
        <v>59219</v>
      </c>
      <c r="I476" s="8">
        <v>44</v>
      </c>
      <c r="J476" s="7" t="s">
        <v>10</v>
      </c>
      <c r="K476" s="7" t="s">
        <v>161</v>
      </c>
      <c r="L476" s="8">
        <v>21</v>
      </c>
      <c r="M476" s="8">
        <v>65596</v>
      </c>
      <c r="N476" s="7" t="s">
        <v>1148</v>
      </c>
      <c r="O476" s="8">
        <v>13600</v>
      </c>
      <c r="P476" s="7" t="s">
        <v>1148</v>
      </c>
      <c r="Q476" s="8">
        <v>0</v>
      </c>
      <c r="R476" s="7" t="s">
        <v>1148</v>
      </c>
      <c r="S476" s="8">
        <v>8106</v>
      </c>
      <c r="T476" s="7" t="s">
        <v>1148</v>
      </c>
      <c r="U476" s="8">
        <v>0</v>
      </c>
      <c r="V476" s="7" t="s">
        <v>1148</v>
      </c>
      <c r="W476" s="33">
        <v>87302</v>
      </c>
      <c r="X476" s="7" t="s">
        <v>1148</v>
      </c>
      <c r="Y476" s="30">
        <v>33.601999999999997</v>
      </c>
      <c r="Z476" s="7" t="s">
        <v>1148</v>
      </c>
      <c r="AA476" s="30">
        <v>7.125</v>
      </c>
      <c r="AB476" s="7" t="s">
        <v>1148</v>
      </c>
      <c r="AC476" s="30">
        <v>0</v>
      </c>
      <c r="AD476" s="7" t="s">
        <v>1148</v>
      </c>
      <c r="AE476" s="30">
        <v>4.4039999999999999</v>
      </c>
      <c r="AF476" s="7" t="s">
        <v>1148</v>
      </c>
      <c r="AG476" s="30">
        <v>0</v>
      </c>
      <c r="AH476" s="34" t="s">
        <v>1148</v>
      </c>
      <c r="AI476" s="32">
        <v>45.131</v>
      </c>
      <c r="AJ476" s="7" t="s">
        <v>1148</v>
      </c>
      <c r="AK476" s="7" t="str">
        <f>IF(OR(N476="Q",P476="Q",R476="Q",T476="Q",V476="Q",X476="Q",Z476="Q",AB476="Q",AD476="Q",AF476="Q",AH476="Q",AJ476="Q"),"Yes","No")</f>
        <v>No</v>
      </c>
    </row>
    <row r="477" spans="1:37">
      <c r="A477" s="7" t="s">
        <v>368</v>
      </c>
      <c r="B477" s="7" t="s">
        <v>369</v>
      </c>
      <c r="C477" s="7" t="s">
        <v>70</v>
      </c>
      <c r="D477" s="304">
        <v>2010</v>
      </c>
      <c r="E477" s="299">
        <v>20010</v>
      </c>
      <c r="F477" s="7" t="s">
        <v>164</v>
      </c>
      <c r="G477" s="7" t="s">
        <v>160</v>
      </c>
      <c r="H477" s="8">
        <v>423566</v>
      </c>
      <c r="I477" s="8">
        <v>44</v>
      </c>
      <c r="J477" s="7" t="s">
        <v>10</v>
      </c>
      <c r="K477" s="7" t="s">
        <v>161</v>
      </c>
      <c r="L477" s="8">
        <v>18</v>
      </c>
      <c r="M477" s="8">
        <v>58784</v>
      </c>
      <c r="N477" s="7" t="s">
        <v>1148</v>
      </c>
      <c r="O477" s="8">
        <v>9361</v>
      </c>
      <c r="P477" s="7" t="s">
        <v>1148</v>
      </c>
      <c r="Q477" s="8">
        <v>1193</v>
      </c>
      <c r="R477" s="7" t="s">
        <v>1148</v>
      </c>
      <c r="S477" s="8">
        <v>5112</v>
      </c>
      <c r="T477" s="7" t="s">
        <v>1148</v>
      </c>
      <c r="U477" s="8">
        <v>0</v>
      </c>
      <c r="V477" s="7" t="s">
        <v>1148</v>
      </c>
      <c r="W477" s="33">
        <v>74450</v>
      </c>
      <c r="X477" s="7" t="s">
        <v>1148</v>
      </c>
      <c r="Y477" s="30">
        <v>37</v>
      </c>
      <c r="Z477" s="7" t="s">
        <v>1148</v>
      </c>
      <c r="AA477" s="30">
        <v>6</v>
      </c>
      <c r="AB477" s="7" t="s">
        <v>1148</v>
      </c>
      <c r="AC477" s="30">
        <v>0.5</v>
      </c>
      <c r="AD477" s="7" t="s">
        <v>1148</v>
      </c>
      <c r="AE477" s="30">
        <v>3</v>
      </c>
      <c r="AF477" s="7" t="s">
        <v>1148</v>
      </c>
      <c r="AG477" s="30">
        <v>0</v>
      </c>
      <c r="AH477" s="34" t="s">
        <v>1148</v>
      </c>
      <c r="AI477" s="32">
        <v>46.5</v>
      </c>
      <c r="AJ477" s="7" t="s">
        <v>1148</v>
      </c>
      <c r="AK477" s="7" t="str">
        <f>IF(OR(N477="Q",P477="Q",R477="Q",T477="Q",V477="Q",X477="Q",Z477="Q",AB477="Q",AD477="Q",AF477="Q",AH477="Q",AJ477="Q"),"Yes","No")</f>
        <v>No</v>
      </c>
    </row>
    <row r="478" spans="1:37">
      <c r="A478" s="7" t="s">
        <v>715</v>
      </c>
      <c r="B478" s="7" t="s">
        <v>716</v>
      </c>
      <c r="C478" s="7" t="s">
        <v>58</v>
      </c>
      <c r="D478" s="304">
        <v>4006</v>
      </c>
      <c r="E478" s="299">
        <v>40006</v>
      </c>
      <c r="F478" s="7" t="s">
        <v>167</v>
      </c>
      <c r="G478" s="7" t="s">
        <v>160</v>
      </c>
      <c r="H478" s="8">
        <v>219957</v>
      </c>
      <c r="I478" s="8">
        <v>44</v>
      </c>
      <c r="J478" s="7" t="s">
        <v>10</v>
      </c>
      <c r="K478" s="7" t="s">
        <v>161</v>
      </c>
      <c r="L478" s="8">
        <v>16</v>
      </c>
      <c r="M478" s="8">
        <v>17716</v>
      </c>
      <c r="N478" s="7" t="s">
        <v>1148</v>
      </c>
      <c r="O478" s="8">
        <v>0</v>
      </c>
      <c r="P478" s="7" t="s">
        <v>1148</v>
      </c>
      <c r="Q478" s="8">
        <v>1226</v>
      </c>
      <c r="R478" s="7" t="s">
        <v>1148</v>
      </c>
      <c r="S478" s="8">
        <v>5040</v>
      </c>
      <c r="T478" s="7" t="s">
        <v>1148</v>
      </c>
      <c r="U478" s="8">
        <v>0</v>
      </c>
      <c r="V478" s="7" t="s">
        <v>1148</v>
      </c>
      <c r="W478" s="33">
        <v>23982</v>
      </c>
      <c r="X478" s="7" t="s">
        <v>1148</v>
      </c>
      <c r="Y478" s="30">
        <v>10</v>
      </c>
      <c r="Z478" s="7" t="s">
        <v>1148</v>
      </c>
      <c r="AA478" s="30">
        <v>0</v>
      </c>
      <c r="AB478" s="7" t="s">
        <v>1148</v>
      </c>
      <c r="AC478" s="30">
        <v>1</v>
      </c>
      <c r="AD478" s="7" t="s">
        <v>1148</v>
      </c>
      <c r="AE478" s="30">
        <v>2.5</v>
      </c>
      <c r="AF478" s="7" t="s">
        <v>1148</v>
      </c>
      <c r="AG478" s="30">
        <v>0</v>
      </c>
      <c r="AH478" s="34" t="s">
        <v>1148</v>
      </c>
      <c r="AI478" s="32">
        <v>13.5</v>
      </c>
      <c r="AJ478" s="7" t="s">
        <v>1148</v>
      </c>
      <c r="AK478" s="7" t="str">
        <f>IF(OR(N478="Q",P478="Q",R478="Q",T478="Q",V478="Q",X478="Q",Z478="Q",AB478="Q",AD478="Q",AF478="Q",AH478="Q",AJ478="Q"),"Yes","No")</f>
        <v>No</v>
      </c>
    </row>
    <row r="479" spans="1:37">
      <c r="A479" s="7" t="s">
        <v>719</v>
      </c>
      <c r="B479" s="7" t="s">
        <v>720</v>
      </c>
      <c r="C479" s="7" t="s">
        <v>9</v>
      </c>
      <c r="D479" s="304">
        <v>4103</v>
      </c>
      <c r="E479" s="299">
        <v>40103</v>
      </c>
      <c r="F479" s="7" t="s">
        <v>197</v>
      </c>
      <c r="G479" s="7" t="s">
        <v>160</v>
      </c>
      <c r="H479" s="8">
        <v>68781</v>
      </c>
      <c r="I479" s="8">
        <v>44</v>
      </c>
      <c r="J479" s="7" t="s">
        <v>10</v>
      </c>
      <c r="K479" s="7" t="s">
        <v>161</v>
      </c>
      <c r="L479" s="8">
        <v>13</v>
      </c>
      <c r="M479" s="8">
        <v>29307</v>
      </c>
      <c r="N479" s="7" t="s">
        <v>1148</v>
      </c>
      <c r="O479" s="8">
        <v>0</v>
      </c>
      <c r="P479" s="7" t="s">
        <v>1148</v>
      </c>
      <c r="Q479" s="8">
        <v>0</v>
      </c>
      <c r="R479" s="7" t="s">
        <v>1148</v>
      </c>
      <c r="S479" s="8">
        <v>1629</v>
      </c>
      <c r="T479" s="7" t="s">
        <v>1148</v>
      </c>
      <c r="U479" s="8">
        <v>0</v>
      </c>
      <c r="V479" s="7" t="s">
        <v>1148</v>
      </c>
      <c r="W479" s="33">
        <v>30936</v>
      </c>
      <c r="X479" s="7" t="s">
        <v>1148</v>
      </c>
      <c r="Y479" s="30">
        <v>21</v>
      </c>
      <c r="Z479" s="7" t="s">
        <v>1148</v>
      </c>
      <c r="AA479" s="30">
        <v>0</v>
      </c>
      <c r="AB479" s="7" t="s">
        <v>1148</v>
      </c>
      <c r="AC479" s="30">
        <v>0</v>
      </c>
      <c r="AD479" s="7" t="s">
        <v>1148</v>
      </c>
      <c r="AE479" s="30">
        <v>1.2</v>
      </c>
      <c r="AF479" s="7" t="s">
        <v>1148</v>
      </c>
      <c r="AG479" s="30">
        <v>0</v>
      </c>
      <c r="AH479" s="34" t="s">
        <v>1148</v>
      </c>
      <c r="AI479" s="32">
        <v>22.2</v>
      </c>
      <c r="AJ479" s="7" t="s">
        <v>1148</v>
      </c>
      <c r="AK479" s="7" t="str">
        <f>IF(OR(N479="Q",P479="Q",R479="Q",T479="Q",V479="Q",X479="Q",Z479="Q",AB479="Q",AD479="Q",AF479="Q",AH479="Q",AJ479="Q"),"Yes","No")</f>
        <v>No</v>
      </c>
    </row>
    <row r="480" spans="1:37">
      <c r="A480" s="7" t="s">
        <v>715</v>
      </c>
      <c r="B480" s="7" t="s">
        <v>716</v>
      </c>
      <c r="C480" s="7" t="s">
        <v>58</v>
      </c>
      <c r="D480" s="304">
        <v>4006</v>
      </c>
      <c r="E480" s="299">
        <v>40006</v>
      </c>
      <c r="F480" s="7" t="s">
        <v>167</v>
      </c>
      <c r="G480" s="7" t="s">
        <v>160</v>
      </c>
      <c r="H480" s="8">
        <v>219957</v>
      </c>
      <c r="I480" s="8">
        <v>44</v>
      </c>
      <c r="J480" s="7" t="s">
        <v>8</v>
      </c>
      <c r="K480" s="7" t="s">
        <v>161</v>
      </c>
      <c r="L480" s="8">
        <v>3</v>
      </c>
      <c r="M480" s="8">
        <v>0</v>
      </c>
      <c r="N480" s="7" t="s">
        <v>1148</v>
      </c>
      <c r="O480" s="8">
        <v>0</v>
      </c>
      <c r="P480" s="7" t="s">
        <v>1148</v>
      </c>
      <c r="Q480" s="8">
        <v>80</v>
      </c>
      <c r="R480" s="7" t="s">
        <v>1148</v>
      </c>
      <c r="S480" s="8">
        <v>75</v>
      </c>
      <c r="T480" s="7" t="s">
        <v>1148</v>
      </c>
      <c r="U480" s="8">
        <v>0</v>
      </c>
      <c r="V480" s="7" t="s">
        <v>1148</v>
      </c>
      <c r="W480" s="33">
        <v>155</v>
      </c>
      <c r="X480" s="7" t="s">
        <v>1148</v>
      </c>
      <c r="Y480" s="30">
        <v>0</v>
      </c>
      <c r="Z480" s="7" t="s">
        <v>1148</v>
      </c>
      <c r="AA480" s="30">
        <v>0</v>
      </c>
      <c r="AB480" s="7" t="s">
        <v>1148</v>
      </c>
      <c r="AC480" s="30">
        <v>0.04</v>
      </c>
      <c r="AD480" s="7" t="s">
        <v>1148</v>
      </c>
      <c r="AE480" s="30">
        <v>0.04</v>
      </c>
      <c r="AF480" s="7" t="s">
        <v>1148</v>
      </c>
      <c r="AG480" s="30">
        <v>0</v>
      </c>
      <c r="AH480" s="34" t="s">
        <v>1148</v>
      </c>
      <c r="AI480" s="32">
        <v>0.08</v>
      </c>
      <c r="AJ480" s="7" t="s">
        <v>1148</v>
      </c>
      <c r="AK480" s="7" t="str">
        <f>IF(OR(N480="Q",P480="Q",R480="Q",T480="Q",V480="Q",X480="Q",Z480="Q",AB480="Q",AD480="Q",AF480="Q",AH480="Q",AJ480="Q"),"Yes","No")</f>
        <v>No</v>
      </c>
    </row>
    <row r="481" spans="1:37">
      <c r="A481" s="7" t="s">
        <v>746</v>
      </c>
      <c r="B481" s="7" t="s">
        <v>747</v>
      </c>
      <c r="C481" s="7" t="s">
        <v>17</v>
      </c>
      <c r="D481" s="304">
        <v>9206</v>
      </c>
      <c r="E481" s="299">
        <v>90206</v>
      </c>
      <c r="F481" s="7" t="s">
        <v>167</v>
      </c>
      <c r="G481" s="7" t="s">
        <v>160</v>
      </c>
      <c r="H481" s="8">
        <v>59219</v>
      </c>
      <c r="I481" s="8">
        <v>44</v>
      </c>
      <c r="J481" s="7" t="s">
        <v>18</v>
      </c>
      <c r="K481" s="7" t="s">
        <v>161</v>
      </c>
      <c r="L481" s="8">
        <v>1</v>
      </c>
      <c r="M481" s="8">
        <v>1035</v>
      </c>
      <c r="N481" s="7" t="s">
        <v>1148</v>
      </c>
      <c r="O481" s="8">
        <v>268</v>
      </c>
      <c r="P481" s="7" t="s">
        <v>1148</v>
      </c>
      <c r="Q481" s="8">
        <v>0</v>
      </c>
      <c r="R481" s="7" t="s">
        <v>1148</v>
      </c>
      <c r="S481" s="8">
        <v>159</v>
      </c>
      <c r="T481" s="7" t="s">
        <v>1148</v>
      </c>
      <c r="U481" s="8">
        <v>0</v>
      </c>
      <c r="V481" s="7" t="s">
        <v>1148</v>
      </c>
      <c r="W481" s="33">
        <v>1462</v>
      </c>
      <c r="X481" s="7" t="s">
        <v>1148</v>
      </c>
      <c r="Y481" s="30">
        <v>0.54</v>
      </c>
      <c r="Z481" s="7" t="s">
        <v>1148</v>
      </c>
      <c r="AA481" s="30">
        <v>0.14000000000000001</v>
      </c>
      <c r="AB481" s="7" t="s">
        <v>1148</v>
      </c>
      <c r="AC481" s="30">
        <v>0</v>
      </c>
      <c r="AD481" s="7" t="s">
        <v>1148</v>
      </c>
      <c r="AE481" s="30">
        <v>0.09</v>
      </c>
      <c r="AF481" s="7" t="s">
        <v>1148</v>
      </c>
      <c r="AG481" s="30">
        <v>0</v>
      </c>
      <c r="AH481" s="34" t="s">
        <v>1148</v>
      </c>
      <c r="AI481" s="32">
        <v>0.77</v>
      </c>
      <c r="AJ481" s="7" t="s">
        <v>1148</v>
      </c>
      <c r="AK481" s="7" t="str">
        <f>IF(OR(N481="Q",P481="Q",R481="Q",T481="Q",V481="Q",X481="Q",Z481="Q",AB481="Q",AD481="Q",AF481="Q",AH481="Q",AJ481="Q"),"Yes","No")</f>
        <v>No</v>
      </c>
    </row>
    <row r="482" spans="1:37">
      <c r="A482" s="7" t="s">
        <v>195</v>
      </c>
      <c r="B482" s="7" t="s">
        <v>196</v>
      </c>
      <c r="C482" s="7" t="s">
        <v>86</v>
      </c>
      <c r="D482" s="304">
        <v>3091</v>
      </c>
      <c r="E482" s="299">
        <v>30091</v>
      </c>
      <c r="F482" s="7" t="s">
        <v>164</v>
      </c>
      <c r="G482" s="7" t="s">
        <v>160</v>
      </c>
      <c r="H482" s="8">
        <v>88542</v>
      </c>
      <c r="I482" s="8">
        <v>43</v>
      </c>
      <c r="J482" s="7" t="s">
        <v>7</v>
      </c>
      <c r="K482" s="7" t="s">
        <v>161</v>
      </c>
      <c r="L482" s="8">
        <v>35</v>
      </c>
      <c r="M482" s="8">
        <v>24045</v>
      </c>
      <c r="N482" s="7" t="s">
        <v>1148</v>
      </c>
      <c r="O482" s="8">
        <v>15201</v>
      </c>
      <c r="P482" s="7" t="s">
        <v>1148</v>
      </c>
      <c r="Q482" s="8">
        <v>410</v>
      </c>
      <c r="R482" s="7" t="s">
        <v>1148</v>
      </c>
      <c r="S482" s="8">
        <v>26674</v>
      </c>
      <c r="T482" s="7" t="s">
        <v>1148</v>
      </c>
      <c r="U482" s="8">
        <v>0</v>
      </c>
      <c r="V482" s="7" t="s">
        <v>1148</v>
      </c>
      <c r="W482" s="33">
        <v>66330</v>
      </c>
      <c r="X482" s="7" t="s">
        <v>1148</v>
      </c>
      <c r="Y482" s="30">
        <v>13.5</v>
      </c>
      <c r="Z482" s="7" t="s">
        <v>1148</v>
      </c>
      <c r="AA482" s="30">
        <v>7.8</v>
      </c>
      <c r="AB482" s="7" t="s">
        <v>1148</v>
      </c>
      <c r="AC482" s="30">
        <v>0.22</v>
      </c>
      <c r="AD482" s="7" t="s">
        <v>1148</v>
      </c>
      <c r="AE482" s="30">
        <v>12.46</v>
      </c>
      <c r="AF482" s="7" t="s">
        <v>1148</v>
      </c>
      <c r="AG482" s="30">
        <v>0</v>
      </c>
      <c r="AH482" s="34" t="s">
        <v>1148</v>
      </c>
      <c r="AI482" s="32">
        <v>33.979999999999997</v>
      </c>
      <c r="AJ482" s="7" t="s">
        <v>1148</v>
      </c>
      <c r="AK482" s="7" t="str">
        <f>IF(OR(N482="Q",P482="Q",R482="Q",T482="Q",V482="Q",X482="Q",Z482="Q",AB482="Q",AD482="Q",AF482="Q",AH482="Q",AJ482="Q"),"Yes","No")</f>
        <v>No</v>
      </c>
    </row>
    <row r="483" spans="1:37">
      <c r="A483" s="7" t="s">
        <v>615</v>
      </c>
      <c r="B483" s="7" t="s">
        <v>616</v>
      </c>
      <c r="C483" s="7" t="s">
        <v>81</v>
      </c>
      <c r="D483" s="304">
        <v>4100</v>
      </c>
      <c r="E483" s="299">
        <v>40100</v>
      </c>
      <c r="F483" s="7" t="s">
        <v>167</v>
      </c>
      <c r="G483" s="7" t="s">
        <v>160</v>
      </c>
      <c r="H483" s="8">
        <v>73107</v>
      </c>
      <c r="I483" s="8">
        <v>43</v>
      </c>
      <c r="J483" s="7" t="s">
        <v>10</v>
      </c>
      <c r="K483" s="7" t="s">
        <v>161</v>
      </c>
      <c r="L483" s="8">
        <v>25</v>
      </c>
      <c r="M483" s="8">
        <v>6627</v>
      </c>
      <c r="N483" s="7" t="s">
        <v>1148</v>
      </c>
      <c r="O483" s="8">
        <v>5081</v>
      </c>
      <c r="P483" s="7" t="s">
        <v>1148</v>
      </c>
      <c r="Q483" s="8">
        <v>0</v>
      </c>
      <c r="R483" s="7" t="s">
        <v>1148</v>
      </c>
      <c r="S483" s="8">
        <v>7188</v>
      </c>
      <c r="T483" s="7" t="s">
        <v>1148</v>
      </c>
      <c r="U483" s="8">
        <v>0</v>
      </c>
      <c r="V483" s="7" t="s">
        <v>1148</v>
      </c>
      <c r="W483" s="33">
        <v>18896</v>
      </c>
      <c r="X483" s="7" t="s">
        <v>1148</v>
      </c>
      <c r="Y483" s="30">
        <v>4.01</v>
      </c>
      <c r="Z483" s="7" t="s">
        <v>1148</v>
      </c>
      <c r="AA483" s="30">
        <v>2.58</v>
      </c>
      <c r="AB483" s="7" t="s">
        <v>1148</v>
      </c>
      <c r="AC483" s="30">
        <v>0</v>
      </c>
      <c r="AD483" s="7" t="s">
        <v>1148</v>
      </c>
      <c r="AE483" s="30">
        <v>3.87</v>
      </c>
      <c r="AF483" s="7" t="s">
        <v>1148</v>
      </c>
      <c r="AG483" s="30">
        <v>0</v>
      </c>
      <c r="AH483" s="34" t="s">
        <v>1148</v>
      </c>
      <c r="AI483" s="32">
        <v>10.46</v>
      </c>
      <c r="AJ483" s="7" t="s">
        <v>1148</v>
      </c>
      <c r="AK483" s="7" t="str">
        <f>IF(OR(N483="Q",P483="Q",R483="Q",T483="Q",V483="Q",X483="Q",Z483="Q",AB483="Q",AD483="Q",AF483="Q",AH483="Q",AJ483="Q"),"Yes","No")</f>
        <v>No</v>
      </c>
    </row>
    <row r="484" spans="1:37">
      <c r="A484" s="7" t="s">
        <v>179</v>
      </c>
      <c r="B484" s="7" t="s">
        <v>180</v>
      </c>
      <c r="C484" s="7" t="s">
        <v>73</v>
      </c>
      <c r="D484" s="304">
        <v>5166</v>
      </c>
      <c r="E484" s="299">
        <v>50166</v>
      </c>
      <c r="F484" s="7" t="s">
        <v>164</v>
      </c>
      <c r="G484" s="7" t="s">
        <v>160</v>
      </c>
      <c r="H484" s="8">
        <v>1624827</v>
      </c>
      <c r="I484" s="8">
        <v>43</v>
      </c>
      <c r="J484" s="7" t="s">
        <v>10</v>
      </c>
      <c r="K484" s="7" t="s">
        <v>161</v>
      </c>
      <c r="L484" s="8">
        <v>16</v>
      </c>
      <c r="M484" s="8">
        <v>34761</v>
      </c>
      <c r="N484" s="7" t="s">
        <v>1148</v>
      </c>
      <c r="O484" s="8">
        <v>0</v>
      </c>
      <c r="P484" s="7" t="s">
        <v>1148</v>
      </c>
      <c r="Q484" s="8">
        <v>0</v>
      </c>
      <c r="R484" s="7" t="s">
        <v>1148</v>
      </c>
      <c r="S484" s="8">
        <v>1657</v>
      </c>
      <c r="T484" s="7" t="s">
        <v>1148</v>
      </c>
      <c r="U484" s="8">
        <v>0</v>
      </c>
      <c r="V484" s="7" t="s">
        <v>1148</v>
      </c>
      <c r="W484" s="33">
        <v>36418</v>
      </c>
      <c r="X484" s="7" t="s">
        <v>1148</v>
      </c>
      <c r="Y484" s="30">
        <v>19</v>
      </c>
      <c r="Z484" s="7" t="s">
        <v>1148</v>
      </c>
      <c r="AA484" s="30">
        <v>0</v>
      </c>
      <c r="AB484" s="7" t="s">
        <v>1148</v>
      </c>
      <c r="AC484" s="30">
        <v>0</v>
      </c>
      <c r="AD484" s="7" t="s">
        <v>1148</v>
      </c>
      <c r="AE484" s="30">
        <v>1</v>
      </c>
      <c r="AF484" s="7" t="s">
        <v>1148</v>
      </c>
      <c r="AG484" s="30">
        <v>0</v>
      </c>
      <c r="AH484" s="34" t="s">
        <v>1148</v>
      </c>
      <c r="AI484" s="32">
        <v>20</v>
      </c>
      <c r="AJ484" s="7" t="s">
        <v>1148</v>
      </c>
      <c r="AK484" s="7" t="str">
        <f>IF(OR(N484="Q",P484="Q",R484="Q",T484="Q",V484="Q",X484="Q",Z484="Q",AB484="Q",AD484="Q",AF484="Q",AH484="Q",AJ484="Q"),"Yes","No")</f>
        <v>No</v>
      </c>
    </row>
    <row r="485" spans="1:37">
      <c r="A485" s="7" t="s">
        <v>615</v>
      </c>
      <c r="B485" s="7" t="s">
        <v>616</v>
      </c>
      <c r="C485" s="7" t="s">
        <v>81</v>
      </c>
      <c r="D485" s="304">
        <v>4100</v>
      </c>
      <c r="E485" s="299">
        <v>40100</v>
      </c>
      <c r="F485" s="7" t="s">
        <v>167</v>
      </c>
      <c r="G485" s="7" t="s">
        <v>160</v>
      </c>
      <c r="H485" s="8">
        <v>73107</v>
      </c>
      <c r="I485" s="8">
        <v>43</v>
      </c>
      <c r="J485" s="7" t="s">
        <v>7</v>
      </c>
      <c r="K485" s="7" t="s">
        <v>161</v>
      </c>
      <c r="L485" s="8">
        <v>11</v>
      </c>
      <c r="M485" s="8">
        <v>11098</v>
      </c>
      <c r="N485" s="7" t="s">
        <v>1148</v>
      </c>
      <c r="O485" s="8">
        <v>4372</v>
      </c>
      <c r="P485" s="7" t="s">
        <v>1148</v>
      </c>
      <c r="Q485" s="8">
        <v>0</v>
      </c>
      <c r="R485" s="7" t="s">
        <v>1148</v>
      </c>
      <c r="S485" s="8">
        <v>6185</v>
      </c>
      <c r="T485" s="7" t="s">
        <v>1148</v>
      </c>
      <c r="U485" s="8">
        <v>0</v>
      </c>
      <c r="V485" s="7" t="s">
        <v>1148</v>
      </c>
      <c r="W485" s="33">
        <v>21655</v>
      </c>
      <c r="X485" s="7" t="s">
        <v>1148</v>
      </c>
      <c r="Y485" s="30">
        <v>5.59</v>
      </c>
      <c r="Z485" s="7" t="s">
        <v>1148</v>
      </c>
      <c r="AA485" s="30">
        <v>2.2200000000000002</v>
      </c>
      <c r="AB485" s="7" t="s">
        <v>1148</v>
      </c>
      <c r="AC485" s="30">
        <v>0</v>
      </c>
      <c r="AD485" s="7" t="s">
        <v>1148</v>
      </c>
      <c r="AE485" s="30">
        <v>3.33</v>
      </c>
      <c r="AF485" s="7" t="s">
        <v>1148</v>
      </c>
      <c r="AG485" s="30">
        <v>0</v>
      </c>
      <c r="AH485" s="34" t="s">
        <v>1148</v>
      </c>
      <c r="AI485" s="32">
        <v>11.14</v>
      </c>
      <c r="AJ485" s="7" t="s">
        <v>1148</v>
      </c>
      <c r="AK485" s="7" t="str">
        <f>IF(OR(N485="Q",P485="Q",R485="Q",T485="Q",V485="Q",X485="Q",Z485="Q",AB485="Q",AD485="Q",AF485="Q",AH485="Q",AJ485="Q"),"Yes","No")</f>
        <v>No</v>
      </c>
    </row>
    <row r="486" spans="1:37">
      <c r="A486" s="7" t="s">
        <v>179</v>
      </c>
      <c r="B486" s="7" t="s">
        <v>180</v>
      </c>
      <c r="C486" s="7" t="s">
        <v>73</v>
      </c>
      <c r="D486" s="304">
        <v>5166</v>
      </c>
      <c r="E486" s="299">
        <v>50166</v>
      </c>
      <c r="F486" s="7" t="s">
        <v>164</v>
      </c>
      <c r="G486" s="7" t="s">
        <v>160</v>
      </c>
      <c r="H486" s="8">
        <v>1624827</v>
      </c>
      <c r="I486" s="8">
        <v>43</v>
      </c>
      <c r="J486" s="7" t="s">
        <v>7</v>
      </c>
      <c r="K486" s="7" t="s">
        <v>161</v>
      </c>
      <c r="L486" s="8">
        <v>9</v>
      </c>
      <c r="M486" s="8">
        <v>17589</v>
      </c>
      <c r="N486" s="7" t="s">
        <v>1148</v>
      </c>
      <c r="O486" s="8">
        <v>0</v>
      </c>
      <c r="P486" s="7" t="s">
        <v>1148</v>
      </c>
      <c r="Q486" s="8">
        <v>0</v>
      </c>
      <c r="R486" s="7" t="s">
        <v>1148</v>
      </c>
      <c r="S486" s="8">
        <v>1920</v>
      </c>
      <c r="T486" s="7" t="s">
        <v>1148</v>
      </c>
      <c r="U486" s="8">
        <v>0</v>
      </c>
      <c r="V486" s="7" t="s">
        <v>1148</v>
      </c>
      <c r="W486" s="33">
        <v>19509</v>
      </c>
      <c r="X486" s="7" t="s">
        <v>1148</v>
      </c>
      <c r="Y486" s="30">
        <v>13</v>
      </c>
      <c r="Z486" s="7" t="s">
        <v>1148</v>
      </c>
      <c r="AA486" s="30">
        <v>0</v>
      </c>
      <c r="AB486" s="7" t="s">
        <v>1148</v>
      </c>
      <c r="AC486" s="30">
        <v>0</v>
      </c>
      <c r="AD486" s="7" t="s">
        <v>1148</v>
      </c>
      <c r="AE486" s="30">
        <v>1</v>
      </c>
      <c r="AF486" s="7" t="s">
        <v>1148</v>
      </c>
      <c r="AG486" s="30">
        <v>0</v>
      </c>
      <c r="AH486" s="34" t="s">
        <v>1148</v>
      </c>
      <c r="AI486" s="32">
        <v>14</v>
      </c>
      <c r="AJ486" s="7" t="s">
        <v>1148</v>
      </c>
      <c r="AK486" s="7" t="str">
        <f>IF(OR(N486="Q",P486="Q",R486="Q",T486="Q",V486="Q",X486="Q",Z486="Q",AB486="Q",AD486="Q",AF486="Q",AH486="Q",AJ486="Q"),"Yes","No")</f>
        <v>No</v>
      </c>
    </row>
    <row r="487" spans="1:37">
      <c r="A487" s="7" t="s">
        <v>195</v>
      </c>
      <c r="B487" s="7" t="s">
        <v>196</v>
      </c>
      <c r="C487" s="7" t="s">
        <v>86</v>
      </c>
      <c r="D487" s="304">
        <v>3091</v>
      </c>
      <c r="E487" s="299">
        <v>30091</v>
      </c>
      <c r="F487" s="7" t="s">
        <v>164</v>
      </c>
      <c r="G487" s="7" t="s">
        <v>160</v>
      </c>
      <c r="H487" s="8">
        <v>88542</v>
      </c>
      <c r="I487" s="8">
        <v>43</v>
      </c>
      <c r="J487" s="7" t="s">
        <v>10</v>
      </c>
      <c r="K487" s="7" t="s">
        <v>161</v>
      </c>
      <c r="L487" s="8">
        <v>8</v>
      </c>
      <c r="M487" s="8">
        <v>940</v>
      </c>
      <c r="N487" s="7" t="s">
        <v>1148</v>
      </c>
      <c r="O487" s="8">
        <v>1879</v>
      </c>
      <c r="P487" s="7" t="s">
        <v>1148</v>
      </c>
      <c r="Q487" s="8">
        <v>51</v>
      </c>
      <c r="R487" s="7" t="s">
        <v>1148</v>
      </c>
      <c r="S487" s="8">
        <v>3297</v>
      </c>
      <c r="T487" s="7" t="s">
        <v>1148</v>
      </c>
      <c r="U487" s="8">
        <v>0</v>
      </c>
      <c r="V487" s="7" t="s">
        <v>1148</v>
      </c>
      <c r="W487" s="33">
        <v>6167</v>
      </c>
      <c r="X487" s="7" t="s">
        <v>1148</v>
      </c>
      <c r="Y487" s="30">
        <v>0.5</v>
      </c>
      <c r="Z487" s="7" t="s">
        <v>1148</v>
      </c>
      <c r="AA487" s="30">
        <v>0.96</v>
      </c>
      <c r="AB487" s="7" t="s">
        <v>1148</v>
      </c>
      <c r="AC487" s="30">
        <v>0.03</v>
      </c>
      <c r="AD487" s="7" t="s">
        <v>1148</v>
      </c>
      <c r="AE487" s="30">
        <v>1.5</v>
      </c>
      <c r="AF487" s="7" t="s">
        <v>1148</v>
      </c>
      <c r="AG487" s="30">
        <v>0</v>
      </c>
      <c r="AH487" s="34" t="s">
        <v>1148</v>
      </c>
      <c r="AI487" s="32">
        <v>2.99</v>
      </c>
      <c r="AJ487" s="7" t="s">
        <v>1148</v>
      </c>
      <c r="AK487" s="7" t="str">
        <f>IF(OR(N487="Q",P487="Q",R487="Q",T487="Q",V487="Q",X487="Q",Z487="Q",AB487="Q",AD487="Q",AF487="Q",AH487="Q",AJ487="Q"),"Yes","No")</f>
        <v>No</v>
      </c>
    </row>
    <row r="488" spans="1:37">
      <c r="A488" s="7" t="s">
        <v>615</v>
      </c>
      <c r="B488" s="7" t="s">
        <v>616</v>
      </c>
      <c r="C488" s="7" t="s">
        <v>81</v>
      </c>
      <c r="D488" s="304">
        <v>4100</v>
      </c>
      <c r="E488" s="299">
        <v>40100</v>
      </c>
      <c r="F488" s="7" t="s">
        <v>167</v>
      </c>
      <c r="G488" s="7" t="s">
        <v>160</v>
      </c>
      <c r="H488" s="8">
        <v>73107</v>
      </c>
      <c r="I488" s="8">
        <v>43</v>
      </c>
      <c r="J488" s="7" t="s">
        <v>18</v>
      </c>
      <c r="K488" s="7" t="s">
        <v>161</v>
      </c>
      <c r="L488" s="8">
        <v>7</v>
      </c>
      <c r="M488" s="8">
        <v>13296</v>
      </c>
      <c r="N488" s="7" t="s">
        <v>1148</v>
      </c>
      <c r="O488" s="8">
        <v>2363</v>
      </c>
      <c r="P488" s="7" t="s">
        <v>1148</v>
      </c>
      <c r="Q488" s="8">
        <v>0</v>
      </c>
      <c r="R488" s="7" t="s">
        <v>1148</v>
      </c>
      <c r="S488" s="8">
        <v>3343</v>
      </c>
      <c r="T488" s="7" t="s">
        <v>1148</v>
      </c>
      <c r="U488" s="8">
        <v>0</v>
      </c>
      <c r="V488" s="7" t="s">
        <v>1148</v>
      </c>
      <c r="W488" s="33">
        <v>19002</v>
      </c>
      <c r="X488" s="7" t="s">
        <v>1148</v>
      </c>
      <c r="Y488" s="30">
        <v>6.4</v>
      </c>
      <c r="Z488" s="7" t="s">
        <v>1148</v>
      </c>
      <c r="AA488" s="30">
        <v>1.2</v>
      </c>
      <c r="AB488" s="7" t="s">
        <v>1148</v>
      </c>
      <c r="AC488" s="30">
        <v>0</v>
      </c>
      <c r="AD488" s="7" t="s">
        <v>1148</v>
      </c>
      <c r="AE488" s="30">
        <v>1.8</v>
      </c>
      <c r="AF488" s="7" t="s">
        <v>1148</v>
      </c>
      <c r="AG488" s="30">
        <v>0</v>
      </c>
      <c r="AH488" s="34" t="s">
        <v>1148</v>
      </c>
      <c r="AI488" s="32">
        <v>9.4</v>
      </c>
      <c r="AJ488" s="7" t="s">
        <v>1148</v>
      </c>
      <c r="AK488" s="7" t="str">
        <f>IF(OR(N488="Q",P488="Q",R488="Q",T488="Q",V488="Q",X488="Q",Z488="Q",AB488="Q",AD488="Q",AF488="Q",AH488="Q",AJ488="Q"),"Yes","No")</f>
        <v>No</v>
      </c>
    </row>
    <row r="489" spans="1:37">
      <c r="A489" s="7" t="s">
        <v>341</v>
      </c>
      <c r="B489" s="7" t="s">
        <v>339</v>
      </c>
      <c r="C489" s="7" t="s">
        <v>28</v>
      </c>
      <c r="D489" s="304">
        <v>1056</v>
      </c>
      <c r="E489" s="299">
        <v>10056</v>
      </c>
      <c r="F489" s="7" t="s">
        <v>159</v>
      </c>
      <c r="G489" s="7" t="s">
        <v>160</v>
      </c>
      <c r="H489" s="8">
        <v>923311</v>
      </c>
      <c r="I489" s="8">
        <v>42</v>
      </c>
      <c r="J489" s="7" t="s">
        <v>7</v>
      </c>
      <c r="K489" s="7" t="s">
        <v>161</v>
      </c>
      <c r="L489" s="8">
        <v>42</v>
      </c>
      <c r="M489" s="8">
        <v>194132</v>
      </c>
      <c r="N489" s="7" t="s">
        <v>1148</v>
      </c>
      <c r="O489" s="8">
        <v>45601</v>
      </c>
      <c r="P489" s="7" t="s">
        <v>1148</v>
      </c>
      <c r="Q489" s="8">
        <v>3142</v>
      </c>
      <c r="R489" s="7" t="s">
        <v>1148</v>
      </c>
      <c r="S489" s="8">
        <v>11633</v>
      </c>
      <c r="T489" s="7" t="s">
        <v>1148</v>
      </c>
      <c r="U489" s="8">
        <v>0</v>
      </c>
      <c r="V489" s="7" t="s">
        <v>1148</v>
      </c>
      <c r="W489" s="33">
        <v>254508</v>
      </c>
      <c r="X489" s="7" t="s">
        <v>1148</v>
      </c>
      <c r="Y489" s="30">
        <v>90</v>
      </c>
      <c r="Z489" s="7" t="s">
        <v>1148</v>
      </c>
      <c r="AA489" s="30">
        <v>21</v>
      </c>
      <c r="AB489" s="7" t="s">
        <v>1148</v>
      </c>
      <c r="AC489" s="30">
        <v>2</v>
      </c>
      <c r="AD489" s="7" t="s">
        <v>1148</v>
      </c>
      <c r="AE489" s="30">
        <v>6</v>
      </c>
      <c r="AF489" s="7" t="s">
        <v>1148</v>
      </c>
      <c r="AG489" s="30">
        <v>0</v>
      </c>
      <c r="AH489" s="34" t="s">
        <v>1148</v>
      </c>
      <c r="AI489" s="32">
        <v>119</v>
      </c>
      <c r="AJ489" s="7" t="s">
        <v>1148</v>
      </c>
      <c r="AK489" s="7" t="str">
        <f>IF(OR(N489="Q",P489="Q",R489="Q",T489="Q",V489="Q",X489="Q",Z489="Q",AB489="Q",AD489="Q",AF489="Q",AH489="Q",AJ489="Q"),"Yes","No")</f>
        <v>No</v>
      </c>
    </row>
    <row r="490" spans="1:37">
      <c r="A490" s="7" t="s">
        <v>544</v>
      </c>
      <c r="B490" s="7" t="s">
        <v>545</v>
      </c>
      <c r="C490" s="7" t="s">
        <v>9</v>
      </c>
      <c r="D490" s="304">
        <v>4068</v>
      </c>
      <c r="E490" s="299">
        <v>40068</v>
      </c>
      <c r="F490" s="7" t="s">
        <v>197</v>
      </c>
      <c r="G490" s="7" t="s">
        <v>160</v>
      </c>
      <c r="H490" s="8">
        <v>77074</v>
      </c>
      <c r="I490" s="8">
        <v>42</v>
      </c>
      <c r="J490" s="7" t="s">
        <v>10</v>
      </c>
      <c r="K490" s="7" t="s">
        <v>161</v>
      </c>
      <c r="L490" s="8">
        <v>42</v>
      </c>
      <c r="M490" s="8">
        <v>7117</v>
      </c>
      <c r="N490" s="7" t="s">
        <v>1148</v>
      </c>
      <c r="O490" s="8">
        <v>0</v>
      </c>
      <c r="P490" s="7" t="s">
        <v>1148</v>
      </c>
      <c r="Q490" s="8">
        <v>0</v>
      </c>
      <c r="R490" s="7" t="s">
        <v>1148</v>
      </c>
      <c r="S490" s="8">
        <v>3634</v>
      </c>
      <c r="T490" s="7" t="s">
        <v>1148</v>
      </c>
      <c r="U490" s="8">
        <v>0</v>
      </c>
      <c r="V490" s="7" t="s">
        <v>1148</v>
      </c>
      <c r="W490" s="33">
        <v>10751</v>
      </c>
      <c r="X490" s="7" t="s">
        <v>1148</v>
      </c>
      <c r="Y490" s="30">
        <v>4</v>
      </c>
      <c r="Z490" s="7" t="s">
        <v>1148</v>
      </c>
      <c r="AA490" s="30">
        <v>0</v>
      </c>
      <c r="AB490" s="7" t="s">
        <v>1148</v>
      </c>
      <c r="AC490" s="30">
        <v>0</v>
      </c>
      <c r="AD490" s="7" t="s">
        <v>1148</v>
      </c>
      <c r="AE490" s="30">
        <v>2</v>
      </c>
      <c r="AF490" s="7" t="s">
        <v>1148</v>
      </c>
      <c r="AG490" s="30">
        <v>0</v>
      </c>
      <c r="AH490" s="34" t="s">
        <v>1148</v>
      </c>
      <c r="AI490" s="32">
        <v>6</v>
      </c>
      <c r="AJ490" s="7" t="s">
        <v>1148</v>
      </c>
      <c r="AK490" s="7" t="str">
        <f>IF(OR(N490="Q",P490="Q",R490="Q",T490="Q",V490="Q",X490="Q",Z490="Q",AB490="Q",AD490="Q",AF490="Q",AH490="Q",AJ490="Q"),"Yes","No")</f>
        <v>No</v>
      </c>
    </row>
    <row r="491" spans="1:37">
      <c r="A491" s="7" t="s">
        <v>1136</v>
      </c>
      <c r="B491" s="7" t="s">
        <v>825</v>
      </c>
      <c r="C491" s="7" t="s">
        <v>81</v>
      </c>
      <c r="D491" s="304"/>
      <c r="E491" s="299">
        <v>40244</v>
      </c>
      <c r="F491" s="7" t="s">
        <v>413</v>
      </c>
      <c r="G491" s="7" t="s">
        <v>160</v>
      </c>
      <c r="H491" s="8">
        <v>180786</v>
      </c>
      <c r="I491" s="8">
        <v>42</v>
      </c>
      <c r="J491" s="7" t="s">
        <v>10</v>
      </c>
      <c r="K491" s="7" t="s">
        <v>161</v>
      </c>
      <c r="L491" s="8">
        <v>42</v>
      </c>
      <c r="M491" s="8">
        <v>102502</v>
      </c>
      <c r="N491" s="7" t="s">
        <v>1148</v>
      </c>
      <c r="O491" s="8">
        <v>0</v>
      </c>
      <c r="P491" s="7" t="s">
        <v>1148</v>
      </c>
      <c r="Q491" s="8">
        <v>0</v>
      </c>
      <c r="R491" s="7" t="s">
        <v>1148</v>
      </c>
      <c r="S491" s="8">
        <v>27076</v>
      </c>
      <c r="T491" s="7" t="s">
        <v>1148</v>
      </c>
      <c r="U491" s="8">
        <v>0</v>
      </c>
      <c r="V491" s="7" t="s">
        <v>1148</v>
      </c>
      <c r="W491" s="33">
        <v>129578</v>
      </c>
      <c r="X491" s="7" t="s">
        <v>1148</v>
      </c>
      <c r="Y491" s="30">
        <v>53</v>
      </c>
      <c r="Z491" s="7" t="s">
        <v>1148</v>
      </c>
      <c r="AA491" s="30">
        <v>0</v>
      </c>
      <c r="AB491" s="7" t="s">
        <v>1148</v>
      </c>
      <c r="AC491" s="30">
        <v>0</v>
      </c>
      <c r="AD491" s="7" t="s">
        <v>1148</v>
      </c>
      <c r="AE491" s="30">
        <v>14</v>
      </c>
      <c r="AF491" s="7" t="s">
        <v>1148</v>
      </c>
      <c r="AG491" s="30">
        <v>0</v>
      </c>
      <c r="AH491" s="34" t="s">
        <v>1148</v>
      </c>
      <c r="AI491" s="32">
        <v>67</v>
      </c>
      <c r="AJ491" s="7" t="s">
        <v>1148</v>
      </c>
      <c r="AK491" s="7" t="str">
        <f>IF(OR(N491="Q",P491="Q",R491="Q",T491="Q",V491="Q",X491="Q",Z491="Q",AB491="Q",AD491="Q",AF491="Q",AH491="Q",AJ491="Q"),"Yes","No")</f>
        <v>No</v>
      </c>
    </row>
    <row r="492" spans="1:37">
      <c r="A492" s="7" t="s">
        <v>382</v>
      </c>
      <c r="B492" s="7" t="s">
        <v>383</v>
      </c>
      <c r="C492" s="7" t="s">
        <v>42</v>
      </c>
      <c r="D492" s="304">
        <v>5044</v>
      </c>
      <c r="E492" s="299">
        <v>50044</v>
      </c>
      <c r="F492" s="7" t="s">
        <v>167</v>
      </c>
      <c r="G492" s="7" t="s">
        <v>160</v>
      </c>
      <c r="H492" s="8">
        <v>313492</v>
      </c>
      <c r="I492" s="8">
        <v>42</v>
      </c>
      <c r="J492" s="7" t="s">
        <v>7</v>
      </c>
      <c r="K492" s="7" t="s">
        <v>161</v>
      </c>
      <c r="L492" s="8">
        <v>30</v>
      </c>
      <c r="M492" s="8">
        <v>142773</v>
      </c>
      <c r="N492" s="7" t="s">
        <v>1148</v>
      </c>
      <c r="O492" s="8">
        <v>16898</v>
      </c>
      <c r="P492" s="7" t="s">
        <v>1148</v>
      </c>
      <c r="Q492" s="8">
        <v>498</v>
      </c>
      <c r="R492" s="7" t="s">
        <v>1148</v>
      </c>
      <c r="S492" s="8">
        <v>7445</v>
      </c>
      <c r="T492" s="7" t="s">
        <v>1148</v>
      </c>
      <c r="U492" s="8">
        <v>0</v>
      </c>
      <c r="V492" s="7" t="s">
        <v>1148</v>
      </c>
      <c r="W492" s="33">
        <v>167614</v>
      </c>
      <c r="X492" s="7" t="s">
        <v>1148</v>
      </c>
      <c r="Y492" s="30">
        <v>74.5</v>
      </c>
      <c r="Z492" s="7" t="s">
        <v>1148</v>
      </c>
      <c r="AA492" s="30">
        <v>9.5</v>
      </c>
      <c r="AB492" s="7" t="s">
        <v>1148</v>
      </c>
      <c r="AC492" s="30">
        <v>0.2</v>
      </c>
      <c r="AD492" s="7" t="s">
        <v>1148</v>
      </c>
      <c r="AE492" s="30">
        <v>4</v>
      </c>
      <c r="AF492" s="7" t="s">
        <v>1148</v>
      </c>
      <c r="AG492" s="30">
        <v>0</v>
      </c>
      <c r="AH492" s="34" t="s">
        <v>1148</v>
      </c>
      <c r="AI492" s="32">
        <v>88.2</v>
      </c>
      <c r="AJ492" s="7" t="s">
        <v>1148</v>
      </c>
      <c r="AK492" s="7" t="str">
        <f>IF(OR(N492="Q",P492="Q",R492="Q",T492="Q",V492="Q",X492="Q",Z492="Q",AB492="Q",AD492="Q",AF492="Q",AH492="Q",AJ492="Q"),"Yes","No")</f>
        <v>No</v>
      </c>
    </row>
    <row r="493" spans="1:37">
      <c r="A493" s="7" t="s">
        <v>626</v>
      </c>
      <c r="B493" s="7" t="s">
        <v>627</v>
      </c>
      <c r="C493" s="7" t="s">
        <v>82</v>
      </c>
      <c r="D493" s="304">
        <v>8002</v>
      </c>
      <c r="E493" s="299">
        <v>80002</v>
      </c>
      <c r="F493" s="7" t="s">
        <v>246</v>
      </c>
      <c r="G493" s="7" t="s">
        <v>160</v>
      </c>
      <c r="H493" s="8">
        <v>156777</v>
      </c>
      <c r="I493" s="8">
        <v>42</v>
      </c>
      <c r="J493" s="7" t="s">
        <v>7</v>
      </c>
      <c r="K493" s="7" t="s">
        <v>161</v>
      </c>
      <c r="L493" s="8">
        <v>22</v>
      </c>
      <c r="M493" s="8">
        <v>80742</v>
      </c>
      <c r="N493" s="7" t="s">
        <v>1148</v>
      </c>
      <c r="O493" s="8">
        <v>7162</v>
      </c>
      <c r="P493" s="7" t="s">
        <v>1148</v>
      </c>
      <c r="Q493" s="8">
        <v>5454</v>
      </c>
      <c r="R493" s="7" t="s">
        <v>1148</v>
      </c>
      <c r="S493" s="8">
        <v>4072</v>
      </c>
      <c r="T493" s="7" t="s">
        <v>1148</v>
      </c>
      <c r="U493" s="8">
        <v>0</v>
      </c>
      <c r="V493" s="7" t="s">
        <v>1148</v>
      </c>
      <c r="W493" s="33">
        <v>97430</v>
      </c>
      <c r="X493" s="7" t="s">
        <v>1148</v>
      </c>
      <c r="Y493" s="30">
        <v>40</v>
      </c>
      <c r="Z493" s="7" t="s">
        <v>1148</v>
      </c>
      <c r="AA493" s="30">
        <v>3.9</v>
      </c>
      <c r="AB493" s="7" t="s">
        <v>1148</v>
      </c>
      <c r="AC493" s="30">
        <v>2.8</v>
      </c>
      <c r="AD493" s="7" t="s">
        <v>1148</v>
      </c>
      <c r="AE493" s="30">
        <v>2.2999999999999998</v>
      </c>
      <c r="AF493" s="7" t="s">
        <v>1148</v>
      </c>
      <c r="AG493" s="30">
        <v>0</v>
      </c>
      <c r="AH493" s="34" t="s">
        <v>1148</v>
      </c>
      <c r="AI493" s="32">
        <v>49</v>
      </c>
      <c r="AJ493" s="7" t="s">
        <v>1148</v>
      </c>
      <c r="AK493" s="7" t="str">
        <f>IF(OR(N493="Q",P493="Q",R493="Q",T493="Q",V493="Q",X493="Q",Z493="Q",AB493="Q",AD493="Q",AF493="Q",AH493="Q",AJ493="Q"),"Yes","No")</f>
        <v>No</v>
      </c>
    </row>
    <row r="494" spans="1:37">
      <c r="A494" s="7" t="s">
        <v>626</v>
      </c>
      <c r="B494" s="7" t="s">
        <v>627</v>
      </c>
      <c r="C494" s="7" t="s">
        <v>82</v>
      </c>
      <c r="D494" s="304">
        <v>8002</v>
      </c>
      <c r="E494" s="299">
        <v>80002</v>
      </c>
      <c r="F494" s="7" t="s">
        <v>246</v>
      </c>
      <c r="G494" s="7" t="s">
        <v>160</v>
      </c>
      <c r="H494" s="8">
        <v>156777</v>
      </c>
      <c r="I494" s="8">
        <v>42</v>
      </c>
      <c r="J494" s="7" t="s">
        <v>10</v>
      </c>
      <c r="K494" s="7" t="s">
        <v>161</v>
      </c>
      <c r="L494" s="8">
        <v>20</v>
      </c>
      <c r="M494" s="8">
        <v>71456</v>
      </c>
      <c r="N494" s="7" t="s">
        <v>1148</v>
      </c>
      <c r="O494" s="8">
        <v>5550</v>
      </c>
      <c r="P494" s="7" t="s">
        <v>1148</v>
      </c>
      <c r="Q494" s="8">
        <v>4242</v>
      </c>
      <c r="R494" s="7" t="s">
        <v>1148</v>
      </c>
      <c r="S494" s="8">
        <v>3155</v>
      </c>
      <c r="T494" s="7" t="s">
        <v>1148</v>
      </c>
      <c r="U494" s="8">
        <v>0</v>
      </c>
      <c r="V494" s="7" t="s">
        <v>1148</v>
      </c>
      <c r="W494" s="33">
        <v>84403</v>
      </c>
      <c r="X494" s="7" t="s">
        <v>1148</v>
      </c>
      <c r="Y494" s="30">
        <v>41</v>
      </c>
      <c r="Z494" s="7" t="s">
        <v>1148</v>
      </c>
      <c r="AA494" s="30">
        <v>3.1</v>
      </c>
      <c r="AB494" s="7" t="s">
        <v>1148</v>
      </c>
      <c r="AC494" s="30">
        <v>2.2000000000000002</v>
      </c>
      <c r="AD494" s="7" t="s">
        <v>1148</v>
      </c>
      <c r="AE494" s="30">
        <v>1.7</v>
      </c>
      <c r="AF494" s="7" t="s">
        <v>1148</v>
      </c>
      <c r="AG494" s="30">
        <v>0</v>
      </c>
      <c r="AH494" s="34" t="s">
        <v>1148</v>
      </c>
      <c r="AI494" s="32">
        <v>48</v>
      </c>
      <c r="AJ494" s="7" t="s">
        <v>1148</v>
      </c>
      <c r="AK494" s="7" t="str">
        <f>IF(OR(N494="Q",P494="Q",R494="Q",T494="Q",V494="Q",X494="Q",Z494="Q",AB494="Q",AD494="Q",AF494="Q",AH494="Q",AJ494="Q"),"Yes","No")</f>
        <v>No</v>
      </c>
    </row>
    <row r="495" spans="1:37">
      <c r="A495" s="7" t="s">
        <v>382</v>
      </c>
      <c r="B495" s="7" t="s">
        <v>383</v>
      </c>
      <c r="C495" s="7" t="s">
        <v>42</v>
      </c>
      <c r="D495" s="304">
        <v>5044</v>
      </c>
      <c r="E495" s="299">
        <v>50044</v>
      </c>
      <c r="F495" s="7" t="s">
        <v>167</v>
      </c>
      <c r="G495" s="7" t="s">
        <v>160</v>
      </c>
      <c r="H495" s="8">
        <v>313492</v>
      </c>
      <c r="I495" s="8">
        <v>42</v>
      </c>
      <c r="J495" s="7" t="s">
        <v>10</v>
      </c>
      <c r="K495" s="7" t="s">
        <v>161</v>
      </c>
      <c r="L495" s="8">
        <v>12</v>
      </c>
      <c r="M495" s="8">
        <v>37251</v>
      </c>
      <c r="N495" s="7" t="s">
        <v>1148</v>
      </c>
      <c r="O495" s="8">
        <v>2184</v>
      </c>
      <c r="P495" s="7" t="s">
        <v>1148</v>
      </c>
      <c r="Q495" s="8">
        <v>126</v>
      </c>
      <c r="R495" s="7" t="s">
        <v>1148</v>
      </c>
      <c r="S495" s="8">
        <v>1887</v>
      </c>
      <c r="T495" s="7" t="s">
        <v>1148</v>
      </c>
      <c r="U495" s="8">
        <v>0</v>
      </c>
      <c r="V495" s="7" t="s">
        <v>1148</v>
      </c>
      <c r="W495" s="33">
        <v>41448</v>
      </c>
      <c r="X495" s="7" t="s">
        <v>1148</v>
      </c>
      <c r="Y495" s="30">
        <v>17.5</v>
      </c>
      <c r="Z495" s="7" t="s">
        <v>1148</v>
      </c>
      <c r="AA495" s="30">
        <v>1.2</v>
      </c>
      <c r="AB495" s="7" t="s">
        <v>1148</v>
      </c>
      <c r="AC495" s="30">
        <v>0.1</v>
      </c>
      <c r="AD495" s="7" t="s">
        <v>1148</v>
      </c>
      <c r="AE495" s="30">
        <v>1</v>
      </c>
      <c r="AF495" s="7" t="s">
        <v>1148</v>
      </c>
      <c r="AG495" s="30">
        <v>0</v>
      </c>
      <c r="AH495" s="34" t="s">
        <v>1148</v>
      </c>
      <c r="AI495" s="32">
        <v>19.8</v>
      </c>
      <c r="AJ495" s="7" t="s">
        <v>1148</v>
      </c>
      <c r="AK495" s="7" t="str">
        <f>IF(OR(N495="Q",P495="Q",R495="Q",T495="Q",V495="Q",X495="Q",Z495="Q",AB495="Q",AD495="Q",AF495="Q",AH495="Q",AJ495="Q"),"Yes","No")</f>
        <v>No</v>
      </c>
    </row>
    <row r="496" spans="1:37">
      <c r="A496" s="7" t="s">
        <v>671</v>
      </c>
      <c r="B496" s="7" t="s">
        <v>672</v>
      </c>
      <c r="C496" s="7" t="s">
        <v>44</v>
      </c>
      <c r="D496" s="304">
        <v>7014</v>
      </c>
      <c r="E496" s="299">
        <v>70014</v>
      </c>
      <c r="F496" s="7" t="s">
        <v>167</v>
      </c>
      <c r="G496" s="7" t="s">
        <v>160</v>
      </c>
      <c r="H496" s="8">
        <v>150003</v>
      </c>
      <c r="I496" s="8">
        <v>41</v>
      </c>
      <c r="J496" s="7" t="s">
        <v>7</v>
      </c>
      <c r="K496" s="7" t="s">
        <v>161</v>
      </c>
      <c r="L496" s="8">
        <v>22</v>
      </c>
      <c r="M496" s="8">
        <v>75507</v>
      </c>
      <c r="N496" s="7" t="s">
        <v>1148</v>
      </c>
      <c r="O496" s="8">
        <v>16176</v>
      </c>
      <c r="P496" s="7" t="s">
        <v>1148</v>
      </c>
      <c r="Q496" s="8">
        <v>5392</v>
      </c>
      <c r="R496" s="7" t="s">
        <v>1148</v>
      </c>
      <c r="S496" s="8">
        <v>15025</v>
      </c>
      <c r="T496" s="7" t="s">
        <v>1148</v>
      </c>
      <c r="U496" s="8">
        <v>0</v>
      </c>
      <c r="V496" s="7" t="s">
        <v>1148</v>
      </c>
      <c r="W496" s="33">
        <v>112100</v>
      </c>
      <c r="X496" s="7" t="s">
        <v>1148</v>
      </c>
      <c r="Y496" s="30">
        <v>41.9</v>
      </c>
      <c r="Z496" s="7" t="s">
        <v>1148</v>
      </c>
      <c r="AA496" s="30">
        <v>9</v>
      </c>
      <c r="AB496" s="7" t="s">
        <v>1148</v>
      </c>
      <c r="AC496" s="30">
        <v>3</v>
      </c>
      <c r="AD496" s="7" t="s">
        <v>1148</v>
      </c>
      <c r="AE496" s="30">
        <v>8.3000000000000007</v>
      </c>
      <c r="AF496" s="7" t="s">
        <v>1148</v>
      </c>
      <c r="AG496" s="30">
        <v>0</v>
      </c>
      <c r="AH496" s="34" t="s">
        <v>1148</v>
      </c>
      <c r="AI496" s="32">
        <v>62.2</v>
      </c>
      <c r="AJ496" s="7" t="s">
        <v>1148</v>
      </c>
      <c r="AK496" s="7" t="str">
        <f>IF(OR(N496="Q",P496="Q",R496="Q",T496="Q",V496="Q",X496="Q",Z496="Q",AB496="Q",AD496="Q",AF496="Q",AH496="Q",AJ496="Q"),"Yes","No")</f>
        <v>No</v>
      </c>
    </row>
    <row r="497" spans="1:37">
      <c r="A497" s="7" t="s">
        <v>705</v>
      </c>
      <c r="B497" s="7" t="s">
        <v>706</v>
      </c>
      <c r="C497" s="7" t="s">
        <v>93</v>
      </c>
      <c r="D497" s="304">
        <v>5096</v>
      </c>
      <c r="E497" s="299">
        <v>50096</v>
      </c>
      <c r="F497" s="7" t="s">
        <v>164</v>
      </c>
      <c r="G497" s="7" t="s">
        <v>160</v>
      </c>
      <c r="H497" s="8">
        <v>1376476</v>
      </c>
      <c r="I497" s="8">
        <v>41</v>
      </c>
      <c r="J497" s="7" t="s">
        <v>7</v>
      </c>
      <c r="K497" s="7" t="s">
        <v>161</v>
      </c>
      <c r="L497" s="8">
        <v>20</v>
      </c>
      <c r="M497" s="8">
        <v>61818</v>
      </c>
      <c r="N497" s="7" t="s">
        <v>1148</v>
      </c>
      <c r="O497" s="8">
        <v>10111</v>
      </c>
      <c r="P497" s="7" t="s">
        <v>1148</v>
      </c>
      <c r="Q497" s="8">
        <v>1960</v>
      </c>
      <c r="R497" s="7" t="s">
        <v>1148</v>
      </c>
      <c r="S497" s="8">
        <v>8897</v>
      </c>
      <c r="T497" s="7" t="s">
        <v>1148</v>
      </c>
      <c r="U497" s="8">
        <v>445</v>
      </c>
      <c r="V497" s="7" t="s">
        <v>1148</v>
      </c>
      <c r="W497" s="33">
        <v>83231</v>
      </c>
      <c r="X497" s="7" t="s">
        <v>1148</v>
      </c>
      <c r="Y497" s="30">
        <v>32.200000000000003</v>
      </c>
      <c r="Z497" s="7" t="s">
        <v>1148</v>
      </c>
      <c r="AA497" s="30">
        <v>5.7</v>
      </c>
      <c r="AB497" s="7" t="s">
        <v>1148</v>
      </c>
      <c r="AC497" s="30">
        <v>1</v>
      </c>
      <c r="AD497" s="7" t="s">
        <v>1148</v>
      </c>
      <c r="AE497" s="30">
        <v>4.8</v>
      </c>
      <c r="AF497" s="7" t="s">
        <v>1148</v>
      </c>
      <c r="AG497" s="30">
        <v>0.2</v>
      </c>
      <c r="AH497" s="34" t="s">
        <v>1148</v>
      </c>
      <c r="AI497" s="32">
        <v>43.9</v>
      </c>
      <c r="AJ497" s="7" t="s">
        <v>1148</v>
      </c>
      <c r="AK497" s="7" t="str">
        <f>IF(OR(N497="Q",P497="Q",R497="Q",T497="Q",V497="Q",X497="Q",Z497="Q",AB497="Q",AD497="Q",AF497="Q",AH497="Q",AJ497="Q"),"Yes","No")</f>
        <v>No</v>
      </c>
    </row>
    <row r="498" spans="1:37">
      <c r="A498" s="7" t="s">
        <v>593</v>
      </c>
      <c r="B498" s="7" t="s">
        <v>594</v>
      </c>
      <c r="C498" s="7" t="s">
        <v>76</v>
      </c>
      <c r="D498" s="304">
        <v>34</v>
      </c>
      <c r="E498" s="299">
        <v>34</v>
      </c>
      <c r="F498" s="7" t="s">
        <v>167</v>
      </c>
      <c r="G498" s="7" t="s">
        <v>160</v>
      </c>
      <c r="H498" s="8">
        <v>154081</v>
      </c>
      <c r="I498" s="8">
        <v>41</v>
      </c>
      <c r="J498" s="7" t="s">
        <v>7</v>
      </c>
      <c r="K498" s="7" t="s">
        <v>161</v>
      </c>
      <c r="L498" s="8">
        <v>19</v>
      </c>
      <c r="M498" s="8">
        <v>70532</v>
      </c>
      <c r="N498" s="7" t="s">
        <v>1148</v>
      </c>
      <c r="O498" s="8">
        <v>18766</v>
      </c>
      <c r="P498" s="7" t="s">
        <v>1148</v>
      </c>
      <c r="Q498" s="8">
        <v>2000</v>
      </c>
      <c r="R498" s="7" t="s">
        <v>1148</v>
      </c>
      <c r="S498" s="8">
        <v>21174</v>
      </c>
      <c r="T498" s="7" t="s">
        <v>1148</v>
      </c>
      <c r="U498" s="8">
        <v>0</v>
      </c>
      <c r="V498" s="7" t="s">
        <v>1148</v>
      </c>
      <c r="W498" s="33">
        <v>112472</v>
      </c>
      <c r="X498" s="7" t="s">
        <v>1148</v>
      </c>
      <c r="Y498" s="30">
        <v>33</v>
      </c>
      <c r="Z498" s="7" t="s">
        <v>1148</v>
      </c>
      <c r="AA498" s="30">
        <v>10</v>
      </c>
      <c r="AB498" s="7" t="s">
        <v>1148</v>
      </c>
      <c r="AC498" s="30">
        <v>1</v>
      </c>
      <c r="AD498" s="7" t="s">
        <v>1148</v>
      </c>
      <c r="AE498" s="30">
        <v>12</v>
      </c>
      <c r="AF498" s="7" t="s">
        <v>1148</v>
      </c>
      <c r="AG498" s="30">
        <v>0</v>
      </c>
      <c r="AH498" s="34" t="s">
        <v>1148</v>
      </c>
      <c r="AI498" s="32">
        <v>56</v>
      </c>
      <c r="AJ498" s="7" t="s">
        <v>1148</v>
      </c>
      <c r="AK498" s="7" t="str">
        <f>IF(OR(N498="Q",P498="Q",R498="Q",T498="Q",V498="Q",X498="Q",Z498="Q",AB498="Q",AD498="Q",AF498="Q",AH498="Q",AJ498="Q"),"Yes","No")</f>
        <v>No</v>
      </c>
    </row>
    <row r="499" spans="1:37">
      <c r="A499" s="7" t="s">
        <v>800</v>
      </c>
      <c r="B499" s="7" t="s">
        <v>801</v>
      </c>
      <c r="C499" s="7" t="s">
        <v>76</v>
      </c>
      <c r="D499" s="304">
        <v>57</v>
      </c>
      <c r="E499" s="299">
        <v>57</v>
      </c>
      <c r="F499" s="7" t="s">
        <v>197</v>
      </c>
      <c r="G499" s="7" t="s">
        <v>160</v>
      </c>
      <c r="H499" s="8">
        <v>83794</v>
      </c>
      <c r="I499" s="8">
        <v>41</v>
      </c>
      <c r="J499" s="7" t="s">
        <v>10</v>
      </c>
      <c r="K499" s="7" t="s">
        <v>161</v>
      </c>
      <c r="L499" s="8">
        <v>12</v>
      </c>
      <c r="M499" s="8">
        <v>8999</v>
      </c>
      <c r="N499" s="7" t="s">
        <v>1148</v>
      </c>
      <c r="O499" s="8">
        <v>0</v>
      </c>
      <c r="P499" s="7" t="s">
        <v>1148</v>
      </c>
      <c r="Q499" s="8">
        <v>0</v>
      </c>
      <c r="R499" s="7" t="s">
        <v>1148</v>
      </c>
      <c r="S499" s="8">
        <v>4308</v>
      </c>
      <c r="T499" s="7" t="s">
        <v>1148</v>
      </c>
      <c r="U499" s="8">
        <v>0</v>
      </c>
      <c r="V499" s="7" t="s">
        <v>1148</v>
      </c>
      <c r="W499" s="33">
        <v>13307</v>
      </c>
      <c r="X499" s="7" t="s">
        <v>1148</v>
      </c>
      <c r="Y499" s="30">
        <v>5.8</v>
      </c>
      <c r="Z499" s="7" t="s">
        <v>1148</v>
      </c>
      <c r="AA499" s="30">
        <v>0</v>
      </c>
      <c r="AB499" s="7" t="s">
        <v>1148</v>
      </c>
      <c r="AC499" s="30">
        <v>0</v>
      </c>
      <c r="AD499" s="7" t="s">
        <v>1148</v>
      </c>
      <c r="AE499" s="30">
        <v>2.8</v>
      </c>
      <c r="AF499" s="7" t="s">
        <v>1148</v>
      </c>
      <c r="AG499" s="30">
        <v>0</v>
      </c>
      <c r="AH499" s="34" t="s">
        <v>1148</v>
      </c>
      <c r="AI499" s="32">
        <v>8.6</v>
      </c>
      <c r="AJ499" s="7" t="s">
        <v>1148</v>
      </c>
      <c r="AK499" s="7" t="str">
        <f>IF(OR(N499="Q",P499="Q",R499="Q",T499="Q",V499="Q",X499="Q",Z499="Q",AB499="Q",AD499="Q",AF499="Q",AH499="Q",AJ499="Q"),"Yes","No")</f>
        <v>No</v>
      </c>
    </row>
    <row r="500" spans="1:37">
      <c r="A500" s="7" t="s">
        <v>671</v>
      </c>
      <c r="B500" s="7" t="s">
        <v>672</v>
      </c>
      <c r="C500" s="7" t="s">
        <v>44</v>
      </c>
      <c r="D500" s="304">
        <v>7014</v>
      </c>
      <c r="E500" s="299">
        <v>70014</v>
      </c>
      <c r="F500" s="7" t="s">
        <v>167</v>
      </c>
      <c r="G500" s="7" t="s">
        <v>160</v>
      </c>
      <c r="H500" s="8">
        <v>150003</v>
      </c>
      <c r="I500" s="8">
        <v>41</v>
      </c>
      <c r="J500" s="7" t="s">
        <v>10</v>
      </c>
      <c r="K500" s="7" t="s">
        <v>161</v>
      </c>
      <c r="L500" s="8">
        <v>11</v>
      </c>
      <c r="M500" s="8">
        <v>26389</v>
      </c>
      <c r="N500" s="7" t="s">
        <v>1148</v>
      </c>
      <c r="O500" s="8">
        <v>5186</v>
      </c>
      <c r="P500" s="7" t="s">
        <v>1148</v>
      </c>
      <c r="Q500" s="8">
        <v>1729</v>
      </c>
      <c r="R500" s="7" t="s">
        <v>1148</v>
      </c>
      <c r="S500" s="8">
        <v>4817</v>
      </c>
      <c r="T500" s="7" t="s">
        <v>1148</v>
      </c>
      <c r="U500" s="8">
        <v>0</v>
      </c>
      <c r="V500" s="7" t="s">
        <v>1148</v>
      </c>
      <c r="W500" s="33">
        <v>38121</v>
      </c>
      <c r="X500" s="7" t="s">
        <v>1148</v>
      </c>
      <c r="Y500" s="30">
        <v>14.7</v>
      </c>
      <c r="Z500" s="7" t="s">
        <v>1148</v>
      </c>
      <c r="AA500" s="30">
        <v>2.9</v>
      </c>
      <c r="AB500" s="7" t="s">
        <v>1148</v>
      </c>
      <c r="AC500" s="30">
        <v>1</v>
      </c>
      <c r="AD500" s="7" t="s">
        <v>1148</v>
      </c>
      <c r="AE500" s="30">
        <v>2.7</v>
      </c>
      <c r="AF500" s="7" t="s">
        <v>1148</v>
      </c>
      <c r="AG500" s="30">
        <v>0</v>
      </c>
      <c r="AH500" s="34" t="s">
        <v>1148</v>
      </c>
      <c r="AI500" s="32">
        <v>21.3</v>
      </c>
      <c r="AJ500" s="7" t="s">
        <v>1148</v>
      </c>
      <c r="AK500" s="7" t="str">
        <f>IF(OR(N500="Q",P500="Q",R500="Q",T500="Q",V500="Q",X500="Q",Z500="Q",AB500="Q",AD500="Q",AF500="Q",AH500="Q",AJ500="Q"),"Yes","No")</f>
        <v>No</v>
      </c>
    </row>
    <row r="501" spans="1:37">
      <c r="A501" s="7" t="s">
        <v>800</v>
      </c>
      <c r="B501" s="7" t="s">
        <v>801</v>
      </c>
      <c r="C501" s="7" t="s">
        <v>76</v>
      </c>
      <c r="D501" s="304">
        <v>57</v>
      </c>
      <c r="E501" s="299">
        <v>57</v>
      </c>
      <c r="F501" s="7" t="s">
        <v>197</v>
      </c>
      <c r="G501" s="7" t="s">
        <v>160</v>
      </c>
      <c r="H501" s="8">
        <v>83794</v>
      </c>
      <c r="I501" s="8">
        <v>41</v>
      </c>
      <c r="J501" s="7" t="s">
        <v>18</v>
      </c>
      <c r="K501" s="7" t="s">
        <v>161</v>
      </c>
      <c r="L501" s="8">
        <v>10</v>
      </c>
      <c r="M501" s="8">
        <v>10801</v>
      </c>
      <c r="N501" s="7" t="s">
        <v>1148</v>
      </c>
      <c r="O501" s="8">
        <v>0</v>
      </c>
      <c r="P501" s="7" t="s">
        <v>1148</v>
      </c>
      <c r="Q501" s="8">
        <v>0</v>
      </c>
      <c r="R501" s="7" t="s">
        <v>1148</v>
      </c>
      <c r="S501" s="8">
        <v>7643</v>
      </c>
      <c r="T501" s="7" t="s">
        <v>1148</v>
      </c>
      <c r="U501" s="8">
        <v>0</v>
      </c>
      <c r="V501" s="7" t="s">
        <v>1148</v>
      </c>
      <c r="W501" s="33">
        <v>18444</v>
      </c>
      <c r="X501" s="7" t="s">
        <v>1148</v>
      </c>
      <c r="Y501" s="30">
        <v>5.2</v>
      </c>
      <c r="Z501" s="7" t="s">
        <v>1148</v>
      </c>
      <c r="AA501" s="30">
        <v>0</v>
      </c>
      <c r="AB501" s="7" t="s">
        <v>1148</v>
      </c>
      <c r="AC501" s="30">
        <v>0</v>
      </c>
      <c r="AD501" s="7" t="s">
        <v>1148</v>
      </c>
      <c r="AE501" s="30">
        <v>3.5</v>
      </c>
      <c r="AF501" s="7" t="s">
        <v>1148</v>
      </c>
      <c r="AG501" s="30">
        <v>0</v>
      </c>
      <c r="AH501" s="34" t="s">
        <v>1148</v>
      </c>
      <c r="AI501" s="32">
        <v>8.6999999999999993</v>
      </c>
      <c r="AJ501" s="7" t="s">
        <v>1148</v>
      </c>
      <c r="AK501" s="7" t="str">
        <f>IF(OR(N501="Q",P501="Q",R501="Q",T501="Q",V501="Q",X501="Q",Z501="Q",AB501="Q",AD501="Q",AF501="Q",AH501="Q",AJ501="Q"),"Yes","No")</f>
        <v>No</v>
      </c>
    </row>
    <row r="502" spans="1:37">
      <c r="A502" s="7" t="s">
        <v>705</v>
      </c>
      <c r="B502" s="7" t="s">
        <v>706</v>
      </c>
      <c r="C502" s="7" t="s">
        <v>93</v>
      </c>
      <c r="D502" s="304">
        <v>5096</v>
      </c>
      <c r="E502" s="299">
        <v>50096</v>
      </c>
      <c r="F502" s="7" t="s">
        <v>164</v>
      </c>
      <c r="G502" s="7" t="s">
        <v>160</v>
      </c>
      <c r="H502" s="8">
        <v>1376476</v>
      </c>
      <c r="I502" s="8">
        <v>41</v>
      </c>
      <c r="J502" s="7" t="s">
        <v>10</v>
      </c>
      <c r="K502" s="7" t="s">
        <v>161</v>
      </c>
      <c r="L502" s="8">
        <v>5</v>
      </c>
      <c r="M502" s="8">
        <v>7022</v>
      </c>
      <c r="N502" s="7" t="s">
        <v>1148</v>
      </c>
      <c r="O502" s="8">
        <v>918</v>
      </c>
      <c r="P502" s="7" t="s">
        <v>1148</v>
      </c>
      <c r="Q502" s="8">
        <v>184</v>
      </c>
      <c r="R502" s="7" t="s">
        <v>1148</v>
      </c>
      <c r="S502" s="8">
        <v>883</v>
      </c>
      <c r="T502" s="7" t="s">
        <v>1148</v>
      </c>
      <c r="U502" s="8">
        <v>0</v>
      </c>
      <c r="V502" s="7" t="s">
        <v>1148</v>
      </c>
      <c r="W502" s="33">
        <v>9007</v>
      </c>
      <c r="X502" s="7" t="s">
        <v>1148</v>
      </c>
      <c r="Y502" s="30">
        <v>3.9</v>
      </c>
      <c r="Z502" s="7" t="s">
        <v>1148</v>
      </c>
      <c r="AA502" s="30">
        <v>0.5</v>
      </c>
      <c r="AB502" s="7" t="s">
        <v>1148</v>
      </c>
      <c r="AC502" s="30">
        <v>0.1</v>
      </c>
      <c r="AD502" s="7" t="s">
        <v>1148</v>
      </c>
      <c r="AE502" s="30">
        <v>0.5</v>
      </c>
      <c r="AF502" s="7" t="s">
        <v>1148</v>
      </c>
      <c r="AG502" s="30">
        <v>0</v>
      </c>
      <c r="AH502" s="34" t="s">
        <v>1148</v>
      </c>
      <c r="AI502" s="32">
        <v>5</v>
      </c>
      <c r="AJ502" s="7" t="s">
        <v>1148</v>
      </c>
      <c r="AK502" s="7" t="str">
        <f>IF(OR(N502="Q",P502="Q",R502="Q",T502="Q",V502="Q",X502="Q",Z502="Q",AB502="Q",AD502="Q",AF502="Q",AH502="Q",AJ502="Q"),"Yes","No")</f>
        <v>No</v>
      </c>
    </row>
    <row r="503" spans="1:37">
      <c r="A503" s="7" t="s">
        <v>759</v>
      </c>
      <c r="B503" s="7" t="s">
        <v>452</v>
      </c>
      <c r="C503" s="7" t="s">
        <v>83</v>
      </c>
      <c r="D503" s="304">
        <v>4171</v>
      </c>
      <c r="E503" s="299">
        <v>40171</v>
      </c>
      <c r="F503" s="7" t="s">
        <v>164</v>
      </c>
      <c r="G503" s="7" t="s">
        <v>160</v>
      </c>
      <c r="H503" s="8">
        <v>558696</v>
      </c>
      <c r="I503" s="8">
        <v>40</v>
      </c>
      <c r="J503" s="7" t="s">
        <v>10</v>
      </c>
      <c r="K503" s="7" t="s">
        <v>161</v>
      </c>
      <c r="L503" s="8">
        <v>40</v>
      </c>
      <c r="M503" s="8">
        <v>95113</v>
      </c>
      <c r="N503" s="7" t="s">
        <v>1148</v>
      </c>
      <c r="O503" s="8">
        <v>0</v>
      </c>
      <c r="P503" s="7" t="s">
        <v>1148</v>
      </c>
      <c r="Q503" s="8">
        <v>0</v>
      </c>
      <c r="R503" s="7" t="s">
        <v>1148</v>
      </c>
      <c r="S503" s="8">
        <v>0</v>
      </c>
      <c r="T503" s="7" t="s">
        <v>1148</v>
      </c>
      <c r="U503" s="8">
        <v>0</v>
      </c>
      <c r="V503" s="7" t="s">
        <v>1148</v>
      </c>
      <c r="W503" s="33">
        <v>95113</v>
      </c>
      <c r="X503" s="7" t="s">
        <v>1148</v>
      </c>
      <c r="Y503" s="30">
        <v>48</v>
      </c>
      <c r="Z503" s="7" t="s">
        <v>1148</v>
      </c>
      <c r="AA503" s="30">
        <v>0</v>
      </c>
      <c r="AB503" s="7" t="s">
        <v>1148</v>
      </c>
      <c r="AC503" s="30">
        <v>0</v>
      </c>
      <c r="AD503" s="7" t="s">
        <v>1148</v>
      </c>
      <c r="AE503" s="30">
        <v>0</v>
      </c>
      <c r="AF503" s="7" t="s">
        <v>1148</v>
      </c>
      <c r="AG503" s="30">
        <v>0</v>
      </c>
      <c r="AH503" s="34" t="s">
        <v>1148</v>
      </c>
      <c r="AI503" s="32">
        <v>48</v>
      </c>
      <c r="AJ503" s="7" t="s">
        <v>1148</v>
      </c>
      <c r="AK503" s="7" t="str">
        <f>IF(OR(N503="Q",P503="Q",R503="Q",T503="Q",V503="Q",X503="Q",Z503="Q",AB503="Q",AD503="Q",AF503="Q",AH503="Q",AJ503="Q"),"Yes","No")</f>
        <v>No</v>
      </c>
    </row>
    <row r="504" spans="1:37">
      <c r="A504" s="7" t="s">
        <v>732</v>
      </c>
      <c r="B504" s="7" t="s">
        <v>204</v>
      </c>
      <c r="C504" s="7" t="s">
        <v>52</v>
      </c>
      <c r="D504" s="304">
        <v>5158</v>
      </c>
      <c r="E504" s="299">
        <v>50158</v>
      </c>
      <c r="F504" s="7" t="s">
        <v>114</v>
      </c>
      <c r="G504" s="7" t="s">
        <v>160</v>
      </c>
      <c r="H504" s="8">
        <v>306022</v>
      </c>
      <c r="I504" s="8">
        <v>40</v>
      </c>
      <c r="J504" s="7" t="s">
        <v>7</v>
      </c>
      <c r="K504" s="7" t="s">
        <v>161</v>
      </c>
      <c r="L504" s="8">
        <v>40</v>
      </c>
      <c r="M504" s="8">
        <v>137368</v>
      </c>
      <c r="N504" s="7" t="s">
        <v>1148</v>
      </c>
      <c r="O504" s="8">
        <v>17987</v>
      </c>
      <c r="P504" s="7" t="s">
        <v>1148</v>
      </c>
      <c r="Q504" s="8">
        <v>0</v>
      </c>
      <c r="R504" s="7" t="s">
        <v>1148</v>
      </c>
      <c r="S504" s="8">
        <v>5888</v>
      </c>
      <c r="T504" s="7" t="s">
        <v>1148</v>
      </c>
      <c r="U504" s="8">
        <v>0</v>
      </c>
      <c r="V504" s="7" t="s">
        <v>1148</v>
      </c>
      <c r="W504" s="33">
        <v>161243</v>
      </c>
      <c r="X504" s="7" t="s">
        <v>1148</v>
      </c>
      <c r="Y504" s="30">
        <v>67.400000000000006</v>
      </c>
      <c r="Z504" s="7" t="s">
        <v>1148</v>
      </c>
      <c r="AA504" s="30">
        <v>10.35</v>
      </c>
      <c r="AB504" s="7" t="s">
        <v>1148</v>
      </c>
      <c r="AC504" s="30">
        <v>0</v>
      </c>
      <c r="AD504" s="7" t="s">
        <v>1148</v>
      </c>
      <c r="AE504" s="30">
        <v>3.55</v>
      </c>
      <c r="AF504" s="7" t="s">
        <v>1148</v>
      </c>
      <c r="AG504" s="30">
        <v>0</v>
      </c>
      <c r="AH504" s="34" t="s">
        <v>1148</v>
      </c>
      <c r="AI504" s="32">
        <v>81.3</v>
      </c>
      <c r="AJ504" s="7" t="s">
        <v>1148</v>
      </c>
      <c r="AK504" s="7" t="str">
        <f>IF(OR(N504="Q",P504="Q",R504="Q",T504="Q",V504="Q",X504="Q",Z504="Q",AB504="Q",AD504="Q",AF504="Q",AH504="Q",AJ504="Q"),"Yes","No")</f>
        <v>No</v>
      </c>
    </row>
    <row r="505" spans="1:37">
      <c r="A505" s="7" t="s">
        <v>815</v>
      </c>
      <c r="B505" s="7" t="s">
        <v>816</v>
      </c>
      <c r="C505" s="7" t="s">
        <v>84</v>
      </c>
      <c r="D505" s="304">
        <v>6130</v>
      </c>
      <c r="E505" s="299">
        <v>60130</v>
      </c>
      <c r="F505" s="7" t="s">
        <v>164</v>
      </c>
      <c r="G505" s="7" t="s">
        <v>160</v>
      </c>
      <c r="H505" s="8">
        <v>1758210</v>
      </c>
      <c r="I505" s="8">
        <v>40</v>
      </c>
      <c r="J505" s="7" t="s">
        <v>10</v>
      </c>
      <c r="K505" s="7" t="s">
        <v>161</v>
      </c>
      <c r="L505" s="8">
        <v>40</v>
      </c>
      <c r="M505" s="8">
        <v>63741</v>
      </c>
      <c r="N505" s="7" t="s">
        <v>1148</v>
      </c>
      <c r="O505" s="8">
        <v>3771</v>
      </c>
      <c r="P505" s="7" t="s">
        <v>1148</v>
      </c>
      <c r="Q505" s="8">
        <v>0</v>
      </c>
      <c r="R505" s="7" t="s">
        <v>1148</v>
      </c>
      <c r="S505" s="8">
        <v>10760</v>
      </c>
      <c r="T505" s="7" t="s">
        <v>1148</v>
      </c>
      <c r="U505" s="8">
        <v>0</v>
      </c>
      <c r="V505" s="7" t="s">
        <v>1148</v>
      </c>
      <c r="W505" s="33">
        <v>78272</v>
      </c>
      <c r="X505" s="7" t="s">
        <v>1148</v>
      </c>
      <c r="Y505" s="30">
        <v>36</v>
      </c>
      <c r="Z505" s="7" t="s">
        <v>1148</v>
      </c>
      <c r="AA505" s="30">
        <v>2</v>
      </c>
      <c r="AB505" s="7" t="s">
        <v>1148</v>
      </c>
      <c r="AC505" s="30">
        <v>0</v>
      </c>
      <c r="AD505" s="7" t="s">
        <v>1148</v>
      </c>
      <c r="AE505" s="30">
        <v>5.17</v>
      </c>
      <c r="AF505" s="7" t="s">
        <v>1148</v>
      </c>
      <c r="AG505" s="30">
        <v>0</v>
      </c>
      <c r="AH505" s="34" t="s">
        <v>1148</v>
      </c>
      <c r="AI505" s="32">
        <v>43.17</v>
      </c>
      <c r="AJ505" s="7" t="s">
        <v>1148</v>
      </c>
      <c r="AK505" s="7" t="str">
        <f>IF(OR(N505="Q",P505="Q",R505="Q",T505="Q",V505="Q",X505="Q",Z505="Q",AB505="Q",AD505="Q",AF505="Q",AH505="Q",AJ505="Q"),"Yes","No")</f>
        <v>No</v>
      </c>
    </row>
    <row r="506" spans="1:37">
      <c r="A506" s="7" t="s">
        <v>812</v>
      </c>
      <c r="B506" s="7" t="s">
        <v>813</v>
      </c>
      <c r="C506" s="7" t="s">
        <v>77</v>
      </c>
      <c r="D506" s="304" t="s">
        <v>814</v>
      </c>
      <c r="E506" s="299">
        <v>30137</v>
      </c>
      <c r="F506" s="7" t="s">
        <v>167</v>
      </c>
      <c r="G506" s="7" t="s">
        <v>160</v>
      </c>
      <c r="H506" s="8">
        <v>54316</v>
      </c>
      <c r="I506" s="8">
        <v>40</v>
      </c>
      <c r="J506" s="7" t="s">
        <v>10</v>
      </c>
      <c r="K506" s="7" t="s">
        <v>161</v>
      </c>
      <c r="L506" s="8">
        <v>24</v>
      </c>
      <c r="M506" s="8">
        <v>15822</v>
      </c>
      <c r="N506" s="7" t="s">
        <v>1148</v>
      </c>
      <c r="O506" s="8">
        <v>6393</v>
      </c>
      <c r="P506" s="7" t="s">
        <v>1148</v>
      </c>
      <c r="Q506" s="8">
        <v>2131</v>
      </c>
      <c r="R506" s="7" t="s">
        <v>1148</v>
      </c>
      <c r="S506" s="8">
        <v>20686</v>
      </c>
      <c r="T506" s="7" t="s">
        <v>1148</v>
      </c>
      <c r="U506" s="8">
        <v>0</v>
      </c>
      <c r="V506" s="7" t="s">
        <v>1148</v>
      </c>
      <c r="W506" s="33">
        <v>45032</v>
      </c>
      <c r="X506" s="7" t="s">
        <v>1148</v>
      </c>
      <c r="Y506" s="30">
        <v>7</v>
      </c>
      <c r="Z506" s="7" t="s">
        <v>1148</v>
      </c>
      <c r="AA506" s="30">
        <v>3</v>
      </c>
      <c r="AB506" s="7" t="s">
        <v>1148</v>
      </c>
      <c r="AC506" s="30">
        <v>1</v>
      </c>
      <c r="AD506" s="7" t="s">
        <v>1148</v>
      </c>
      <c r="AE506" s="30">
        <v>10</v>
      </c>
      <c r="AF506" s="7" t="s">
        <v>1148</v>
      </c>
      <c r="AG506" s="30">
        <v>0</v>
      </c>
      <c r="AH506" s="34" t="s">
        <v>1148</v>
      </c>
      <c r="AI506" s="32">
        <v>21</v>
      </c>
      <c r="AJ506" s="7" t="s">
        <v>1148</v>
      </c>
      <c r="AK506" s="7" t="str">
        <f>IF(OR(N506="Q",P506="Q",R506="Q",T506="Q",V506="Q",X506="Q",Z506="Q",AB506="Q",AD506="Q",AF506="Q",AH506="Q",AJ506="Q"),"Yes","No")</f>
        <v>No</v>
      </c>
    </row>
    <row r="507" spans="1:37">
      <c r="A507" s="7" t="s">
        <v>812</v>
      </c>
      <c r="B507" s="7" t="s">
        <v>813</v>
      </c>
      <c r="C507" s="7" t="s">
        <v>77</v>
      </c>
      <c r="D507" s="304" t="s">
        <v>814</v>
      </c>
      <c r="E507" s="299">
        <v>30137</v>
      </c>
      <c r="F507" s="7" t="s">
        <v>167</v>
      </c>
      <c r="G507" s="7" t="s">
        <v>160</v>
      </c>
      <c r="H507" s="8">
        <v>54316</v>
      </c>
      <c r="I507" s="8">
        <v>40</v>
      </c>
      <c r="J507" s="7" t="s">
        <v>7</v>
      </c>
      <c r="K507" s="7" t="s">
        <v>161</v>
      </c>
      <c r="L507" s="8">
        <v>11</v>
      </c>
      <c r="M507" s="8">
        <v>29120</v>
      </c>
      <c r="N507" s="7" t="s">
        <v>1148</v>
      </c>
      <c r="O507" s="8">
        <v>8524</v>
      </c>
      <c r="P507" s="7" t="s">
        <v>1148</v>
      </c>
      <c r="Q507" s="8">
        <v>4262</v>
      </c>
      <c r="R507" s="7" t="s">
        <v>1148</v>
      </c>
      <c r="S507" s="8">
        <v>20686</v>
      </c>
      <c r="T507" s="7" t="s">
        <v>1148</v>
      </c>
      <c r="U507" s="8">
        <v>0</v>
      </c>
      <c r="V507" s="7" t="s">
        <v>1148</v>
      </c>
      <c r="W507" s="33">
        <v>62592</v>
      </c>
      <c r="X507" s="7" t="s">
        <v>1148</v>
      </c>
      <c r="Y507" s="30">
        <v>17</v>
      </c>
      <c r="Z507" s="7" t="s">
        <v>1148</v>
      </c>
      <c r="AA507" s="30">
        <v>4</v>
      </c>
      <c r="AB507" s="7" t="s">
        <v>1148</v>
      </c>
      <c r="AC507" s="30">
        <v>2</v>
      </c>
      <c r="AD507" s="7" t="s">
        <v>1148</v>
      </c>
      <c r="AE507" s="30">
        <v>10</v>
      </c>
      <c r="AF507" s="7" t="s">
        <v>1148</v>
      </c>
      <c r="AG507" s="30">
        <v>0</v>
      </c>
      <c r="AH507" s="34" t="s">
        <v>1148</v>
      </c>
      <c r="AI507" s="32">
        <v>33</v>
      </c>
      <c r="AJ507" s="7" t="s">
        <v>1148</v>
      </c>
      <c r="AK507" s="7" t="str">
        <f>IF(OR(N507="Q",P507="Q",R507="Q",T507="Q",V507="Q",X507="Q",Z507="Q",AB507="Q",AD507="Q",AF507="Q",AH507="Q",AJ507="Q"),"Yes","No")</f>
        <v>No</v>
      </c>
    </row>
    <row r="508" spans="1:37">
      <c r="A508" s="7" t="s">
        <v>157</v>
      </c>
      <c r="B508" s="7" t="s">
        <v>158</v>
      </c>
      <c r="C508" s="7" t="s">
        <v>5</v>
      </c>
      <c r="D508" s="304">
        <v>41</v>
      </c>
      <c r="E508" s="299">
        <v>41</v>
      </c>
      <c r="F508" s="7" t="s">
        <v>159</v>
      </c>
      <c r="G508" s="7" t="s">
        <v>160</v>
      </c>
      <c r="H508" s="8">
        <v>251243</v>
      </c>
      <c r="I508" s="8">
        <v>39</v>
      </c>
      <c r="J508" s="7" t="s">
        <v>6</v>
      </c>
      <c r="K508" s="7" t="s">
        <v>161</v>
      </c>
      <c r="L508" s="8">
        <v>39</v>
      </c>
      <c r="M508" s="8">
        <v>164620</v>
      </c>
      <c r="N508" s="7" t="s">
        <v>1148</v>
      </c>
      <c r="O508" s="8">
        <v>71049</v>
      </c>
      <c r="P508" s="7" t="s">
        <v>1148</v>
      </c>
      <c r="Q508" s="8">
        <v>99159</v>
      </c>
      <c r="R508" s="7" t="s">
        <v>1148</v>
      </c>
      <c r="S508" s="8">
        <v>77341</v>
      </c>
      <c r="T508" s="7" t="s">
        <v>1148</v>
      </c>
      <c r="U508" s="8">
        <v>107230</v>
      </c>
      <c r="V508" s="7" t="s">
        <v>1148</v>
      </c>
      <c r="W508" s="33">
        <v>519399</v>
      </c>
      <c r="X508" s="7" t="s">
        <v>1148</v>
      </c>
      <c r="Y508" s="30">
        <v>61.2</v>
      </c>
      <c r="Z508" s="7" t="s">
        <v>1148</v>
      </c>
      <c r="AA508" s="30">
        <v>37.799999999999997</v>
      </c>
      <c r="AB508" s="7" t="s">
        <v>1148</v>
      </c>
      <c r="AC508" s="30">
        <v>72.3</v>
      </c>
      <c r="AD508" s="7" t="s">
        <v>1148</v>
      </c>
      <c r="AE508" s="30">
        <v>51</v>
      </c>
      <c r="AF508" s="7" t="s">
        <v>1148</v>
      </c>
      <c r="AG508" s="30">
        <v>46.5</v>
      </c>
      <c r="AH508" s="34" t="s">
        <v>1148</v>
      </c>
      <c r="AI508" s="32">
        <v>268.8</v>
      </c>
      <c r="AJ508" s="7" t="s">
        <v>1148</v>
      </c>
      <c r="AK508" s="7" t="str">
        <f>IF(OR(N508="Q",P508="Q",R508="Q",T508="Q",V508="Q",X508="Q",Z508="Q",AB508="Q",AD508="Q",AF508="Q",AH508="Q",AJ508="Q"),"Yes","No")</f>
        <v>No</v>
      </c>
    </row>
    <row r="509" spans="1:37">
      <c r="A509" s="7" t="s">
        <v>213</v>
      </c>
      <c r="B509" s="7" t="s">
        <v>214</v>
      </c>
      <c r="C509" s="7" t="s">
        <v>93</v>
      </c>
      <c r="D509" s="304">
        <v>5006</v>
      </c>
      <c r="E509" s="299">
        <v>50006</v>
      </c>
      <c r="F509" s="7" t="s">
        <v>164</v>
      </c>
      <c r="G509" s="7" t="s">
        <v>160</v>
      </c>
      <c r="H509" s="8">
        <v>133700</v>
      </c>
      <c r="I509" s="8">
        <v>39</v>
      </c>
      <c r="J509" s="7" t="s">
        <v>7</v>
      </c>
      <c r="K509" s="7" t="s">
        <v>161</v>
      </c>
      <c r="L509" s="8">
        <v>29</v>
      </c>
      <c r="M509" s="8">
        <v>73369</v>
      </c>
      <c r="N509" s="7" t="s">
        <v>1148</v>
      </c>
      <c r="O509" s="8">
        <v>12752</v>
      </c>
      <c r="P509" s="7" t="s">
        <v>1148</v>
      </c>
      <c r="Q509" s="8">
        <v>1275</v>
      </c>
      <c r="R509" s="7" t="s">
        <v>1148</v>
      </c>
      <c r="S509" s="8">
        <v>13383</v>
      </c>
      <c r="T509" s="7" t="s">
        <v>1148</v>
      </c>
      <c r="U509" s="8">
        <v>0</v>
      </c>
      <c r="V509" s="7" t="s">
        <v>1148</v>
      </c>
      <c r="W509" s="33">
        <v>100779</v>
      </c>
      <c r="X509" s="7" t="s">
        <v>1148</v>
      </c>
      <c r="Y509" s="30">
        <v>41.5</v>
      </c>
      <c r="Z509" s="7" t="s">
        <v>1148</v>
      </c>
      <c r="AA509" s="30">
        <v>6.3</v>
      </c>
      <c r="AB509" s="7" t="s">
        <v>1148</v>
      </c>
      <c r="AC509" s="30">
        <v>0.7</v>
      </c>
      <c r="AD509" s="7" t="s">
        <v>1148</v>
      </c>
      <c r="AE509" s="30">
        <v>7</v>
      </c>
      <c r="AF509" s="7" t="s">
        <v>1148</v>
      </c>
      <c r="AG509" s="30">
        <v>0</v>
      </c>
      <c r="AH509" s="34" t="s">
        <v>1148</v>
      </c>
      <c r="AI509" s="32">
        <v>55.5</v>
      </c>
      <c r="AJ509" s="7" t="s">
        <v>1148</v>
      </c>
      <c r="AK509" s="7" t="str">
        <f>IF(OR(N509="Q",P509="Q",R509="Q",T509="Q",V509="Q",X509="Q",Z509="Q",AB509="Q",AD509="Q",AF509="Q",AH509="Q",AJ509="Q"),"Yes","No")</f>
        <v>No</v>
      </c>
    </row>
    <row r="510" spans="1:37">
      <c r="A510" s="7" t="s">
        <v>685</v>
      </c>
      <c r="B510" s="7" t="s">
        <v>686</v>
      </c>
      <c r="C510" s="7" t="s">
        <v>69</v>
      </c>
      <c r="D510" s="304">
        <v>6077</v>
      </c>
      <c r="E510" s="299">
        <v>60077</v>
      </c>
      <c r="F510" s="7" t="s">
        <v>164</v>
      </c>
      <c r="G510" s="7" t="s">
        <v>160</v>
      </c>
      <c r="H510" s="8">
        <v>89284</v>
      </c>
      <c r="I510" s="8">
        <v>39</v>
      </c>
      <c r="J510" s="7" t="s">
        <v>7</v>
      </c>
      <c r="K510" s="7" t="s">
        <v>161</v>
      </c>
      <c r="L510" s="8">
        <v>25</v>
      </c>
      <c r="M510" s="8">
        <v>127439</v>
      </c>
      <c r="N510" s="7" t="s">
        <v>1148</v>
      </c>
      <c r="O510" s="8">
        <v>19295</v>
      </c>
      <c r="P510" s="7" t="s">
        <v>1148</v>
      </c>
      <c r="Q510" s="8">
        <v>3625</v>
      </c>
      <c r="R510" s="7" t="s">
        <v>1148</v>
      </c>
      <c r="S510" s="8">
        <v>14018</v>
      </c>
      <c r="T510" s="7" t="s">
        <v>1148</v>
      </c>
      <c r="U510" s="8">
        <v>0</v>
      </c>
      <c r="V510" s="7" t="s">
        <v>1148</v>
      </c>
      <c r="W510" s="33">
        <v>164377</v>
      </c>
      <c r="X510" s="7" t="s">
        <v>1148</v>
      </c>
      <c r="Y510" s="30">
        <v>71</v>
      </c>
      <c r="Z510" s="7" t="s">
        <v>1148</v>
      </c>
      <c r="AA510" s="30">
        <v>10.4</v>
      </c>
      <c r="AB510" s="7" t="s">
        <v>1148</v>
      </c>
      <c r="AC510" s="30">
        <v>2</v>
      </c>
      <c r="AD510" s="7" t="s">
        <v>1148</v>
      </c>
      <c r="AE510" s="30">
        <v>8.6999999999999993</v>
      </c>
      <c r="AF510" s="7" t="s">
        <v>1148</v>
      </c>
      <c r="AG510" s="30">
        <v>0</v>
      </c>
      <c r="AH510" s="34" t="s">
        <v>1148</v>
      </c>
      <c r="AI510" s="32">
        <v>92.1</v>
      </c>
      <c r="AJ510" s="7" t="s">
        <v>1148</v>
      </c>
      <c r="AK510" s="7" t="str">
        <f>IF(OR(N510="Q",P510="Q",R510="Q",T510="Q",V510="Q",X510="Q",Z510="Q",AB510="Q",AD510="Q",AF510="Q",AH510="Q",AJ510="Q"),"Yes","No")</f>
        <v>No</v>
      </c>
    </row>
    <row r="511" spans="1:37">
      <c r="A511" s="7" t="s">
        <v>424</v>
      </c>
      <c r="B511" s="7" t="s">
        <v>425</v>
      </c>
      <c r="C511" s="7" t="s">
        <v>28</v>
      </c>
      <c r="D511" s="304">
        <v>1051</v>
      </c>
      <c r="E511" s="299">
        <v>10051</v>
      </c>
      <c r="F511" s="7" t="s">
        <v>167</v>
      </c>
      <c r="G511" s="7" t="s">
        <v>160</v>
      </c>
      <c r="H511" s="8">
        <v>168136</v>
      </c>
      <c r="I511" s="8">
        <v>39</v>
      </c>
      <c r="J511" s="7" t="s">
        <v>7</v>
      </c>
      <c r="K511" s="7" t="s">
        <v>161</v>
      </c>
      <c r="L511" s="8">
        <v>24</v>
      </c>
      <c r="M511" s="8">
        <v>84561</v>
      </c>
      <c r="N511" s="7" t="s">
        <v>1148</v>
      </c>
      <c r="O511" s="8">
        <v>15251</v>
      </c>
      <c r="P511" s="7" t="s">
        <v>1148</v>
      </c>
      <c r="Q511" s="8">
        <v>0</v>
      </c>
      <c r="R511" s="7" t="s">
        <v>1148</v>
      </c>
      <c r="S511" s="8">
        <v>10807</v>
      </c>
      <c r="T511" s="7" t="s">
        <v>1148</v>
      </c>
      <c r="U511" s="8">
        <v>0</v>
      </c>
      <c r="V511" s="7" t="s">
        <v>1148</v>
      </c>
      <c r="W511" s="33">
        <v>110619</v>
      </c>
      <c r="X511" s="7" t="s">
        <v>1148</v>
      </c>
      <c r="Y511" s="30">
        <v>41</v>
      </c>
      <c r="Z511" s="7" t="s">
        <v>1148</v>
      </c>
      <c r="AA511" s="30">
        <v>8</v>
      </c>
      <c r="AB511" s="7" t="s">
        <v>1148</v>
      </c>
      <c r="AC511" s="30">
        <v>0</v>
      </c>
      <c r="AD511" s="7" t="s">
        <v>1148</v>
      </c>
      <c r="AE511" s="30">
        <v>6</v>
      </c>
      <c r="AF511" s="7" t="s">
        <v>1148</v>
      </c>
      <c r="AG511" s="30">
        <v>0</v>
      </c>
      <c r="AH511" s="34" t="s">
        <v>1148</v>
      </c>
      <c r="AI511" s="32">
        <v>55</v>
      </c>
      <c r="AJ511" s="7" t="s">
        <v>1148</v>
      </c>
      <c r="AK511" s="7" t="str">
        <f>IF(OR(N511="Q",P511="Q",R511="Q",T511="Q",V511="Q",X511="Q",Z511="Q",AB511="Q",AD511="Q",AF511="Q",AH511="Q",AJ511="Q"),"Yes","No")</f>
        <v>No</v>
      </c>
    </row>
    <row r="512" spans="1:37">
      <c r="A512" s="7" t="s">
        <v>1147</v>
      </c>
      <c r="B512" s="7" t="s">
        <v>741</v>
      </c>
      <c r="C512" s="7" t="s">
        <v>17</v>
      </c>
      <c r="D512" s="304">
        <v>9196</v>
      </c>
      <c r="E512" s="299">
        <v>90196</v>
      </c>
      <c r="F512" s="7" t="s">
        <v>164</v>
      </c>
      <c r="G512" s="7" t="s">
        <v>160</v>
      </c>
      <c r="H512" s="8">
        <v>1723634</v>
      </c>
      <c r="I512" s="8">
        <v>39</v>
      </c>
      <c r="J512" s="7" t="s">
        <v>7</v>
      </c>
      <c r="K512" s="7" t="s">
        <v>161</v>
      </c>
      <c r="L512" s="8">
        <v>16</v>
      </c>
      <c r="M512" s="8">
        <v>43197</v>
      </c>
      <c r="N512" s="7" t="s">
        <v>1148</v>
      </c>
      <c r="O512" s="8">
        <v>9137</v>
      </c>
      <c r="P512" s="7" t="s">
        <v>1148</v>
      </c>
      <c r="Q512" s="8">
        <v>0</v>
      </c>
      <c r="R512" s="7" t="s">
        <v>1148</v>
      </c>
      <c r="S512" s="8">
        <v>20824</v>
      </c>
      <c r="T512" s="7" t="s">
        <v>1148</v>
      </c>
      <c r="U512" s="8">
        <v>0</v>
      </c>
      <c r="V512" s="7" t="s">
        <v>1148</v>
      </c>
      <c r="W512" s="33">
        <v>73158</v>
      </c>
      <c r="X512" s="7" t="s">
        <v>1148</v>
      </c>
      <c r="Y512" s="30">
        <v>21.6</v>
      </c>
      <c r="Z512" s="7" t="s">
        <v>1148</v>
      </c>
      <c r="AA512" s="30">
        <v>4.5</v>
      </c>
      <c r="AB512" s="7" t="s">
        <v>1148</v>
      </c>
      <c r="AC512" s="30">
        <v>0</v>
      </c>
      <c r="AD512" s="7" t="s">
        <v>1148</v>
      </c>
      <c r="AE512" s="30">
        <v>11.1</v>
      </c>
      <c r="AF512" s="7" t="s">
        <v>1148</v>
      </c>
      <c r="AG512" s="30">
        <v>0</v>
      </c>
      <c r="AH512" s="34" t="s">
        <v>1148</v>
      </c>
      <c r="AI512" s="32">
        <v>37.200000000000003</v>
      </c>
      <c r="AJ512" s="7" t="s">
        <v>1148</v>
      </c>
      <c r="AK512" s="7" t="str">
        <f>IF(OR(N512="Q",P512="Q",R512="Q",T512="Q",V512="Q",X512="Q",Z512="Q",AB512="Q",AD512="Q",AF512="Q",AH512="Q",AJ512="Q"),"Yes","No")</f>
        <v>No</v>
      </c>
    </row>
    <row r="513" spans="1:37">
      <c r="A513" s="7" t="s">
        <v>424</v>
      </c>
      <c r="B513" s="7" t="s">
        <v>425</v>
      </c>
      <c r="C513" s="7" t="s">
        <v>28</v>
      </c>
      <c r="D513" s="304">
        <v>1051</v>
      </c>
      <c r="E513" s="299">
        <v>10051</v>
      </c>
      <c r="F513" s="7" t="s">
        <v>167</v>
      </c>
      <c r="G513" s="7" t="s">
        <v>160</v>
      </c>
      <c r="H513" s="8">
        <v>168136</v>
      </c>
      <c r="I513" s="8">
        <v>39</v>
      </c>
      <c r="J513" s="7" t="s">
        <v>10</v>
      </c>
      <c r="K513" s="7" t="s">
        <v>161</v>
      </c>
      <c r="L513" s="8">
        <v>15</v>
      </c>
      <c r="M513" s="8">
        <v>41756</v>
      </c>
      <c r="N513" s="7" t="s">
        <v>1148</v>
      </c>
      <c r="O513" s="8">
        <v>4609</v>
      </c>
      <c r="P513" s="7" t="s">
        <v>1148</v>
      </c>
      <c r="Q513" s="8">
        <v>0</v>
      </c>
      <c r="R513" s="7" t="s">
        <v>1148</v>
      </c>
      <c r="S513" s="8">
        <v>5185</v>
      </c>
      <c r="T513" s="7" t="s">
        <v>1148</v>
      </c>
      <c r="U513" s="8">
        <v>0</v>
      </c>
      <c r="V513" s="7" t="s">
        <v>1148</v>
      </c>
      <c r="W513" s="33">
        <v>51550</v>
      </c>
      <c r="X513" s="7" t="s">
        <v>1148</v>
      </c>
      <c r="Y513" s="30">
        <v>22</v>
      </c>
      <c r="Z513" s="7" t="s">
        <v>1148</v>
      </c>
      <c r="AA513" s="30">
        <v>3</v>
      </c>
      <c r="AB513" s="7" t="s">
        <v>1148</v>
      </c>
      <c r="AC513" s="30">
        <v>0</v>
      </c>
      <c r="AD513" s="7" t="s">
        <v>1148</v>
      </c>
      <c r="AE513" s="30">
        <v>2.5</v>
      </c>
      <c r="AF513" s="7" t="s">
        <v>1148</v>
      </c>
      <c r="AG513" s="30">
        <v>0</v>
      </c>
      <c r="AH513" s="34" t="s">
        <v>1148</v>
      </c>
      <c r="AI513" s="32">
        <v>27.5</v>
      </c>
      <c r="AJ513" s="7" t="s">
        <v>1148</v>
      </c>
      <c r="AK513" s="7" t="str">
        <f>IF(OR(N513="Q",P513="Q",R513="Q",T513="Q",V513="Q",X513="Q",Z513="Q",AB513="Q",AD513="Q",AF513="Q",AH513="Q",AJ513="Q"),"Yes","No")</f>
        <v>No</v>
      </c>
    </row>
    <row r="514" spans="1:37">
      <c r="A514" s="7" t="s">
        <v>685</v>
      </c>
      <c r="B514" s="7" t="s">
        <v>686</v>
      </c>
      <c r="C514" s="7" t="s">
        <v>69</v>
      </c>
      <c r="D514" s="304">
        <v>6077</v>
      </c>
      <c r="E514" s="299">
        <v>60077</v>
      </c>
      <c r="F514" s="7" t="s">
        <v>164</v>
      </c>
      <c r="G514" s="7" t="s">
        <v>160</v>
      </c>
      <c r="H514" s="8">
        <v>89284</v>
      </c>
      <c r="I514" s="8">
        <v>39</v>
      </c>
      <c r="J514" s="7" t="s">
        <v>10</v>
      </c>
      <c r="K514" s="7" t="s">
        <v>161</v>
      </c>
      <c r="L514" s="8">
        <v>14</v>
      </c>
      <c r="M514" s="8">
        <v>35517</v>
      </c>
      <c r="N514" s="7" t="s">
        <v>1148</v>
      </c>
      <c r="O514" s="8">
        <v>4824</v>
      </c>
      <c r="P514" s="7" t="s">
        <v>1148</v>
      </c>
      <c r="Q514" s="8">
        <v>483</v>
      </c>
      <c r="R514" s="7" t="s">
        <v>1148</v>
      </c>
      <c r="S514" s="8">
        <v>3324</v>
      </c>
      <c r="T514" s="7" t="s">
        <v>1148</v>
      </c>
      <c r="U514" s="8">
        <v>0</v>
      </c>
      <c r="V514" s="7" t="s">
        <v>1148</v>
      </c>
      <c r="W514" s="33">
        <v>44148</v>
      </c>
      <c r="X514" s="7" t="s">
        <v>1148</v>
      </c>
      <c r="Y514" s="30">
        <v>22</v>
      </c>
      <c r="Z514" s="7" t="s">
        <v>1148</v>
      </c>
      <c r="AA514" s="30">
        <v>2.6</v>
      </c>
      <c r="AB514" s="7" t="s">
        <v>1148</v>
      </c>
      <c r="AC514" s="30">
        <v>0.5</v>
      </c>
      <c r="AD514" s="7" t="s">
        <v>1148</v>
      </c>
      <c r="AE514" s="30">
        <v>2.2999999999999998</v>
      </c>
      <c r="AF514" s="7" t="s">
        <v>1148</v>
      </c>
      <c r="AG514" s="30">
        <v>0</v>
      </c>
      <c r="AH514" s="34" t="s">
        <v>1148</v>
      </c>
      <c r="AI514" s="32">
        <v>27.4</v>
      </c>
      <c r="AJ514" s="7" t="s">
        <v>1148</v>
      </c>
      <c r="AK514" s="7" t="str">
        <f>IF(OR(N514="Q",P514="Q",R514="Q",T514="Q",V514="Q",X514="Q",Z514="Q",AB514="Q",AD514="Q",AF514="Q",AH514="Q",AJ514="Q"),"Yes","No")</f>
        <v>No</v>
      </c>
    </row>
    <row r="515" spans="1:37">
      <c r="A515" s="7" t="s">
        <v>213</v>
      </c>
      <c r="B515" s="7" t="s">
        <v>214</v>
      </c>
      <c r="C515" s="7" t="s">
        <v>93</v>
      </c>
      <c r="D515" s="304">
        <v>5006</v>
      </c>
      <c r="E515" s="299">
        <v>50006</v>
      </c>
      <c r="F515" s="7" t="s">
        <v>164</v>
      </c>
      <c r="G515" s="7" t="s">
        <v>160</v>
      </c>
      <c r="H515" s="8">
        <v>133700</v>
      </c>
      <c r="I515" s="8">
        <v>39</v>
      </c>
      <c r="J515" s="7" t="s">
        <v>10</v>
      </c>
      <c r="K515" s="7" t="s">
        <v>161</v>
      </c>
      <c r="L515" s="8">
        <v>7</v>
      </c>
      <c r="M515" s="8">
        <v>1830</v>
      </c>
      <c r="N515" s="7" t="s">
        <v>1148</v>
      </c>
      <c r="O515" s="8">
        <v>1299</v>
      </c>
      <c r="P515" s="7" t="s">
        <v>1148</v>
      </c>
      <c r="Q515" s="8">
        <v>169</v>
      </c>
      <c r="R515" s="7" t="s">
        <v>1148</v>
      </c>
      <c r="S515" s="8">
        <v>1791</v>
      </c>
      <c r="T515" s="7" t="s">
        <v>1148</v>
      </c>
      <c r="U515" s="8">
        <v>0</v>
      </c>
      <c r="V515" s="7" t="s">
        <v>1148</v>
      </c>
      <c r="W515" s="33">
        <v>5089</v>
      </c>
      <c r="X515" s="7" t="s">
        <v>1148</v>
      </c>
      <c r="Y515" s="30">
        <v>1</v>
      </c>
      <c r="Z515" s="7" t="s">
        <v>1148</v>
      </c>
      <c r="AA515" s="30">
        <v>0.5</v>
      </c>
      <c r="AB515" s="7" t="s">
        <v>1148</v>
      </c>
      <c r="AC515" s="30">
        <v>0.1</v>
      </c>
      <c r="AD515" s="7" t="s">
        <v>1148</v>
      </c>
      <c r="AE515" s="30">
        <v>0.9</v>
      </c>
      <c r="AF515" s="7" t="s">
        <v>1148</v>
      </c>
      <c r="AG515" s="30">
        <v>0</v>
      </c>
      <c r="AH515" s="34" t="s">
        <v>1148</v>
      </c>
      <c r="AI515" s="32">
        <v>2.5</v>
      </c>
      <c r="AJ515" s="7" t="s">
        <v>1148</v>
      </c>
      <c r="AK515" s="7" t="str">
        <f>IF(OR(N515="Q",P515="Q",R515="Q",T515="Q",V515="Q",X515="Q",Z515="Q",AB515="Q",AD515="Q",AF515="Q",AH515="Q",AJ515="Q"),"Yes","No")</f>
        <v>No</v>
      </c>
    </row>
    <row r="516" spans="1:37">
      <c r="A516" s="7" t="s">
        <v>792</v>
      </c>
      <c r="B516" s="7" t="s">
        <v>793</v>
      </c>
      <c r="C516" s="7" t="s">
        <v>63</v>
      </c>
      <c r="D516" s="304">
        <v>2199</v>
      </c>
      <c r="E516" s="299">
        <v>20199</v>
      </c>
      <c r="F516" s="7" t="s">
        <v>164</v>
      </c>
      <c r="G516" s="7" t="s">
        <v>160</v>
      </c>
      <c r="H516" s="8">
        <v>248402</v>
      </c>
      <c r="I516" s="8">
        <v>38</v>
      </c>
      <c r="J516" s="7" t="s">
        <v>10</v>
      </c>
      <c r="K516" s="7" t="s">
        <v>161</v>
      </c>
      <c r="L516" s="8">
        <v>38</v>
      </c>
      <c r="M516" s="8">
        <v>55321</v>
      </c>
      <c r="N516" s="7" t="s">
        <v>1148</v>
      </c>
      <c r="O516" s="8">
        <v>1349</v>
      </c>
      <c r="P516" s="7" t="s">
        <v>1148</v>
      </c>
      <c r="Q516" s="8">
        <v>0</v>
      </c>
      <c r="R516" s="7" t="s">
        <v>1148</v>
      </c>
      <c r="S516" s="8">
        <v>3476</v>
      </c>
      <c r="T516" s="7" t="s">
        <v>1148</v>
      </c>
      <c r="U516" s="8">
        <v>0</v>
      </c>
      <c r="V516" s="7" t="s">
        <v>1148</v>
      </c>
      <c r="W516" s="33">
        <v>60146</v>
      </c>
      <c r="X516" s="7" t="s">
        <v>1148</v>
      </c>
      <c r="Y516" s="30">
        <v>38</v>
      </c>
      <c r="Z516" s="7" t="s">
        <v>1148</v>
      </c>
      <c r="AA516" s="30">
        <v>1</v>
      </c>
      <c r="AB516" s="7" t="s">
        <v>1148</v>
      </c>
      <c r="AC516" s="30">
        <v>0</v>
      </c>
      <c r="AD516" s="7" t="s">
        <v>1148</v>
      </c>
      <c r="AE516" s="30">
        <v>2</v>
      </c>
      <c r="AF516" s="7" t="s">
        <v>1148</v>
      </c>
      <c r="AG516" s="30">
        <v>0</v>
      </c>
      <c r="AH516" s="34" t="s">
        <v>1148</v>
      </c>
      <c r="AI516" s="32">
        <v>41</v>
      </c>
      <c r="AJ516" s="7" t="s">
        <v>1148</v>
      </c>
      <c r="AK516" s="7" t="str">
        <f>IF(OR(N516="Q",P516="Q",R516="Q",T516="Q",V516="Q",X516="Q",Z516="Q",AB516="Q",AD516="Q",AF516="Q",AH516="Q",AJ516="Q"),"Yes","No")</f>
        <v>No</v>
      </c>
    </row>
    <row r="517" spans="1:37">
      <c r="A517" s="7" t="s">
        <v>737</v>
      </c>
      <c r="B517" s="7" t="s">
        <v>738</v>
      </c>
      <c r="C517" s="7" t="s">
        <v>86</v>
      </c>
      <c r="D517" s="304">
        <v>3094</v>
      </c>
      <c r="E517" s="299">
        <v>30094</v>
      </c>
      <c r="F517" s="7" t="s">
        <v>164</v>
      </c>
      <c r="G517" s="7" t="s">
        <v>160</v>
      </c>
      <c r="H517" s="8">
        <v>66784</v>
      </c>
      <c r="I517" s="8">
        <v>38</v>
      </c>
      <c r="J517" s="7" t="s">
        <v>7</v>
      </c>
      <c r="K517" s="7" t="s">
        <v>161</v>
      </c>
      <c r="L517" s="8">
        <v>31</v>
      </c>
      <c r="M517" s="8">
        <v>30299</v>
      </c>
      <c r="N517" s="7" t="s">
        <v>1148</v>
      </c>
      <c r="O517" s="8">
        <v>10900</v>
      </c>
      <c r="P517" s="7" t="s">
        <v>1148</v>
      </c>
      <c r="Q517" s="8">
        <v>1658</v>
      </c>
      <c r="R517" s="7" t="s">
        <v>1148</v>
      </c>
      <c r="S517" s="8">
        <v>5545</v>
      </c>
      <c r="T517" s="7" t="s">
        <v>1148</v>
      </c>
      <c r="U517" s="8">
        <v>1500</v>
      </c>
      <c r="V517" s="7" t="s">
        <v>1148</v>
      </c>
      <c r="W517" s="33">
        <v>49902</v>
      </c>
      <c r="X517" s="7" t="s">
        <v>1148</v>
      </c>
      <c r="Y517" s="30">
        <v>18.399999999999999</v>
      </c>
      <c r="Z517" s="7" t="s">
        <v>1148</v>
      </c>
      <c r="AA517" s="30">
        <v>5</v>
      </c>
      <c r="AB517" s="7" t="s">
        <v>1148</v>
      </c>
      <c r="AC517" s="30">
        <v>1</v>
      </c>
      <c r="AD517" s="7" t="s">
        <v>1148</v>
      </c>
      <c r="AE517" s="30">
        <v>2.8</v>
      </c>
      <c r="AF517" s="7" t="s">
        <v>1148</v>
      </c>
      <c r="AG517" s="30">
        <v>1</v>
      </c>
      <c r="AH517" s="34" t="s">
        <v>1148</v>
      </c>
      <c r="AI517" s="32">
        <v>28.2</v>
      </c>
      <c r="AJ517" s="7" t="s">
        <v>1148</v>
      </c>
      <c r="AK517" s="7" t="str">
        <f>IF(OR(N517="Q",P517="Q",R517="Q",T517="Q",V517="Q",X517="Q",Z517="Q",AB517="Q",AD517="Q",AF517="Q",AH517="Q",AJ517="Q"),"Yes","No")</f>
        <v>No</v>
      </c>
    </row>
    <row r="518" spans="1:37">
      <c r="A518" s="7" t="s">
        <v>225</v>
      </c>
      <c r="B518" s="7" t="s">
        <v>226</v>
      </c>
      <c r="C518" s="7" t="s">
        <v>42</v>
      </c>
      <c r="D518" s="304">
        <v>5110</v>
      </c>
      <c r="E518" s="299">
        <v>50110</v>
      </c>
      <c r="F518" s="7" t="s">
        <v>167</v>
      </c>
      <c r="G518" s="7" t="s">
        <v>160</v>
      </c>
      <c r="H518" s="8">
        <v>108657</v>
      </c>
      <c r="I518" s="8">
        <v>38</v>
      </c>
      <c r="J518" s="7" t="s">
        <v>7</v>
      </c>
      <c r="K518" s="7" t="s">
        <v>161</v>
      </c>
      <c r="L518" s="8">
        <v>30</v>
      </c>
      <c r="M518" s="8">
        <v>77020</v>
      </c>
      <c r="N518" s="7" t="s">
        <v>1148</v>
      </c>
      <c r="O518" s="8">
        <v>24163</v>
      </c>
      <c r="P518" s="7" t="s">
        <v>1148</v>
      </c>
      <c r="Q518" s="8">
        <v>1763</v>
      </c>
      <c r="R518" s="7" t="s">
        <v>1148</v>
      </c>
      <c r="S518" s="8">
        <v>7288</v>
      </c>
      <c r="T518" s="7" t="s">
        <v>1148</v>
      </c>
      <c r="U518" s="8">
        <v>0</v>
      </c>
      <c r="V518" s="7" t="s">
        <v>1148</v>
      </c>
      <c r="W518" s="33">
        <v>110234</v>
      </c>
      <c r="X518" s="7" t="s">
        <v>1148</v>
      </c>
      <c r="Y518" s="30">
        <v>42</v>
      </c>
      <c r="Z518" s="7" t="s">
        <v>1148</v>
      </c>
      <c r="AA518" s="30">
        <v>12</v>
      </c>
      <c r="AB518" s="7" t="s">
        <v>1148</v>
      </c>
      <c r="AC518" s="30">
        <v>1</v>
      </c>
      <c r="AD518" s="7" t="s">
        <v>1148</v>
      </c>
      <c r="AE518" s="30">
        <v>4</v>
      </c>
      <c r="AF518" s="7" t="s">
        <v>1148</v>
      </c>
      <c r="AG518" s="30">
        <v>0</v>
      </c>
      <c r="AH518" s="34" t="s">
        <v>1148</v>
      </c>
      <c r="AI518" s="32">
        <v>59</v>
      </c>
      <c r="AJ518" s="7" t="s">
        <v>1148</v>
      </c>
      <c r="AK518" s="7" t="str">
        <f>IF(OR(N518="Q",P518="Q",R518="Q",T518="Q",V518="Q",X518="Q",Z518="Q",AB518="Q",AD518="Q",AF518="Q",AH518="Q",AJ518="Q"),"Yes","No")</f>
        <v>No</v>
      </c>
    </row>
    <row r="519" spans="1:37">
      <c r="A519" s="7" t="s">
        <v>794</v>
      </c>
      <c r="B519" s="7" t="s">
        <v>795</v>
      </c>
      <c r="C519" s="7" t="s">
        <v>38</v>
      </c>
      <c r="D519" s="304">
        <v>7049</v>
      </c>
      <c r="E519" s="299">
        <v>70049</v>
      </c>
      <c r="F519" s="7" t="s">
        <v>189</v>
      </c>
      <c r="G519" s="7" t="s">
        <v>160</v>
      </c>
      <c r="H519" s="8">
        <v>280051</v>
      </c>
      <c r="I519" s="8">
        <v>38</v>
      </c>
      <c r="J519" s="7" t="s">
        <v>10</v>
      </c>
      <c r="K519" s="7" t="s">
        <v>161</v>
      </c>
      <c r="L519" s="8">
        <v>27</v>
      </c>
      <c r="M519" s="8">
        <v>4147</v>
      </c>
      <c r="N519" s="7" t="s">
        <v>1148</v>
      </c>
      <c r="O519" s="8">
        <v>2738</v>
      </c>
      <c r="P519" s="7" t="s">
        <v>1148</v>
      </c>
      <c r="Q519" s="8">
        <v>28</v>
      </c>
      <c r="R519" s="7" t="s">
        <v>1148</v>
      </c>
      <c r="S519" s="8">
        <v>4013</v>
      </c>
      <c r="T519" s="7" t="s">
        <v>1148</v>
      </c>
      <c r="U519" s="8">
        <v>0</v>
      </c>
      <c r="V519" s="7" t="s">
        <v>1148</v>
      </c>
      <c r="W519" s="33">
        <v>10926</v>
      </c>
      <c r="X519" s="7" t="s">
        <v>1148</v>
      </c>
      <c r="Y519" s="30">
        <v>2.0699999999999998</v>
      </c>
      <c r="Z519" s="7" t="s">
        <v>1148</v>
      </c>
      <c r="AA519" s="30">
        <v>1.31</v>
      </c>
      <c r="AB519" s="7" t="s">
        <v>1148</v>
      </c>
      <c r="AC519" s="30">
        <v>0.02</v>
      </c>
      <c r="AD519" s="7" t="s">
        <v>1148</v>
      </c>
      <c r="AE519" s="30">
        <v>2.0699999999999998</v>
      </c>
      <c r="AF519" s="7" t="s">
        <v>1148</v>
      </c>
      <c r="AG519" s="30">
        <v>0</v>
      </c>
      <c r="AH519" s="34" t="s">
        <v>1148</v>
      </c>
      <c r="AI519" s="32">
        <v>5.47</v>
      </c>
      <c r="AJ519" s="7" t="s">
        <v>1148</v>
      </c>
      <c r="AK519" s="7" t="str">
        <f>IF(OR(N519="Q",P519="Q",R519="Q",T519="Q",V519="Q",X519="Q",Z519="Q",AB519="Q",AD519="Q",AF519="Q",AH519="Q",AJ519="Q"),"Yes","No")</f>
        <v>No</v>
      </c>
    </row>
    <row r="520" spans="1:37">
      <c r="A520" s="7" t="s">
        <v>456</v>
      </c>
      <c r="B520" s="7" t="s">
        <v>457</v>
      </c>
      <c r="C520" s="7" t="s">
        <v>32</v>
      </c>
      <c r="D520" s="304">
        <v>4031</v>
      </c>
      <c r="E520" s="299">
        <v>40031</v>
      </c>
      <c r="F520" s="7" t="s">
        <v>167</v>
      </c>
      <c r="G520" s="7" t="s">
        <v>160</v>
      </c>
      <c r="H520" s="8">
        <v>262596</v>
      </c>
      <c r="I520" s="8">
        <v>38</v>
      </c>
      <c r="J520" s="7" t="s">
        <v>7</v>
      </c>
      <c r="K520" s="7" t="s">
        <v>161</v>
      </c>
      <c r="L520" s="8">
        <v>27</v>
      </c>
      <c r="M520" s="8">
        <v>95179</v>
      </c>
      <c r="N520" s="7" t="s">
        <v>1148</v>
      </c>
      <c r="O520" s="8">
        <v>17545</v>
      </c>
      <c r="P520" s="7" t="s">
        <v>1148</v>
      </c>
      <c r="Q520" s="8">
        <v>5056</v>
      </c>
      <c r="R520" s="7" t="s">
        <v>1148</v>
      </c>
      <c r="S520" s="8">
        <v>38951</v>
      </c>
      <c r="T520" s="7" t="s">
        <v>1148</v>
      </c>
      <c r="U520" s="8">
        <v>0</v>
      </c>
      <c r="V520" s="7" t="s">
        <v>1148</v>
      </c>
      <c r="W520" s="33">
        <v>156731</v>
      </c>
      <c r="X520" s="7" t="s">
        <v>1148</v>
      </c>
      <c r="Y520" s="30">
        <v>57</v>
      </c>
      <c r="Z520" s="7" t="s">
        <v>1148</v>
      </c>
      <c r="AA520" s="30">
        <v>10.8</v>
      </c>
      <c r="AB520" s="7" t="s">
        <v>1148</v>
      </c>
      <c r="AC520" s="30">
        <v>2.4</v>
      </c>
      <c r="AD520" s="7" t="s">
        <v>1148</v>
      </c>
      <c r="AE520" s="30">
        <v>21</v>
      </c>
      <c r="AF520" s="7" t="s">
        <v>1148</v>
      </c>
      <c r="AG520" s="30">
        <v>0</v>
      </c>
      <c r="AH520" s="34" t="s">
        <v>1148</v>
      </c>
      <c r="AI520" s="32">
        <v>91.2</v>
      </c>
      <c r="AJ520" s="7" t="s">
        <v>1148</v>
      </c>
      <c r="AK520" s="7" t="str">
        <f>IF(OR(N520="Q",P520="Q",R520="Q",T520="Q",V520="Q",X520="Q",Z520="Q",AB520="Q",AD520="Q",AF520="Q",AH520="Q",AJ520="Q"),"Yes","No")</f>
        <v>No</v>
      </c>
    </row>
    <row r="521" spans="1:37">
      <c r="A521" s="7" t="s">
        <v>416</v>
      </c>
      <c r="B521" s="7" t="s">
        <v>417</v>
      </c>
      <c r="C521" s="7" t="s">
        <v>93</v>
      </c>
      <c r="D521" s="304">
        <v>5002</v>
      </c>
      <c r="E521" s="299">
        <v>50002</v>
      </c>
      <c r="F521" s="7" t="s">
        <v>164</v>
      </c>
      <c r="G521" s="7" t="s">
        <v>160</v>
      </c>
      <c r="H521" s="8">
        <v>206520</v>
      </c>
      <c r="I521" s="8">
        <v>38</v>
      </c>
      <c r="J521" s="7" t="s">
        <v>7</v>
      </c>
      <c r="K521" s="7" t="s">
        <v>161</v>
      </c>
      <c r="L521" s="8">
        <v>25</v>
      </c>
      <c r="M521" s="8">
        <v>95915</v>
      </c>
      <c r="N521" s="7" t="s">
        <v>1148</v>
      </c>
      <c r="O521" s="8">
        <v>18066</v>
      </c>
      <c r="P521" s="7" t="s">
        <v>1148</v>
      </c>
      <c r="Q521" s="8">
        <v>0</v>
      </c>
      <c r="R521" s="7" t="s">
        <v>1148</v>
      </c>
      <c r="S521" s="8">
        <v>4815</v>
      </c>
      <c r="T521" s="7" t="s">
        <v>1148</v>
      </c>
      <c r="U521" s="8">
        <v>0</v>
      </c>
      <c r="V521" s="7" t="s">
        <v>1148</v>
      </c>
      <c r="W521" s="33">
        <v>118796</v>
      </c>
      <c r="X521" s="7" t="s">
        <v>1148</v>
      </c>
      <c r="Y521" s="30">
        <v>47</v>
      </c>
      <c r="Z521" s="7" t="s">
        <v>1148</v>
      </c>
      <c r="AA521" s="30">
        <v>10</v>
      </c>
      <c r="AB521" s="7" t="s">
        <v>1148</v>
      </c>
      <c r="AC521" s="30">
        <v>0</v>
      </c>
      <c r="AD521" s="7" t="s">
        <v>1148</v>
      </c>
      <c r="AE521" s="30">
        <v>3</v>
      </c>
      <c r="AF521" s="7" t="s">
        <v>1148</v>
      </c>
      <c r="AG521" s="30">
        <v>0</v>
      </c>
      <c r="AH521" s="34" t="s">
        <v>1148</v>
      </c>
      <c r="AI521" s="32">
        <v>60</v>
      </c>
      <c r="AJ521" s="7" t="s">
        <v>1148</v>
      </c>
      <c r="AK521" s="7" t="str">
        <f>IF(OR(N521="Q",P521="Q",R521="Q",T521="Q",V521="Q",X521="Q",Z521="Q",AB521="Q",AD521="Q",AF521="Q",AH521="Q",AJ521="Q"),"Yes","No")</f>
        <v>No</v>
      </c>
    </row>
    <row r="522" spans="1:37">
      <c r="A522" s="7" t="s">
        <v>502</v>
      </c>
      <c r="B522" s="7" t="s">
        <v>503</v>
      </c>
      <c r="C522" s="7" t="s">
        <v>42</v>
      </c>
      <c r="D522" s="304">
        <v>5043</v>
      </c>
      <c r="E522" s="299">
        <v>50043</v>
      </c>
      <c r="F522" s="7" t="s">
        <v>164</v>
      </c>
      <c r="G522" s="7" t="s">
        <v>160</v>
      </c>
      <c r="H522" s="8">
        <v>229351</v>
      </c>
      <c r="I522" s="8">
        <v>38</v>
      </c>
      <c r="J522" s="7" t="s">
        <v>7</v>
      </c>
      <c r="K522" s="7" t="s">
        <v>161</v>
      </c>
      <c r="L522" s="8">
        <v>24</v>
      </c>
      <c r="M522" s="8">
        <v>85200</v>
      </c>
      <c r="N522" s="7" t="s">
        <v>1148</v>
      </c>
      <c r="O522" s="8">
        <v>14096</v>
      </c>
      <c r="P522" s="7" t="s">
        <v>1148</v>
      </c>
      <c r="Q522" s="8">
        <v>348</v>
      </c>
      <c r="R522" s="7" t="s">
        <v>1148</v>
      </c>
      <c r="S522" s="8">
        <v>4708</v>
      </c>
      <c r="T522" s="7" t="s">
        <v>1148</v>
      </c>
      <c r="U522" s="8">
        <v>0</v>
      </c>
      <c r="V522" s="7" t="s">
        <v>1148</v>
      </c>
      <c r="W522" s="33">
        <v>104352</v>
      </c>
      <c r="X522" s="7" t="s">
        <v>1148</v>
      </c>
      <c r="Y522" s="30">
        <v>45.1</v>
      </c>
      <c r="Z522" s="7" t="s">
        <v>1148</v>
      </c>
      <c r="AA522" s="30">
        <v>7.4</v>
      </c>
      <c r="AB522" s="7" t="s">
        <v>1148</v>
      </c>
      <c r="AC522" s="30">
        <v>3</v>
      </c>
      <c r="AD522" s="7" t="s">
        <v>1148</v>
      </c>
      <c r="AE522" s="30">
        <v>3.2</v>
      </c>
      <c r="AF522" s="7" t="s">
        <v>1148</v>
      </c>
      <c r="AG522" s="30">
        <v>0</v>
      </c>
      <c r="AH522" s="34" t="s">
        <v>1148</v>
      </c>
      <c r="AI522" s="32">
        <v>58.7</v>
      </c>
      <c r="AJ522" s="7" t="s">
        <v>1148</v>
      </c>
      <c r="AK522" s="7" t="str">
        <f>IF(OR(N522="Q",P522="Q",R522="Q",T522="Q",V522="Q",X522="Q",Z522="Q",AB522="Q",AD522="Q",AF522="Q",AH522="Q",AJ522="Q"),"Yes","No")</f>
        <v>No</v>
      </c>
    </row>
    <row r="523" spans="1:37">
      <c r="A523" s="7" t="s">
        <v>378</v>
      </c>
      <c r="B523" s="7" t="s">
        <v>379</v>
      </c>
      <c r="C523" s="7" t="s">
        <v>58</v>
      </c>
      <c r="D523" s="304">
        <v>4009</v>
      </c>
      <c r="E523" s="299">
        <v>40009</v>
      </c>
      <c r="F523" s="7" t="s">
        <v>164</v>
      </c>
      <c r="G523" s="7" t="s">
        <v>160</v>
      </c>
      <c r="H523" s="8">
        <v>310282</v>
      </c>
      <c r="I523" s="8">
        <v>38</v>
      </c>
      <c r="J523" s="7" t="s">
        <v>7</v>
      </c>
      <c r="K523" s="7" t="s">
        <v>161</v>
      </c>
      <c r="L523" s="8">
        <v>22</v>
      </c>
      <c r="M523" s="8">
        <v>112200</v>
      </c>
      <c r="N523" s="7" t="s">
        <v>1148</v>
      </c>
      <c r="O523" s="8">
        <v>16928</v>
      </c>
      <c r="P523" s="7" t="s">
        <v>1148</v>
      </c>
      <c r="Q523" s="8">
        <v>1886</v>
      </c>
      <c r="R523" s="7" t="s">
        <v>1148</v>
      </c>
      <c r="S523" s="8">
        <v>10793</v>
      </c>
      <c r="T523" s="7" t="s">
        <v>1148</v>
      </c>
      <c r="U523" s="8">
        <v>0</v>
      </c>
      <c r="V523" s="7" t="s">
        <v>1148</v>
      </c>
      <c r="W523" s="33">
        <v>141807</v>
      </c>
      <c r="X523" s="7" t="s">
        <v>1148</v>
      </c>
      <c r="Y523" s="30">
        <v>52.3</v>
      </c>
      <c r="Z523" s="7" t="s">
        <v>1148</v>
      </c>
      <c r="AA523" s="30">
        <v>8.4</v>
      </c>
      <c r="AB523" s="7" t="s">
        <v>1148</v>
      </c>
      <c r="AC523" s="30">
        <v>1.1000000000000001</v>
      </c>
      <c r="AD523" s="7" t="s">
        <v>1148</v>
      </c>
      <c r="AE523" s="30">
        <v>6.4</v>
      </c>
      <c r="AF523" s="7" t="s">
        <v>1148</v>
      </c>
      <c r="AG523" s="30">
        <v>0</v>
      </c>
      <c r="AH523" s="34" t="s">
        <v>1148</v>
      </c>
      <c r="AI523" s="32">
        <v>68.2</v>
      </c>
      <c r="AJ523" s="7" t="s">
        <v>1148</v>
      </c>
      <c r="AK523" s="7" t="str">
        <f>IF(OR(N523="Q",P523="Q",R523="Q",T523="Q",V523="Q",X523="Q",Z523="Q",AB523="Q",AD523="Q",AF523="Q",AH523="Q",AJ523="Q"),"Yes","No")</f>
        <v>No</v>
      </c>
    </row>
    <row r="524" spans="1:37">
      <c r="A524" s="7" t="s">
        <v>172</v>
      </c>
      <c r="B524" s="7" t="s">
        <v>173</v>
      </c>
      <c r="C524" s="7" t="s">
        <v>73</v>
      </c>
      <c r="D524" s="304">
        <v>5157</v>
      </c>
      <c r="E524" s="299">
        <v>50157</v>
      </c>
      <c r="F524" s="7" t="s">
        <v>167</v>
      </c>
      <c r="G524" s="7" t="s">
        <v>160</v>
      </c>
      <c r="H524" s="8">
        <v>1624827</v>
      </c>
      <c r="I524" s="8">
        <v>38</v>
      </c>
      <c r="J524" s="7" t="s">
        <v>10</v>
      </c>
      <c r="K524" s="7" t="s">
        <v>161</v>
      </c>
      <c r="L524" s="8">
        <v>22</v>
      </c>
      <c r="M524" s="8">
        <v>4375</v>
      </c>
      <c r="N524" s="7" t="s">
        <v>1148</v>
      </c>
      <c r="O524" s="8">
        <v>678</v>
      </c>
      <c r="P524" s="7" t="s">
        <v>1148</v>
      </c>
      <c r="Q524" s="8">
        <v>170</v>
      </c>
      <c r="R524" s="7" t="s">
        <v>1148</v>
      </c>
      <c r="S524" s="8">
        <v>1185</v>
      </c>
      <c r="T524" s="7" t="s">
        <v>1148</v>
      </c>
      <c r="U524" s="8">
        <v>0</v>
      </c>
      <c r="V524" s="7" t="s">
        <v>1148</v>
      </c>
      <c r="W524" s="33">
        <v>6408</v>
      </c>
      <c r="X524" s="7" t="s">
        <v>1148</v>
      </c>
      <c r="Y524" s="30">
        <v>2.2599999999999998</v>
      </c>
      <c r="Z524" s="7" t="s">
        <v>1148</v>
      </c>
      <c r="AA524" s="30">
        <v>0.35</v>
      </c>
      <c r="AB524" s="7" t="s">
        <v>1148</v>
      </c>
      <c r="AC524" s="30">
        <v>0.09</v>
      </c>
      <c r="AD524" s="7" t="s">
        <v>1148</v>
      </c>
      <c r="AE524" s="30">
        <v>0.61</v>
      </c>
      <c r="AF524" s="7" t="s">
        <v>1148</v>
      </c>
      <c r="AG524" s="30">
        <v>0</v>
      </c>
      <c r="AH524" s="34" t="s">
        <v>1148</v>
      </c>
      <c r="AI524" s="32">
        <v>3.31</v>
      </c>
      <c r="AJ524" s="7" t="s">
        <v>1148</v>
      </c>
      <c r="AK524" s="7" t="str">
        <f>IF(OR(N524="Q",P524="Q",R524="Q",T524="Q",V524="Q",X524="Q",Z524="Q",AB524="Q",AD524="Q",AF524="Q",AH524="Q",AJ524="Q"),"Yes","No")</f>
        <v>No</v>
      </c>
    </row>
    <row r="525" spans="1:37">
      <c r="A525" s="7" t="s">
        <v>211</v>
      </c>
      <c r="B525" s="7" t="s">
        <v>212</v>
      </c>
      <c r="C525" s="7" t="s">
        <v>77</v>
      </c>
      <c r="D525" s="304">
        <v>3023</v>
      </c>
      <c r="E525" s="299">
        <v>30023</v>
      </c>
      <c r="F525" s="7" t="s">
        <v>167</v>
      </c>
      <c r="G525" s="7" t="s">
        <v>160</v>
      </c>
      <c r="H525" s="8">
        <v>1733853</v>
      </c>
      <c r="I525" s="8">
        <v>38</v>
      </c>
      <c r="J525" s="7" t="s">
        <v>7</v>
      </c>
      <c r="K525" s="7" t="s">
        <v>161</v>
      </c>
      <c r="L525" s="8">
        <v>20</v>
      </c>
      <c r="M525" s="8">
        <v>88798</v>
      </c>
      <c r="N525" s="7" t="s">
        <v>1148</v>
      </c>
      <c r="O525" s="8">
        <v>18787</v>
      </c>
      <c r="P525" s="7" t="s">
        <v>1148</v>
      </c>
      <c r="Q525" s="8">
        <v>3684</v>
      </c>
      <c r="R525" s="7" t="s">
        <v>1148</v>
      </c>
      <c r="S525" s="8">
        <v>8713</v>
      </c>
      <c r="T525" s="7" t="s">
        <v>1148</v>
      </c>
      <c r="U525" s="8">
        <v>0</v>
      </c>
      <c r="V525" s="7" t="s">
        <v>1148</v>
      </c>
      <c r="W525" s="33">
        <v>119982</v>
      </c>
      <c r="X525" s="7" t="s">
        <v>1148</v>
      </c>
      <c r="Y525" s="30">
        <v>45.38</v>
      </c>
      <c r="Z525" s="7" t="s">
        <v>1148</v>
      </c>
      <c r="AA525" s="30">
        <v>9.3000000000000007</v>
      </c>
      <c r="AB525" s="7" t="s">
        <v>1148</v>
      </c>
      <c r="AC525" s="30">
        <v>1.86</v>
      </c>
      <c r="AD525" s="7" t="s">
        <v>1148</v>
      </c>
      <c r="AE525" s="30">
        <v>5.28</v>
      </c>
      <c r="AF525" s="7" t="s">
        <v>1148</v>
      </c>
      <c r="AG525" s="30">
        <v>0</v>
      </c>
      <c r="AH525" s="34" t="s">
        <v>1148</v>
      </c>
      <c r="AI525" s="32">
        <v>61.82</v>
      </c>
      <c r="AJ525" s="7" t="s">
        <v>1148</v>
      </c>
      <c r="AK525" s="7" t="str">
        <f>IF(OR(N525="Q",P525="Q",R525="Q",T525="Q",V525="Q",X525="Q",Z525="Q",AB525="Q",AD525="Q",AF525="Q",AH525="Q",AJ525="Q"),"Yes","No")</f>
        <v>No</v>
      </c>
    </row>
    <row r="526" spans="1:37">
      <c r="A526" s="7" t="s">
        <v>211</v>
      </c>
      <c r="B526" s="7" t="s">
        <v>212</v>
      </c>
      <c r="C526" s="7" t="s">
        <v>77</v>
      </c>
      <c r="D526" s="304">
        <v>3023</v>
      </c>
      <c r="E526" s="299">
        <v>30023</v>
      </c>
      <c r="F526" s="7" t="s">
        <v>167</v>
      </c>
      <c r="G526" s="7" t="s">
        <v>160</v>
      </c>
      <c r="H526" s="8">
        <v>1733853</v>
      </c>
      <c r="I526" s="8">
        <v>38</v>
      </c>
      <c r="J526" s="7" t="s">
        <v>10</v>
      </c>
      <c r="K526" s="7" t="s">
        <v>161</v>
      </c>
      <c r="L526" s="8">
        <v>18</v>
      </c>
      <c r="M526" s="8">
        <v>41760</v>
      </c>
      <c r="N526" s="7" t="s">
        <v>1148</v>
      </c>
      <c r="O526" s="8">
        <v>11518</v>
      </c>
      <c r="P526" s="7" t="s">
        <v>1148</v>
      </c>
      <c r="Q526" s="8">
        <v>2261</v>
      </c>
      <c r="R526" s="7" t="s">
        <v>1148</v>
      </c>
      <c r="S526" s="8">
        <v>5648</v>
      </c>
      <c r="T526" s="7" t="s">
        <v>1148</v>
      </c>
      <c r="U526" s="8">
        <v>0</v>
      </c>
      <c r="V526" s="7" t="s">
        <v>1148</v>
      </c>
      <c r="W526" s="33">
        <v>61187</v>
      </c>
      <c r="X526" s="7" t="s">
        <v>1148</v>
      </c>
      <c r="Y526" s="30">
        <v>24.62</v>
      </c>
      <c r="Z526" s="7" t="s">
        <v>1148</v>
      </c>
      <c r="AA526" s="30">
        <v>5.7</v>
      </c>
      <c r="AB526" s="7" t="s">
        <v>1148</v>
      </c>
      <c r="AC526" s="30">
        <v>1.1399999999999999</v>
      </c>
      <c r="AD526" s="7" t="s">
        <v>1148</v>
      </c>
      <c r="AE526" s="30">
        <v>3.85</v>
      </c>
      <c r="AF526" s="7" t="s">
        <v>1148</v>
      </c>
      <c r="AG526" s="30">
        <v>0</v>
      </c>
      <c r="AH526" s="34" t="s">
        <v>1148</v>
      </c>
      <c r="AI526" s="32">
        <v>35.31</v>
      </c>
      <c r="AJ526" s="7" t="s">
        <v>1148</v>
      </c>
      <c r="AK526" s="7" t="str">
        <f>IF(OR(N526="Q",P526="Q",R526="Q",T526="Q",V526="Q",X526="Q",Z526="Q",AB526="Q",AD526="Q",AF526="Q",AH526="Q",AJ526="Q"),"Yes","No")</f>
        <v>No</v>
      </c>
    </row>
    <row r="527" spans="1:37">
      <c r="A527" s="7" t="s">
        <v>378</v>
      </c>
      <c r="B527" s="7" t="s">
        <v>379</v>
      </c>
      <c r="C527" s="7" t="s">
        <v>58</v>
      </c>
      <c r="D527" s="304">
        <v>4009</v>
      </c>
      <c r="E527" s="299">
        <v>40009</v>
      </c>
      <c r="F527" s="7" t="s">
        <v>164</v>
      </c>
      <c r="G527" s="7" t="s">
        <v>160</v>
      </c>
      <c r="H527" s="8">
        <v>310282</v>
      </c>
      <c r="I527" s="8">
        <v>38</v>
      </c>
      <c r="J527" s="7" t="s">
        <v>10</v>
      </c>
      <c r="K527" s="7" t="s">
        <v>161</v>
      </c>
      <c r="L527" s="8">
        <v>16</v>
      </c>
      <c r="M527" s="8">
        <v>46589</v>
      </c>
      <c r="N527" s="7" t="s">
        <v>1148</v>
      </c>
      <c r="O527" s="8">
        <v>7029</v>
      </c>
      <c r="P527" s="7" t="s">
        <v>1148</v>
      </c>
      <c r="Q527" s="8">
        <v>783</v>
      </c>
      <c r="R527" s="7" t="s">
        <v>1148</v>
      </c>
      <c r="S527" s="8">
        <v>4482</v>
      </c>
      <c r="T527" s="7" t="s">
        <v>1148</v>
      </c>
      <c r="U527" s="8">
        <v>0</v>
      </c>
      <c r="V527" s="7" t="s">
        <v>1148</v>
      </c>
      <c r="W527" s="33">
        <v>58883</v>
      </c>
      <c r="X527" s="7" t="s">
        <v>1148</v>
      </c>
      <c r="Y527" s="30">
        <v>21.7</v>
      </c>
      <c r="Z527" s="7" t="s">
        <v>1148</v>
      </c>
      <c r="AA527" s="30">
        <v>3.5</v>
      </c>
      <c r="AB527" s="7" t="s">
        <v>1148</v>
      </c>
      <c r="AC527" s="30">
        <v>0.4</v>
      </c>
      <c r="AD527" s="7" t="s">
        <v>1148</v>
      </c>
      <c r="AE527" s="30">
        <v>2.7</v>
      </c>
      <c r="AF527" s="7" t="s">
        <v>1148</v>
      </c>
      <c r="AG527" s="30">
        <v>0</v>
      </c>
      <c r="AH527" s="34" t="s">
        <v>1148</v>
      </c>
      <c r="AI527" s="32">
        <v>28.3</v>
      </c>
      <c r="AJ527" s="7" t="s">
        <v>1148</v>
      </c>
      <c r="AK527" s="7" t="str">
        <f>IF(OR(N527="Q",P527="Q",R527="Q",T527="Q",V527="Q",X527="Q",Z527="Q",AB527="Q",AD527="Q",AF527="Q",AH527="Q",AJ527="Q"),"Yes","No")</f>
        <v>No</v>
      </c>
    </row>
    <row r="528" spans="1:37">
      <c r="A528" s="7" t="s">
        <v>502</v>
      </c>
      <c r="B528" s="7" t="s">
        <v>503</v>
      </c>
      <c r="C528" s="7" t="s">
        <v>42</v>
      </c>
      <c r="D528" s="304">
        <v>5043</v>
      </c>
      <c r="E528" s="299">
        <v>50043</v>
      </c>
      <c r="F528" s="7" t="s">
        <v>164</v>
      </c>
      <c r="G528" s="7" t="s">
        <v>160</v>
      </c>
      <c r="H528" s="8">
        <v>229351</v>
      </c>
      <c r="I528" s="8">
        <v>38</v>
      </c>
      <c r="J528" s="7" t="s">
        <v>10</v>
      </c>
      <c r="K528" s="7" t="s">
        <v>161</v>
      </c>
      <c r="L528" s="8">
        <v>14</v>
      </c>
      <c r="M528" s="8">
        <v>23334</v>
      </c>
      <c r="N528" s="7" t="s">
        <v>1148</v>
      </c>
      <c r="O528" s="8">
        <v>6041</v>
      </c>
      <c r="P528" s="7" t="s">
        <v>1148</v>
      </c>
      <c r="Q528" s="8">
        <v>149</v>
      </c>
      <c r="R528" s="7" t="s">
        <v>1148</v>
      </c>
      <c r="S528" s="8">
        <v>2916</v>
      </c>
      <c r="T528" s="7" t="s">
        <v>1148</v>
      </c>
      <c r="U528" s="8">
        <v>0</v>
      </c>
      <c r="V528" s="7" t="s">
        <v>1148</v>
      </c>
      <c r="W528" s="33">
        <v>32440</v>
      </c>
      <c r="X528" s="7" t="s">
        <v>1148</v>
      </c>
      <c r="Y528" s="30">
        <v>12</v>
      </c>
      <c r="Z528" s="7" t="s">
        <v>1148</v>
      </c>
      <c r="AA528" s="30">
        <v>3.2</v>
      </c>
      <c r="AB528" s="7" t="s">
        <v>1148</v>
      </c>
      <c r="AC528" s="30">
        <v>1.3</v>
      </c>
      <c r="AD528" s="7" t="s">
        <v>1148</v>
      </c>
      <c r="AE528" s="30">
        <v>1.9</v>
      </c>
      <c r="AF528" s="7" t="s">
        <v>1148</v>
      </c>
      <c r="AG528" s="30">
        <v>0</v>
      </c>
      <c r="AH528" s="34" t="s">
        <v>1148</v>
      </c>
      <c r="AI528" s="32">
        <v>18.399999999999999</v>
      </c>
      <c r="AJ528" s="7" t="s">
        <v>1148</v>
      </c>
      <c r="AK528" s="7" t="str">
        <f>IF(OR(N528="Q",P528="Q",R528="Q",T528="Q",V528="Q",X528="Q",Z528="Q",AB528="Q",AD528="Q",AF528="Q",AH528="Q",AJ528="Q"),"Yes","No")</f>
        <v>No</v>
      </c>
    </row>
    <row r="529" spans="1:37">
      <c r="A529" s="7" t="s">
        <v>172</v>
      </c>
      <c r="B529" s="7" t="s">
        <v>173</v>
      </c>
      <c r="C529" s="7" t="s">
        <v>73</v>
      </c>
      <c r="D529" s="304">
        <v>5157</v>
      </c>
      <c r="E529" s="299">
        <v>50157</v>
      </c>
      <c r="F529" s="7" t="s">
        <v>167</v>
      </c>
      <c r="G529" s="7" t="s">
        <v>160</v>
      </c>
      <c r="H529" s="8">
        <v>1624827</v>
      </c>
      <c r="I529" s="8">
        <v>38</v>
      </c>
      <c r="J529" s="7" t="s">
        <v>7</v>
      </c>
      <c r="K529" s="7" t="s">
        <v>161</v>
      </c>
      <c r="L529" s="8">
        <v>11</v>
      </c>
      <c r="M529" s="8">
        <v>3207</v>
      </c>
      <c r="N529" s="7" t="s">
        <v>1148</v>
      </c>
      <c r="O529" s="8">
        <v>360</v>
      </c>
      <c r="P529" s="7" t="s">
        <v>1148</v>
      </c>
      <c r="Q529" s="8">
        <v>89</v>
      </c>
      <c r="R529" s="7" t="s">
        <v>1148</v>
      </c>
      <c r="S529" s="8">
        <v>501</v>
      </c>
      <c r="T529" s="7" t="s">
        <v>1148</v>
      </c>
      <c r="U529" s="8">
        <v>0</v>
      </c>
      <c r="V529" s="7" t="s">
        <v>1148</v>
      </c>
      <c r="W529" s="33">
        <v>4157</v>
      </c>
      <c r="X529" s="7" t="s">
        <v>1148</v>
      </c>
      <c r="Y529" s="30">
        <v>1.64</v>
      </c>
      <c r="Z529" s="7" t="s">
        <v>1148</v>
      </c>
      <c r="AA529" s="30">
        <v>0.19</v>
      </c>
      <c r="AB529" s="7" t="s">
        <v>1148</v>
      </c>
      <c r="AC529" s="30">
        <v>0.05</v>
      </c>
      <c r="AD529" s="7" t="s">
        <v>1148</v>
      </c>
      <c r="AE529" s="30">
        <v>0.26</v>
      </c>
      <c r="AF529" s="7" t="s">
        <v>1148</v>
      </c>
      <c r="AG529" s="30">
        <v>0</v>
      </c>
      <c r="AH529" s="34" t="s">
        <v>1148</v>
      </c>
      <c r="AI529" s="32">
        <v>2.14</v>
      </c>
      <c r="AJ529" s="7" t="s">
        <v>1148</v>
      </c>
      <c r="AK529" s="7" t="str">
        <f>IF(OR(N529="Q",P529="Q",R529="Q",T529="Q",V529="Q",X529="Q",Z529="Q",AB529="Q",AD529="Q",AF529="Q",AH529="Q",AJ529="Q"),"Yes","No")</f>
        <v>No</v>
      </c>
    </row>
    <row r="530" spans="1:37">
      <c r="A530" s="7" t="s">
        <v>456</v>
      </c>
      <c r="B530" s="7" t="s">
        <v>457</v>
      </c>
      <c r="C530" s="7" t="s">
        <v>32</v>
      </c>
      <c r="D530" s="304">
        <v>4031</v>
      </c>
      <c r="E530" s="299">
        <v>40031</v>
      </c>
      <c r="F530" s="7" t="s">
        <v>167</v>
      </c>
      <c r="G530" s="7" t="s">
        <v>160</v>
      </c>
      <c r="H530" s="8">
        <v>262596</v>
      </c>
      <c r="I530" s="8">
        <v>38</v>
      </c>
      <c r="J530" s="7" t="s">
        <v>10</v>
      </c>
      <c r="K530" s="7" t="s">
        <v>161</v>
      </c>
      <c r="L530" s="8">
        <v>11</v>
      </c>
      <c r="M530" s="8">
        <v>27162</v>
      </c>
      <c r="N530" s="7" t="s">
        <v>1148</v>
      </c>
      <c r="O530" s="8">
        <v>11697</v>
      </c>
      <c r="P530" s="7" t="s">
        <v>1148</v>
      </c>
      <c r="Q530" s="8">
        <v>3371</v>
      </c>
      <c r="R530" s="7" t="s">
        <v>1148</v>
      </c>
      <c r="S530" s="8">
        <v>25967</v>
      </c>
      <c r="T530" s="7" t="s">
        <v>1148</v>
      </c>
      <c r="U530" s="8">
        <v>0</v>
      </c>
      <c r="V530" s="7" t="s">
        <v>1148</v>
      </c>
      <c r="W530" s="33">
        <v>68197</v>
      </c>
      <c r="X530" s="7" t="s">
        <v>1148</v>
      </c>
      <c r="Y530" s="30">
        <v>18</v>
      </c>
      <c r="Z530" s="7" t="s">
        <v>1148</v>
      </c>
      <c r="AA530" s="30">
        <v>7.2</v>
      </c>
      <c r="AB530" s="7" t="s">
        <v>1148</v>
      </c>
      <c r="AC530" s="30">
        <v>1.6</v>
      </c>
      <c r="AD530" s="7" t="s">
        <v>1148</v>
      </c>
      <c r="AE530" s="30">
        <v>14</v>
      </c>
      <c r="AF530" s="7" t="s">
        <v>1148</v>
      </c>
      <c r="AG530" s="30">
        <v>0</v>
      </c>
      <c r="AH530" s="34" t="s">
        <v>1148</v>
      </c>
      <c r="AI530" s="32">
        <v>40.799999999999997</v>
      </c>
      <c r="AJ530" s="7" t="s">
        <v>1148</v>
      </c>
      <c r="AK530" s="7" t="str">
        <f>IF(OR(N530="Q",P530="Q",R530="Q",T530="Q",V530="Q",X530="Q",Z530="Q",AB530="Q",AD530="Q",AF530="Q",AH530="Q",AJ530="Q"),"Yes","No")</f>
        <v>No</v>
      </c>
    </row>
    <row r="531" spans="1:37">
      <c r="A531" s="7" t="s">
        <v>225</v>
      </c>
      <c r="B531" s="7" t="s">
        <v>226</v>
      </c>
      <c r="C531" s="7" t="s">
        <v>42</v>
      </c>
      <c r="D531" s="304">
        <v>5110</v>
      </c>
      <c r="E531" s="299">
        <v>50110</v>
      </c>
      <c r="F531" s="7" t="s">
        <v>167</v>
      </c>
      <c r="G531" s="7" t="s">
        <v>160</v>
      </c>
      <c r="H531" s="8">
        <v>108657</v>
      </c>
      <c r="I531" s="8">
        <v>38</v>
      </c>
      <c r="J531" s="7" t="s">
        <v>10</v>
      </c>
      <c r="K531" s="7" t="s">
        <v>161</v>
      </c>
      <c r="L531" s="8">
        <v>8</v>
      </c>
      <c r="M531" s="8">
        <v>10901</v>
      </c>
      <c r="N531" s="7" t="s">
        <v>1148</v>
      </c>
      <c r="O531" s="8">
        <v>2362</v>
      </c>
      <c r="P531" s="7" t="s">
        <v>1148</v>
      </c>
      <c r="Q531" s="8">
        <v>312</v>
      </c>
      <c r="R531" s="7" t="s">
        <v>1148</v>
      </c>
      <c r="S531" s="8">
        <v>2037</v>
      </c>
      <c r="T531" s="7" t="s">
        <v>1148</v>
      </c>
      <c r="U531" s="8">
        <v>0</v>
      </c>
      <c r="V531" s="7" t="s">
        <v>1148</v>
      </c>
      <c r="W531" s="33">
        <v>15612</v>
      </c>
      <c r="X531" s="7" t="s">
        <v>1148</v>
      </c>
      <c r="Y531" s="30">
        <v>7</v>
      </c>
      <c r="Z531" s="7" t="s">
        <v>1148</v>
      </c>
      <c r="AA531" s="30">
        <v>1.2</v>
      </c>
      <c r="AB531" s="7" t="s">
        <v>1148</v>
      </c>
      <c r="AC531" s="30">
        <v>0.2</v>
      </c>
      <c r="AD531" s="7" t="s">
        <v>1148</v>
      </c>
      <c r="AE531" s="30">
        <v>1</v>
      </c>
      <c r="AF531" s="7" t="s">
        <v>1148</v>
      </c>
      <c r="AG531" s="30">
        <v>0</v>
      </c>
      <c r="AH531" s="34" t="s">
        <v>1148</v>
      </c>
      <c r="AI531" s="32">
        <v>9.4</v>
      </c>
      <c r="AJ531" s="7" t="s">
        <v>1148</v>
      </c>
      <c r="AK531" s="7" t="str">
        <f>IF(OR(N531="Q",P531="Q",R531="Q",T531="Q",V531="Q",X531="Q",Z531="Q",AB531="Q",AD531="Q",AF531="Q",AH531="Q",AJ531="Q"),"Yes","No")</f>
        <v>No</v>
      </c>
    </row>
    <row r="532" spans="1:37">
      <c r="A532" s="7" t="s">
        <v>737</v>
      </c>
      <c r="B532" s="7" t="s">
        <v>738</v>
      </c>
      <c r="C532" s="7" t="s">
        <v>86</v>
      </c>
      <c r="D532" s="304">
        <v>3094</v>
      </c>
      <c r="E532" s="299">
        <v>30094</v>
      </c>
      <c r="F532" s="7" t="s">
        <v>164</v>
      </c>
      <c r="G532" s="7" t="s">
        <v>160</v>
      </c>
      <c r="H532" s="8">
        <v>66784</v>
      </c>
      <c r="I532" s="8">
        <v>38</v>
      </c>
      <c r="J532" s="7" t="s">
        <v>10</v>
      </c>
      <c r="K532" s="7" t="s">
        <v>161</v>
      </c>
      <c r="L532" s="8">
        <v>7</v>
      </c>
      <c r="M532" s="8">
        <v>10044</v>
      </c>
      <c r="N532" s="7" t="s">
        <v>1148</v>
      </c>
      <c r="O532" s="8">
        <v>1040</v>
      </c>
      <c r="P532" s="7" t="s">
        <v>1148</v>
      </c>
      <c r="Q532" s="8">
        <v>621</v>
      </c>
      <c r="R532" s="7" t="s">
        <v>1148</v>
      </c>
      <c r="S532" s="8">
        <v>1991</v>
      </c>
      <c r="T532" s="7" t="s">
        <v>1148</v>
      </c>
      <c r="U532" s="8">
        <v>500</v>
      </c>
      <c r="V532" s="7" t="s">
        <v>1148</v>
      </c>
      <c r="W532" s="33">
        <v>14196</v>
      </c>
      <c r="X532" s="7" t="s">
        <v>1148</v>
      </c>
      <c r="Y532" s="30">
        <v>4.5</v>
      </c>
      <c r="Z532" s="7" t="s">
        <v>1148</v>
      </c>
      <c r="AA532" s="30">
        <v>0.8</v>
      </c>
      <c r="AB532" s="7" t="s">
        <v>1148</v>
      </c>
      <c r="AC532" s="30">
        <v>0.3</v>
      </c>
      <c r="AD532" s="7" t="s">
        <v>1148</v>
      </c>
      <c r="AE532" s="30">
        <v>0.95</v>
      </c>
      <c r="AF532" s="7" t="s">
        <v>1148</v>
      </c>
      <c r="AG532" s="30">
        <v>1</v>
      </c>
      <c r="AH532" s="34" t="s">
        <v>1148</v>
      </c>
      <c r="AI532" s="32">
        <v>7.55</v>
      </c>
      <c r="AJ532" s="7" t="s">
        <v>1148</v>
      </c>
      <c r="AK532" s="7" t="str">
        <f>IF(OR(N532="Q",P532="Q",R532="Q",T532="Q",V532="Q",X532="Q",Z532="Q",AB532="Q",AD532="Q",AF532="Q",AH532="Q",AJ532="Q"),"Yes","No")</f>
        <v>No</v>
      </c>
    </row>
    <row r="533" spans="1:37">
      <c r="A533" s="7" t="s">
        <v>172</v>
      </c>
      <c r="B533" s="7" t="s">
        <v>173</v>
      </c>
      <c r="C533" s="7" t="s">
        <v>73</v>
      </c>
      <c r="D533" s="304">
        <v>5157</v>
      </c>
      <c r="E533" s="299">
        <v>50157</v>
      </c>
      <c r="F533" s="7" t="s">
        <v>167</v>
      </c>
      <c r="G533" s="7" t="s">
        <v>160</v>
      </c>
      <c r="H533" s="8">
        <v>1624827</v>
      </c>
      <c r="I533" s="8">
        <v>38</v>
      </c>
      <c r="J533" s="7" t="s">
        <v>18</v>
      </c>
      <c r="K533" s="7" t="s">
        <v>161</v>
      </c>
      <c r="L533" s="8">
        <v>5</v>
      </c>
      <c r="M533" s="8">
        <v>2143</v>
      </c>
      <c r="N533" s="7" t="s">
        <v>1148</v>
      </c>
      <c r="O533" s="8">
        <v>516</v>
      </c>
      <c r="P533" s="7" t="s">
        <v>1148</v>
      </c>
      <c r="Q533" s="8">
        <v>130</v>
      </c>
      <c r="R533" s="7" t="s">
        <v>1148</v>
      </c>
      <c r="S533" s="8">
        <v>260</v>
      </c>
      <c r="T533" s="7" t="s">
        <v>1148</v>
      </c>
      <c r="U533" s="8">
        <v>0</v>
      </c>
      <c r="V533" s="7" t="s">
        <v>1148</v>
      </c>
      <c r="W533" s="33">
        <v>3049</v>
      </c>
      <c r="X533" s="7" t="s">
        <v>1148</v>
      </c>
      <c r="Y533" s="30">
        <v>1.1000000000000001</v>
      </c>
      <c r="Z533" s="7" t="s">
        <v>1148</v>
      </c>
      <c r="AA533" s="30">
        <v>0.27</v>
      </c>
      <c r="AB533" s="7" t="s">
        <v>1148</v>
      </c>
      <c r="AC533" s="30">
        <v>7.0000000000000007E-2</v>
      </c>
      <c r="AD533" s="7" t="s">
        <v>1148</v>
      </c>
      <c r="AE533" s="30">
        <v>0.13</v>
      </c>
      <c r="AF533" s="7" t="s">
        <v>1148</v>
      </c>
      <c r="AG533" s="30">
        <v>0</v>
      </c>
      <c r="AH533" s="34" t="s">
        <v>1148</v>
      </c>
      <c r="AI533" s="32">
        <v>1.57</v>
      </c>
      <c r="AJ533" s="7" t="s">
        <v>1148</v>
      </c>
      <c r="AK533" s="7" t="str">
        <f>IF(OR(N533="Q",P533="Q",R533="Q",T533="Q",V533="Q",X533="Q",Z533="Q",AB533="Q",AD533="Q",AF533="Q",AH533="Q",AJ533="Q"),"Yes","No")</f>
        <v>No</v>
      </c>
    </row>
    <row r="534" spans="1:37">
      <c r="A534" s="7" t="s">
        <v>316</v>
      </c>
      <c r="B534" s="7" t="s">
        <v>317</v>
      </c>
      <c r="C534" s="7" t="s">
        <v>36</v>
      </c>
      <c r="D534" s="304">
        <v>4058</v>
      </c>
      <c r="E534" s="299">
        <v>40058</v>
      </c>
      <c r="F534" s="7" t="s">
        <v>164</v>
      </c>
      <c r="G534" s="7" t="s">
        <v>160</v>
      </c>
      <c r="H534" s="8">
        <v>60851</v>
      </c>
      <c r="I534" s="8">
        <v>37</v>
      </c>
      <c r="J534" s="7" t="s">
        <v>7</v>
      </c>
      <c r="K534" s="7" t="s">
        <v>161</v>
      </c>
      <c r="L534" s="8">
        <v>31</v>
      </c>
      <c r="M534" s="8">
        <v>49639</v>
      </c>
      <c r="N534" s="7" t="s">
        <v>1148</v>
      </c>
      <c r="O534" s="8">
        <v>14220</v>
      </c>
      <c r="P534" s="7" t="s">
        <v>1148</v>
      </c>
      <c r="Q534" s="8">
        <v>1823</v>
      </c>
      <c r="R534" s="7" t="s">
        <v>1148</v>
      </c>
      <c r="S534" s="8">
        <v>14414</v>
      </c>
      <c r="T534" s="7" t="s">
        <v>1148</v>
      </c>
      <c r="U534" s="8">
        <v>0</v>
      </c>
      <c r="V534" s="7" t="s">
        <v>1148</v>
      </c>
      <c r="W534" s="33">
        <v>80096</v>
      </c>
      <c r="X534" s="7" t="s">
        <v>1148</v>
      </c>
      <c r="Y534" s="30">
        <v>26</v>
      </c>
      <c r="Z534" s="7" t="s">
        <v>1148</v>
      </c>
      <c r="AA534" s="30">
        <v>8</v>
      </c>
      <c r="AB534" s="7" t="s">
        <v>1148</v>
      </c>
      <c r="AC534" s="30">
        <v>1</v>
      </c>
      <c r="AD534" s="7" t="s">
        <v>1148</v>
      </c>
      <c r="AE534" s="30">
        <v>7</v>
      </c>
      <c r="AF534" s="7" t="s">
        <v>1148</v>
      </c>
      <c r="AG534" s="30">
        <v>0</v>
      </c>
      <c r="AH534" s="34" t="s">
        <v>1148</v>
      </c>
      <c r="AI534" s="32">
        <v>42</v>
      </c>
      <c r="AJ534" s="7" t="s">
        <v>1148</v>
      </c>
      <c r="AK534" s="7" t="str">
        <f>IF(OR(N534="Q",P534="Q",R534="Q",T534="Q",V534="Q",X534="Q",Z534="Q",AB534="Q",AD534="Q",AF534="Q",AH534="Q",AJ534="Q"),"Yes","No")</f>
        <v>No</v>
      </c>
    </row>
    <row r="535" spans="1:37">
      <c r="A535" s="7" t="s">
        <v>1137</v>
      </c>
      <c r="B535" s="7" t="s">
        <v>1138</v>
      </c>
      <c r="C535" s="7" t="s">
        <v>32</v>
      </c>
      <c r="D535" s="304"/>
      <c r="E535" s="299">
        <v>40245</v>
      </c>
      <c r="F535" s="7" t="s">
        <v>189</v>
      </c>
      <c r="G535" s="7" t="s">
        <v>160</v>
      </c>
      <c r="H535" s="8">
        <v>1065219</v>
      </c>
      <c r="I535" s="8">
        <v>37</v>
      </c>
      <c r="J535" s="7" t="s">
        <v>10</v>
      </c>
      <c r="K535" s="7" t="s">
        <v>161</v>
      </c>
      <c r="L535" s="8">
        <v>30</v>
      </c>
      <c r="M535" s="8">
        <v>42279</v>
      </c>
      <c r="N535" s="7" t="s">
        <v>1148</v>
      </c>
      <c r="O535" s="8">
        <v>0</v>
      </c>
      <c r="P535" s="7" t="s">
        <v>1148</v>
      </c>
      <c r="Q535" s="8">
        <v>0</v>
      </c>
      <c r="R535" s="7" t="s">
        <v>1148</v>
      </c>
      <c r="S535" s="8">
        <v>11298</v>
      </c>
      <c r="T535" s="7" t="s">
        <v>1148</v>
      </c>
      <c r="U535" s="8">
        <v>0</v>
      </c>
      <c r="V535" s="7" t="s">
        <v>1148</v>
      </c>
      <c r="W535" s="33">
        <v>53577</v>
      </c>
      <c r="X535" s="7" t="s">
        <v>1148</v>
      </c>
      <c r="Y535" s="30">
        <v>23</v>
      </c>
      <c r="Z535" s="7" t="s">
        <v>1148</v>
      </c>
      <c r="AA535" s="30">
        <v>0</v>
      </c>
      <c r="AB535" s="7" t="s">
        <v>1148</v>
      </c>
      <c r="AC535" s="30">
        <v>0</v>
      </c>
      <c r="AD535" s="7" t="s">
        <v>1148</v>
      </c>
      <c r="AE535" s="30">
        <v>7</v>
      </c>
      <c r="AF535" s="7" t="s">
        <v>1148</v>
      </c>
      <c r="AG535" s="30">
        <v>0</v>
      </c>
      <c r="AH535" s="34" t="s">
        <v>1148</v>
      </c>
      <c r="AI535" s="32">
        <v>30</v>
      </c>
      <c r="AJ535" s="7" t="s">
        <v>1148</v>
      </c>
      <c r="AK535" s="7" t="str">
        <f>IF(OR(N535="Q",P535="Q",R535="Q",T535="Q",V535="Q",X535="Q",Z535="Q",AB535="Q",AD535="Q",AF535="Q",AH535="Q",AJ535="Q"),"Yes","No")</f>
        <v>No</v>
      </c>
    </row>
    <row r="536" spans="1:37">
      <c r="A536" s="7" t="s">
        <v>406</v>
      </c>
      <c r="B536" s="7" t="s">
        <v>407</v>
      </c>
      <c r="C536" s="7" t="s">
        <v>86</v>
      </c>
      <c r="D536" s="304">
        <v>3008</v>
      </c>
      <c r="E536" s="299">
        <v>30008</v>
      </c>
      <c r="F536" s="7" t="s">
        <v>167</v>
      </c>
      <c r="G536" s="7" t="s">
        <v>160</v>
      </c>
      <c r="H536" s="8">
        <v>116636</v>
      </c>
      <c r="I536" s="8">
        <v>37</v>
      </c>
      <c r="J536" s="7" t="s">
        <v>7</v>
      </c>
      <c r="K536" s="7" t="s">
        <v>161</v>
      </c>
      <c r="L536" s="8">
        <v>28</v>
      </c>
      <c r="M536" s="8">
        <v>122329</v>
      </c>
      <c r="N536" s="7" t="s">
        <v>1148</v>
      </c>
      <c r="O536" s="8">
        <v>14743</v>
      </c>
      <c r="P536" s="7" t="s">
        <v>1148</v>
      </c>
      <c r="Q536" s="8">
        <v>8824</v>
      </c>
      <c r="R536" s="7" t="s">
        <v>1148</v>
      </c>
      <c r="S536" s="8">
        <v>13456</v>
      </c>
      <c r="T536" s="7" t="s">
        <v>1148</v>
      </c>
      <c r="U536" s="8">
        <v>0</v>
      </c>
      <c r="V536" s="7" t="s">
        <v>1148</v>
      </c>
      <c r="W536" s="33">
        <v>159352</v>
      </c>
      <c r="X536" s="7" t="s">
        <v>1148</v>
      </c>
      <c r="Y536" s="30">
        <v>56</v>
      </c>
      <c r="Z536" s="7" t="s">
        <v>1148</v>
      </c>
      <c r="AA536" s="30">
        <v>6.7</v>
      </c>
      <c r="AB536" s="7" t="s">
        <v>1148</v>
      </c>
      <c r="AC536" s="30">
        <v>6</v>
      </c>
      <c r="AD536" s="7" t="s">
        <v>1148</v>
      </c>
      <c r="AE536" s="30">
        <v>9</v>
      </c>
      <c r="AF536" s="7" t="s">
        <v>1148</v>
      </c>
      <c r="AG536" s="30">
        <v>0</v>
      </c>
      <c r="AH536" s="34" t="s">
        <v>1148</v>
      </c>
      <c r="AI536" s="32">
        <v>77.7</v>
      </c>
      <c r="AJ536" s="7" t="s">
        <v>1148</v>
      </c>
      <c r="AK536" s="7" t="str">
        <f>IF(OR(N536="Q",P536="Q",R536="Q",T536="Q",V536="Q",X536="Q",Z536="Q",AB536="Q",AD536="Q",AF536="Q",AH536="Q",AJ536="Q"),"Yes","No")</f>
        <v>No</v>
      </c>
    </row>
    <row r="537" spans="1:37">
      <c r="A537" s="7" t="s">
        <v>332</v>
      </c>
      <c r="B537" s="7" t="s">
        <v>333</v>
      </c>
      <c r="C537" s="7" t="s">
        <v>55</v>
      </c>
      <c r="D537" s="304">
        <v>7016</v>
      </c>
      <c r="E537" s="299">
        <v>70016</v>
      </c>
      <c r="F537" s="7" t="s">
        <v>164</v>
      </c>
      <c r="G537" s="7" t="s">
        <v>160</v>
      </c>
      <c r="H537" s="8">
        <v>124748</v>
      </c>
      <c r="I537" s="8">
        <v>37</v>
      </c>
      <c r="J537" s="7" t="s">
        <v>7</v>
      </c>
      <c r="K537" s="7" t="s">
        <v>161</v>
      </c>
      <c r="L537" s="8">
        <v>28</v>
      </c>
      <c r="M537" s="8">
        <v>69562</v>
      </c>
      <c r="N537" s="7" t="s">
        <v>1148</v>
      </c>
      <c r="O537" s="8">
        <v>5790</v>
      </c>
      <c r="P537" s="7" t="s">
        <v>1148</v>
      </c>
      <c r="Q537" s="8">
        <v>0</v>
      </c>
      <c r="R537" s="7" t="s">
        <v>1148</v>
      </c>
      <c r="S537" s="8">
        <v>5786</v>
      </c>
      <c r="T537" s="7" t="s">
        <v>1148</v>
      </c>
      <c r="U537" s="8">
        <v>0</v>
      </c>
      <c r="V537" s="7" t="s">
        <v>1148</v>
      </c>
      <c r="W537" s="33">
        <v>81138</v>
      </c>
      <c r="X537" s="7" t="s">
        <v>1148</v>
      </c>
      <c r="Y537" s="30">
        <v>35</v>
      </c>
      <c r="Z537" s="7" t="s">
        <v>1148</v>
      </c>
      <c r="AA537" s="30">
        <v>3</v>
      </c>
      <c r="AB537" s="7" t="s">
        <v>1148</v>
      </c>
      <c r="AC537" s="30">
        <v>0</v>
      </c>
      <c r="AD537" s="7" t="s">
        <v>1148</v>
      </c>
      <c r="AE537" s="30">
        <v>9</v>
      </c>
      <c r="AF537" s="7" t="s">
        <v>1148</v>
      </c>
      <c r="AG537" s="30">
        <v>0</v>
      </c>
      <c r="AH537" s="34" t="s">
        <v>1148</v>
      </c>
      <c r="AI537" s="32">
        <v>47</v>
      </c>
      <c r="AJ537" s="7" t="s">
        <v>1148</v>
      </c>
      <c r="AK537" s="7" t="str">
        <f>IF(OR(N537="Q",P537="Q",R537="Q",T537="Q",V537="Q",X537="Q",Z537="Q",AB537="Q",AD537="Q",AF537="Q",AH537="Q",AJ537="Q"),"Yes","No")</f>
        <v>No</v>
      </c>
    </row>
    <row r="538" spans="1:37">
      <c r="A538" s="7" t="s">
        <v>665</v>
      </c>
      <c r="B538" s="7" t="s">
        <v>666</v>
      </c>
      <c r="C538" s="7" t="s">
        <v>96</v>
      </c>
      <c r="D538" s="304">
        <v>3002</v>
      </c>
      <c r="E538" s="299">
        <v>30002</v>
      </c>
      <c r="F538" s="7" t="s">
        <v>167</v>
      </c>
      <c r="G538" s="7" t="s">
        <v>160</v>
      </c>
      <c r="H538" s="8">
        <v>202637</v>
      </c>
      <c r="I538" s="8">
        <v>37</v>
      </c>
      <c r="J538" s="7" t="s">
        <v>7</v>
      </c>
      <c r="K538" s="7" t="s">
        <v>161</v>
      </c>
      <c r="L538" s="8">
        <v>27</v>
      </c>
      <c r="M538" s="8">
        <v>82179</v>
      </c>
      <c r="N538" s="7" t="s">
        <v>1148</v>
      </c>
      <c r="O538" s="8">
        <v>15855</v>
      </c>
      <c r="P538" s="7" t="s">
        <v>1148</v>
      </c>
      <c r="Q538" s="8">
        <v>8900</v>
      </c>
      <c r="R538" s="7" t="s">
        <v>1148</v>
      </c>
      <c r="S538" s="8">
        <v>7232</v>
      </c>
      <c r="T538" s="7" t="s">
        <v>1148</v>
      </c>
      <c r="U538" s="8">
        <v>0</v>
      </c>
      <c r="V538" s="7" t="s">
        <v>1148</v>
      </c>
      <c r="W538" s="33">
        <v>114166</v>
      </c>
      <c r="X538" s="7" t="s">
        <v>1148</v>
      </c>
      <c r="Y538" s="30">
        <v>44</v>
      </c>
      <c r="Z538" s="7" t="s">
        <v>1148</v>
      </c>
      <c r="AA538" s="30">
        <v>8</v>
      </c>
      <c r="AB538" s="7" t="s">
        <v>1148</v>
      </c>
      <c r="AC538" s="30">
        <v>5</v>
      </c>
      <c r="AD538" s="7" t="s">
        <v>1148</v>
      </c>
      <c r="AE538" s="30">
        <v>4</v>
      </c>
      <c r="AF538" s="7" t="s">
        <v>1148</v>
      </c>
      <c r="AG538" s="30">
        <v>0</v>
      </c>
      <c r="AH538" s="34" t="s">
        <v>1148</v>
      </c>
      <c r="AI538" s="32">
        <v>61</v>
      </c>
      <c r="AJ538" s="7" t="s">
        <v>1148</v>
      </c>
      <c r="AK538" s="7" t="str">
        <f>IF(OR(N538="Q",P538="Q",R538="Q",T538="Q",V538="Q",X538="Q",Z538="Q",AB538="Q",AD538="Q",AF538="Q",AH538="Q",AJ538="Q"),"Yes","No")</f>
        <v>No</v>
      </c>
    </row>
    <row r="539" spans="1:37">
      <c r="A539" s="7" t="s">
        <v>729</v>
      </c>
      <c r="B539" s="7" t="s">
        <v>730</v>
      </c>
      <c r="C539" s="7" t="s">
        <v>32</v>
      </c>
      <c r="D539" s="304">
        <v>4127</v>
      </c>
      <c r="E539" s="299">
        <v>40127</v>
      </c>
      <c r="F539" s="7" t="s">
        <v>164</v>
      </c>
      <c r="G539" s="7" t="s">
        <v>160</v>
      </c>
      <c r="H539" s="8">
        <v>201289</v>
      </c>
      <c r="I539" s="8">
        <v>37</v>
      </c>
      <c r="J539" s="7" t="s">
        <v>10</v>
      </c>
      <c r="K539" s="7" t="s">
        <v>161</v>
      </c>
      <c r="L539" s="8">
        <v>25</v>
      </c>
      <c r="M539" s="8">
        <v>59253</v>
      </c>
      <c r="N539" s="7" t="s">
        <v>1148</v>
      </c>
      <c r="O539" s="8">
        <v>2038</v>
      </c>
      <c r="P539" s="7" t="s">
        <v>123</v>
      </c>
      <c r="Q539" s="8">
        <v>0</v>
      </c>
      <c r="R539" s="7" t="s">
        <v>1148</v>
      </c>
      <c r="S539" s="8">
        <v>32204</v>
      </c>
      <c r="T539" s="7" t="s">
        <v>1148</v>
      </c>
      <c r="U539" s="8">
        <v>0</v>
      </c>
      <c r="V539" s="7" t="s">
        <v>1148</v>
      </c>
      <c r="W539" s="33">
        <v>93495</v>
      </c>
      <c r="X539" s="7" t="s">
        <v>123</v>
      </c>
      <c r="Y539" s="30">
        <v>30</v>
      </c>
      <c r="Z539" s="7" t="s">
        <v>1148</v>
      </c>
      <c r="AA539" s="30">
        <v>1</v>
      </c>
      <c r="AB539" s="7" t="s">
        <v>1148</v>
      </c>
      <c r="AC539" s="30">
        <v>0</v>
      </c>
      <c r="AD539" s="7" t="s">
        <v>1148</v>
      </c>
      <c r="AE539" s="30">
        <v>16</v>
      </c>
      <c r="AF539" s="7" t="s">
        <v>1148</v>
      </c>
      <c r="AG539" s="30">
        <v>0</v>
      </c>
      <c r="AH539" s="34" t="s">
        <v>1148</v>
      </c>
      <c r="AI539" s="32">
        <v>47</v>
      </c>
      <c r="AJ539" s="7" t="s">
        <v>1148</v>
      </c>
      <c r="AK539" s="7" t="str">
        <f>IF(OR(N539="Q",P539="Q",R539="Q",T539="Q",V539="Q",X539="Q",Z539="Q",AB539="Q",AD539="Q",AF539="Q",AH539="Q",AJ539="Q"),"Yes","No")</f>
        <v>Yes</v>
      </c>
    </row>
    <row r="540" spans="1:37">
      <c r="A540" s="7" t="s">
        <v>227</v>
      </c>
      <c r="B540" s="7" t="s">
        <v>228</v>
      </c>
      <c r="C540" s="7" t="s">
        <v>40</v>
      </c>
      <c r="D540" s="304">
        <v>5047</v>
      </c>
      <c r="E540" s="299">
        <v>50047</v>
      </c>
      <c r="F540" s="7" t="s">
        <v>167</v>
      </c>
      <c r="G540" s="7" t="s">
        <v>160</v>
      </c>
      <c r="H540" s="8">
        <v>132600</v>
      </c>
      <c r="I540" s="8">
        <v>37</v>
      </c>
      <c r="J540" s="7" t="s">
        <v>7</v>
      </c>
      <c r="K540" s="7" t="s">
        <v>161</v>
      </c>
      <c r="L540" s="8">
        <v>23</v>
      </c>
      <c r="M540" s="8">
        <v>122349</v>
      </c>
      <c r="N540" s="7" t="s">
        <v>1148</v>
      </c>
      <c r="O540" s="8">
        <v>16010</v>
      </c>
      <c r="P540" s="7" t="s">
        <v>1148</v>
      </c>
      <c r="Q540" s="8">
        <v>6861</v>
      </c>
      <c r="R540" s="7" t="s">
        <v>1148</v>
      </c>
      <c r="S540" s="8">
        <v>16970</v>
      </c>
      <c r="T540" s="7" t="s">
        <v>1148</v>
      </c>
      <c r="U540" s="8">
        <v>0</v>
      </c>
      <c r="V540" s="7" t="s">
        <v>1148</v>
      </c>
      <c r="W540" s="33">
        <v>162190</v>
      </c>
      <c r="X540" s="7" t="s">
        <v>1148</v>
      </c>
      <c r="Y540" s="30">
        <v>64.400000000000006</v>
      </c>
      <c r="Z540" s="7" t="s">
        <v>1148</v>
      </c>
      <c r="AA540" s="30">
        <v>9.1300000000000008</v>
      </c>
      <c r="AB540" s="7" t="s">
        <v>1148</v>
      </c>
      <c r="AC540" s="30">
        <v>3.91</v>
      </c>
      <c r="AD540" s="7" t="s">
        <v>1148</v>
      </c>
      <c r="AE540" s="30">
        <v>9.1</v>
      </c>
      <c r="AF540" s="7" t="s">
        <v>1148</v>
      </c>
      <c r="AG540" s="30">
        <v>0</v>
      </c>
      <c r="AH540" s="34" t="s">
        <v>1148</v>
      </c>
      <c r="AI540" s="32">
        <v>86.54</v>
      </c>
      <c r="AJ540" s="7" t="s">
        <v>1148</v>
      </c>
      <c r="AK540" s="7" t="str">
        <f>IF(OR(N540="Q",P540="Q",R540="Q",T540="Q",V540="Q",X540="Q",Z540="Q",AB540="Q",AD540="Q",AF540="Q",AH540="Q",AJ540="Q"),"Yes","No")</f>
        <v>No</v>
      </c>
    </row>
    <row r="541" spans="1:37">
      <c r="A541" s="7" t="s">
        <v>439</v>
      </c>
      <c r="B541" s="7" t="s">
        <v>440</v>
      </c>
      <c r="C541" s="7" t="s">
        <v>86</v>
      </c>
      <c r="D541" s="304">
        <v>3076</v>
      </c>
      <c r="E541" s="299">
        <v>30076</v>
      </c>
      <c r="F541" s="7" t="s">
        <v>167</v>
      </c>
      <c r="G541" s="7" t="s">
        <v>160</v>
      </c>
      <c r="H541" s="8">
        <v>75689</v>
      </c>
      <c r="I541" s="8">
        <v>37</v>
      </c>
      <c r="J541" s="7" t="s">
        <v>7</v>
      </c>
      <c r="K541" s="7" t="s">
        <v>161</v>
      </c>
      <c r="L541" s="8">
        <v>20</v>
      </c>
      <c r="M541" s="8">
        <v>70260</v>
      </c>
      <c r="N541" s="7" t="s">
        <v>1148</v>
      </c>
      <c r="O541" s="8">
        <v>0</v>
      </c>
      <c r="P541" s="7" t="s">
        <v>1148</v>
      </c>
      <c r="Q541" s="8">
        <v>0</v>
      </c>
      <c r="R541" s="7" t="s">
        <v>1148</v>
      </c>
      <c r="S541" s="8">
        <v>10018</v>
      </c>
      <c r="T541" s="7" t="s">
        <v>1148</v>
      </c>
      <c r="U541" s="8">
        <v>0</v>
      </c>
      <c r="V541" s="7" t="s">
        <v>1148</v>
      </c>
      <c r="W541" s="33">
        <v>80278</v>
      </c>
      <c r="X541" s="7" t="s">
        <v>1148</v>
      </c>
      <c r="Y541" s="30">
        <v>46</v>
      </c>
      <c r="Z541" s="7" t="s">
        <v>1148</v>
      </c>
      <c r="AA541" s="30">
        <v>0</v>
      </c>
      <c r="AB541" s="7" t="s">
        <v>1148</v>
      </c>
      <c r="AC541" s="30">
        <v>0</v>
      </c>
      <c r="AD541" s="7" t="s">
        <v>1148</v>
      </c>
      <c r="AE541" s="30">
        <v>7</v>
      </c>
      <c r="AF541" s="7" t="s">
        <v>1148</v>
      </c>
      <c r="AG541" s="30">
        <v>0</v>
      </c>
      <c r="AH541" s="34" t="s">
        <v>1148</v>
      </c>
      <c r="AI541" s="32">
        <v>53</v>
      </c>
      <c r="AJ541" s="7" t="s">
        <v>1148</v>
      </c>
      <c r="AK541" s="7" t="str">
        <f>IF(OR(N541="Q",P541="Q",R541="Q",T541="Q",V541="Q",X541="Q",Z541="Q",AB541="Q",AD541="Q",AF541="Q",AH541="Q",AJ541="Q"),"Yes","No")</f>
        <v>No</v>
      </c>
    </row>
    <row r="542" spans="1:37">
      <c r="A542" s="7" t="s">
        <v>227</v>
      </c>
      <c r="B542" s="7" t="s">
        <v>228</v>
      </c>
      <c r="C542" s="7" t="s">
        <v>40</v>
      </c>
      <c r="D542" s="304">
        <v>5047</v>
      </c>
      <c r="E542" s="299">
        <v>50047</v>
      </c>
      <c r="F542" s="7" t="s">
        <v>167</v>
      </c>
      <c r="G542" s="7" t="s">
        <v>160</v>
      </c>
      <c r="H542" s="8">
        <v>132600</v>
      </c>
      <c r="I542" s="8">
        <v>37</v>
      </c>
      <c r="J542" s="7" t="s">
        <v>10</v>
      </c>
      <c r="K542" s="7" t="s">
        <v>161</v>
      </c>
      <c r="L542" s="8">
        <v>14</v>
      </c>
      <c r="M542" s="8">
        <v>30587</v>
      </c>
      <c r="N542" s="7" t="s">
        <v>1148</v>
      </c>
      <c r="O542" s="8">
        <v>3622</v>
      </c>
      <c r="P542" s="7" t="s">
        <v>1148</v>
      </c>
      <c r="Q542" s="8">
        <v>1552</v>
      </c>
      <c r="R542" s="7" t="s">
        <v>1148</v>
      </c>
      <c r="S542" s="8">
        <v>7273</v>
      </c>
      <c r="T542" s="7" t="s">
        <v>1148</v>
      </c>
      <c r="U542" s="8">
        <v>0</v>
      </c>
      <c r="V542" s="7" t="s">
        <v>1148</v>
      </c>
      <c r="W542" s="33">
        <v>43034</v>
      </c>
      <c r="X542" s="7" t="s">
        <v>1148</v>
      </c>
      <c r="Y542" s="30">
        <v>14.6</v>
      </c>
      <c r="Z542" s="7" t="s">
        <v>1148</v>
      </c>
      <c r="AA542" s="30">
        <v>2.0699999999999998</v>
      </c>
      <c r="AB542" s="7" t="s">
        <v>1148</v>
      </c>
      <c r="AC542" s="30">
        <v>0.89</v>
      </c>
      <c r="AD542" s="7" t="s">
        <v>1148</v>
      </c>
      <c r="AE542" s="30">
        <v>3.9</v>
      </c>
      <c r="AF542" s="7" t="s">
        <v>1148</v>
      </c>
      <c r="AG542" s="30">
        <v>0</v>
      </c>
      <c r="AH542" s="34" t="s">
        <v>1148</v>
      </c>
      <c r="AI542" s="32">
        <v>21.46</v>
      </c>
      <c r="AJ542" s="7" t="s">
        <v>1148</v>
      </c>
      <c r="AK542" s="7" t="str">
        <f>IF(OR(N542="Q",P542="Q",R542="Q",T542="Q",V542="Q",X542="Q",Z542="Q",AB542="Q",AD542="Q",AF542="Q",AH542="Q",AJ542="Q"),"Yes","No")</f>
        <v>No</v>
      </c>
    </row>
    <row r="543" spans="1:37">
      <c r="A543" s="7" t="s">
        <v>665</v>
      </c>
      <c r="B543" s="7" t="s">
        <v>666</v>
      </c>
      <c r="C543" s="7" t="s">
        <v>96</v>
      </c>
      <c r="D543" s="304">
        <v>3002</v>
      </c>
      <c r="E543" s="299">
        <v>30002</v>
      </c>
      <c r="F543" s="7" t="s">
        <v>167</v>
      </c>
      <c r="G543" s="7" t="s">
        <v>160</v>
      </c>
      <c r="H543" s="8">
        <v>202637</v>
      </c>
      <c r="I543" s="8">
        <v>37</v>
      </c>
      <c r="J543" s="7" t="s">
        <v>10</v>
      </c>
      <c r="K543" s="7" t="s">
        <v>161</v>
      </c>
      <c r="L543" s="8">
        <v>10</v>
      </c>
      <c r="M543" s="8">
        <v>24203</v>
      </c>
      <c r="N543" s="7" t="s">
        <v>1148</v>
      </c>
      <c r="O543" s="8">
        <v>514</v>
      </c>
      <c r="P543" s="7" t="s">
        <v>1148</v>
      </c>
      <c r="Q543" s="8">
        <v>52</v>
      </c>
      <c r="R543" s="7" t="s">
        <v>1148</v>
      </c>
      <c r="S543" s="8">
        <v>208</v>
      </c>
      <c r="T543" s="7" t="s">
        <v>1148</v>
      </c>
      <c r="U543" s="8">
        <v>0</v>
      </c>
      <c r="V543" s="7" t="s">
        <v>1148</v>
      </c>
      <c r="W543" s="33">
        <v>24977</v>
      </c>
      <c r="X543" s="7" t="s">
        <v>1148</v>
      </c>
      <c r="Y543" s="30">
        <v>12</v>
      </c>
      <c r="Z543" s="7" t="s">
        <v>1148</v>
      </c>
      <c r="AA543" s="30">
        <v>0</v>
      </c>
      <c r="AB543" s="7" t="s">
        <v>1148</v>
      </c>
      <c r="AC543" s="30">
        <v>0</v>
      </c>
      <c r="AD543" s="7" t="s">
        <v>1148</v>
      </c>
      <c r="AE543" s="30">
        <v>0</v>
      </c>
      <c r="AF543" s="7" t="s">
        <v>1148</v>
      </c>
      <c r="AG543" s="30">
        <v>0</v>
      </c>
      <c r="AH543" s="34" t="s">
        <v>1148</v>
      </c>
      <c r="AI543" s="32">
        <v>12</v>
      </c>
      <c r="AJ543" s="7" t="s">
        <v>1148</v>
      </c>
      <c r="AK543" s="7" t="str">
        <f>IF(OR(N543="Q",P543="Q",R543="Q",T543="Q",V543="Q",X543="Q",Z543="Q",AB543="Q",AD543="Q",AF543="Q",AH543="Q",AJ543="Q"),"Yes","No")</f>
        <v>No</v>
      </c>
    </row>
    <row r="544" spans="1:37">
      <c r="A544" s="7" t="s">
        <v>406</v>
      </c>
      <c r="B544" s="7" t="s">
        <v>407</v>
      </c>
      <c r="C544" s="7" t="s">
        <v>86</v>
      </c>
      <c r="D544" s="304">
        <v>3008</v>
      </c>
      <c r="E544" s="299">
        <v>30008</v>
      </c>
      <c r="F544" s="7" t="s">
        <v>167</v>
      </c>
      <c r="G544" s="7" t="s">
        <v>160</v>
      </c>
      <c r="H544" s="8">
        <v>116636</v>
      </c>
      <c r="I544" s="8">
        <v>37</v>
      </c>
      <c r="J544" s="7" t="s">
        <v>10</v>
      </c>
      <c r="K544" s="7" t="s">
        <v>161</v>
      </c>
      <c r="L544" s="8">
        <v>9</v>
      </c>
      <c r="M544" s="8">
        <v>7108</v>
      </c>
      <c r="N544" s="7" t="s">
        <v>1148</v>
      </c>
      <c r="O544" s="8">
        <v>465</v>
      </c>
      <c r="P544" s="7" t="s">
        <v>1148</v>
      </c>
      <c r="Q544" s="8">
        <v>1943</v>
      </c>
      <c r="R544" s="7" t="s">
        <v>1148</v>
      </c>
      <c r="S544" s="8">
        <v>4095</v>
      </c>
      <c r="T544" s="7" t="s">
        <v>1148</v>
      </c>
      <c r="U544" s="8">
        <v>0</v>
      </c>
      <c r="V544" s="7" t="s">
        <v>1148</v>
      </c>
      <c r="W544" s="33">
        <v>13611</v>
      </c>
      <c r="X544" s="7" t="s">
        <v>1148</v>
      </c>
      <c r="Y544" s="30">
        <v>4</v>
      </c>
      <c r="Z544" s="7" t="s">
        <v>1148</v>
      </c>
      <c r="AA544" s="30">
        <v>0.3</v>
      </c>
      <c r="AB544" s="7" t="s">
        <v>1148</v>
      </c>
      <c r="AC544" s="30">
        <v>1</v>
      </c>
      <c r="AD544" s="7" t="s">
        <v>1148</v>
      </c>
      <c r="AE544" s="30">
        <v>3</v>
      </c>
      <c r="AF544" s="7" t="s">
        <v>1148</v>
      </c>
      <c r="AG544" s="30">
        <v>0</v>
      </c>
      <c r="AH544" s="34" t="s">
        <v>1148</v>
      </c>
      <c r="AI544" s="32">
        <v>8.3000000000000007</v>
      </c>
      <c r="AJ544" s="7" t="s">
        <v>1148</v>
      </c>
      <c r="AK544" s="7" t="str">
        <f>IF(OR(N544="Q",P544="Q",R544="Q",T544="Q",V544="Q",X544="Q",Z544="Q",AB544="Q",AD544="Q",AF544="Q",AH544="Q",AJ544="Q"),"Yes","No")</f>
        <v>No</v>
      </c>
    </row>
    <row r="545" spans="1:37">
      <c r="A545" s="7" t="s">
        <v>332</v>
      </c>
      <c r="B545" s="7" t="s">
        <v>333</v>
      </c>
      <c r="C545" s="7" t="s">
        <v>55</v>
      </c>
      <c r="D545" s="304">
        <v>7016</v>
      </c>
      <c r="E545" s="299">
        <v>70016</v>
      </c>
      <c r="F545" s="7" t="s">
        <v>164</v>
      </c>
      <c r="G545" s="7" t="s">
        <v>160</v>
      </c>
      <c r="H545" s="8">
        <v>124748</v>
      </c>
      <c r="I545" s="8">
        <v>37</v>
      </c>
      <c r="J545" s="7" t="s">
        <v>10</v>
      </c>
      <c r="K545" s="7" t="s">
        <v>161</v>
      </c>
      <c r="L545" s="8">
        <v>9</v>
      </c>
      <c r="M545" s="8">
        <v>26970</v>
      </c>
      <c r="N545" s="7" t="s">
        <v>1148</v>
      </c>
      <c r="O545" s="8">
        <v>1417</v>
      </c>
      <c r="P545" s="7" t="s">
        <v>1148</v>
      </c>
      <c r="Q545" s="8">
        <v>0</v>
      </c>
      <c r="R545" s="7" t="s">
        <v>1148</v>
      </c>
      <c r="S545" s="8">
        <v>448</v>
      </c>
      <c r="T545" s="7" t="s">
        <v>1148</v>
      </c>
      <c r="U545" s="8">
        <v>0</v>
      </c>
      <c r="V545" s="7" t="s">
        <v>1148</v>
      </c>
      <c r="W545" s="33">
        <v>28835</v>
      </c>
      <c r="X545" s="7" t="s">
        <v>1148</v>
      </c>
      <c r="Y545" s="30">
        <v>19</v>
      </c>
      <c r="Z545" s="7" t="s">
        <v>1148</v>
      </c>
      <c r="AA545" s="30">
        <v>1</v>
      </c>
      <c r="AB545" s="7" t="s">
        <v>1148</v>
      </c>
      <c r="AC545" s="30">
        <v>0</v>
      </c>
      <c r="AD545" s="7" t="s">
        <v>1148</v>
      </c>
      <c r="AE545" s="30">
        <v>1</v>
      </c>
      <c r="AF545" s="7" t="s">
        <v>1148</v>
      </c>
      <c r="AG545" s="30">
        <v>0</v>
      </c>
      <c r="AH545" s="34" t="s">
        <v>1148</v>
      </c>
      <c r="AI545" s="32">
        <v>21</v>
      </c>
      <c r="AJ545" s="7" t="s">
        <v>1148</v>
      </c>
      <c r="AK545" s="7" t="str">
        <f>IF(OR(N545="Q",P545="Q",R545="Q",T545="Q",V545="Q",X545="Q",Z545="Q",AB545="Q",AD545="Q",AF545="Q",AH545="Q",AJ545="Q"),"Yes","No")</f>
        <v>No</v>
      </c>
    </row>
    <row r="546" spans="1:37">
      <c r="A546" s="7" t="s">
        <v>1137</v>
      </c>
      <c r="B546" s="7" t="s">
        <v>1138</v>
      </c>
      <c r="C546" s="7" t="s">
        <v>32</v>
      </c>
      <c r="D546" s="304"/>
      <c r="E546" s="299">
        <v>40245</v>
      </c>
      <c r="F546" s="7" t="s">
        <v>189</v>
      </c>
      <c r="G546" s="7" t="s">
        <v>160</v>
      </c>
      <c r="H546" s="8">
        <v>1065219</v>
      </c>
      <c r="I546" s="8">
        <v>37</v>
      </c>
      <c r="J546" s="7" t="s">
        <v>7</v>
      </c>
      <c r="K546" s="7" t="s">
        <v>161</v>
      </c>
      <c r="L546" s="8">
        <v>7</v>
      </c>
      <c r="M546" s="8">
        <v>14093</v>
      </c>
      <c r="N546" s="7" t="s">
        <v>1148</v>
      </c>
      <c r="O546" s="8">
        <v>0</v>
      </c>
      <c r="P546" s="7" t="s">
        <v>1148</v>
      </c>
      <c r="Q546" s="8">
        <v>0</v>
      </c>
      <c r="R546" s="7" t="s">
        <v>1148</v>
      </c>
      <c r="S546" s="8">
        <v>3766</v>
      </c>
      <c r="T546" s="7" t="s">
        <v>1148</v>
      </c>
      <c r="U546" s="8">
        <v>0</v>
      </c>
      <c r="V546" s="7" t="s">
        <v>1148</v>
      </c>
      <c r="W546" s="33">
        <v>17859</v>
      </c>
      <c r="X546" s="7" t="s">
        <v>1148</v>
      </c>
      <c r="Y546" s="30">
        <v>8</v>
      </c>
      <c r="Z546" s="7" t="s">
        <v>1148</v>
      </c>
      <c r="AA546" s="30">
        <v>0</v>
      </c>
      <c r="AB546" s="7" t="s">
        <v>1148</v>
      </c>
      <c r="AC546" s="30">
        <v>0</v>
      </c>
      <c r="AD546" s="7" t="s">
        <v>1148</v>
      </c>
      <c r="AE546" s="30">
        <v>2</v>
      </c>
      <c r="AF546" s="7" t="s">
        <v>1148</v>
      </c>
      <c r="AG546" s="30">
        <v>0</v>
      </c>
      <c r="AH546" s="34" t="s">
        <v>1148</v>
      </c>
      <c r="AI546" s="32">
        <v>10</v>
      </c>
      <c r="AJ546" s="7" t="s">
        <v>1148</v>
      </c>
      <c r="AK546" s="7" t="str">
        <f>IF(OR(N546="Q",P546="Q",R546="Q",T546="Q",V546="Q",X546="Q",Z546="Q",AB546="Q",AD546="Q",AF546="Q",AH546="Q",AJ546="Q"),"Yes","No")</f>
        <v>No</v>
      </c>
    </row>
    <row r="547" spans="1:37">
      <c r="A547" s="7" t="s">
        <v>316</v>
      </c>
      <c r="B547" s="7" t="s">
        <v>317</v>
      </c>
      <c r="C547" s="7" t="s">
        <v>36</v>
      </c>
      <c r="D547" s="304">
        <v>4058</v>
      </c>
      <c r="E547" s="299">
        <v>40058</v>
      </c>
      <c r="F547" s="7" t="s">
        <v>164</v>
      </c>
      <c r="G547" s="7" t="s">
        <v>160</v>
      </c>
      <c r="H547" s="8">
        <v>60851</v>
      </c>
      <c r="I547" s="8">
        <v>37</v>
      </c>
      <c r="J547" s="7" t="s">
        <v>10</v>
      </c>
      <c r="K547" s="7" t="s">
        <v>161</v>
      </c>
      <c r="L547" s="8">
        <v>6</v>
      </c>
      <c r="M547" s="8">
        <v>9925</v>
      </c>
      <c r="N547" s="7" t="s">
        <v>1148</v>
      </c>
      <c r="O547" s="8">
        <v>1589</v>
      </c>
      <c r="P547" s="7" t="s">
        <v>1148</v>
      </c>
      <c r="Q547" s="8">
        <v>1698</v>
      </c>
      <c r="R547" s="7" t="s">
        <v>1148</v>
      </c>
      <c r="S547" s="8">
        <v>1526</v>
      </c>
      <c r="T547" s="7" t="s">
        <v>1148</v>
      </c>
      <c r="U547" s="8">
        <v>0</v>
      </c>
      <c r="V547" s="7" t="s">
        <v>1148</v>
      </c>
      <c r="W547" s="33">
        <v>14738</v>
      </c>
      <c r="X547" s="7" t="s">
        <v>1148</v>
      </c>
      <c r="Y547" s="30">
        <v>5</v>
      </c>
      <c r="Z547" s="7" t="s">
        <v>1148</v>
      </c>
      <c r="AA547" s="30">
        <v>1</v>
      </c>
      <c r="AB547" s="7" t="s">
        <v>1148</v>
      </c>
      <c r="AC547" s="30">
        <v>1</v>
      </c>
      <c r="AD547" s="7" t="s">
        <v>1148</v>
      </c>
      <c r="AE547" s="30">
        <v>1</v>
      </c>
      <c r="AF547" s="7" t="s">
        <v>1148</v>
      </c>
      <c r="AG547" s="30">
        <v>0</v>
      </c>
      <c r="AH547" s="34" t="s">
        <v>1148</v>
      </c>
      <c r="AI547" s="32">
        <v>8</v>
      </c>
      <c r="AJ547" s="7" t="s">
        <v>1148</v>
      </c>
      <c r="AK547" s="7" t="str">
        <f>IF(OR(N547="Q",P547="Q",R547="Q",T547="Q",V547="Q",X547="Q",Z547="Q",AB547="Q",AD547="Q",AF547="Q",AH547="Q",AJ547="Q"),"Yes","No")</f>
        <v>No</v>
      </c>
    </row>
    <row r="548" spans="1:37">
      <c r="A548" s="7" t="s">
        <v>729</v>
      </c>
      <c r="B548" s="7" t="s">
        <v>730</v>
      </c>
      <c r="C548" s="7" t="s">
        <v>32</v>
      </c>
      <c r="D548" s="304">
        <v>4127</v>
      </c>
      <c r="E548" s="299">
        <v>40127</v>
      </c>
      <c r="F548" s="7" t="s">
        <v>164</v>
      </c>
      <c r="G548" s="7" t="s">
        <v>160</v>
      </c>
      <c r="H548" s="8">
        <v>201289</v>
      </c>
      <c r="I548" s="8">
        <v>37</v>
      </c>
      <c r="J548" s="7" t="s">
        <v>7</v>
      </c>
      <c r="K548" s="7" t="s">
        <v>161</v>
      </c>
      <c r="L548" s="8">
        <v>6</v>
      </c>
      <c r="M548" s="8">
        <v>15275</v>
      </c>
      <c r="N548" s="7" t="s">
        <v>1148</v>
      </c>
      <c r="O548" s="8">
        <v>1888</v>
      </c>
      <c r="P548" s="7" t="s">
        <v>1148</v>
      </c>
      <c r="Q548" s="8">
        <v>0</v>
      </c>
      <c r="R548" s="7" t="s">
        <v>1148</v>
      </c>
      <c r="S548" s="8">
        <v>11759</v>
      </c>
      <c r="T548" s="7" t="s">
        <v>1148</v>
      </c>
      <c r="U548" s="8">
        <v>0</v>
      </c>
      <c r="V548" s="7" t="s">
        <v>1148</v>
      </c>
      <c r="W548" s="33">
        <v>28922</v>
      </c>
      <c r="X548" s="7" t="s">
        <v>1148</v>
      </c>
      <c r="Y548" s="30">
        <v>9</v>
      </c>
      <c r="Z548" s="7" t="s">
        <v>1148</v>
      </c>
      <c r="AA548" s="30">
        <v>1</v>
      </c>
      <c r="AB548" s="7" t="s">
        <v>1148</v>
      </c>
      <c r="AC548" s="30">
        <v>0</v>
      </c>
      <c r="AD548" s="7" t="s">
        <v>1148</v>
      </c>
      <c r="AE548" s="30">
        <v>6</v>
      </c>
      <c r="AF548" s="7" t="s">
        <v>1148</v>
      </c>
      <c r="AG548" s="30">
        <v>0</v>
      </c>
      <c r="AH548" s="34" t="s">
        <v>1148</v>
      </c>
      <c r="AI548" s="32">
        <v>16</v>
      </c>
      <c r="AJ548" s="7" t="s">
        <v>1148</v>
      </c>
      <c r="AK548" s="7" t="str">
        <f>IF(OR(N548="Q",P548="Q",R548="Q",T548="Q",V548="Q",X548="Q",Z548="Q",AB548="Q",AD548="Q",AF548="Q",AH548="Q",AJ548="Q"),"Yes","No")</f>
        <v>No</v>
      </c>
    </row>
    <row r="549" spans="1:37">
      <c r="A549" s="7" t="s">
        <v>439</v>
      </c>
      <c r="B549" s="7" t="s">
        <v>440</v>
      </c>
      <c r="C549" s="7" t="s">
        <v>86</v>
      </c>
      <c r="D549" s="304">
        <v>3076</v>
      </c>
      <c r="E549" s="299">
        <v>30076</v>
      </c>
      <c r="F549" s="7" t="s">
        <v>167</v>
      </c>
      <c r="G549" s="7" t="s">
        <v>160</v>
      </c>
      <c r="H549" s="8">
        <v>75689</v>
      </c>
      <c r="I549" s="8">
        <v>37</v>
      </c>
      <c r="J549" s="7" t="s">
        <v>10</v>
      </c>
      <c r="K549" s="7" t="s">
        <v>161</v>
      </c>
      <c r="L549" s="8">
        <v>4</v>
      </c>
      <c r="M549" s="8">
        <v>8783</v>
      </c>
      <c r="N549" s="7" t="s">
        <v>1148</v>
      </c>
      <c r="O549" s="8">
        <v>0</v>
      </c>
      <c r="P549" s="7" t="s">
        <v>1148</v>
      </c>
      <c r="Q549" s="8">
        <v>0</v>
      </c>
      <c r="R549" s="7" t="s">
        <v>1148</v>
      </c>
      <c r="S549" s="8">
        <v>1588</v>
      </c>
      <c r="T549" s="7" t="s">
        <v>1148</v>
      </c>
      <c r="U549" s="8">
        <v>0</v>
      </c>
      <c r="V549" s="7" t="s">
        <v>1148</v>
      </c>
      <c r="W549" s="33">
        <v>10371</v>
      </c>
      <c r="X549" s="7" t="s">
        <v>1148</v>
      </c>
      <c r="Y549" s="30">
        <v>5</v>
      </c>
      <c r="Z549" s="7" t="s">
        <v>1148</v>
      </c>
      <c r="AA549" s="30">
        <v>0</v>
      </c>
      <c r="AB549" s="7" t="s">
        <v>1148</v>
      </c>
      <c r="AC549" s="30">
        <v>0</v>
      </c>
      <c r="AD549" s="7" t="s">
        <v>1148</v>
      </c>
      <c r="AE549" s="30">
        <v>1</v>
      </c>
      <c r="AF549" s="7" t="s">
        <v>1148</v>
      </c>
      <c r="AG549" s="30">
        <v>0</v>
      </c>
      <c r="AH549" s="34" t="s">
        <v>1148</v>
      </c>
      <c r="AI549" s="32">
        <v>6</v>
      </c>
      <c r="AJ549" s="7" t="s">
        <v>1148</v>
      </c>
      <c r="AK549" s="7" t="str">
        <f>IF(OR(N549="Q",P549="Q",R549="Q",T549="Q",V549="Q",X549="Q",Z549="Q",AB549="Q",AD549="Q",AF549="Q",AH549="Q",AJ549="Q"),"Yes","No")</f>
        <v>No</v>
      </c>
    </row>
    <row r="550" spans="1:37">
      <c r="A550" s="7" t="s">
        <v>690</v>
      </c>
      <c r="B550" s="7" t="s">
        <v>691</v>
      </c>
      <c r="C550" s="7" t="s">
        <v>17</v>
      </c>
      <c r="D550" s="304">
        <v>9142</v>
      </c>
      <c r="E550" s="299">
        <v>90142</v>
      </c>
      <c r="F550" s="7" t="s">
        <v>114</v>
      </c>
      <c r="G550" s="7" t="s">
        <v>160</v>
      </c>
      <c r="H550" s="8">
        <v>72794</v>
      </c>
      <c r="I550" s="8">
        <v>36</v>
      </c>
      <c r="J550" s="7" t="s">
        <v>7</v>
      </c>
      <c r="K550" s="7" t="s">
        <v>161</v>
      </c>
      <c r="L550" s="8">
        <v>36</v>
      </c>
      <c r="M550" s="8">
        <v>3536</v>
      </c>
      <c r="N550" s="7" t="s">
        <v>1148</v>
      </c>
      <c r="O550" s="8">
        <v>13182</v>
      </c>
      <c r="P550" s="7" t="s">
        <v>1148</v>
      </c>
      <c r="Q550" s="8">
        <v>864</v>
      </c>
      <c r="R550" s="7" t="s">
        <v>1148</v>
      </c>
      <c r="S550" s="8">
        <v>7320</v>
      </c>
      <c r="T550" s="7" t="s">
        <v>1148</v>
      </c>
      <c r="U550" s="8">
        <v>0</v>
      </c>
      <c r="V550" s="7" t="s">
        <v>1148</v>
      </c>
      <c r="W550" s="33">
        <v>24902</v>
      </c>
      <c r="X550" s="7" t="s">
        <v>1148</v>
      </c>
      <c r="Y550" s="30">
        <v>2</v>
      </c>
      <c r="Z550" s="7" t="s">
        <v>1148</v>
      </c>
      <c r="AA550" s="30">
        <v>8.5</v>
      </c>
      <c r="AB550" s="7" t="s">
        <v>1148</v>
      </c>
      <c r="AC550" s="30">
        <v>0.5</v>
      </c>
      <c r="AD550" s="7" t="s">
        <v>1148</v>
      </c>
      <c r="AE550" s="30">
        <v>4</v>
      </c>
      <c r="AF550" s="7" t="s">
        <v>1148</v>
      </c>
      <c r="AG550" s="30">
        <v>0</v>
      </c>
      <c r="AH550" s="34" t="s">
        <v>1148</v>
      </c>
      <c r="AI550" s="32">
        <v>15</v>
      </c>
      <c r="AJ550" s="7" t="s">
        <v>1148</v>
      </c>
      <c r="AK550" s="7" t="str">
        <f>IF(OR(N550="Q",P550="Q",R550="Q",T550="Q",V550="Q",X550="Q",Z550="Q",AB550="Q",AD550="Q",AF550="Q",AH550="Q",AJ550="Q"),"Yes","No")</f>
        <v>No</v>
      </c>
    </row>
    <row r="551" spans="1:37">
      <c r="A551" s="7" t="s">
        <v>531</v>
      </c>
      <c r="B551" s="7" t="s">
        <v>532</v>
      </c>
      <c r="C551" s="7" t="s">
        <v>42</v>
      </c>
      <c r="D551" s="304">
        <v>5054</v>
      </c>
      <c r="E551" s="299">
        <v>50054</v>
      </c>
      <c r="F551" s="7" t="s">
        <v>164</v>
      </c>
      <c r="G551" s="7" t="s">
        <v>160</v>
      </c>
      <c r="H551" s="8">
        <v>90580</v>
      </c>
      <c r="I551" s="8">
        <v>36</v>
      </c>
      <c r="J551" s="7" t="s">
        <v>7</v>
      </c>
      <c r="K551" s="7" t="s">
        <v>161</v>
      </c>
      <c r="L551" s="8">
        <v>26</v>
      </c>
      <c r="M551" s="8">
        <v>71121</v>
      </c>
      <c r="N551" s="7" t="s">
        <v>1148</v>
      </c>
      <c r="O551" s="8">
        <v>12731</v>
      </c>
      <c r="P551" s="7" t="s">
        <v>1148</v>
      </c>
      <c r="Q551" s="8">
        <v>1964</v>
      </c>
      <c r="R551" s="7" t="s">
        <v>1148</v>
      </c>
      <c r="S551" s="8">
        <v>10783</v>
      </c>
      <c r="T551" s="7" t="s">
        <v>1148</v>
      </c>
      <c r="U551" s="8">
        <v>0</v>
      </c>
      <c r="V551" s="7" t="s">
        <v>1148</v>
      </c>
      <c r="W551" s="33">
        <v>96599</v>
      </c>
      <c r="X551" s="7" t="s">
        <v>1148</v>
      </c>
      <c r="Y551" s="30">
        <v>36</v>
      </c>
      <c r="Z551" s="7" t="s">
        <v>1148</v>
      </c>
      <c r="AA551" s="30">
        <v>7</v>
      </c>
      <c r="AB551" s="7" t="s">
        <v>1148</v>
      </c>
      <c r="AC551" s="30">
        <v>1</v>
      </c>
      <c r="AD551" s="7" t="s">
        <v>1148</v>
      </c>
      <c r="AE551" s="30">
        <v>6</v>
      </c>
      <c r="AF551" s="7" t="s">
        <v>1148</v>
      </c>
      <c r="AG551" s="30">
        <v>0</v>
      </c>
      <c r="AH551" s="34" t="s">
        <v>1148</v>
      </c>
      <c r="AI551" s="32">
        <v>50</v>
      </c>
      <c r="AJ551" s="7" t="s">
        <v>1148</v>
      </c>
      <c r="AK551" s="7" t="str">
        <f>IF(OR(N551="Q",P551="Q",R551="Q",T551="Q",V551="Q",X551="Q",Z551="Q",AB551="Q",AD551="Q",AF551="Q",AH551="Q",AJ551="Q"),"Yes","No")</f>
        <v>No</v>
      </c>
    </row>
    <row r="552" spans="1:37">
      <c r="A552" s="7" t="s">
        <v>531</v>
      </c>
      <c r="B552" s="7" t="s">
        <v>532</v>
      </c>
      <c r="C552" s="7" t="s">
        <v>42</v>
      </c>
      <c r="D552" s="304">
        <v>5054</v>
      </c>
      <c r="E552" s="299">
        <v>50054</v>
      </c>
      <c r="F552" s="7" t="s">
        <v>164</v>
      </c>
      <c r="G552" s="7" t="s">
        <v>160</v>
      </c>
      <c r="H552" s="8">
        <v>90580</v>
      </c>
      <c r="I552" s="8">
        <v>36</v>
      </c>
      <c r="J552" s="7" t="s">
        <v>10</v>
      </c>
      <c r="K552" s="7" t="s">
        <v>161</v>
      </c>
      <c r="L552" s="8">
        <v>10</v>
      </c>
      <c r="M552" s="8">
        <v>21386</v>
      </c>
      <c r="N552" s="7" t="s">
        <v>1148</v>
      </c>
      <c r="O552" s="8">
        <v>2178</v>
      </c>
      <c r="P552" s="7" t="s">
        <v>1148</v>
      </c>
      <c r="Q552" s="8">
        <v>0</v>
      </c>
      <c r="R552" s="7" t="s">
        <v>1148</v>
      </c>
      <c r="S552" s="8">
        <v>3960</v>
      </c>
      <c r="T552" s="7" t="s">
        <v>1148</v>
      </c>
      <c r="U552" s="8">
        <v>0</v>
      </c>
      <c r="V552" s="7" t="s">
        <v>1148</v>
      </c>
      <c r="W552" s="33">
        <v>27524</v>
      </c>
      <c r="X552" s="7" t="s">
        <v>1148</v>
      </c>
      <c r="Y552" s="30">
        <v>11</v>
      </c>
      <c r="Z552" s="7" t="s">
        <v>1148</v>
      </c>
      <c r="AA552" s="30">
        <v>1</v>
      </c>
      <c r="AB552" s="7" t="s">
        <v>1148</v>
      </c>
      <c r="AC552" s="30">
        <v>0</v>
      </c>
      <c r="AD552" s="7" t="s">
        <v>1148</v>
      </c>
      <c r="AE552" s="30">
        <v>2</v>
      </c>
      <c r="AF552" s="7" t="s">
        <v>1148</v>
      </c>
      <c r="AG552" s="30">
        <v>0</v>
      </c>
      <c r="AH552" s="34" t="s">
        <v>1148</v>
      </c>
      <c r="AI552" s="32">
        <v>14</v>
      </c>
      <c r="AJ552" s="7" t="s">
        <v>1148</v>
      </c>
      <c r="AK552" s="7" t="str">
        <f>IF(OR(N552="Q",P552="Q",R552="Q",T552="Q",V552="Q",X552="Q",Z552="Q",AB552="Q",AD552="Q",AF552="Q",AH552="Q",AJ552="Q"),"Yes","No")</f>
        <v>No</v>
      </c>
    </row>
    <row r="553" spans="1:37">
      <c r="A553" s="7" t="s">
        <v>357</v>
      </c>
      <c r="B553" s="7" t="s">
        <v>358</v>
      </c>
      <c r="C553" s="7" t="s">
        <v>40</v>
      </c>
      <c r="D553" s="304">
        <v>5061</v>
      </c>
      <c r="E553" s="299">
        <v>50061</v>
      </c>
      <c r="F553" s="7" t="s">
        <v>164</v>
      </c>
      <c r="G553" s="7" t="s">
        <v>160</v>
      </c>
      <c r="H553" s="8">
        <v>93863</v>
      </c>
      <c r="I553" s="8">
        <v>35</v>
      </c>
      <c r="J553" s="7" t="s">
        <v>7</v>
      </c>
      <c r="K553" s="7" t="s">
        <v>161</v>
      </c>
      <c r="L553" s="8">
        <v>22</v>
      </c>
      <c r="M553" s="8">
        <v>83437</v>
      </c>
      <c r="N553" s="7" t="s">
        <v>1148</v>
      </c>
      <c r="O553" s="8">
        <v>11644</v>
      </c>
      <c r="P553" s="7" t="s">
        <v>1148</v>
      </c>
      <c r="Q553" s="8">
        <v>5953</v>
      </c>
      <c r="R553" s="7" t="s">
        <v>1148</v>
      </c>
      <c r="S553" s="8">
        <v>4150</v>
      </c>
      <c r="T553" s="7" t="s">
        <v>1148</v>
      </c>
      <c r="U553" s="8">
        <v>0</v>
      </c>
      <c r="V553" s="7" t="s">
        <v>1148</v>
      </c>
      <c r="W553" s="33">
        <v>105184</v>
      </c>
      <c r="X553" s="7" t="s">
        <v>1148</v>
      </c>
      <c r="Y553" s="30">
        <v>46.2</v>
      </c>
      <c r="Z553" s="7" t="s">
        <v>1148</v>
      </c>
      <c r="AA553" s="30">
        <v>6.4</v>
      </c>
      <c r="AB553" s="7" t="s">
        <v>1148</v>
      </c>
      <c r="AC553" s="30">
        <v>3.2</v>
      </c>
      <c r="AD553" s="7" t="s">
        <v>1148</v>
      </c>
      <c r="AE553" s="30">
        <v>2.4</v>
      </c>
      <c r="AF553" s="7" t="s">
        <v>1148</v>
      </c>
      <c r="AG553" s="30">
        <v>0</v>
      </c>
      <c r="AH553" s="34" t="s">
        <v>1148</v>
      </c>
      <c r="AI553" s="32">
        <v>58.2</v>
      </c>
      <c r="AJ553" s="7" t="s">
        <v>1148</v>
      </c>
      <c r="AK553" s="7" t="str">
        <f>IF(OR(N553="Q",P553="Q",R553="Q",T553="Q",V553="Q",X553="Q",Z553="Q",AB553="Q",AD553="Q",AF553="Q",AH553="Q",AJ553="Q"),"Yes","No")</f>
        <v>No</v>
      </c>
    </row>
    <row r="554" spans="1:37">
      <c r="A554" s="7" t="s">
        <v>663</v>
      </c>
      <c r="B554" s="7" t="s">
        <v>664</v>
      </c>
      <c r="C554" s="7" t="s">
        <v>84</v>
      </c>
      <c r="D554" s="304">
        <v>6082</v>
      </c>
      <c r="E554" s="299">
        <v>60082</v>
      </c>
      <c r="F554" s="7" t="s">
        <v>167</v>
      </c>
      <c r="G554" s="7" t="s">
        <v>160</v>
      </c>
      <c r="H554" s="8">
        <v>106383</v>
      </c>
      <c r="I554" s="8">
        <v>35</v>
      </c>
      <c r="J554" s="7" t="s">
        <v>7</v>
      </c>
      <c r="K554" s="7" t="s">
        <v>161</v>
      </c>
      <c r="L554" s="8">
        <v>14</v>
      </c>
      <c r="M554" s="8">
        <v>29867</v>
      </c>
      <c r="N554" s="7" t="s">
        <v>1148</v>
      </c>
      <c r="O554" s="8">
        <v>1476</v>
      </c>
      <c r="P554" s="7" t="s">
        <v>1148</v>
      </c>
      <c r="Q554" s="8">
        <v>0</v>
      </c>
      <c r="R554" s="7" t="s">
        <v>1148</v>
      </c>
      <c r="S554" s="8">
        <v>4139</v>
      </c>
      <c r="T554" s="7" t="s">
        <v>1148</v>
      </c>
      <c r="U554" s="8">
        <v>0</v>
      </c>
      <c r="V554" s="7" t="s">
        <v>1148</v>
      </c>
      <c r="W554" s="33">
        <v>35482</v>
      </c>
      <c r="X554" s="7" t="s">
        <v>1148</v>
      </c>
      <c r="Y554" s="30">
        <v>15.45</v>
      </c>
      <c r="Z554" s="7" t="s">
        <v>1148</v>
      </c>
      <c r="AA554" s="30">
        <v>0.84</v>
      </c>
      <c r="AB554" s="7" t="s">
        <v>1148</v>
      </c>
      <c r="AC554" s="30">
        <v>0</v>
      </c>
      <c r="AD554" s="7" t="s">
        <v>1148</v>
      </c>
      <c r="AE554" s="30">
        <v>2.4</v>
      </c>
      <c r="AF554" s="7" t="s">
        <v>1148</v>
      </c>
      <c r="AG554" s="30">
        <v>0</v>
      </c>
      <c r="AH554" s="34" t="s">
        <v>1148</v>
      </c>
      <c r="AI554" s="32">
        <v>18.690000000000001</v>
      </c>
      <c r="AJ554" s="7" t="s">
        <v>1148</v>
      </c>
      <c r="AK554" s="7" t="str">
        <f>IF(OR(N554="Q",P554="Q",R554="Q",T554="Q",V554="Q",X554="Q",Z554="Q",AB554="Q",AD554="Q",AF554="Q",AH554="Q",AJ554="Q"),"Yes","No")</f>
        <v>No</v>
      </c>
    </row>
    <row r="555" spans="1:37">
      <c r="A555" s="7" t="s">
        <v>663</v>
      </c>
      <c r="B555" s="7" t="s">
        <v>664</v>
      </c>
      <c r="C555" s="7" t="s">
        <v>84</v>
      </c>
      <c r="D555" s="304">
        <v>6082</v>
      </c>
      <c r="E555" s="299">
        <v>60082</v>
      </c>
      <c r="F555" s="7" t="s">
        <v>167</v>
      </c>
      <c r="G555" s="7" t="s">
        <v>160</v>
      </c>
      <c r="H555" s="8">
        <v>106383</v>
      </c>
      <c r="I555" s="8">
        <v>35</v>
      </c>
      <c r="J555" s="7" t="s">
        <v>10</v>
      </c>
      <c r="K555" s="7" t="s">
        <v>161</v>
      </c>
      <c r="L555" s="8">
        <v>9</v>
      </c>
      <c r="M555" s="8">
        <v>9956</v>
      </c>
      <c r="N555" s="7" t="s">
        <v>1148</v>
      </c>
      <c r="O555" s="8">
        <v>984</v>
      </c>
      <c r="P555" s="7" t="s">
        <v>1148</v>
      </c>
      <c r="Q555" s="8">
        <v>0</v>
      </c>
      <c r="R555" s="7" t="s">
        <v>1148</v>
      </c>
      <c r="S555" s="8">
        <v>2759</v>
      </c>
      <c r="T555" s="7" t="s">
        <v>1148</v>
      </c>
      <c r="U555" s="8">
        <v>0</v>
      </c>
      <c r="V555" s="7" t="s">
        <v>1148</v>
      </c>
      <c r="W555" s="33">
        <v>13699</v>
      </c>
      <c r="X555" s="7" t="s">
        <v>1148</v>
      </c>
      <c r="Y555" s="30">
        <v>5.15</v>
      </c>
      <c r="Z555" s="7" t="s">
        <v>1148</v>
      </c>
      <c r="AA555" s="30">
        <v>0.56000000000000005</v>
      </c>
      <c r="AB555" s="7" t="s">
        <v>1148</v>
      </c>
      <c r="AC555" s="30">
        <v>0</v>
      </c>
      <c r="AD555" s="7" t="s">
        <v>1148</v>
      </c>
      <c r="AE555" s="30">
        <v>1.6</v>
      </c>
      <c r="AF555" s="7" t="s">
        <v>1148</v>
      </c>
      <c r="AG555" s="30">
        <v>0</v>
      </c>
      <c r="AH555" s="34" t="s">
        <v>1148</v>
      </c>
      <c r="AI555" s="32">
        <v>7.31</v>
      </c>
      <c r="AJ555" s="7" t="s">
        <v>1148</v>
      </c>
      <c r="AK555" s="7" t="str">
        <f>IF(OR(N555="Q",P555="Q",R555="Q",T555="Q",V555="Q",X555="Q",Z555="Q",AB555="Q",AD555="Q",AF555="Q",AH555="Q",AJ555="Q"),"Yes","No")</f>
        <v>No</v>
      </c>
    </row>
    <row r="556" spans="1:37">
      <c r="A556" s="7" t="s">
        <v>357</v>
      </c>
      <c r="B556" s="7" t="s">
        <v>358</v>
      </c>
      <c r="C556" s="7" t="s">
        <v>40</v>
      </c>
      <c r="D556" s="304">
        <v>5061</v>
      </c>
      <c r="E556" s="299">
        <v>50061</v>
      </c>
      <c r="F556" s="7" t="s">
        <v>164</v>
      </c>
      <c r="G556" s="7" t="s">
        <v>160</v>
      </c>
      <c r="H556" s="8">
        <v>93863</v>
      </c>
      <c r="I556" s="8">
        <v>35</v>
      </c>
      <c r="J556" s="7" t="s">
        <v>10</v>
      </c>
      <c r="K556" s="7" t="s">
        <v>161</v>
      </c>
      <c r="L556" s="8">
        <v>6</v>
      </c>
      <c r="M556" s="8">
        <v>13312</v>
      </c>
      <c r="N556" s="7" t="s">
        <v>1148</v>
      </c>
      <c r="O556" s="8">
        <v>2911</v>
      </c>
      <c r="P556" s="7" t="s">
        <v>1148</v>
      </c>
      <c r="Q556" s="8">
        <v>1488</v>
      </c>
      <c r="R556" s="7" t="s">
        <v>1148</v>
      </c>
      <c r="S556" s="8">
        <v>4020</v>
      </c>
      <c r="T556" s="7" t="s">
        <v>1148</v>
      </c>
      <c r="U556" s="8">
        <v>0</v>
      </c>
      <c r="V556" s="7" t="s">
        <v>1148</v>
      </c>
      <c r="W556" s="33">
        <v>21731</v>
      </c>
      <c r="X556" s="7" t="s">
        <v>1148</v>
      </c>
      <c r="Y556" s="30">
        <v>7.8</v>
      </c>
      <c r="Z556" s="7" t="s">
        <v>1148</v>
      </c>
      <c r="AA556" s="30">
        <v>1.8</v>
      </c>
      <c r="AB556" s="7" t="s">
        <v>1148</v>
      </c>
      <c r="AC556" s="30">
        <v>0.8</v>
      </c>
      <c r="AD556" s="7" t="s">
        <v>1148</v>
      </c>
      <c r="AE556" s="30">
        <v>2</v>
      </c>
      <c r="AF556" s="7" t="s">
        <v>1148</v>
      </c>
      <c r="AG556" s="30">
        <v>0</v>
      </c>
      <c r="AH556" s="34" t="s">
        <v>1148</v>
      </c>
      <c r="AI556" s="32">
        <v>12.4</v>
      </c>
      <c r="AJ556" s="7" t="s">
        <v>1148</v>
      </c>
      <c r="AK556" s="7" t="str">
        <f>IF(OR(N556="Q",P556="Q",R556="Q",T556="Q",V556="Q",X556="Q",Z556="Q",AB556="Q",AD556="Q",AF556="Q",AH556="Q",AJ556="Q"),"Yes","No")</f>
        <v>No</v>
      </c>
    </row>
    <row r="557" spans="1:37">
      <c r="A557" s="7" t="s">
        <v>125</v>
      </c>
      <c r="B557" s="7" t="s">
        <v>202</v>
      </c>
      <c r="C557" s="7" t="s">
        <v>77</v>
      </c>
      <c r="D557" s="304">
        <v>3011</v>
      </c>
      <c r="E557" s="299">
        <v>30011</v>
      </c>
      <c r="F557" s="7" t="s">
        <v>167</v>
      </c>
      <c r="G557" s="7" t="s">
        <v>160</v>
      </c>
      <c r="H557" s="8">
        <v>79930</v>
      </c>
      <c r="I557" s="8">
        <v>34</v>
      </c>
      <c r="J557" s="7" t="s">
        <v>7</v>
      </c>
      <c r="K557" s="7" t="s">
        <v>161</v>
      </c>
      <c r="L557" s="8">
        <v>21</v>
      </c>
      <c r="M557" s="8">
        <v>49671</v>
      </c>
      <c r="N557" s="7" t="s">
        <v>1148</v>
      </c>
      <c r="O557" s="8">
        <v>15237</v>
      </c>
      <c r="P557" s="7" t="s">
        <v>1148</v>
      </c>
      <c r="Q557" s="8">
        <v>0</v>
      </c>
      <c r="R557" s="7" t="s">
        <v>1148</v>
      </c>
      <c r="S557" s="8">
        <v>9821</v>
      </c>
      <c r="T557" s="7" t="s">
        <v>1148</v>
      </c>
      <c r="U557" s="8">
        <v>0</v>
      </c>
      <c r="V557" s="7" t="s">
        <v>1148</v>
      </c>
      <c r="W557" s="33">
        <v>74729</v>
      </c>
      <c r="X557" s="7" t="s">
        <v>1148</v>
      </c>
      <c r="Y557" s="30">
        <v>24</v>
      </c>
      <c r="Z557" s="7" t="s">
        <v>1148</v>
      </c>
      <c r="AA557" s="30">
        <v>6.99</v>
      </c>
      <c r="AB557" s="7" t="s">
        <v>1148</v>
      </c>
      <c r="AC557" s="30">
        <v>0</v>
      </c>
      <c r="AD557" s="7" t="s">
        <v>1148</v>
      </c>
      <c r="AE557" s="30">
        <v>5.93</v>
      </c>
      <c r="AF557" s="7" t="s">
        <v>1148</v>
      </c>
      <c r="AG557" s="30">
        <v>0</v>
      </c>
      <c r="AH557" s="34" t="s">
        <v>1148</v>
      </c>
      <c r="AI557" s="32">
        <v>36.92</v>
      </c>
      <c r="AJ557" s="7" t="s">
        <v>1148</v>
      </c>
      <c r="AK557" s="7" t="str">
        <f>IF(OR(N557="Q",P557="Q",R557="Q",T557="Q",V557="Q",X557="Q",Z557="Q",AB557="Q",AD557="Q",AF557="Q",AH557="Q",AJ557="Q"),"Yes","No")</f>
        <v>No</v>
      </c>
    </row>
    <row r="558" spans="1:37">
      <c r="A558" s="7" t="s">
        <v>50</v>
      </c>
      <c r="B558" s="7" t="s">
        <v>386</v>
      </c>
      <c r="C558" s="7" t="s">
        <v>48</v>
      </c>
      <c r="D558" s="304">
        <v>3072</v>
      </c>
      <c r="E558" s="299">
        <v>30072</v>
      </c>
      <c r="F558" s="7" t="s">
        <v>164</v>
      </c>
      <c r="G558" s="7" t="s">
        <v>160</v>
      </c>
      <c r="H558" s="8">
        <v>141576</v>
      </c>
      <c r="I558" s="8">
        <v>34</v>
      </c>
      <c r="J558" s="7" t="s">
        <v>10</v>
      </c>
      <c r="K558" s="7" t="s">
        <v>161</v>
      </c>
      <c r="L558" s="8">
        <v>18</v>
      </c>
      <c r="M558" s="8">
        <v>21369</v>
      </c>
      <c r="N558" s="7" t="s">
        <v>1148</v>
      </c>
      <c r="O558" s="8">
        <v>0</v>
      </c>
      <c r="P558" s="7" t="s">
        <v>1148</v>
      </c>
      <c r="Q558" s="8">
        <v>0</v>
      </c>
      <c r="R558" s="7" t="s">
        <v>1148</v>
      </c>
      <c r="S558" s="8">
        <v>11240</v>
      </c>
      <c r="T558" s="7" t="s">
        <v>1148</v>
      </c>
      <c r="U558" s="8">
        <v>0</v>
      </c>
      <c r="V558" s="7" t="s">
        <v>1148</v>
      </c>
      <c r="W558" s="33">
        <v>32609</v>
      </c>
      <c r="X558" s="7" t="s">
        <v>1148</v>
      </c>
      <c r="Y558" s="30">
        <v>12</v>
      </c>
      <c r="Z558" s="7" t="s">
        <v>1148</v>
      </c>
      <c r="AA558" s="30">
        <v>0</v>
      </c>
      <c r="AB558" s="7" t="s">
        <v>1148</v>
      </c>
      <c r="AC558" s="30">
        <v>0</v>
      </c>
      <c r="AD558" s="7" t="s">
        <v>1148</v>
      </c>
      <c r="AE558" s="30">
        <v>6</v>
      </c>
      <c r="AF558" s="7" t="s">
        <v>1148</v>
      </c>
      <c r="AG558" s="30">
        <v>0</v>
      </c>
      <c r="AH558" s="34" t="s">
        <v>1148</v>
      </c>
      <c r="AI558" s="32">
        <v>18</v>
      </c>
      <c r="AJ558" s="7" t="s">
        <v>1148</v>
      </c>
      <c r="AK558" s="7" t="str">
        <f>IF(OR(N558="Q",P558="Q",R558="Q",T558="Q",V558="Q",X558="Q",Z558="Q",AB558="Q",AD558="Q",AF558="Q",AH558="Q",AJ558="Q"),"Yes","No")</f>
        <v>No</v>
      </c>
    </row>
    <row r="559" spans="1:37">
      <c r="A559" s="7" t="s">
        <v>50</v>
      </c>
      <c r="B559" s="7" t="s">
        <v>386</v>
      </c>
      <c r="C559" s="7" t="s">
        <v>48</v>
      </c>
      <c r="D559" s="304">
        <v>3072</v>
      </c>
      <c r="E559" s="299">
        <v>30072</v>
      </c>
      <c r="F559" s="7" t="s">
        <v>164</v>
      </c>
      <c r="G559" s="7" t="s">
        <v>160</v>
      </c>
      <c r="H559" s="8">
        <v>141576</v>
      </c>
      <c r="I559" s="8">
        <v>34</v>
      </c>
      <c r="J559" s="7" t="s">
        <v>7</v>
      </c>
      <c r="K559" s="7" t="s">
        <v>161</v>
      </c>
      <c r="L559" s="8">
        <v>16</v>
      </c>
      <c r="M559" s="8">
        <v>57808</v>
      </c>
      <c r="N559" s="7" t="s">
        <v>1148</v>
      </c>
      <c r="O559" s="8">
        <v>0</v>
      </c>
      <c r="P559" s="7" t="s">
        <v>1148</v>
      </c>
      <c r="Q559" s="8">
        <v>0</v>
      </c>
      <c r="R559" s="7" t="s">
        <v>1148</v>
      </c>
      <c r="S559" s="8">
        <v>16158</v>
      </c>
      <c r="T559" s="7" t="s">
        <v>1148</v>
      </c>
      <c r="U559" s="8">
        <v>0</v>
      </c>
      <c r="V559" s="7" t="s">
        <v>1148</v>
      </c>
      <c r="W559" s="33">
        <v>73966</v>
      </c>
      <c r="X559" s="7" t="s">
        <v>1148</v>
      </c>
      <c r="Y559" s="30">
        <v>31</v>
      </c>
      <c r="Z559" s="7" t="s">
        <v>1148</v>
      </c>
      <c r="AA559" s="30">
        <v>0</v>
      </c>
      <c r="AB559" s="7" t="s">
        <v>1148</v>
      </c>
      <c r="AC559" s="30">
        <v>0</v>
      </c>
      <c r="AD559" s="7" t="s">
        <v>1148</v>
      </c>
      <c r="AE559" s="30">
        <v>10</v>
      </c>
      <c r="AF559" s="7" t="s">
        <v>1148</v>
      </c>
      <c r="AG559" s="30">
        <v>0</v>
      </c>
      <c r="AH559" s="34" t="s">
        <v>1148</v>
      </c>
      <c r="AI559" s="32">
        <v>41</v>
      </c>
      <c r="AJ559" s="7" t="s">
        <v>1148</v>
      </c>
      <c r="AK559" s="7" t="str">
        <f>IF(OR(N559="Q",P559="Q",R559="Q",T559="Q",V559="Q",X559="Q",Z559="Q",AB559="Q",AD559="Q",AF559="Q",AH559="Q",AJ559="Q"),"Yes","No")</f>
        <v>No</v>
      </c>
    </row>
    <row r="560" spans="1:37">
      <c r="A560" s="7" t="s">
        <v>125</v>
      </c>
      <c r="B560" s="7" t="s">
        <v>202</v>
      </c>
      <c r="C560" s="7" t="s">
        <v>77</v>
      </c>
      <c r="D560" s="304">
        <v>3011</v>
      </c>
      <c r="E560" s="299">
        <v>30011</v>
      </c>
      <c r="F560" s="7" t="s">
        <v>167</v>
      </c>
      <c r="G560" s="7" t="s">
        <v>160</v>
      </c>
      <c r="H560" s="8">
        <v>79930</v>
      </c>
      <c r="I560" s="8">
        <v>34</v>
      </c>
      <c r="J560" s="7" t="s">
        <v>10</v>
      </c>
      <c r="K560" s="7" t="s">
        <v>161</v>
      </c>
      <c r="L560" s="8">
        <v>1</v>
      </c>
      <c r="M560" s="8">
        <v>7</v>
      </c>
      <c r="N560" s="7" t="s">
        <v>1148</v>
      </c>
      <c r="O560" s="8">
        <v>87</v>
      </c>
      <c r="P560" s="7" t="s">
        <v>1148</v>
      </c>
      <c r="Q560" s="8">
        <v>10</v>
      </c>
      <c r="R560" s="7" t="s">
        <v>1148</v>
      </c>
      <c r="S560" s="8">
        <v>62</v>
      </c>
      <c r="T560" s="7" t="s">
        <v>1148</v>
      </c>
      <c r="U560" s="8">
        <v>0</v>
      </c>
      <c r="V560" s="7" t="s">
        <v>1148</v>
      </c>
      <c r="W560" s="33">
        <v>166</v>
      </c>
      <c r="X560" s="7" t="s">
        <v>1148</v>
      </c>
      <c r="Y560" s="30">
        <v>0</v>
      </c>
      <c r="Z560" s="7" t="s">
        <v>1148</v>
      </c>
      <c r="AA560" s="30">
        <v>0.04</v>
      </c>
      <c r="AB560" s="7" t="s">
        <v>1148</v>
      </c>
      <c r="AC560" s="30">
        <v>0</v>
      </c>
      <c r="AD560" s="7" t="s">
        <v>1148</v>
      </c>
      <c r="AE560" s="30">
        <v>0.04</v>
      </c>
      <c r="AF560" s="7" t="s">
        <v>1148</v>
      </c>
      <c r="AG560" s="30">
        <v>0</v>
      </c>
      <c r="AH560" s="34" t="s">
        <v>1148</v>
      </c>
      <c r="AI560" s="32">
        <v>0.08</v>
      </c>
      <c r="AJ560" s="7" t="s">
        <v>1148</v>
      </c>
      <c r="AK560" s="7" t="str">
        <f>IF(OR(N560="Q",P560="Q",R560="Q",T560="Q",V560="Q",X560="Q",Z560="Q",AB560="Q",AD560="Q",AF560="Q",AH560="Q",AJ560="Q"),"Yes","No")</f>
        <v>No</v>
      </c>
    </row>
    <row r="561" spans="1:37">
      <c r="A561" s="7" t="s">
        <v>116</v>
      </c>
      <c r="B561" s="7" t="s">
        <v>797</v>
      </c>
      <c r="C561" s="7" t="s">
        <v>13</v>
      </c>
      <c r="D561" s="304">
        <v>9228</v>
      </c>
      <c r="E561" s="299">
        <v>90228</v>
      </c>
      <c r="F561" s="7" t="s">
        <v>246</v>
      </c>
      <c r="G561" s="7" t="s">
        <v>160</v>
      </c>
      <c r="H561" s="8">
        <v>843168</v>
      </c>
      <c r="I561" s="8">
        <v>33</v>
      </c>
      <c r="J561" s="7" t="s">
        <v>8</v>
      </c>
      <c r="K561" s="7" t="s">
        <v>161</v>
      </c>
      <c r="L561" s="8">
        <v>33</v>
      </c>
      <c r="M561" s="8">
        <v>0</v>
      </c>
      <c r="N561" s="7" t="s">
        <v>1148</v>
      </c>
      <c r="O561" s="8">
        <v>0</v>
      </c>
      <c r="P561" s="7" t="s">
        <v>1148</v>
      </c>
      <c r="Q561" s="8">
        <v>0</v>
      </c>
      <c r="R561" s="7" t="s">
        <v>1148</v>
      </c>
      <c r="S561" s="8">
        <v>2472</v>
      </c>
      <c r="T561" s="7" t="s">
        <v>1148</v>
      </c>
      <c r="U561" s="8">
        <v>0</v>
      </c>
      <c r="V561" s="7" t="s">
        <v>1148</v>
      </c>
      <c r="W561" s="33">
        <v>2472</v>
      </c>
      <c r="X561" s="7" t="s">
        <v>1148</v>
      </c>
      <c r="Y561" s="30">
        <v>0</v>
      </c>
      <c r="Z561" s="7" t="s">
        <v>1148</v>
      </c>
      <c r="AA561" s="30">
        <v>0</v>
      </c>
      <c r="AB561" s="7" t="s">
        <v>1148</v>
      </c>
      <c r="AC561" s="30">
        <v>0</v>
      </c>
      <c r="AD561" s="7" t="s">
        <v>1148</v>
      </c>
      <c r="AE561" s="30">
        <v>3</v>
      </c>
      <c r="AF561" s="7" t="s">
        <v>1148</v>
      </c>
      <c r="AG561" s="30">
        <v>0</v>
      </c>
      <c r="AH561" s="34" t="s">
        <v>1148</v>
      </c>
      <c r="AI561" s="32">
        <v>3</v>
      </c>
      <c r="AJ561" s="7" t="s">
        <v>1148</v>
      </c>
      <c r="AK561" s="7" t="str">
        <f>IF(OR(N561="Q",P561="Q",R561="Q",T561="Q",V561="Q",X561="Q",Z561="Q",AB561="Q",AD561="Q",AF561="Q",AH561="Q",AJ561="Q"),"Yes","No")</f>
        <v>No</v>
      </c>
    </row>
    <row r="562" spans="1:37">
      <c r="A562" s="7" t="s">
        <v>318</v>
      </c>
      <c r="B562" s="7" t="s">
        <v>319</v>
      </c>
      <c r="C562" s="7" t="s">
        <v>17</v>
      </c>
      <c r="D562" s="304">
        <v>9017</v>
      </c>
      <c r="E562" s="299">
        <v>90017</v>
      </c>
      <c r="F562" s="7" t="s">
        <v>164</v>
      </c>
      <c r="G562" s="7" t="s">
        <v>160</v>
      </c>
      <c r="H562" s="8">
        <v>308231</v>
      </c>
      <c r="I562" s="8">
        <v>33</v>
      </c>
      <c r="J562" s="7" t="s">
        <v>7</v>
      </c>
      <c r="K562" s="7" t="s">
        <v>161</v>
      </c>
      <c r="L562" s="8">
        <v>22</v>
      </c>
      <c r="M562" s="8">
        <v>118243</v>
      </c>
      <c r="N562" s="7" t="s">
        <v>1148</v>
      </c>
      <c r="O562" s="8">
        <v>12925</v>
      </c>
      <c r="P562" s="7" t="s">
        <v>1148</v>
      </c>
      <c r="Q562" s="8">
        <v>0</v>
      </c>
      <c r="R562" s="7" t="s">
        <v>1148</v>
      </c>
      <c r="S562" s="8">
        <v>20568</v>
      </c>
      <c r="T562" s="7" t="s">
        <v>1148</v>
      </c>
      <c r="U562" s="8">
        <v>0</v>
      </c>
      <c r="V562" s="7" t="s">
        <v>1148</v>
      </c>
      <c r="W562" s="33">
        <v>151736</v>
      </c>
      <c r="X562" s="7" t="s">
        <v>1148</v>
      </c>
      <c r="Y562" s="30">
        <v>66</v>
      </c>
      <c r="Z562" s="7" t="s">
        <v>1148</v>
      </c>
      <c r="AA562" s="30">
        <v>11</v>
      </c>
      <c r="AB562" s="7" t="s">
        <v>1148</v>
      </c>
      <c r="AC562" s="30">
        <v>0</v>
      </c>
      <c r="AD562" s="7" t="s">
        <v>1148</v>
      </c>
      <c r="AE562" s="30">
        <v>14</v>
      </c>
      <c r="AF562" s="7" t="s">
        <v>1148</v>
      </c>
      <c r="AG562" s="30">
        <v>0</v>
      </c>
      <c r="AH562" s="34" t="s">
        <v>1148</v>
      </c>
      <c r="AI562" s="32">
        <v>91</v>
      </c>
      <c r="AJ562" s="7" t="s">
        <v>1148</v>
      </c>
      <c r="AK562" s="7" t="str">
        <f>IF(OR(N562="Q",P562="Q",R562="Q",T562="Q",V562="Q",X562="Q",Z562="Q",AB562="Q",AD562="Q",AF562="Q",AH562="Q",AJ562="Q"),"Yes","No")</f>
        <v>No</v>
      </c>
    </row>
    <row r="563" spans="1:37">
      <c r="A563" s="7" t="s">
        <v>294</v>
      </c>
      <c r="B563" s="7" t="s">
        <v>295</v>
      </c>
      <c r="C563" s="7" t="s">
        <v>84</v>
      </c>
      <c r="D563" s="304">
        <v>6014</v>
      </c>
      <c r="E563" s="299">
        <v>60014</v>
      </c>
      <c r="F563" s="7" t="s">
        <v>164</v>
      </c>
      <c r="G563" s="7" t="s">
        <v>160</v>
      </c>
      <c r="H563" s="8">
        <v>217585</v>
      </c>
      <c r="I563" s="8">
        <v>33</v>
      </c>
      <c r="J563" s="7" t="s">
        <v>7</v>
      </c>
      <c r="K563" s="7" t="s">
        <v>161</v>
      </c>
      <c r="L563" s="8">
        <v>19</v>
      </c>
      <c r="M563" s="8">
        <v>93685</v>
      </c>
      <c r="N563" s="7" t="s">
        <v>1148</v>
      </c>
      <c r="O563" s="8">
        <v>5760</v>
      </c>
      <c r="P563" s="7" t="s">
        <v>1148</v>
      </c>
      <c r="Q563" s="8">
        <v>26489</v>
      </c>
      <c r="R563" s="7" t="s">
        <v>1148</v>
      </c>
      <c r="S563" s="8">
        <v>11031</v>
      </c>
      <c r="T563" s="7" t="s">
        <v>1148</v>
      </c>
      <c r="U563" s="8">
        <v>0</v>
      </c>
      <c r="V563" s="7" t="s">
        <v>1148</v>
      </c>
      <c r="W563" s="33">
        <v>136965</v>
      </c>
      <c r="X563" s="7" t="s">
        <v>1148</v>
      </c>
      <c r="Y563" s="30">
        <v>47</v>
      </c>
      <c r="Z563" s="7" t="s">
        <v>1148</v>
      </c>
      <c r="AA563" s="30">
        <v>2</v>
      </c>
      <c r="AB563" s="7" t="s">
        <v>1148</v>
      </c>
      <c r="AC563" s="30">
        <v>13</v>
      </c>
      <c r="AD563" s="7" t="s">
        <v>1148</v>
      </c>
      <c r="AE563" s="30">
        <v>8</v>
      </c>
      <c r="AF563" s="7" t="s">
        <v>1148</v>
      </c>
      <c r="AG563" s="30">
        <v>0</v>
      </c>
      <c r="AH563" s="34" t="s">
        <v>1148</v>
      </c>
      <c r="AI563" s="32">
        <v>70</v>
      </c>
      <c r="AJ563" s="7" t="s">
        <v>1148</v>
      </c>
      <c r="AK563" s="7" t="str">
        <f>IF(OR(N563="Q",P563="Q",R563="Q",T563="Q",V563="Q",X563="Q",Z563="Q",AB563="Q",AD563="Q",AF563="Q",AH563="Q",AJ563="Q"),"Yes","No")</f>
        <v>No</v>
      </c>
    </row>
    <row r="564" spans="1:37">
      <c r="A564" s="7" t="s">
        <v>294</v>
      </c>
      <c r="B564" s="7" t="s">
        <v>295</v>
      </c>
      <c r="C564" s="7" t="s">
        <v>84</v>
      </c>
      <c r="D564" s="304">
        <v>6014</v>
      </c>
      <c r="E564" s="299">
        <v>60014</v>
      </c>
      <c r="F564" s="7" t="s">
        <v>164</v>
      </c>
      <c r="G564" s="7" t="s">
        <v>160</v>
      </c>
      <c r="H564" s="8">
        <v>217585</v>
      </c>
      <c r="I564" s="8">
        <v>33</v>
      </c>
      <c r="J564" s="7" t="s">
        <v>10</v>
      </c>
      <c r="K564" s="7" t="s">
        <v>161</v>
      </c>
      <c r="L564" s="8">
        <v>8</v>
      </c>
      <c r="M564" s="8">
        <v>18598</v>
      </c>
      <c r="N564" s="7" t="s">
        <v>1148</v>
      </c>
      <c r="O564" s="8">
        <v>1097</v>
      </c>
      <c r="P564" s="7" t="s">
        <v>1148</v>
      </c>
      <c r="Q564" s="8">
        <v>5045</v>
      </c>
      <c r="R564" s="7" t="s">
        <v>1148</v>
      </c>
      <c r="S564" s="8">
        <v>2101</v>
      </c>
      <c r="T564" s="7" t="s">
        <v>1148</v>
      </c>
      <c r="U564" s="8">
        <v>0</v>
      </c>
      <c r="V564" s="7" t="s">
        <v>1148</v>
      </c>
      <c r="W564" s="33">
        <v>26841</v>
      </c>
      <c r="X564" s="7" t="s">
        <v>1148</v>
      </c>
      <c r="Y564" s="30">
        <v>11</v>
      </c>
      <c r="Z564" s="7" t="s">
        <v>1148</v>
      </c>
      <c r="AA564" s="30">
        <v>1</v>
      </c>
      <c r="AB564" s="7" t="s">
        <v>1148</v>
      </c>
      <c r="AC564" s="30">
        <v>2</v>
      </c>
      <c r="AD564" s="7" t="s">
        <v>1148</v>
      </c>
      <c r="AE564" s="30">
        <v>2</v>
      </c>
      <c r="AF564" s="7" t="s">
        <v>1148</v>
      </c>
      <c r="AG564" s="30">
        <v>0</v>
      </c>
      <c r="AH564" s="34" t="s">
        <v>1148</v>
      </c>
      <c r="AI564" s="32">
        <v>16</v>
      </c>
      <c r="AJ564" s="7" t="s">
        <v>1148</v>
      </c>
      <c r="AK564" s="7" t="str">
        <f>IF(OR(N564="Q",P564="Q",R564="Q",T564="Q",V564="Q",X564="Q",Z564="Q",AB564="Q",AD564="Q",AF564="Q",AH564="Q",AJ564="Q"),"Yes","No")</f>
        <v>No</v>
      </c>
    </row>
    <row r="565" spans="1:37">
      <c r="A565" s="7" t="s">
        <v>72</v>
      </c>
      <c r="B565" s="7" t="s">
        <v>524</v>
      </c>
      <c r="C565" s="7" t="s">
        <v>70</v>
      </c>
      <c r="D565" s="304">
        <v>2135</v>
      </c>
      <c r="E565" s="299">
        <v>20135</v>
      </c>
      <c r="F565" s="7" t="s">
        <v>175</v>
      </c>
      <c r="G565" s="7" t="s">
        <v>160</v>
      </c>
      <c r="H565" s="8">
        <v>18351295</v>
      </c>
      <c r="I565" s="8">
        <v>32</v>
      </c>
      <c r="J565" s="7" t="s">
        <v>18</v>
      </c>
      <c r="K565" s="7" t="s">
        <v>161</v>
      </c>
      <c r="L565" s="8">
        <v>32</v>
      </c>
      <c r="M565" s="8">
        <v>56445</v>
      </c>
      <c r="N565" s="7" t="s">
        <v>1148</v>
      </c>
      <c r="O565" s="8">
        <v>16925</v>
      </c>
      <c r="P565" s="7" t="s">
        <v>1148</v>
      </c>
      <c r="Q565" s="8">
        <v>0</v>
      </c>
      <c r="R565" s="7" t="s">
        <v>1148</v>
      </c>
      <c r="S565" s="8">
        <v>20115</v>
      </c>
      <c r="T565" s="7" t="s">
        <v>1148</v>
      </c>
      <c r="U565" s="8">
        <v>0</v>
      </c>
      <c r="V565" s="7" t="s">
        <v>1148</v>
      </c>
      <c r="W565" s="33">
        <v>93485</v>
      </c>
      <c r="X565" s="7" t="s">
        <v>1148</v>
      </c>
      <c r="Y565" s="30">
        <v>29</v>
      </c>
      <c r="Z565" s="7" t="s">
        <v>1148</v>
      </c>
      <c r="AA565" s="30">
        <v>9</v>
      </c>
      <c r="AB565" s="7" t="s">
        <v>1148</v>
      </c>
      <c r="AC565" s="30">
        <v>0</v>
      </c>
      <c r="AD565" s="7" t="s">
        <v>1148</v>
      </c>
      <c r="AE565" s="30">
        <v>11</v>
      </c>
      <c r="AF565" s="7" t="s">
        <v>1148</v>
      </c>
      <c r="AG565" s="30">
        <v>0</v>
      </c>
      <c r="AH565" s="34" t="s">
        <v>1148</v>
      </c>
      <c r="AI565" s="32">
        <v>49</v>
      </c>
      <c r="AJ565" s="7" t="s">
        <v>1148</v>
      </c>
      <c r="AK565" s="7" t="str">
        <f>IF(OR(N565="Q",P565="Q",R565="Q",T565="Q",V565="Q",X565="Q",Z565="Q",AB565="Q",AD565="Q",AF565="Q",AH565="Q",AJ565="Q"),"Yes","No")</f>
        <v>No</v>
      </c>
    </row>
    <row r="566" spans="1:37">
      <c r="A566" s="7" t="s">
        <v>599</v>
      </c>
      <c r="B566" s="7" t="s">
        <v>600</v>
      </c>
      <c r="C566" s="7" t="s">
        <v>52</v>
      </c>
      <c r="D566" s="304">
        <v>5039</v>
      </c>
      <c r="E566" s="299">
        <v>50039</v>
      </c>
      <c r="F566" s="7" t="s">
        <v>167</v>
      </c>
      <c r="G566" s="7" t="s">
        <v>160</v>
      </c>
      <c r="H566" s="8">
        <v>126265</v>
      </c>
      <c r="I566" s="8">
        <v>32</v>
      </c>
      <c r="J566" s="7" t="s">
        <v>7</v>
      </c>
      <c r="K566" s="7" t="s">
        <v>161</v>
      </c>
      <c r="L566" s="8">
        <v>28</v>
      </c>
      <c r="M566" s="8">
        <v>62308</v>
      </c>
      <c r="N566" s="7" t="s">
        <v>123</v>
      </c>
      <c r="O566" s="8">
        <v>10116</v>
      </c>
      <c r="P566" s="7" t="s">
        <v>1148</v>
      </c>
      <c r="Q566" s="8">
        <v>761</v>
      </c>
      <c r="R566" s="7" t="s">
        <v>123</v>
      </c>
      <c r="S566" s="8">
        <v>18738</v>
      </c>
      <c r="T566" s="7" t="s">
        <v>1148</v>
      </c>
      <c r="U566" s="8">
        <v>0</v>
      </c>
      <c r="V566" s="7" t="s">
        <v>1148</v>
      </c>
      <c r="W566" s="33">
        <v>91923</v>
      </c>
      <c r="X566" s="7" t="s">
        <v>123</v>
      </c>
      <c r="Y566" s="30">
        <v>40.299999999999997</v>
      </c>
      <c r="Z566" s="7" t="s">
        <v>1148</v>
      </c>
      <c r="AA566" s="30">
        <v>9.1999999999999993</v>
      </c>
      <c r="AB566" s="7" t="s">
        <v>1148</v>
      </c>
      <c r="AC566" s="30">
        <v>4.2</v>
      </c>
      <c r="AD566" s="7" t="s">
        <v>1148</v>
      </c>
      <c r="AE566" s="30">
        <v>11.7</v>
      </c>
      <c r="AF566" s="7" t="s">
        <v>1148</v>
      </c>
      <c r="AG566" s="30">
        <v>0</v>
      </c>
      <c r="AH566" s="34" t="s">
        <v>1148</v>
      </c>
      <c r="AI566" s="32">
        <v>65.400000000000006</v>
      </c>
      <c r="AJ566" s="7" t="s">
        <v>1148</v>
      </c>
      <c r="AK566" s="7" t="str">
        <f>IF(OR(N566="Q",P566="Q",R566="Q",T566="Q",V566="Q",X566="Q",Z566="Q",AB566="Q",AD566="Q",AF566="Q",AH566="Q",AJ566="Q"),"Yes","No")</f>
        <v>Yes</v>
      </c>
    </row>
    <row r="567" spans="1:37">
      <c r="A567" s="7" t="s">
        <v>244</v>
      </c>
      <c r="B567" s="7" t="s">
        <v>245</v>
      </c>
      <c r="C567" s="7" t="s">
        <v>32</v>
      </c>
      <c r="D567" s="304">
        <v>4097</v>
      </c>
      <c r="E567" s="299">
        <v>40097</v>
      </c>
      <c r="F567" s="7" t="s">
        <v>246</v>
      </c>
      <c r="G567" s="7" t="s">
        <v>160</v>
      </c>
      <c r="H567" s="8">
        <v>376047</v>
      </c>
      <c r="I567" s="8">
        <v>32</v>
      </c>
      <c r="J567" s="7" t="s">
        <v>10</v>
      </c>
      <c r="K567" s="7" t="s">
        <v>161</v>
      </c>
      <c r="L567" s="8">
        <v>24</v>
      </c>
      <c r="M567" s="8">
        <v>62327</v>
      </c>
      <c r="N567" s="7" t="s">
        <v>1148</v>
      </c>
      <c r="O567" s="8">
        <v>0</v>
      </c>
      <c r="P567" s="7" t="s">
        <v>1148</v>
      </c>
      <c r="Q567" s="8">
        <v>0</v>
      </c>
      <c r="R567" s="7" t="s">
        <v>1148</v>
      </c>
      <c r="S567" s="8">
        <v>8827</v>
      </c>
      <c r="T567" s="7" t="s">
        <v>1148</v>
      </c>
      <c r="U567" s="8">
        <v>0</v>
      </c>
      <c r="V567" s="7" t="s">
        <v>1148</v>
      </c>
      <c r="W567" s="33">
        <v>71154</v>
      </c>
      <c r="X567" s="7" t="s">
        <v>1148</v>
      </c>
      <c r="Y567" s="30">
        <v>35.4</v>
      </c>
      <c r="Z567" s="7" t="s">
        <v>1148</v>
      </c>
      <c r="AA567" s="30">
        <v>0</v>
      </c>
      <c r="AB567" s="7" t="s">
        <v>1148</v>
      </c>
      <c r="AC567" s="30">
        <v>0</v>
      </c>
      <c r="AD567" s="7" t="s">
        <v>1148</v>
      </c>
      <c r="AE567" s="30">
        <v>4.8</v>
      </c>
      <c r="AF567" s="7" t="s">
        <v>1148</v>
      </c>
      <c r="AG567" s="30">
        <v>0</v>
      </c>
      <c r="AH567" s="34" t="s">
        <v>1148</v>
      </c>
      <c r="AI567" s="32">
        <v>40.200000000000003</v>
      </c>
      <c r="AJ567" s="7" t="s">
        <v>1148</v>
      </c>
      <c r="AK567" s="7" t="str">
        <f>IF(OR(N567="Q",P567="Q",R567="Q",T567="Q",V567="Q",X567="Q",Z567="Q",AB567="Q",AD567="Q",AF567="Q",AH567="Q",AJ567="Q"),"Yes","No")</f>
        <v>No</v>
      </c>
    </row>
    <row r="568" spans="1:37">
      <c r="A568" s="7" t="s">
        <v>11</v>
      </c>
      <c r="B568" s="7" t="s">
        <v>305</v>
      </c>
      <c r="C568" s="7" t="s">
        <v>9</v>
      </c>
      <c r="D568" s="304">
        <v>4071</v>
      </c>
      <c r="E568" s="299">
        <v>40071</v>
      </c>
      <c r="F568" s="7" t="s">
        <v>164</v>
      </c>
      <c r="G568" s="7" t="s">
        <v>160</v>
      </c>
      <c r="H568" s="8">
        <v>286692</v>
      </c>
      <c r="I568" s="8">
        <v>32</v>
      </c>
      <c r="J568" s="7" t="s">
        <v>10</v>
      </c>
      <c r="K568" s="7" t="s">
        <v>161</v>
      </c>
      <c r="L568" s="8">
        <v>19</v>
      </c>
      <c r="M568" s="8">
        <v>29336</v>
      </c>
      <c r="N568" s="7" t="s">
        <v>1148</v>
      </c>
      <c r="O568" s="8">
        <v>1609</v>
      </c>
      <c r="P568" s="7" t="s">
        <v>1148</v>
      </c>
      <c r="Q568" s="8">
        <v>39</v>
      </c>
      <c r="R568" s="7" t="s">
        <v>1148</v>
      </c>
      <c r="S568" s="8">
        <v>2383</v>
      </c>
      <c r="T568" s="7" t="s">
        <v>1148</v>
      </c>
      <c r="U568" s="8">
        <v>0</v>
      </c>
      <c r="V568" s="7" t="s">
        <v>1148</v>
      </c>
      <c r="W568" s="33">
        <v>33367</v>
      </c>
      <c r="X568" s="7" t="s">
        <v>1148</v>
      </c>
      <c r="Y568" s="30">
        <v>17.100000000000001</v>
      </c>
      <c r="Z568" s="7" t="s">
        <v>1148</v>
      </c>
      <c r="AA568" s="30">
        <v>0.82</v>
      </c>
      <c r="AB568" s="7" t="s">
        <v>1148</v>
      </c>
      <c r="AC568" s="30">
        <v>0.02</v>
      </c>
      <c r="AD568" s="7" t="s">
        <v>1148</v>
      </c>
      <c r="AE568" s="30">
        <v>1.38</v>
      </c>
      <c r="AF568" s="7" t="s">
        <v>1148</v>
      </c>
      <c r="AG568" s="30">
        <v>0</v>
      </c>
      <c r="AH568" s="34" t="s">
        <v>1148</v>
      </c>
      <c r="AI568" s="32">
        <v>19.32</v>
      </c>
      <c r="AJ568" s="7" t="s">
        <v>1148</v>
      </c>
      <c r="AK568" s="7" t="str">
        <f>IF(OR(N568="Q",P568="Q",R568="Q",T568="Q",V568="Q",X568="Q",Z568="Q",AB568="Q",AD568="Q",AF568="Q",AH568="Q",AJ568="Q"),"Yes","No")</f>
        <v>No</v>
      </c>
    </row>
    <row r="569" spans="1:37">
      <c r="A569" s="7" t="s">
        <v>11</v>
      </c>
      <c r="B569" s="7" t="s">
        <v>305</v>
      </c>
      <c r="C569" s="7" t="s">
        <v>9</v>
      </c>
      <c r="D569" s="304">
        <v>4071</v>
      </c>
      <c r="E569" s="299">
        <v>40071</v>
      </c>
      <c r="F569" s="7" t="s">
        <v>164</v>
      </c>
      <c r="G569" s="7" t="s">
        <v>160</v>
      </c>
      <c r="H569" s="8">
        <v>286692</v>
      </c>
      <c r="I569" s="8">
        <v>32</v>
      </c>
      <c r="J569" s="7" t="s">
        <v>7</v>
      </c>
      <c r="K569" s="7" t="s">
        <v>161</v>
      </c>
      <c r="L569" s="8">
        <v>13</v>
      </c>
      <c r="M569" s="8">
        <v>33524</v>
      </c>
      <c r="N569" s="7" t="s">
        <v>1148</v>
      </c>
      <c r="O569" s="8">
        <v>2950</v>
      </c>
      <c r="P569" s="7" t="s">
        <v>1148</v>
      </c>
      <c r="Q569" s="8">
        <v>577</v>
      </c>
      <c r="R569" s="7" t="s">
        <v>1148</v>
      </c>
      <c r="S569" s="8">
        <v>1916</v>
      </c>
      <c r="T569" s="7" t="s">
        <v>1148</v>
      </c>
      <c r="U569" s="8">
        <v>0</v>
      </c>
      <c r="V569" s="7" t="s">
        <v>1148</v>
      </c>
      <c r="W569" s="33">
        <v>38967</v>
      </c>
      <c r="X569" s="7" t="s">
        <v>1148</v>
      </c>
      <c r="Y569" s="30">
        <v>17.91</v>
      </c>
      <c r="Z569" s="7" t="s">
        <v>1148</v>
      </c>
      <c r="AA569" s="30">
        <v>2</v>
      </c>
      <c r="AB569" s="7" t="s">
        <v>1148</v>
      </c>
      <c r="AC569" s="30">
        <v>0.1</v>
      </c>
      <c r="AD569" s="7" t="s">
        <v>1148</v>
      </c>
      <c r="AE569" s="30">
        <v>1.1299999999999999</v>
      </c>
      <c r="AF569" s="7" t="s">
        <v>1148</v>
      </c>
      <c r="AG569" s="30">
        <v>0</v>
      </c>
      <c r="AH569" s="34" t="s">
        <v>1148</v>
      </c>
      <c r="AI569" s="32">
        <v>21.14</v>
      </c>
      <c r="AJ569" s="7" t="s">
        <v>1148</v>
      </c>
      <c r="AK569" s="7" t="str">
        <f>IF(OR(N569="Q",P569="Q",R569="Q",T569="Q",V569="Q",X569="Q",Z569="Q",AB569="Q",AD569="Q",AF569="Q",AH569="Q",AJ569="Q"),"Yes","No")</f>
        <v>No</v>
      </c>
    </row>
    <row r="570" spans="1:37">
      <c r="A570" s="7" t="s">
        <v>94</v>
      </c>
      <c r="B570" s="7" t="s">
        <v>558</v>
      </c>
      <c r="C570" s="7" t="s">
        <v>93</v>
      </c>
      <c r="D570" s="304">
        <v>5009</v>
      </c>
      <c r="E570" s="299">
        <v>50009</v>
      </c>
      <c r="F570" s="7" t="s">
        <v>164</v>
      </c>
      <c r="G570" s="7" t="s">
        <v>160</v>
      </c>
      <c r="H570" s="8">
        <v>74495</v>
      </c>
      <c r="I570" s="8">
        <v>32</v>
      </c>
      <c r="J570" s="7" t="s">
        <v>7</v>
      </c>
      <c r="K570" s="7" t="s">
        <v>161</v>
      </c>
      <c r="L570" s="8">
        <v>9</v>
      </c>
      <c r="M570" s="8">
        <v>36823</v>
      </c>
      <c r="N570" s="7" t="s">
        <v>1148</v>
      </c>
      <c r="O570" s="8">
        <v>7044</v>
      </c>
      <c r="P570" s="7" t="s">
        <v>1148</v>
      </c>
      <c r="Q570" s="8">
        <v>1863</v>
      </c>
      <c r="R570" s="7" t="s">
        <v>1148</v>
      </c>
      <c r="S570" s="8">
        <v>6830</v>
      </c>
      <c r="T570" s="7" t="s">
        <v>1148</v>
      </c>
      <c r="U570" s="8">
        <v>0</v>
      </c>
      <c r="V570" s="7" t="s">
        <v>1148</v>
      </c>
      <c r="W570" s="33">
        <v>52560</v>
      </c>
      <c r="X570" s="7" t="s">
        <v>1148</v>
      </c>
      <c r="Y570" s="30">
        <v>21</v>
      </c>
      <c r="Z570" s="7" t="s">
        <v>1148</v>
      </c>
      <c r="AA570" s="30">
        <v>4</v>
      </c>
      <c r="AB570" s="7" t="s">
        <v>1148</v>
      </c>
      <c r="AC570" s="30">
        <v>1</v>
      </c>
      <c r="AD570" s="7" t="s">
        <v>1148</v>
      </c>
      <c r="AE570" s="30">
        <v>4</v>
      </c>
      <c r="AF570" s="7" t="s">
        <v>1148</v>
      </c>
      <c r="AG570" s="30">
        <v>0</v>
      </c>
      <c r="AH570" s="34" t="s">
        <v>1148</v>
      </c>
      <c r="AI570" s="32">
        <v>30</v>
      </c>
      <c r="AJ570" s="7" t="s">
        <v>1148</v>
      </c>
      <c r="AK570" s="7" t="str">
        <f>IF(OR(N570="Q",P570="Q",R570="Q",T570="Q",V570="Q",X570="Q",Z570="Q",AB570="Q",AD570="Q",AF570="Q",AH570="Q",AJ570="Q"),"Yes","No")</f>
        <v>No</v>
      </c>
    </row>
    <row r="571" spans="1:37">
      <c r="A571" s="7" t="s">
        <v>244</v>
      </c>
      <c r="B571" s="7" t="s">
        <v>245</v>
      </c>
      <c r="C571" s="7" t="s">
        <v>32</v>
      </c>
      <c r="D571" s="304">
        <v>4097</v>
      </c>
      <c r="E571" s="299">
        <v>40097</v>
      </c>
      <c r="F571" s="7" t="s">
        <v>246</v>
      </c>
      <c r="G571" s="7" t="s">
        <v>160</v>
      </c>
      <c r="H571" s="8">
        <v>376047</v>
      </c>
      <c r="I571" s="8">
        <v>32</v>
      </c>
      <c r="J571" s="7" t="s">
        <v>7</v>
      </c>
      <c r="K571" s="7" t="s">
        <v>161</v>
      </c>
      <c r="L571" s="8">
        <v>8</v>
      </c>
      <c r="M571" s="8">
        <v>25439</v>
      </c>
      <c r="N571" s="7" t="s">
        <v>1148</v>
      </c>
      <c r="O571" s="8">
        <v>0</v>
      </c>
      <c r="P571" s="7" t="s">
        <v>1148</v>
      </c>
      <c r="Q571" s="8">
        <v>0</v>
      </c>
      <c r="R571" s="7" t="s">
        <v>1148</v>
      </c>
      <c r="S571" s="8">
        <v>7961</v>
      </c>
      <c r="T571" s="7" t="s">
        <v>1148</v>
      </c>
      <c r="U571" s="8">
        <v>0</v>
      </c>
      <c r="V571" s="7" t="s">
        <v>1148</v>
      </c>
      <c r="W571" s="33">
        <v>33400</v>
      </c>
      <c r="X571" s="7" t="s">
        <v>1148</v>
      </c>
      <c r="Y571" s="30">
        <v>15.1</v>
      </c>
      <c r="Z571" s="7" t="s">
        <v>1148</v>
      </c>
      <c r="AA571" s="30">
        <v>0</v>
      </c>
      <c r="AB571" s="7" t="s">
        <v>1148</v>
      </c>
      <c r="AC571" s="30">
        <v>0</v>
      </c>
      <c r="AD571" s="7" t="s">
        <v>1148</v>
      </c>
      <c r="AE571" s="30">
        <v>4.7</v>
      </c>
      <c r="AF571" s="7" t="s">
        <v>1148</v>
      </c>
      <c r="AG571" s="30">
        <v>0</v>
      </c>
      <c r="AH571" s="34" t="s">
        <v>1148</v>
      </c>
      <c r="AI571" s="32">
        <v>19.8</v>
      </c>
      <c r="AJ571" s="7" t="s">
        <v>1148</v>
      </c>
      <c r="AK571" s="7" t="str">
        <f>IF(OR(N571="Q",P571="Q",R571="Q",T571="Q",V571="Q",X571="Q",Z571="Q",AB571="Q",AD571="Q",AF571="Q",AH571="Q",AJ571="Q"),"Yes","No")</f>
        <v>No</v>
      </c>
    </row>
    <row r="572" spans="1:37">
      <c r="A572" s="7" t="s">
        <v>33</v>
      </c>
      <c r="B572" s="7" t="s">
        <v>731</v>
      </c>
      <c r="C572" s="7" t="s">
        <v>32</v>
      </c>
      <c r="D572" s="304">
        <v>4129</v>
      </c>
      <c r="E572" s="299">
        <v>40129</v>
      </c>
      <c r="F572" s="7" t="s">
        <v>164</v>
      </c>
      <c r="G572" s="7" t="s">
        <v>160</v>
      </c>
      <c r="H572" s="8">
        <v>169541</v>
      </c>
      <c r="I572" s="8">
        <v>32</v>
      </c>
      <c r="J572" s="7" t="s">
        <v>8</v>
      </c>
      <c r="K572" s="7" t="s">
        <v>161</v>
      </c>
      <c r="L572" s="8">
        <v>7</v>
      </c>
      <c r="M572" s="8">
        <v>1856</v>
      </c>
      <c r="N572" s="7" t="s">
        <v>1148</v>
      </c>
      <c r="O572" s="8">
        <v>124</v>
      </c>
      <c r="P572" s="7" t="s">
        <v>1148</v>
      </c>
      <c r="Q572" s="8">
        <v>0</v>
      </c>
      <c r="R572" s="7" t="s">
        <v>1148</v>
      </c>
      <c r="S572" s="8">
        <v>1146</v>
      </c>
      <c r="T572" s="7" t="s">
        <v>1148</v>
      </c>
      <c r="U572" s="8">
        <v>0</v>
      </c>
      <c r="V572" s="7" t="s">
        <v>1148</v>
      </c>
      <c r="W572" s="33">
        <v>3126</v>
      </c>
      <c r="X572" s="7" t="s">
        <v>1148</v>
      </c>
      <c r="Y572" s="30">
        <v>1</v>
      </c>
      <c r="Z572" s="7" t="s">
        <v>1148</v>
      </c>
      <c r="AA572" s="30">
        <v>0.125</v>
      </c>
      <c r="AB572" s="7" t="s">
        <v>1148</v>
      </c>
      <c r="AC572" s="30">
        <v>0</v>
      </c>
      <c r="AD572" s="7" t="s">
        <v>1148</v>
      </c>
      <c r="AE572" s="30">
        <v>1</v>
      </c>
      <c r="AF572" s="7" t="s">
        <v>1148</v>
      </c>
      <c r="AG572" s="30">
        <v>0</v>
      </c>
      <c r="AH572" s="34" t="s">
        <v>1148</v>
      </c>
      <c r="AI572" s="32">
        <v>2.125</v>
      </c>
      <c r="AJ572" s="7" t="s">
        <v>1148</v>
      </c>
      <c r="AK572" s="7" t="str">
        <f>IF(OR(N572="Q",P572="Q",R572="Q",T572="Q",V572="Q",X572="Q",Z572="Q",AB572="Q",AD572="Q",AF572="Q",AH572="Q",AJ572="Q"),"Yes","No")</f>
        <v>No</v>
      </c>
    </row>
    <row r="573" spans="1:37">
      <c r="A573" s="7" t="s">
        <v>43</v>
      </c>
      <c r="B573" s="7" t="s">
        <v>540</v>
      </c>
      <c r="C573" s="7" t="s">
        <v>42</v>
      </c>
      <c r="D573" s="304">
        <v>5103</v>
      </c>
      <c r="E573" s="299">
        <v>50103</v>
      </c>
      <c r="F573" s="7" t="s">
        <v>164</v>
      </c>
      <c r="G573" s="7" t="s">
        <v>160</v>
      </c>
      <c r="H573" s="8">
        <v>8608208</v>
      </c>
      <c r="I573" s="8">
        <v>32</v>
      </c>
      <c r="J573" s="7" t="s">
        <v>10</v>
      </c>
      <c r="K573" s="7" t="s">
        <v>161</v>
      </c>
      <c r="L573" s="8">
        <v>6</v>
      </c>
      <c r="M573" s="8">
        <v>11321</v>
      </c>
      <c r="N573" s="7" t="s">
        <v>1148</v>
      </c>
      <c r="O573" s="8">
        <v>0</v>
      </c>
      <c r="P573" s="7" t="s">
        <v>1148</v>
      </c>
      <c r="Q573" s="8">
        <v>0</v>
      </c>
      <c r="R573" s="7" t="s">
        <v>1148</v>
      </c>
      <c r="S573" s="8">
        <v>3392</v>
      </c>
      <c r="T573" s="7" t="s">
        <v>1148</v>
      </c>
      <c r="U573" s="8">
        <v>0</v>
      </c>
      <c r="V573" s="7" t="s">
        <v>1148</v>
      </c>
      <c r="W573" s="33">
        <v>14713</v>
      </c>
      <c r="X573" s="7" t="s">
        <v>1148</v>
      </c>
      <c r="Y573" s="30">
        <v>7</v>
      </c>
      <c r="Z573" s="7" t="s">
        <v>1148</v>
      </c>
      <c r="AA573" s="30">
        <v>0</v>
      </c>
      <c r="AB573" s="7" t="s">
        <v>1148</v>
      </c>
      <c r="AC573" s="30">
        <v>0</v>
      </c>
      <c r="AD573" s="7" t="s">
        <v>1148</v>
      </c>
      <c r="AE573" s="30">
        <v>2</v>
      </c>
      <c r="AF573" s="7" t="s">
        <v>1148</v>
      </c>
      <c r="AG573" s="30">
        <v>0</v>
      </c>
      <c r="AH573" s="34" t="s">
        <v>1148</v>
      </c>
      <c r="AI573" s="32">
        <v>9</v>
      </c>
      <c r="AJ573" s="7" t="s">
        <v>1148</v>
      </c>
      <c r="AK573" s="7" t="str">
        <f>IF(OR(N573="Q",P573="Q",R573="Q",T573="Q",V573="Q",X573="Q",Z573="Q",AB573="Q",AD573="Q",AF573="Q",AH573="Q",AJ573="Q"),"Yes","No")</f>
        <v>No</v>
      </c>
    </row>
    <row r="574" spans="1:37">
      <c r="A574" s="7" t="s">
        <v>599</v>
      </c>
      <c r="B574" s="7" t="s">
        <v>600</v>
      </c>
      <c r="C574" s="7" t="s">
        <v>52</v>
      </c>
      <c r="D574" s="304">
        <v>5039</v>
      </c>
      <c r="E574" s="299">
        <v>50039</v>
      </c>
      <c r="F574" s="7" t="s">
        <v>167</v>
      </c>
      <c r="G574" s="7" t="s">
        <v>160</v>
      </c>
      <c r="H574" s="8">
        <v>126265</v>
      </c>
      <c r="I574" s="8">
        <v>32</v>
      </c>
      <c r="J574" s="7" t="s">
        <v>10</v>
      </c>
      <c r="K574" s="7" t="s">
        <v>161</v>
      </c>
      <c r="L574" s="8">
        <v>4</v>
      </c>
      <c r="M574" s="8">
        <v>11957</v>
      </c>
      <c r="N574" s="7" t="s">
        <v>1148</v>
      </c>
      <c r="O574" s="8">
        <v>1941</v>
      </c>
      <c r="P574" s="7" t="s">
        <v>1148</v>
      </c>
      <c r="Q574" s="8">
        <v>146</v>
      </c>
      <c r="R574" s="7" t="s">
        <v>123</v>
      </c>
      <c r="S574" s="8">
        <v>3596</v>
      </c>
      <c r="T574" s="7" t="s">
        <v>1148</v>
      </c>
      <c r="U574" s="8">
        <v>0</v>
      </c>
      <c r="V574" s="7" t="s">
        <v>1148</v>
      </c>
      <c r="W574" s="33">
        <v>17640</v>
      </c>
      <c r="X574" s="7" t="s">
        <v>123</v>
      </c>
      <c r="Y574" s="30">
        <v>7.7</v>
      </c>
      <c r="Z574" s="7" t="s">
        <v>1148</v>
      </c>
      <c r="AA574" s="30">
        <v>1.8</v>
      </c>
      <c r="AB574" s="7" t="s">
        <v>1148</v>
      </c>
      <c r="AC574" s="30">
        <v>0.8</v>
      </c>
      <c r="AD574" s="7" t="s">
        <v>1148</v>
      </c>
      <c r="AE574" s="30">
        <v>2.2999999999999998</v>
      </c>
      <c r="AF574" s="7" t="s">
        <v>1148</v>
      </c>
      <c r="AG574" s="30">
        <v>0</v>
      </c>
      <c r="AH574" s="34" t="s">
        <v>1148</v>
      </c>
      <c r="AI574" s="32">
        <v>12.6</v>
      </c>
      <c r="AJ574" s="7" t="s">
        <v>1148</v>
      </c>
      <c r="AK574" s="7" t="str">
        <f>IF(OR(N574="Q",P574="Q",R574="Q",T574="Q",V574="Q",X574="Q",Z574="Q",AB574="Q",AD574="Q",AF574="Q",AH574="Q",AJ574="Q"),"Yes","No")</f>
        <v>Yes</v>
      </c>
    </row>
    <row r="575" spans="1:37">
      <c r="A575" s="7" t="s">
        <v>221</v>
      </c>
      <c r="B575" s="7" t="s">
        <v>222</v>
      </c>
      <c r="C575" s="7" t="s">
        <v>57</v>
      </c>
      <c r="D575" s="304">
        <v>8004</v>
      </c>
      <c r="E575" s="299">
        <v>80004</v>
      </c>
      <c r="F575" s="7" t="s">
        <v>164</v>
      </c>
      <c r="G575" s="7" t="s">
        <v>160</v>
      </c>
      <c r="H575" s="8">
        <v>114773</v>
      </c>
      <c r="I575" s="8">
        <v>31</v>
      </c>
      <c r="J575" s="7" t="s">
        <v>7</v>
      </c>
      <c r="K575" s="7" t="s">
        <v>161</v>
      </c>
      <c r="L575" s="8">
        <v>20</v>
      </c>
      <c r="M575" s="8">
        <v>53606</v>
      </c>
      <c r="N575" s="7" t="s">
        <v>1148</v>
      </c>
      <c r="O575" s="8">
        <v>7435</v>
      </c>
      <c r="P575" s="7" t="s">
        <v>1148</v>
      </c>
      <c r="Q575" s="8">
        <v>4507</v>
      </c>
      <c r="R575" s="7" t="s">
        <v>1148</v>
      </c>
      <c r="S575" s="8">
        <v>5157</v>
      </c>
      <c r="T575" s="7" t="s">
        <v>1148</v>
      </c>
      <c r="U575" s="8">
        <v>0</v>
      </c>
      <c r="V575" s="7" t="s">
        <v>1148</v>
      </c>
      <c r="W575" s="33">
        <v>70705</v>
      </c>
      <c r="X575" s="7" t="s">
        <v>1148</v>
      </c>
      <c r="Y575" s="30">
        <v>32</v>
      </c>
      <c r="Z575" s="7" t="s">
        <v>1148</v>
      </c>
      <c r="AA575" s="30">
        <v>3.8</v>
      </c>
      <c r="AB575" s="7" t="s">
        <v>1148</v>
      </c>
      <c r="AC575" s="30">
        <v>2.4</v>
      </c>
      <c r="AD575" s="7" t="s">
        <v>1148</v>
      </c>
      <c r="AE575" s="30">
        <v>3</v>
      </c>
      <c r="AF575" s="7" t="s">
        <v>1148</v>
      </c>
      <c r="AG575" s="30">
        <v>0</v>
      </c>
      <c r="AH575" s="34" t="s">
        <v>1148</v>
      </c>
      <c r="AI575" s="32">
        <v>41.2</v>
      </c>
      <c r="AJ575" s="7" t="s">
        <v>1148</v>
      </c>
      <c r="AK575" s="7" t="str">
        <f>IF(OR(N575="Q",P575="Q",R575="Q",T575="Q",V575="Q",X575="Q",Z575="Q",AB575="Q",AD575="Q",AF575="Q",AH575="Q",AJ575="Q"),"Yes","No")</f>
        <v>No</v>
      </c>
    </row>
    <row r="576" spans="1:37">
      <c r="A576" s="7" t="s">
        <v>190</v>
      </c>
      <c r="B576" s="7" t="s">
        <v>191</v>
      </c>
      <c r="C576" s="7" t="s">
        <v>77</v>
      </c>
      <c r="D576" s="304">
        <v>3087</v>
      </c>
      <c r="E576" s="299">
        <v>30087</v>
      </c>
      <c r="F576" s="7" t="s">
        <v>164</v>
      </c>
      <c r="G576" s="7" t="s">
        <v>160</v>
      </c>
      <c r="H576" s="8">
        <v>51370</v>
      </c>
      <c r="I576" s="8">
        <v>31</v>
      </c>
      <c r="J576" s="7" t="s">
        <v>10</v>
      </c>
      <c r="K576" s="7" t="s">
        <v>161</v>
      </c>
      <c r="L576" s="8">
        <v>20</v>
      </c>
      <c r="M576" s="8">
        <v>37990</v>
      </c>
      <c r="N576" s="7" t="s">
        <v>1148</v>
      </c>
      <c r="O576" s="8">
        <v>3900</v>
      </c>
      <c r="P576" s="7" t="s">
        <v>1148</v>
      </c>
      <c r="Q576" s="8">
        <v>600</v>
      </c>
      <c r="R576" s="7" t="s">
        <v>1148</v>
      </c>
      <c r="S576" s="8">
        <v>3037</v>
      </c>
      <c r="T576" s="7" t="s">
        <v>1148</v>
      </c>
      <c r="U576" s="8">
        <v>250</v>
      </c>
      <c r="V576" s="7" t="s">
        <v>1148</v>
      </c>
      <c r="W576" s="33">
        <v>45777</v>
      </c>
      <c r="X576" s="7" t="s">
        <v>1148</v>
      </c>
      <c r="Y576" s="30">
        <v>19</v>
      </c>
      <c r="Z576" s="7" t="s">
        <v>1148</v>
      </c>
      <c r="AA576" s="30">
        <v>1.6</v>
      </c>
      <c r="AB576" s="7" t="s">
        <v>1148</v>
      </c>
      <c r="AC576" s="30">
        <v>0.4</v>
      </c>
      <c r="AD576" s="7" t="s">
        <v>1148</v>
      </c>
      <c r="AE576" s="30">
        <v>1.5</v>
      </c>
      <c r="AF576" s="7" t="s">
        <v>1148</v>
      </c>
      <c r="AG576" s="30">
        <v>0.1</v>
      </c>
      <c r="AH576" s="34" t="s">
        <v>1148</v>
      </c>
      <c r="AI576" s="32">
        <v>22.6</v>
      </c>
      <c r="AJ576" s="7" t="s">
        <v>1148</v>
      </c>
      <c r="AK576" s="7" t="str">
        <f>IF(OR(N576="Q",P576="Q",R576="Q",T576="Q",V576="Q",X576="Q",Z576="Q",AB576="Q",AD576="Q",AF576="Q",AH576="Q",AJ576="Q"),"Yes","No")</f>
        <v>No</v>
      </c>
    </row>
    <row r="577" spans="1:37">
      <c r="A577" s="7" t="s">
        <v>221</v>
      </c>
      <c r="B577" s="7" t="s">
        <v>222</v>
      </c>
      <c r="C577" s="7" t="s">
        <v>57</v>
      </c>
      <c r="D577" s="304">
        <v>8004</v>
      </c>
      <c r="E577" s="299">
        <v>80004</v>
      </c>
      <c r="F577" s="7" t="s">
        <v>164</v>
      </c>
      <c r="G577" s="7" t="s">
        <v>160</v>
      </c>
      <c r="H577" s="8">
        <v>114773</v>
      </c>
      <c r="I577" s="8">
        <v>31</v>
      </c>
      <c r="J577" s="7" t="s">
        <v>10</v>
      </c>
      <c r="K577" s="7" t="s">
        <v>161</v>
      </c>
      <c r="L577" s="8">
        <v>11</v>
      </c>
      <c r="M577" s="8">
        <v>25326</v>
      </c>
      <c r="N577" s="7" t="s">
        <v>1148</v>
      </c>
      <c r="O577" s="8">
        <v>2141</v>
      </c>
      <c r="P577" s="7" t="s">
        <v>1148</v>
      </c>
      <c r="Q577" s="8">
        <v>182</v>
      </c>
      <c r="R577" s="7" t="s">
        <v>1148</v>
      </c>
      <c r="S577" s="8">
        <v>686</v>
      </c>
      <c r="T577" s="7" t="s">
        <v>1148</v>
      </c>
      <c r="U577" s="8">
        <v>0</v>
      </c>
      <c r="V577" s="7" t="s">
        <v>1148</v>
      </c>
      <c r="W577" s="33">
        <v>28335</v>
      </c>
      <c r="X577" s="7" t="s">
        <v>1148</v>
      </c>
      <c r="Y577" s="30">
        <v>14.1</v>
      </c>
      <c r="Z577" s="7" t="s">
        <v>1148</v>
      </c>
      <c r="AA577" s="30">
        <v>1.2</v>
      </c>
      <c r="AB577" s="7" t="s">
        <v>1148</v>
      </c>
      <c r="AC577" s="30">
        <v>0.1</v>
      </c>
      <c r="AD577" s="7" t="s">
        <v>1148</v>
      </c>
      <c r="AE577" s="30">
        <v>0.4</v>
      </c>
      <c r="AF577" s="7" t="s">
        <v>1148</v>
      </c>
      <c r="AG577" s="30">
        <v>0</v>
      </c>
      <c r="AH577" s="34" t="s">
        <v>1148</v>
      </c>
      <c r="AI577" s="32">
        <v>15.8</v>
      </c>
      <c r="AJ577" s="7" t="s">
        <v>1148</v>
      </c>
      <c r="AK577" s="7" t="str">
        <f>IF(OR(N577="Q",P577="Q",R577="Q",T577="Q",V577="Q",X577="Q",Z577="Q",AB577="Q",AD577="Q",AF577="Q",AH577="Q",AJ577="Q"),"Yes","No")</f>
        <v>No</v>
      </c>
    </row>
    <row r="578" spans="1:37">
      <c r="A578" s="7" t="s">
        <v>190</v>
      </c>
      <c r="B578" s="7" t="s">
        <v>191</v>
      </c>
      <c r="C578" s="7" t="s">
        <v>77</v>
      </c>
      <c r="D578" s="304">
        <v>3087</v>
      </c>
      <c r="E578" s="299">
        <v>30087</v>
      </c>
      <c r="F578" s="7" t="s">
        <v>164</v>
      </c>
      <c r="G578" s="7" t="s">
        <v>160</v>
      </c>
      <c r="H578" s="8">
        <v>51370</v>
      </c>
      <c r="I578" s="8">
        <v>31</v>
      </c>
      <c r="J578" s="7" t="s">
        <v>7</v>
      </c>
      <c r="K578" s="7" t="s">
        <v>161</v>
      </c>
      <c r="L578" s="8">
        <v>6</v>
      </c>
      <c r="M578" s="8">
        <v>16065</v>
      </c>
      <c r="N578" s="7" t="s">
        <v>1148</v>
      </c>
      <c r="O578" s="8">
        <v>2400</v>
      </c>
      <c r="P578" s="7" t="s">
        <v>1148</v>
      </c>
      <c r="Q578" s="8">
        <v>485</v>
      </c>
      <c r="R578" s="7" t="s">
        <v>1148</v>
      </c>
      <c r="S578" s="8">
        <v>4200</v>
      </c>
      <c r="T578" s="7" t="s">
        <v>1148</v>
      </c>
      <c r="U578" s="8">
        <v>105</v>
      </c>
      <c r="V578" s="7" t="s">
        <v>1148</v>
      </c>
      <c r="W578" s="33">
        <v>23255</v>
      </c>
      <c r="X578" s="7" t="s">
        <v>1148</v>
      </c>
      <c r="Y578" s="30">
        <v>7</v>
      </c>
      <c r="Z578" s="7" t="s">
        <v>1148</v>
      </c>
      <c r="AA578" s="30">
        <v>1.4</v>
      </c>
      <c r="AB578" s="7" t="s">
        <v>1148</v>
      </c>
      <c r="AC578" s="30">
        <v>0.5</v>
      </c>
      <c r="AD578" s="7" t="s">
        <v>1148</v>
      </c>
      <c r="AE578" s="30">
        <v>2</v>
      </c>
      <c r="AF578" s="7" t="s">
        <v>1148</v>
      </c>
      <c r="AG578" s="30">
        <v>0.1</v>
      </c>
      <c r="AH578" s="34" t="s">
        <v>1148</v>
      </c>
      <c r="AI578" s="32">
        <v>11</v>
      </c>
      <c r="AJ578" s="7" t="s">
        <v>1148</v>
      </c>
      <c r="AK578" s="7" t="str">
        <f>IF(OR(N578="Q",P578="Q",R578="Q",T578="Q",V578="Q",X578="Q",Z578="Q",AB578="Q",AD578="Q",AF578="Q",AH578="Q",AJ578="Q"),"Yes","No")</f>
        <v>No</v>
      </c>
    </row>
    <row r="579" spans="1:37">
      <c r="A579" s="7" t="s">
        <v>745</v>
      </c>
      <c r="B579" s="7" t="s">
        <v>242</v>
      </c>
      <c r="C579" s="7" t="s">
        <v>70</v>
      </c>
      <c r="D579" s="304">
        <v>2185</v>
      </c>
      <c r="E579" s="299">
        <v>20185</v>
      </c>
      <c r="F579" s="7" t="s">
        <v>243</v>
      </c>
      <c r="G579" s="7" t="s">
        <v>160</v>
      </c>
      <c r="H579" s="8">
        <v>117328</v>
      </c>
      <c r="I579" s="8">
        <v>30</v>
      </c>
      <c r="J579" s="7" t="s">
        <v>7</v>
      </c>
      <c r="K579" s="7" t="s">
        <v>161</v>
      </c>
      <c r="L579" s="8">
        <v>22</v>
      </c>
      <c r="M579" s="8">
        <v>122463</v>
      </c>
      <c r="N579" s="7" t="s">
        <v>1148</v>
      </c>
      <c r="O579" s="8">
        <v>24423</v>
      </c>
      <c r="P579" s="7" t="s">
        <v>1148</v>
      </c>
      <c r="Q579" s="8">
        <v>10594</v>
      </c>
      <c r="R579" s="7" t="s">
        <v>1148</v>
      </c>
      <c r="S579" s="8">
        <v>2919</v>
      </c>
      <c r="T579" s="7" t="s">
        <v>1148</v>
      </c>
      <c r="U579" s="8">
        <v>0</v>
      </c>
      <c r="V579" s="7" t="s">
        <v>1148</v>
      </c>
      <c r="W579" s="33">
        <v>160399</v>
      </c>
      <c r="X579" s="7" t="s">
        <v>1148</v>
      </c>
      <c r="Y579" s="30">
        <v>71</v>
      </c>
      <c r="Z579" s="7" t="s">
        <v>1148</v>
      </c>
      <c r="AA579" s="30">
        <v>13</v>
      </c>
      <c r="AB579" s="7" t="s">
        <v>1148</v>
      </c>
      <c r="AC579" s="30">
        <v>5</v>
      </c>
      <c r="AD579" s="7" t="s">
        <v>1148</v>
      </c>
      <c r="AE579" s="30">
        <v>2</v>
      </c>
      <c r="AF579" s="7" t="s">
        <v>1148</v>
      </c>
      <c r="AG579" s="30">
        <v>0</v>
      </c>
      <c r="AH579" s="34" t="s">
        <v>1148</v>
      </c>
      <c r="AI579" s="32">
        <v>91</v>
      </c>
      <c r="AJ579" s="7" t="s">
        <v>1148</v>
      </c>
      <c r="AK579" s="7" t="str">
        <f>IF(OR(N579="Q",P579="Q",R579="Q",T579="Q",V579="Q",X579="Q",Z579="Q",AB579="Q",AD579="Q",AF579="Q",AH579="Q",AJ579="Q"),"Yes","No")</f>
        <v>No</v>
      </c>
    </row>
    <row r="580" spans="1:37">
      <c r="A580" s="7" t="s">
        <v>380</v>
      </c>
      <c r="B580" s="7" t="s">
        <v>381</v>
      </c>
      <c r="C580" s="7" t="s">
        <v>38</v>
      </c>
      <c r="D580" s="304">
        <v>7008</v>
      </c>
      <c r="E580" s="299">
        <v>70008</v>
      </c>
      <c r="F580" s="7" t="s">
        <v>164</v>
      </c>
      <c r="G580" s="7" t="s">
        <v>160</v>
      </c>
      <c r="H580" s="8">
        <v>177844</v>
      </c>
      <c r="I580" s="8">
        <v>30</v>
      </c>
      <c r="J580" s="7" t="s">
        <v>7</v>
      </c>
      <c r="K580" s="7" t="s">
        <v>161</v>
      </c>
      <c r="L580" s="8">
        <v>22</v>
      </c>
      <c r="M580" s="8">
        <v>91263</v>
      </c>
      <c r="N580" s="7" t="s">
        <v>1148</v>
      </c>
      <c r="O580" s="8">
        <v>7530</v>
      </c>
      <c r="P580" s="7" t="s">
        <v>1148</v>
      </c>
      <c r="Q580" s="8">
        <v>1800</v>
      </c>
      <c r="R580" s="7" t="s">
        <v>1148</v>
      </c>
      <c r="S580" s="8">
        <v>5257</v>
      </c>
      <c r="T580" s="7" t="s">
        <v>1148</v>
      </c>
      <c r="U580" s="8">
        <v>0</v>
      </c>
      <c r="V580" s="7" t="s">
        <v>1148</v>
      </c>
      <c r="W580" s="33">
        <v>105850</v>
      </c>
      <c r="X580" s="7" t="s">
        <v>1148</v>
      </c>
      <c r="Y580" s="30">
        <v>48</v>
      </c>
      <c r="Z580" s="7" t="s">
        <v>1148</v>
      </c>
      <c r="AA580" s="30">
        <v>4</v>
      </c>
      <c r="AB580" s="7" t="s">
        <v>1148</v>
      </c>
      <c r="AC580" s="30">
        <v>1</v>
      </c>
      <c r="AD580" s="7" t="s">
        <v>1148</v>
      </c>
      <c r="AE580" s="30">
        <v>3</v>
      </c>
      <c r="AF580" s="7" t="s">
        <v>1148</v>
      </c>
      <c r="AG580" s="30">
        <v>0</v>
      </c>
      <c r="AH580" s="34" t="s">
        <v>1148</v>
      </c>
      <c r="AI580" s="32">
        <v>56</v>
      </c>
      <c r="AJ580" s="7" t="s">
        <v>1148</v>
      </c>
      <c r="AK580" s="7" t="str">
        <f>IF(OR(N580="Q",P580="Q",R580="Q",T580="Q",V580="Q",X580="Q",Z580="Q",AB580="Q",AD580="Q",AF580="Q",AH580="Q",AJ580="Q"),"Yes","No")</f>
        <v>No</v>
      </c>
    </row>
    <row r="581" spans="1:37">
      <c r="A581" s="7" t="s">
        <v>454</v>
      </c>
      <c r="B581" s="7" t="s">
        <v>455</v>
      </c>
      <c r="C581" s="7" t="s">
        <v>93</v>
      </c>
      <c r="D581" s="304">
        <v>5004</v>
      </c>
      <c r="E581" s="299">
        <v>50004</v>
      </c>
      <c r="F581" s="7" t="s">
        <v>164</v>
      </c>
      <c r="G581" s="7" t="s">
        <v>160</v>
      </c>
      <c r="H581" s="8">
        <v>100868</v>
      </c>
      <c r="I581" s="8">
        <v>30</v>
      </c>
      <c r="J581" s="7" t="s">
        <v>7</v>
      </c>
      <c r="K581" s="7" t="s">
        <v>161</v>
      </c>
      <c r="L581" s="8">
        <v>16</v>
      </c>
      <c r="M581" s="8">
        <v>58329</v>
      </c>
      <c r="N581" s="7" t="s">
        <v>1148</v>
      </c>
      <c r="O581" s="8">
        <v>10792</v>
      </c>
      <c r="P581" s="7" t="s">
        <v>1148</v>
      </c>
      <c r="Q581" s="8">
        <v>500</v>
      </c>
      <c r="R581" s="7" t="s">
        <v>1148</v>
      </c>
      <c r="S581" s="8">
        <v>6115</v>
      </c>
      <c r="T581" s="7" t="s">
        <v>1148</v>
      </c>
      <c r="U581" s="8">
        <v>125</v>
      </c>
      <c r="V581" s="7" t="s">
        <v>1148</v>
      </c>
      <c r="W581" s="33">
        <v>75861</v>
      </c>
      <c r="X581" s="7" t="s">
        <v>1148</v>
      </c>
      <c r="Y581" s="30">
        <v>34.96</v>
      </c>
      <c r="Z581" s="7" t="s">
        <v>1148</v>
      </c>
      <c r="AA581" s="30">
        <v>6.27</v>
      </c>
      <c r="AB581" s="7" t="s">
        <v>1148</v>
      </c>
      <c r="AC581" s="30">
        <v>0.27</v>
      </c>
      <c r="AD581" s="7" t="s">
        <v>1148</v>
      </c>
      <c r="AE581" s="30">
        <v>3.5</v>
      </c>
      <c r="AF581" s="7" t="s">
        <v>1148</v>
      </c>
      <c r="AG581" s="30">
        <v>7.0000000000000007E-2</v>
      </c>
      <c r="AH581" s="34" t="s">
        <v>1148</v>
      </c>
      <c r="AI581" s="32">
        <v>45.07</v>
      </c>
      <c r="AJ581" s="7" t="s">
        <v>1148</v>
      </c>
      <c r="AK581" s="7" t="str">
        <f>IF(OR(N581="Q",P581="Q",R581="Q",T581="Q",V581="Q",X581="Q",Z581="Q",AB581="Q",AD581="Q",AF581="Q",AH581="Q",AJ581="Q"),"Yes","No")</f>
        <v>No</v>
      </c>
    </row>
    <row r="582" spans="1:37">
      <c r="A582" s="7" t="s">
        <v>745</v>
      </c>
      <c r="B582" s="7" t="s">
        <v>242</v>
      </c>
      <c r="C582" s="7" t="s">
        <v>70</v>
      </c>
      <c r="D582" s="304">
        <v>2185</v>
      </c>
      <c r="E582" s="299">
        <v>20185</v>
      </c>
      <c r="F582" s="7" t="s">
        <v>243</v>
      </c>
      <c r="G582" s="7" t="s">
        <v>160</v>
      </c>
      <c r="H582" s="8">
        <v>117328</v>
      </c>
      <c r="I582" s="8">
        <v>30</v>
      </c>
      <c r="J582" s="7" t="s">
        <v>10</v>
      </c>
      <c r="K582" s="7" t="s">
        <v>161</v>
      </c>
      <c r="L582" s="8">
        <v>8</v>
      </c>
      <c r="M582" s="8">
        <v>14897</v>
      </c>
      <c r="N582" s="7" t="s">
        <v>1148</v>
      </c>
      <c r="O582" s="8">
        <v>3840</v>
      </c>
      <c r="P582" s="7" t="s">
        <v>1148</v>
      </c>
      <c r="Q582" s="8">
        <v>1850</v>
      </c>
      <c r="R582" s="7" t="s">
        <v>1148</v>
      </c>
      <c r="S582" s="8">
        <v>513</v>
      </c>
      <c r="T582" s="7" t="s">
        <v>1148</v>
      </c>
      <c r="U582" s="8">
        <v>0</v>
      </c>
      <c r="V582" s="7" t="s">
        <v>1148</v>
      </c>
      <c r="W582" s="33">
        <v>21100</v>
      </c>
      <c r="X582" s="7" t="s">
        <v>1148</v>
      </c>
      <c r="Y582" s="30">
        <v>8.5</v>
      </c>
      <c r="Z582" s="7" t="s">
        <v>1148</v>
      </c>
      <c r="AA582" s="30">
        <v>2</v>
      </c>
      <c r="AB582" s="7" t="s">
        <v>1148</v>
      </c>
      <c r="AC582" s="30">
        <v>1</v>
      </c>
      <c r="AD582" s="7" t="s">
        <v>1148</v>
      </c>
      <c r="AE582" s="30">
        <v>0.5</v>
      </c>
      <c r="AF582" s="7" t="s">
        <v>1148</v>
      </c>
      <c r="AG582" s="30">
        <v>0</v>
      </c>
      <c r="AH582" s="34" t="s">
        <v>1148</v>
      </c>
      <c r="AI582" s="32">
        <v>12</v>
      </c>
      <c r="AJ582" s="7" t="s">
        <v>1148</v>
      </c>
      <c r="AK582" s="7" t="str">
        <f>IF(OR(N582="Q",P582="Q",R582="Q",T582="Q",V582="Q",X582="Q",Z582="Q",AB582="Q",AD582="Q",AF582="Q",AH582="Q",AJ582="Q"),"Yes","No")</f>
        <v>No</v>
      </c>
    </row>
    <row r="583" spans="1:37">
      <c r="A583" s="7" t="s">
        <v>733</v>
      </c>
      <c r="B583" s="7" t="s">
        <v>734</v>
      </c>
      <c r="C583" s="7" t="s">
        <v>93</v>
      </c>
      <c r="D583" s="304">
        <v>5161</v>
      </c>
      <c r="E583" s="299">
        <v>50161</v>
      </c>
      <c r="F583" s="7" t="s">
        <v>164</v>
      </c>
      <c r="G583" s="7" t="s">
        <v>160</v>
      </c>
      <c r="H583" s="8">
        <v>1376476</v>
      </c>
      <c r="I583" s="8">
        <v>30</v>
      </c>
      <c r="J583" s="7" t="s">
        <v>18</v>
      </c>
      <c r="K583" s="7" t="s">
        <v>161</v>
      </c>
      <c r="L583" s="8">
        <v>7</v>
      </c>
      <c r="M583" s="8">
        <v>13537</v>
      </c>
      <c r="N583" s="7" t="s">
        <v>1148</v>
      </c>
      <c r="O583" s="8">
        <v>1971</v>
      </c>
      <c r="P583" s="7" t="s">
        <v>1148</v>
      </c>
      <c r="Q583" s="8">
        <v>274</v>
      </c>
      <c r="R583" s="7" t="s">
        <v>1148</v>
      </c>
      <c r="S583" s="8">
        <v>944</v>
      </c>
      <c r="T583" s="7" t="s">
        <v>1148</v>
      </c>
      <c r="U583" s="8">
        <v>0</v>
      </c>
      <c r="V583" s="7" t="s">
        <v>1148</v>
      </c>
      <c r="W583" s="33">
        <v>16726</v>
      </c>
      <c r="X583" s="7" t="s">
        <v>1148</v>
      </c>
      <c r="Y583" s="30">
        <v>5.6</v>
      </c>
      <c r="Z583" s="7" t="s">
        <v>1148</v>
      </c>
      <c r="AA583" s="30">
        <v>1.1000000000000001</v>
      </c>
      <c r="AB583" s="7" t="s">
        <v>1148</v>
      </c>
      <c r="AC583" s="30">
        <v>0.1</v>
      </c>
      <c r="AD583" s="7" t="s">
        <v>1148</v>
      </c>
      <c r="AE583" s="30">
        <v>1.6</v>
      </c>
      <c r="AF583" s="7" t="s">
        <v>1148</v>
      </c>
      <c r="AG583" s="30">
        <v>0</v>
      </c>
      <c r="AH583" s="34" t="s">
        <v>1148</v>
      </c>
      <c r="AI583" s="32">
        <v>8.4</v>
      </c>
      <c r="AJ583" s="7" t="s">
        <v>1148</v>
      </c>
      <c r="AK583" s="7" t="str">
        <f>IF(OR(N583="Q",P583="Q",R583="Q",T583="Q",V583="Q",X583="Q",Z583="Q",AB583="Q",AD583="Q",AF583="Q",AH583="Q",AJ583="Q"),"Yes","No")</f>
        <v>No</v>
      </c>
    </row>
    <row r="584" spans="1:37">
      <c r="A584" s="7" t="s">
        <v>692</v>
      </c>
      <c r="B584" s="7" t="s">
        <v>435</v>
      </c>
      <c r="C584" s="7" t="s">
        <v>38</v>
      </c>
      <c r="D584" s="304">
        <v>7019</v>
      </c>
      <c r="E584" s="299">
        <v>70019</v>
      </c>
      <c r="F584" s="7" t="s">
        <v>114</v>
      </c>
      <c r="G584" s="7" t="s">
        <v>160</v>
      </c>
      <c r="H584" s="8">
        <v>106621</v>
      </c>
      <c r="I584" s="8">
        <v>29</v>
      </c>
      <c r="J584" s="7" t="s">
        <v>7</v>
      </c>
      <c r="K584" s="7" t="s">
        <v>161</v>
      </c>
      <c r="L584" s="8">
        <v>26</v>
      </c>
      <c r="M584" s="8">
        <v>1498</v>
      </c>
      <c r="N584" s="7" t="s">
        <v>1148</v>
      </c>
      <c r="O584" s="8">
        <v>6926</v>
      </c>
      <c r="P584" s="7" t="s">
        <v>1148</v>
      </c>
      <c r="Q584" s="8">
        <v>674</v>
      </c>
      <c r="R584" s="7" t="s">
        <v>1148</v>
      </c>
      <c r="S584" s="8">
        <v>374</v>
      </c>
      <c r="T584" s="7" t="s">
        <v>1148</v>
      </c>
      <c r="U584" s="8">
        <v>0</v>
      </c>
      <c r="V584" s="7" t="s">
        <v>1148</v>
      </c>
      <c r="W584" s="33">
        <v>9472</v>
      </c>
      <c r="X584" s="7" t="s">
        <v>1148</v>
      </c>
      <c r="Y584" s="30">
        <v>0.8</v>
      </c>
      <c r="Z584" s="7" t="s">
        <v>1148</v>
      </c>
      <c r="AA584" s="30">
        <v>3.6</v>
      </c>
      <c r="AB584" s="7" t="s">
        <v>1148</v>
      </c>
      <c r="AC584" s="30">
        <v>0.4</v>
      </c>
      <c r="AD584" s="7" t="s">
        <v>1148</v>
      </c>
      <c r="AE584" s="30">
        <v>0.2</v>
      </c>
      <c r="AF584" s="7" t="s">
        <v>1148</v>
      </c>
      <c r="AG584" s="30">
        <v>0</v>
      </c>
      <c r="AH584" s="34" t="s">
        <v>1148</v>
      </c>
      <c r="AI584" s="32">
        <v>5</v>
      </c>
      <c r="AJ584" s="7" t="s">
        <v>1148</v>
      </c>
      <c r="AK584" s="7" t="str">
        <f>IF(OR(N584="Q",P584="Q",R584="Q",T584="Q",V584="Q",X584="Q",Z584="Q",AB584="Q",AD584="Q",AF584="Q",AH584="Q",AJ584="Q"),"Yes","No")</f>
        <v>No</v>
      </c>
    </row>
    <row r="585" spans="1:37">
      <c r="A585" s="7" t="s">
        <v>308</v>
      </c>
      <c r="B585" s="7" t="s">
        <v>309</v>
      </c>
      <c r="C585" s="7" t="s">
        <v>42</v>
      </c>
      <c r="D585" s="304">
        <v>5145</v>
      </c>
      <c r="E585" s="299">
        <v>50145</v>
      </c>
      <c r="F585" s="7" t="s">
        <v>164</v>
      </c>
      <c r="G585" s="7" t="s">
        <v>160</v>
      </c>
      <c r="H585" s="8">
        <v>62182</v>
      </c>
      <c r="I585" s="8">
        <v>29</v>
      </c>
      <c r="J585" s="7" t="s">
        <v>10</v>
      </c>
      <c r="K585" s="7" t="s">
        <v>161</v>
      </c>
      <c r="L585" s="8">
        <v>25</v>
      </c>
      <c r="M585" s="8">
        <v>8352</v>
      </c>
      <c r="N585" s="7" t="s">
        <v>1148</v>
      </c>
      <c r="O585" s="8">
        <v>0</v>
      </c>
      <c r="P585" s="7" t="s">
        <v>1148</v>
      </c>
      <c r="Q585" s="8">
        <v>0</v>
      </c>
      <c r="R585" s="7" t="s">
        <v>1148</v>
      </c>
      <c r="S585" s="8">
        <v>0</v>
      </c>
      <c r="T585" s="7" t="s">
        <v>1148</v>
      </c>
      <c r="U585" s="8">
        <v>0</v>
      </c>
      <c r="V585" s="7" t="s">
        <v>1148</v>
      </c>
      <c r="W585" s="33">
        <v>8352</v>
      </c>
      <c r="X585" s="7" t="s">
        <v>1148</v>
      </c>
      <c r="Y585" s="30">
        <v>4</v>
      </c>
      <c r="Z585" s="7" t="s">
        <v>1148</v>
      </c>
      <c r="AA585" s="30">
        <v>0</v>
      </c>
      <c r="AB585" s="7" t="s">
        <v>1148</v>
      </c>
      <c r="AC585" s="30">
        <v>0</v>
      </c>
      <c r="AD585" s="7" t="s">
        <v>1148</v>
      </c>
      <c r="AE585" s="30">
        <v>0</v>
      </c>
      <c r="AF585" s="7" t="s">
        <v>1148</v>
      </c>
      <c r="AG585" s="30">
        <v>0</v>
      </c>
      <c r="AH585" s="34" t="s">
        <v>1148</v>
      </c>
      <c r="AI585" s="32">
        <v>4</v>
      </c>
      <c r="AJ585" s="7" t="s">
        <v>1148</v>
      </c>
      <c r="AK585" s="7" t="str">
        <f>IF(OR(N585="Q",P585="Q",R585="Q",T585="Q",V585="Q",X585="Q",Z585="Q",AB585="Q",AD585="Q",AF585="Q",AH585="Q",AJ585="Q"),"Yes","No")</f>
        <v>No</v>
      </c>
    </row>
    <row r="586" spans="1:37">
      <c r="A586" s="7" t="s">
        <v>536</v>
      </c>
      <c r="B586" s="7" t="s">
        <v>497</v>
      </c>
      <c r="C586" s="7" t="s">
        <v>70</v>
      </c>
      <c r="D586" s="304">
        <v>2082</v>
      </c>
      <c r="E586" s="299">
        <v>20082</v>
      </c>
      <c r="F586" s="7" t="s">
        <v>164</v>
      </c>
      <c r="G586" s="7" t="s">
        <v>160</v>
      </c>
      <c r="H586" s="8">
        <v>18351295</v>
      </c>
      <c r="I586" s="8">
        <v>29</v>
      </c>
      <c r="J586" s="7" t="s">
        <v>19</v>
      </c>
      <c r="K586" s="7" t="s">
        <v>161</v>
      </c>
      <c r="L586" s="8">
        <v>4</v>
      </c>
      <c r="M586" s="8">
        <v>905441</v>
      </c>
      <c r="N586" s="7" t="s">
        <v>1148</v>
      </c>
      <c r="O586" s="8">
        <v>233370</v>
      </c>
      <c r="P586" s="7" t="s">
        <v>1148</v>
      </c>
      <c r="Q586" s="8">
        <v>146358</v>
      </c>
      <c r="R586" s="7" t="s">
        <v>1148</v>
      </c>
      <c r="S586" s="8">
        <v>59307</v>
      </c>
      <c r="T586" s="7" t="s">
        <v>1148</v>
      </c>
      <c r="U586" s="8">
        <v>9896</v>
      </c>
      <c r="V586" s="7" t="s">
        <v>1148</v>
      </c>
      <c r="W586" s="33">
        <v>1354372</v>
      </c>
      <c r="X586" s="7" t="s">
        <v>1148</v>
      </c>
      <c r="Y586" s="30">
        <v>409</v>
      </c>
      <c r="Z586" s="7" t="s">
        <v>1148</v>
      </c>
      <c r="AA586" s="30">
        <v>92</v>
      </c>
      <c r="AB586" s="7" t="s">
        <v>1148</v>
      </c>
      <c r="AC586" s="30">
        <v>68</v>
      </c>
      <c r="AD586" s="7" t="s">
        <v>1148</v>
      </c>
      <c r="AE586" s="30">
        <v>27</v>
      </c>
      <c r="AF586" s="7" t="s">
        <v>1148</v>
      </c>
      <c r="AG586" s="30">
        <v>5</v>
      </c>
      <c r="AH586" s="34" t="s">
        <v>1148</v>
      </c>
      <c r="AI586" s="32">
        <v>601</v>
      </c>
      <c r="AJ586" s="7" t="s">
        <v>1148</v>
      </c>
      <c r="AK586" s="7" t="str">
        <f>IF(OR(N586="Q",P586="Q",R586="Q",T586="Q",V586="Q",X586="Q",Z586="Q",AB586="Q",AD586="Q",AF586="Q",AH586="Q",AJ586="Q"),"Yes","No")</f>
        <v>No</v>
      </c>
    </row>
    <row r="587" spans="1:37">
      <c r="A587" s="7" t="s">
        <v>308</v>
      </c>
      <c r="B587" s="7" t="s">
        <v>309</v>
      </c>
      <c r="C587" s="7" t="s">
        <v>42</v>
      </c>
      <c r="D587" s="304">
        <v>5145</v>
      </c>
      <c r="E587" s="299">
        <v>50145</v>
      </c>
      <c r="F587" s="7" t="s">
        <v>164</v>
      </c>
      <c r="G587" s="7" t="s">
        <v>160</v>
      </c>
      <c r="H587" s="8">
        <v>62182</v>
      </c>
      <c r="I587" s="8">
        <v>29</v>
      </c>
      <c r="J587" s="7" t="s">
        <v>7</v>
      </c>
      <c r="K587" s="7" t="s">
        <v>161</v>
      </c>
      <c r="L587" s="8">
        <v>4</v>
      </c>
      <c r="M587" s="8">
        <v>0</v>
      </c>
      <c r="N587" s="7" t="s">
        <v>1148</v>
      </c>
      <c r="O587" s="8">
        <v>0</v>
      </c>
      <c r="P587" s="7" t="s">
        <v>1148</v>
      </c>
      <c r="Q587" s="8">
        <v>0</v>
      </c>
      <c r="R587" s="7" t="s">
        <v>1148</v>
      </c>
      <c r="S587" s="8">
        <v>0</v>
      </c>
      <c r="T587" s="7" t="s">
        <v>1148</v>
      </c>
      <c r="U587" s="8">
        <v>0</v>
      </c>
      <c r="V587" s="7" t="s">
        <v>1148</v>
      </c>
      <c r="W587" s="33">
        <v>0</v>
      </c>
      <c r="X587" s="7" t="s">
        <v>1148</v>
      </c>
      <c r="Y587" s="30">
        <v>0</v>
      </c>
      <c r="Z587" s="7" t="s">
        <v>1148</v>
      </c>
      <c r="AA587" s="30">
        <v>0</v>
      </c>
      <c r="AB587" s="7" t="s">
        <v>1148</v>
      </c>
      <c r="AC587" s="30">
        <v>0</v>
      </c>
      <c r="AD587" s="7" t="s">
        <v>1148</v>
      </c>
      <c r="AE587" s="30">
        <v>0</v>
      </c>
      <c r="AF587" s="7" t="s">
        <v>1148</v>
      </c>
      <c r="AG587" s="30">
        <v>0</v>
      </c>
      <c r="AH587" s="34" t="s">
        <v>1148</v>
      </c>
      <c r="AI587" s="32">
        <v>0</v>
      </c>
      <c r="AJ587" s="7" t="s">
        <v>1148</v>
      </c>
      <c r="AK587" s="7" t="str">
        <f>IF(OR(N587="Q",P587="Q",R587="Q",T587="Q",V587="Q",X587="Q",Z587="Q",AB587="Q",AD587="Q",AF587="Q",AH587="Q",AJ587="Q"),"Yes","No")</f>
        <v>No</v>
      </c>
    </row>
    <row r="588" spans="1:37">
      <c r="A588" s="7" t="s">
        <v>692</v>
      </c>
      <c r="B588" s="7" t="s">
        <v>435</v>
      </c>
      <c r="C588" s="7" t="s">
        <v>38</v>
      </c>
      <c r="D588" s="304">
        <v>7019</v>
      </c>
      <c r="E588" s="299">
        <v>70019</v>
      </c>
      <c r="F588" s="7" t="s">
        <v>114</v>
      </c>
      <c r="G588" s="7" t="s">
        <v>160</v>
      </c>
      <c r="H588" s="8">
        <v>106621</v>
      </c>
      <c r="I588" s="8">
        <v>29</v>
      </c>
      <c r="J588" s="7" t="s">
        <v>10</v>
      </c>
      <c r="K588" s="7" t="s">
        <v>161</v>
      </c>
      <c r="L588" s="8">
        <v>3</v>
      </c>
      <c r="M588" s="8">
        <v>300</v>
      </c>
      <c r="N588" s="7" t="s">
        <v>1148</v>
      </c>
      <c r="O588" s="8">
        <v>1310</v>
      </c>
      <c r="P588" s="7" t="s">
        <v>1148</v>
      </c>
      <c r="Q588" s="8">
        <v>71</v>
      </c>
      <c r="R588" s="7" t="s">
        <v>1148</v>
      </c>
      <c r="S588" s="8">
        <v>79</v>
      </c>
      <c r="T588" s="7" t="s">
        <v>1148</v>
      </c>
      <c r="U588" s="8">
        <v>0</v>
      </c>
      <c r="V588" s="7" t="s">
        <v>1148</v>
      </c>
      <c r="W588" s="33">
        <v>1760</v>
      </c>
      <c r="X588" s="7" t="s">
        <v>1148</v>
      </c>
      <c r="Y588" s="30">
        <v>0.2</v>
      </c>
      <c r="Z588" s="7" t="s">
        <v>1148</v>
      </c>
      <c r="AA588" s="30">
        <v>0.7</v>
      </c>
      <c r="AB588" s="7" t="s">
        <v>1148</v>
      </c>
      <c r="AC588" s="30">
        <v>0.05</v>
      </c>
      <c r="AD588" s="7" t="s">
        <v>1148</v>
      </c>
      <c r="AE588" s="30">
        <v>0.05</v>
      </c>
      <c r="AF588" s="7" t="s">
        <v>1148</v>
      </c>
      <c r="AG588" s="30">
        <v>0</v>
      </c>
      <c r="AH588" s="34" t="s">
        <v>1148</v>
      </c>
      <c r="AI588" s="32">
        <v>1</v>
      </c>
      <c r="AJ588" s="7" t="s">
        <v>1148</v>
      </c>
      <c r="AK588" s="7" t="str">
        <f>IF(OR(N588="Q",P588="Q",R588="Q",T588="Q",V588="Q",X588="Q",Z588="Q",AB588="Q",AD588="Q",AF588="Q",AH588="Q",AJ588="Q"),"Yes","No")</f>
        <v>No</v>
      </c>
    </row>
    <row r="589" spans="1:37">
      <c r="A589" s="7" t="s">
        <v>624</v>
      </c>
      <c r="B589" s="7" t="s">
        <v>625</v>
      </c>
      <c r="C589" s="7" t="s">
        <v>38</v>
      </c>
      <c r="D589" s="304">
        <v>7012</v>
      </c>
      <c r="E589" s="299">
        <v>70012</v>
      </c>
      <c r="F589" s="7" t="s">
        <v>164</v>
      </c>
      <c r="G589" s="7" t="s">
        <v>160</v>
      </c>
      <c r="H589" s="8">
        <v>106494</v>
      </c>
      <c r="I589" s="8">
        <v>28</v>
      </c>
      <c r="J589" s="7" t="s">
        <v>7</v>
      </c>
      <c r="K589" s="7" t="s">
        <v>161</v>
      </c>
      <c r="L589" s="8">
        <v>21</v>
      </c>
      <c r="M589" s="8">
        <v>23940</v>
      </c>
      <c r="N589" s="7" t="s">
        <v>1148</v>
      </c>
      <c r="O589" s="8">
        <v>5320</v>
      </c>
      <c r="P589" s="7" t="s">
        <v>1148</v>
      </c>
      <c r="Q589" s="8">
        <v>0</v>
      </c>
      <c r="R589" s="7" t="s">
        <v>1148</v>
      </c>
      <c r="S589" s="8">
        <v>6851</v>
      </c>
      <c r="T589" s="7" t="s">
        <v>1148</v>
      </c>
      <c r="U589" s="8">
        <v>0</v>
      </c>
      <c r="V589" s="7" t="s">
        <v>1148</v>
      </c>
      <c r="W589" s="33">
        <v>36111</v>
      </c>
      <c r="X589" s="7" t="s">
        <v>1148</v>
      </c>
      <c r="Y589" s="30">
        <v>13</v>
      </c>
      <c r="Z589" s="7" t="s">
        <v>1148</v>
      </c>
      <c r="AA589" s="30">
        <v>2.58</v>
      </c>
      <c r="AB589" s="7" t="s">
        <v>1148</v>
      </c>
      <c r="AC589" s="30">
        <v>0</v>
      </c>
      <c r="AD589" s="7" t="s">
        <v>1148</v>
      </c>
      <c r="AE589" s="30">
        <v>3.5</v>
      </c>
      <c r="AF589" s="7" t="s">
        <v>1148</v>
      </c>
      <c r="AG589" s="30">
        <v>0</v>
      </c>
      <c r="AH589" s="34" t="s">
        <v>1148</v>
      </c>
      <c r="AI589" s="32">
        <v>19.079999999999998</v>
      </c>
      <c r="AJ589" s="7" t="s">
        <v>1148</v>
      </c>
      <c r="AK589" s="7" t="str">
        <f>IF(OR(N589="Q",P589="Q",R589="Q",T589="Q",V589="Q",X589="Q",Z589="Q",AB589="Q",AD589="Q",AF589="Q",AH589="Q",AJ589="Q"),"Yes","No")</f>
        <v>No</v>
      </c>
    </row>
    <row r="590" spans="1:37">
      <c r="A590" s="7" t="s">
        <v>522</v>
      </c>
      <c r="B590" s="7" t="s">
        <v>523</v>
      </c>
      <c r="C590" s="7" t="s">
        <v>57</v>
      </c>
      <c r="D590" s="304">
        <v>8009</v>
      </c>
      <c r="E590" s="299">
        <v>80009</v>
      </c>
      <c r="F590" s="7" t="s">
        <v>167</v>
      </c>
      <c r="G590" s="7" t="s">
        <v>160</v>
      </c>
      <c r="H590" s="8">
        <v>82157</v>
      </c>
      <c r="I590" s="8">
        <v>28</v>
      </c>
      <c r="J590" s="7" t="s">
        <v>7</v>
      </c>
      <c r="K590" s="7" t="s">
        <v>161</v>
      </c>
      <c r="L590" s="8">
        <v>21</v>
      </c>
      <c r="M590" s="8">
        <v>48905</v>
      </c>
      <c r="N590" s="7" t="s">
        <v>1148</v>
      </c>
      <c r="O590" s="8">
        <v>11942</v>
      </c>
      <c r="P590" s="7" t="s">
        <v>1148</v>
      </c>
      <c r="Q590" s="8">
        <v>1479</v>
      </c>
      <c r="R590" s="7" t="s">
        <v>1148</v>
      </c>
      <c r="S590" s="8">
        <v>14757</v>
      </c>
      <c r="T590" s="7" t="s">
        <v>1148</v>
      </c>
      <c r="U590" s="8">
        <v>0</v>
      </c>
      <c r="V590" s="7" t="s">
        <v>1148</v>
      </c>
      <c r="W590" s="33">
        <v>77083</v>
      </c>
      <c r="X590" s="7" t="s">
        <v>1148</v>
      </c>
      <c r="Y590" s="30">
        <v>32.74</v>
      </c>
      <c r="Z590" s="7" t="s">
        <v>1148</v>
      </c>
      <c r="AA590" s="30">
        <v>5.74</v>
      </c>
      <c r="AB590" s="7" t="s">
        <v>1148</v>
      </c>
      <c r="AC590" s="30">
        <v>0.71</v>
      </c>
      <c r="AD590" s="7" t="s">
        <v>1148</v>
      </c>
      <c r="AE590" s="30">
        <v>9.18</v>
      </c>
      <c r="AF590" s="7" t="s">
        <v>1148</v>
      </c>
      <c r="AG590" s="30">
        <v>0</v>
      </c>
      <c r="AH590" s="34" t="s">
        <v>1148</v>
      </c>
      <c r="AI590" s="32">
        <v>48.37</v>
      </c>
      <c r="AJ590" s="7" t="s">
        <v>1148</v>
      </c>
      <c r="AK590" s="7" t="str">
        <f>IF(OR(N590="Q",P590="Q",R590="Q",T590="Q",V590="Q",X590="Q",Z590="Q",AB590="Q",AD590="Q",AF590="Q",AH590="Q",AJ590="Q"),"Yes","No")</f>
        <v>No</v>
      </c>
    </row>
    <row r="591" spans="1:37">
      <c r="A591" s="7" t="s">
        <v>334</v>
      </c>
      <c r="B591" s="7" t="s">
        <v>335</v>
      </c>
      <c r="C591" s="7" t="s">
        <v>6</v>
      </c>
      <c r="D591" s="304">
        <v>6072</v>
      </c>
      <c r="E591" s="299">
        <v>60072</v>
      </c>
      <c r="F591" s="7" t="s">
        <v>167</v>
      </c>
      <c r="G591" s="7" t="s">
        <v>160</v>
      </c>
      <c r="H591" s="8">
        <v>295083</v>
      </c>
      <c r="I591" s="8">
        <v>28</v>
      </c>
      <c r="J591" s="7" t="s">
        <v>7</v>
      </c>
      <c r="K591" s="7" t="s">
        <v>161</v>
      </c>
      <c r="L591" s="8">
        <v>18</v>
      </c>
      <c r="M591" s="8">
        <v>81088</v>
      </c>
      <c r="N591" s="7" t="s">
        <v>1148</v>
      </c>
      <c r="O591" s="8">
        <v>7932</v>
      </c>
      <c r="P591" s="7" t="s">
        <v>1148</v>
      </c>
      <c r="Q591" s="8">
        <v>2138</v>
      </c>
      <c r="R591" s="7" t="s">
        <v>1148</v>
      </c>
      <c r="S591" s="8">
        <v>9480</v>
      </c>
      <c r="T591" s="7" t="s">
        <v>1148</v>
      </c>
      <c r="U591" s="8">
        <v>0</v>
      </c>
      <c r="V591" s="7" t="s">
        <v>1148</v>
      </c>
      <c r="W591" s="33">
        <v>100638</v>
      </c>
      <c r="X591" s="7" t="s">
        <v>1148</v>
      </c>
      <c r="Y591" s="30">
        <v>39</v>
      </c>
      <c r="Z591" s="7" t="s">
        <v>1148</v>
      </c>
      <c r="AA591" s="30">
        <v>4</v>
      </c>
      <c r="AB591" s="7" t="s">
        <v>1148</v>
      </c>
      <c r="AC591" s="30">
        <v>1</v>
      </c>
      <c r="AD591" s="7" t="s">
        <v>1148</v>
      </c>
      <c r="AE591" s="30">
        <v>5</v>
      </c>
      <c r="AF591" s="7" t="s">
        <v>1148</v>
      </c>
      <c r="AG591" s="30">
        <v>0</v>
      </c>
      <c r="AH591" s="34" t="s">
        <v>1148</v>
      </c>
      <c r="AI591" s="32">
        <v>49</v>
      </c>
      <c r="AJ591" s="7" t="s">
        <v>1148</v>
      </c>
      <c r="AK591" s="7" t="str">
        <f>IF(OR(N591="Q",P591="Q",R591="Q",T591="Q",V591="Q",X591="Q",Z591="Q",AB591="Q",AD591="Q",AF591="Q",AH591="Q",AJ591="Q"),"Yes","No")</f>
        <v>No</v>
      </c>
    </row>
    <row r="592" spans="1:37">
      <c r="A592" s="7" t="s">
        <v>95</v>
      </c>
      <c r="B592" s="7" t="s">
        <v>619</v>
      </c>
      <c r="C592" s="7" t="s">
        <v>93</v>
      </c>
      <c r="D592" s="304">
        <v>5088</v>
      </c>
      <c r="E592" s="299">
        <v>50088</v>
      </c>
      <c r="F592" s="7" t="s">
        <v>164</v>
      </c>
      <c r="G592" s="7" t="s">
        <v>160</v>
      </c>
      <c r="H592" s="8">
        <v>71313</v>
      </c>
      <c r="I592" s="8">
        <v>28</v>
      </c>
      <c r="J592" s="7" t="s">
        <v>7</v>
      </c>
      <c r="K592" s="7" t="s">
        <v>161</v>
      </c>
      <c r="L592" s="8">
        <v>17</v>
      </c>
      <c r="M592" s="8">
        <v>36557</v>
      </c>
      <c r="N592" s="7" t="s">
        <v>1148</v>
      </c>
      <c r="O592" s="8">
        <v>4842</v>
      </c>
      <c r="P592" s="7" t="s">
        <v>1148</v>
      </c>
      <c r="Q592" s="8">
        <v>2576</v>
      </c>
      <c r="R592" s="7" t="s">
        <v>1148</v>
      </c>
      <c r="S592" s="8">
        <v>4957</v>
      </c>
      <c r="T592" s="7" t="s">
        <v>1148</v>
      </c>
      <c r="U592" s="8">
        <v>0</v>
      </c>
      <c r="V592" s="7" t="s">
        <v>1148</v>
      </c>
      <c r="W592" s="33">
        <v>48932</v>
      </c>
      <c r="X592" s="7" t="s">
        <v>1148</v>
      </c>
      <c r="Y592" s="30">
        <v>20.399999999999999</v>
      </c>
      <c r="Z592" s="7" t="s">
        <v>1148</v>
      </c>
      <c r="AA592" s="30">
        <v>2.8</v>
      </c>
      <c r="AB592" s="7" t="s">
        <v>1148</v>
      </c>
      <c r="AC592" s="30">
        <v>1.4</v>
      </c>
      <c r="AD592" s="7" t="s">
        <v>1148</v>
      </c>
      <c r="AE592" s="30">
        <v>2.7</v>
      </c>
      <c r="AF592" s="7" t="s">
        <v>1148</v>
      </c>
      <c r="AG592" s="30">
        <v>0</v>
      </c>
      <c r="AH592" s="34" t="s">
        <v>1148</v>
      </c>
      <c r="AI592" s="32">
        <v>27.3</v>
      </c>
      <c r="AJ592" s="7" t="s">
        <v>1148</v>
      </c>
      <c r="AK592" s="7" t="str">
        <f>IF(OR(N592="Q",P592="Q",R592="Q",T592="Q",V592="Q",X592="Q",Z592="Q",AB592="Q",AD592="Q",AF592="Q",AH592="Q",AJ592="Q"),"Yes","No")</f>
        <v>No</v>
      </c>
    </row>
    <row r="593" spans="1:37">
      <c r="A593" s="7" t="s">
        <v>420</v>
      </c>
      <c r="B593" s="7" t="s">
        <v>421</v>
      </c>
      <c r="C593" s="7" t="s">
        <v>84</v>
      </c>
      <c r="D593" s="304">
        <v>6041</v>
      </c>
      <c r="E593" s="299">
        <v>60041</v>
      </c>
      <c r="F593" s="7" t="s">
        <v>164</v>
      </c>
      <c r="G593" s="7" t="s">
        <v>160</v>
      </c>
      <c r="H593" s="8">
        <v>5121892</v>
      </c>
      <c r="I593" s="8">
        <v>28</v>
      </c>
      <c r="J593" s="7" t="s">
        <v>10</v>
      </c>
      <c r="K593" s="7" t="s">
        <v>161</v>
      </c>
      <c r="L593" s="8">
        <v>17</v>
      </c>
      <c r="M593" s="8">
        <v>53373</v>
      </c>
      <c r="N593" s="7" t="s">
        <v>1148</v>
      </c>
      <c r="O593" s="8">
        <v>0</v>
      </c>
      <c r="P593" s="7" t="s">
        <v>1148</v>
      </c>
      <c r="Q593" s="8">
        <v>0</v>
      </c>
      <c r="R593" s="7" t="s">
        <v>1148</v>
      </c>
      <c r="S593" s="8">
        <v>4182</v>
      </c>
      <c r="T593" s="7" t="s">
        <v>1148</v>
      </c>
      <c r="U593" s="8">
        <v>0</v>
      </c>
      <c r="V593" s="7" t="s">
        <v>1148</v>
      </c>
      <c r="W593" s="33">
        <v>57555</v>
      </c>
      <c r="X593" s="7" t="s">
        <v>1148</v>
      </c>
      <c r="Y593" s="30">
        <v>28</v>
      </c>
      <c r="Z593" s="7" t="s">
        <v>1148</v>
      </c>
      <c r="AA593" s="30">
        <v>0</v>
      </c>
      <c r="AB593" s="7" t="s">
        <v>1148</v>
      </c>
      <c r="AC593" s="30">
        <v>0</v>
      </c>
      <c r="AD593" s="7" t="s">
        <v>1148</v>
      </c>
      <c r="AE593" s="30">
        <v>2</v>
      </c>
      <c r="AF593" s="7" t="s">
        <v>1148</v>
      </c>
      <c r="AG593" s="30">
        <v>0</v>
      </c>
      <c r="AH593" s="34" t="s">
        <v>1148</v>
      </c>
      <c r="AI593" s="32">
        <v>30</v>
      </c>
      <c r="AJ593" s="7" t="s">
        <v>1148</v>
      </c>
      <c r="AK593" s="7" t="str">
        <f>IF(OR(N593="Q",P593="Q",R593="Q",T593="Q",V593="Q",X593="Q",Z593="Q",AB593="Q",AD593="Q",AF593="Q",AH593="Q",AJ593="Q"),"Yes","No")</f>
        <v>No</v>
      </c>
    </row>
    <row r="594" spans="1:37">
      <c r="A594" s="7" t="s">
        <v>95</v>
      </c>
      <c r="B594" s="7" t="s">
        <v>619</v>
      </c>
      <c r="C594" s="7" t="s">
        <v>93</v>
      </c>
      <c r="D594" s="304">
        <v>5088</v>
      </c>
      <c r="E594" s="299">
        <v>50088</v>
      </c>
      <c r="F594" s="7" t="s">
        <v>164</v>
      </c>
      <c r="G594" s="7" t="s">
        <v>160</v>
      </c>
      <c r="H594" s="8">
        <v>71313</v>
      </c>
      <c r="I594" s="8">
        <v>28</v>
      </c>
      <c r="J594" s="7" t="s">
        <v>10</v>
      </c>
      <c r="K594" s="7" t="s">
        <v>161</v>
      </c>
      <c r="L594" s="8">
        <v>11</v>
      </c>
      <c r="M594" s="8">
        <v>3626</v>
      </c>
      <c r="N594" s="7" t="s">
        <v>1148</v>
      </c>
      <c r="O594" s="8">
        <v>2075</v>
      </c>
      <c r="P594" s="7" t="s">
        <v>1148</v>
      </c>
      <c r="Q594" s="8">
        <v>1104</v>
      </c>
      <c r="R594" s="7" t="s">
        <v>1148</v>
      </c>
      <c r="S594" s="8">
        <v>1645</v>
      </c>
      <c r="T594" s="7" t="s">
        <v>1148</v>
      </c>
      <c r="U594" s="8">
        <v>0</v>
      </c>
      <c r="V594" s="7" t="s">
        <v>1148</v>
      </c>
      <c r="W594" s="33">
        <v>8450</v>
      </c>
      <c r="X594" s="7" t="s">
        <v>1148</v>
      </c>
      <c r="Y594" s="30">
        <v>2</v>
      </c>
      <c r="Z594" s="7" t="s">
        <v>1148</v>
      </c>
      <c r="AA594" s="30">
        <v>1.2</v>
      </c>
      <c r="AB594" s="7" t="s">
        <v>1148</v>
      </c>
      <c r="AC594" s="30">
        <v>0.6</v>
      </c>
      <c r="AD594" s="7" t="s">
        <v>1148</v>
      </c>
      <c r="AE594" s="30">
        <v>0.9</v>
      </c>
      <c r="AF594" s="7" t="s">
        <v>1148</v>
      </c>
      <c r="AG594" s="30">
        <v>0</v>
      </c>
      <c r="AH594" s="34" t="s">
        <v>1148</v>
      </c>
      <c r="AI594" s="32">
        <v>4.7</v>
      </c>
      <c r="AJ594" s="7" t="s">
        <v>1148</v>
      </c>
      <c r="AK594" s="7" t="str">
        <f>IF(OR(N594="Q",P594="Q",R594="Q",T594="Q",V594="Q",X594="Q",Z594="Q",AB594="Q",AD594="Q",AF594="Q",AH594="Q",AJ594="Q"),"Yes","No")</f>
        <v>No</v>
      </c>
    </row>
    <row r="595" spans="1:37">
      <c r="A595" s="7" t="s">
        <v>334</v>
      </c>
      <c r="B595" s="7" t="s">
        <v>335</v>
      </c>
      <c r="C595" s="7" t="s">
        <v>6</v>
      </c>
      <c r="D595" s="304">
        <v>6072</v>
      </c>
      <c r="E595" s="299">
        <v>60072</v>
      </c>
      <c r="F595" s="7" t="s">
        <v>167</v>
      </c>
      <c r="G595" s="7" t="s">
        <v>160</v>
      </c>
      <c r="H595" s="8">
        <v>295083</v>
      </c>
      <c r="I595" s="8">
        <v>28</v>
      </c>
      <c r="J595" s="7" t="s">
        <v>10</v>
      </c>
      <c r="K595" s="7" t="s">
        <v>161</v>
      </c>
      <c r="L595" s="8">
        <v>10</v>
      </c>
      <c r="M595" s="8">
        <v>27730</v>
      </c>
      <c r="N595" s="7" t="s">
        <v>1148</v>
      </c>
      <c r="O595" s="8">
        <v>1996</v>
      </c>
      <c r="P595" s="7" t="s">
        <v>1148</v>
      </c>
      <c r="Q595" s="8">
        <v>1904</v>
      </c>
      <c r="R595" s="7" t="s">
        <v>1148</v>
      </c>
      <c r="S595" s="8">
        <v>4011</v>
      </c>
      <c r="T595" s="7" t="s">
        <v>1148</v>
      </c>
      <c r="U595" s="8">
        <v>0</v>
      </c>
      <c r="V595" s="7" t="s">
        <v>1148</v>
      </c>
      <c r="W595" s="33">
        <v>35641</v>
      </c>
      <c r="X595" s="7" t="s">
        <v>1148</v>
      </c>
      <c r="Y595" s="30">
        <v>13</v>
      </c>
      <c r="Z595" s="7" t="s">
        <v>1148</v>
      </c>
      <c r="AA595" s="30">
        <v>1</v>
      </c>
      <c r="AB595" s="7" t="s">
        <v>1148</v>
      </c>
      <c r="AC595" s="30">
        <v>1</v>
      </c>
      <c r="AD595" s="7" t="s">
        <v>1148</v>
      </c>
      <c r="AE595" s="30">
        <v>2</v>
      </c>
      <c r="AF595" s="7" t="s">
        <v>1148</v>
      </c>
      <c r="AG595" s="30">
        <v>0</v>
      </c>
      <c r="AH595" s="34" t="s">
        <v>1148</v>
      </c>
      <c r="AI595" s="32">
        <v>17</v>
      </c>
      <c r="AJ595" s="7" t="s">
        <v>1148</v>
      </c>
      <c r="AK595" s="7" t="str">
        <f>IF(OR(N595="Q",P595="Q",R595="Q",T595="Q",V595="Q",X595="Q",Z595="Q",AB595="Q",AD595="Q",AF595="Q",AH595="Q",AJ595="Q"),"Yes","No")</f>
        <v>No</v>
      </c>
    </row>
    <row r="596" spans="1:37">
      <c r="A596" s="7" t="s">
        <v>522</v>
      </c>
      <c r="B596" s="7" t="s">
        <v>523</v>
      </c>
      <c r="C596" s="7" t="s">
        <v>57</v>
      </c>
      <c r="D596" s="304">
        <v>8009</v>
      </c>
      <c r="E596" s="299">
        <v>80009</v>
      </c>
      <c r="F596" s="7" t="s">
        <v>167</v>
      </c>
      <c r="G596" s="7" t="s">
        <v>160</v>
      </c>
      <c r="H596" s="8">
        <v>82157</v>
      </c>
      <c r="I596" s="8">
        <v>28</v>
      </c>
      <c r="J596" s="7" t="s">
        <v>10</v>
      </c>
      <c r="K596" s="7" t="s">
        <v>161</v>
      </c>
      <c r="L596" s="8">
        <v>7</v>
      </c>
      <c r="M596" s="8">
        <v>10141</v>
      </c>
      <c r="N596" s="7" t="s">
        <v>1148</v>
      </c>
      <c r="O596" s="8">
        <v>406</v>
      </c>
      <c r="P596" s="7" t="s">
        <v>1148</v>
      </c>
      <c r="Q596" s="8">
        <v>45</v>
      </c>
      <c r="R596" s="7" t="s">
        <v>1148</v>
      </c>
      <c r="S596" s="8">
        <v>3689</v>
      </c>
      <c r="T596" s="7" t="s">
        <v>1148</v>
      </c>
      <c r="U596" s="8">
        <v>0</v>
      </c>
      <c r="V596" s="7" t="s">
        <v>1148</v>
      </c>
      <c r="W596" s="33">
        <v>14281</v>
      </c>
      <c r="X596" s="7" t="s">
        <v>1148</v>
      </c>
      <c r="Y596" s="30">
        <v>5.98</v>
      </c>
      <c r="Z596" s="7" t="s">
        <v>1148</v>
      </c>
      <c r="AA596" s="30">
        <v>0.19</v>
      </c>
      <c r="AB596" s="7" t="s">
        <v>1148</v>
      </c>
      <c r="AC596" s="30">
        <v>0.71</v>
      </c>
      <c r="AD596" s="7" t="s">
        <v>1148</v>
      </c>
      <c r="AE596" s="30">
        <v>2.29</v>
      </c>
      <c r="AF596" s="7" t="s">
        <v>1148</v>
      </c>
      <c r="AG596" s="30">
        <v>0</v>
      </c>
      <c r="AH596" s="34" t="s">
        <v>1148</v>
      </c>
      <c r="AI596" s="32">
        <v>9.17</v>
      </c>
      <c r="AJ596" s="7" t="s">
        <v>1148</v>
      </c>
      <c r="AK596" s="7" t="str">
        <f>IF(OR(N596="Q",P596="Q",R596="Q",T596="Q",V596="Q",X596="Q",Z596="Q",AB596="Q",AD596="Q",AF596="Q",AH596="Q",AJ596="Q"),"Yes","No")</f>
        <v>No</v>
      </c>
    </row>
    <row r="597" spans="1:37">
      <c r="A597" s="7" t="s">
        <v>620</v>
      </c>
      <c r="B597" s="7" t="s">
        <v>621</v>
      </c>
      <c r="C597" s="7" t="s">
        <v>77</v>
      </c>
      <c r="D597" s="304">
        <v>3055</v>
      </c>
      <c r="E597" s="299">
        <v>30055</v>
      </c>
      <c r="F597" s="7" t="s">
        <v>164</v>
      </c>
      <c r="G597" s="7" t="s">
        <v>160</v>
      </c>
      <c r="H597" s="8">
        <v>387550</v>
      </c>
      <c r="I597" s="8">
        <v>27</v>
      </c>
      <c r="J597" s="7" t="s">
        <v>10</v>
      </c>
      <c r="K597" s="7" t="s">
        <v>161</v>
      </c>
      <c r="L597" s="8">
        <v>22</v>
      </c>
      <c r="M597" s="8">
        <v>22864</v>
      </c>
      <c r="N597" s="7" t="s">
        <v>1148</v>
      </c>
      <c r="O597" s="8">
        <v>1768</v>
      </c>
      <c r="P597" s="7" t="s">
        <v>1148</v>
      </c>
      <c r="Q597" s="8">
        <v>0</v>
      </c>
      <c r="R597" s="7" t="s">
        <v>1148</v>
      </c>
      <c r="S597" s="8">
        <v>4512</v>
      </c>
      <c r="T597" s="7" t="s">
        <v>1148</v>
      </c>
      <c r="U597" s="8">
        <v>0</v>
      </c>
      <c r="V597" s="7" t="s">
        <v>1148</v>
      </c>
      <c r="W597" s="33">
        <v>29144</v>
      </c>
      <c r="X597" s="7" t="s">
        <v>1148</v>
      </c>
      <c r="Y597" s="30">
        <v>10.5</v>
      </c>
      <c r="Z597" s="7" t="s">
        <v>1148</v>
      </c>
      <c r="AA597" s="30">
        <v>1</v>
      </c>
      <c r="AB597" s="7" t="s">
        <v>1148</v>
      </c>
      <c r="AC597" s="30">
        <v>0</v>
      </c>
      <c r="AD597" s="7" t="s">
        <v>1148</v>
      </c>
      <c r="AE597" s="30">
        <v>2.5</v>
      </c>
      <c r="AF597" s="7" t="s">
        <v>1148</v>
      </c>
      <c r="AG597" s="30">
        <v>0</v>
      </c>
      <c r="AH597" s="34" t="s">
        <v>1148</v>
      </c>
      <c r="AI597" s="32">
        <v>14</v>
      </c>
      <c r="AJ597" s="7" t="s">
        <v>1148</v>
      </c>
      <c r="AK597" s="7" t="str">
        <f>IF(OR(N597="Q",P597="Q",R597="Q",T597="Q",V597="Q",X597="Q",Z597="Q",AB597="Q",AD597="Q",AF597="Q",AH597="Q",AJ597="Q"),"Yes","No")</f>
        <v>No</v>
      </c>
    </row>
    <row r="598" spans="1:37">
      <c r="A598" s="7" t="s">
        <v>529</v>
      </c>
      <c r="B598" s="7" t="s">
        <v>530</v>
      </c>
      <c r="C598" s="7" t="s">
        <v>9</v>
      </c>
      <c r="D598" s="304">
        <v>4044</v>
      </c>
      <c r="E598" s="299">
        <v>40044</v>
      </c>
      <c r="F598" s="7" t="s">
        <v>164</v>
      </c>
      <c r="G598" s="7" t="s">
        <v>160</v>
      </c>
      <c r="H598" s="8">
        <v>263907</v>
      </c>
      <c r="I598" s="8">
        <v>27</v>
      </c>
      <c r="J598" s="7" t="s">
        <v>7</v>
      </c>
      <c r="K598" s="7" t="s">
        <v>161</v>
      </c>
      <c r="L598" s="8">
        <v>19</v>
      </c>
      <c r="M598" s="8">
        <v>100869</v>
      </c>
      <c r="N598" s="7" t="s">
        <v>1148</v>
      </c>
      <c r="O598" s="8">
        <v>16596</v>
      </c>
      <c r="P598" s="7" t="s">
        <v>1148</v>
      </c>
      <c r="Q598" s="8">
        <v>3330</v>
      </c>
      <c r="R598" s="7" t="s">
        <v>1148</v>
      </c>
      <c r="S598" s="8">
        <v>12132</v>
      </c>
      <c r="T598" s="7" t="s">
        <v>1148</v>
      </c>
      <c r="U598" s="8">
        <v>0</v>
      </c>
      <c r="V598" s="7" t="s">
        <v>1148</v>
      </c>
      <c r="W598" s="33">
        <v>132927</v>
      </c>
      <c r="X598" s="7" t="s">
        <v>1148</v>
      </c>
      <c r="Y598" s="30">
        <v>57</v>
      </c>
      <c r="Z598" s="7" t="s">
        <v>1148</v>
      </c>
      <c r="AA598" s="30">
        <v>9</v>
      </c>
      <c r="AB598" s="7" t="s">
        <v>1148</v>
      </c>
      <c r="AC598" s="30">
        <v>1.8</v>
      </c>
      <c r="AD598" s="7" t="s">
        <v>1148</v>
      </c>
      <c r="AE598" s="30">
        <v>6</v>
      </c>
      <c r="AF598" s="7" t="s">
        <v>1148</v>
      </c>
      <c r="AG598" s="30">
        <v>0</v>
      </c>
      <c r="AH598" s="34" t="s">
        <v>1148</v>
      </c>
      <c r="AI598" s="32">
        <v>73.8</v>
      </c>
      <c r="AJ598" s="7" t="s">
        <v>1148</v>
      </c>
      <c r="AK598" s="7" t="str">
        <f>IF(OR(N598="Q",P598="Q",R598="Q",T598="Q",V598="Q",X598="Q",Z598="Q",AB598="Q",AD598="Q",AF598="Q",AH598="Q",AJ598="Q"),"Yes","No")</f>
        <v>No</v>
      </c>
    </row>
    <row r="599" spans="1:37">
      <c r="A599" s="7" t="s">
        <v>529</v>
      </c>
      <c r="B599" s="7" t="s">
        <v>530</v>
      </c>
      <c r="C599" s="7" t="s">
        <v>9</v>
      </c>
      <c r="D599" s="304">
        <v>4044</v>
      </c>
      <c r="E599" s="299">
        <v>40044</v>
      </c>
      <c r="F599" s="7" t="s">
        <v>164</v>
      </c>
      <c r="G599" s="7" t="s">
        <v>160</v>
      </c>
      <c r="H599" s="8">
        <v>263907</v>
      </c>
      <c r="I599" s="8">
        <v>27</v>
      </c>
      <c r="J599" s="7" t="s">
        <v>10</v>
      </c>
      <c r="K599" s="7" t="s">
        <v>161</v>
      </c>
      <c r="L599" s="8">
        <v>8</v>
      </c>
      <c r="M599" s="8">
        <v>22289</v>
      </c>
      <c r="N599" s="7" t="s">
        <v>1148</v>
      </c>
      <c r="O599" s="8">
        <v>5532</v>
      </c>
      <c r="P599" s="7" t="s">
        <v>1148</v>
      </c>
      <c r="Q599" s="8">
        <v>344</v>
      </c>
      <c r="R599" s="7" t="s">
        <v>1148</v>
      </c>
      <c r="S599" s="8">
        <v>4044</v>
      </c>
      <c r="T599" s="7" t="s">
        <v>1148</v>
      </c>
      <c r="U599" s="8">
        <v>0</v>
      </c>
      <c r="V599" s="7" t="s">
        <v>1148</v>
      </c>
      <c r="W599" s="33">
        <v>32209</v>
      </c>
      <c r="X599" s="7" t="s">
        <v>1148</v>
      </c>
      <c r="Y599" s="30">
        <v>12</v>
      </c>
      <c r="Z599" s="7" t="s">
        <v>1148</v>
      </c>
      <c r="AA599" s="30">
        <v>2.75</v>
      </c>
      <c r="AB599" s="7" t="s">
        <v>1148</v>
      </c>
      <c r="AC599" s="30">
        <v>0.2</v>
      </c>
      <c r="AD599" s="7" t="s">
        <v>1148</v>
      </c>
      <c r="AE599" s="30">
        <v>2.5</v>
      </c>
      <c r="AF599" s="7" t="s">
        <v>1148</v>
      </c>
      <c r="AG599" s="30">
        <v>0</v>
      </c>
      <c r="AH599" s="34" t="s">
        <v>1148</v>
      </c>
      <c r="AI599" s="32">
        <v>17.45</v>
      </c>
      <c r="AJ599" s="7" t="s">
        <v>1148</v>
      </c>
      <c r="AK599" s="7" t="str">
        <f>IF(OR(N599="Q",P599="Q",R599="Q",T599="Q",V599="Q",X599="Q",Z599="Q",AB599="Q",AD599="Q",AF599="Q",AH599="Q",AJ599="Q"),"Yes","No")</f>
        <v>No</v>
      </c>
    </row>
    <row r="600" spans="1:37">
      <c r="A600" s="7" t="s">
        <v>620</v>
      </c>
      <c r="B600" s="7" t="s">
        <v>621</v>
      </c>
      <c r="C600" s="7" t="s">
        <v>77</v>
      </c>
      <c r="D600" s="304">
        <v>3055</v>
      </c>
      <c r="E600" s="299">
        <v>30055</v>
      </c>
      <c r="F600" s="7" t="s">
        <v>164</v>
      </c>
      <c r="G600" s="7" t="s">
        <v>160</v>
      </c>
      <c r="H600" s="8">
        <v>387550</v>
      </c>
      <c r="I600" s="8">
        <v>27</v>
      </c>
      <c r="J600" s="7" t="s">
        <v>7</v>
      </c>
      <c r="K600" s="7" t="s">
        <v>161</v>
      </c>
      <c r="L600" s="8">
        <v>5</v>
      </c>
      <c r="M600" s="8">
        <v>8262</v>
      </c>
      <c r="N600" s="7" t="s">
        <v>1148</v>
      </c>
      <c r="O600" s="8">
        <v>3663</v>
      </c>
      <c r="P600" s="7" t="s">
        <v>1148</v>
      </c>
      <c r="Q600" s="8">
        <v>0</v>
      </c>
      <c r="R600" s="7" t="s">
        <v>1148</v>
      </c>
      <c r="S600" s="8">
        <v>2628</v>
      </c>
      <c r="T600" s="7" t="s">
        <v>1148</v>
      </c>
      <c r="U600" s="8">
        <v>0</v>
      </c>
      <c r="V600" s="7" t="s">
        <v>1148</v>
      </c>
      <c r="W600" s="33">
        <v>14553</v>
      </c>
      <c r="X600" s="7" t="s">
        <v>1148</v>
      </c>
      <c r="Y600" s="30">
        <v>4</v>
      </c>
      <c r="Z600" s="7" t="s">
        <v>1148</v>
      </c>
      <c r="AA600" s="30">
        <v>2</v>
      </c>
      <c r="AB600" s="7" t="s">
        <v>1148</v>
      </c>
      <c r="AC600" s="30">
        <v>0</v>
      </c>
      <c r="AD600" s="7" t="s">
        <v>1148</v>
      </c>
      <c r="AE600" s="30">
        <v>1.5</v>
      </c>
      <c r="AF600" s="7" t="s">
        <v>1148</v>
      </c>
      <c r="AG600" s="30">
        <v>0</v>
      </c>
      <c r="AH600" s="34" t="s">
        <v>1148</v>
      </c>
      <c r="AI600" s="32">
        <v>7.5</v>
      </c>
      <c r="AJ600" s="7" t="s">
        <v>1148</v>
      </c>
      <c r="AK600" s="7" t="str">
        <f>IF(OR(N600="Q",P600="Q",R600="Q",T600="Q",V600="Q",X600="Q",Z600="Q",AB600="Q",AD600="Q",AF600="Q",AH600="Q",AJ600="Q"),"Yes","No")</f>
        <v>No</v>
      </c>
    </row>
    <row r="601" spans="1:37">
      <c r="A601" s="7" t="s">
        <v>410</v>
      </c>
      <c r="B601" s="7" t="s">
        <v>257</v>
      </c>
      <c r="C601" s="7" t="s">
        <v>51</v>
      </c>
      <c r="D601" s="304">
        <v>1016</v>
      </c>
      <c r="E601" s="299">
        <v>10016</v>
      </c>
      <c r="F601" s="7" t="s">
        <v>167</v>
      </c>
      <c r="G601" s="7" t="s">
        <v>160</v>
      </c>
      <c r="H601" s="8">
        <v>203914</v>
      </c>
      <c r="I601" s="8">
        <v>26</v>
      </c>
      <c r="J601" s="7" t="s">
        <v>7</v>
      </c>
      <c r="K601" s="7" t="s">
        <v>161</v>
      </c>
      <c r="L601" s="8">
        <v>26</v>
      </c>
      <c r="M601" s="8">
        <v>95950</v>
      </c>
      <c r="N601" s="7" t="s">
        <v>1148</v>
      </c>
      <c r="O601" s="8">
        <v>16807</v>
      </c>
      <c r="P601" s="7" t="s">
        <v>1148</v>
      </c>
      <c r="Q601" s="8">
        <v>3968</v>
      </c>
      <c r="R601" s="7" t="s">
        <v>1148</v>
      </c>
      <c r="S601" s="8">
        <v>14510</v>
      </c>
      <c r="T601" s="7" t="s">
        <v>1148</v>
      </c>
      <c r="U601" s="8">
        <v>0</v>
      </c>
      <c r="V601" s="7" t="s">
        <v>1148</v>
      </c>
      <c r="W601" s="33">
        <v>131235</v>
      </c>
      <c r="X601" s="7" t="s">
        <v>1148</v>
      </c>
      <c r="Y601" s="30">
        <v>54</v>
      </c>
      <c r="Z601" s="7" t="s">
        <v>1148</v>
      </c>
      <c r="AA601" s="30">
        <v>9</v>
      </c>
      <c r="AB601" s="7" t="s">
        <v>1148</v>
      </c>
      <c r="AC601" s="30">
        <v>2</v>
      </c>
      <c r="AD601" s="7" t="s">
        <v>1148</v>
      </c>
      <c r="AE601" s="30">
        <v>8</v>
      </c>
      <c r="AF601" s="7" t="s">
        <v>1148</v>
      </c>
      <c r="AG601" s="30">
        <v>0</v>
      </c>
      <c r="AH601" s="34" t="s">
        <v>1148</v>
      </c>
      <c r="AI601" s="32">
        <v>73</v>
      </c>
      <c r="AJ601" s="7" t="s">
        <v>1148</v>
      </c>
      <c r="AK601" s="7" t="str">
        <f>IF(OR(N601="Q",P601="Q",R601="Q",T601="Q",V601="Q",X601="Q",Z601="Q",AB601="Q",AD601="Q",AF601="Q",AH601="Q",AJ601="Q"),"Yes","No")</f>
        <v>No</v>
      </c>
    </row>
    <row r="602" spans="1:37">
      <c r="A602" s="7" t="s">
        <v>1139</v>
      </c>
      <c r="B602" s="7" t="s">
        <v>1140</v>
      </c>
      <c r="C602" s="7" t="s">
        <v>32</v>
      </c>
      <c r="D602" s="304" t="s">
        <v>1141</v>
      </c>
      <c r="E602" s="299">
        <v>41068</v>
      </c>
      <c r="F602" s="7" t="s">
        <v>164</v>
      </c>
      <c r="G602" s="7" t="s">
        <v>160</v>
      </c>
      <c r="H602" s="8">
        <v>349064</v>
      </c>
      <c r="I602" s="8">
        <v>26</v>
      </c>
      <c r="J602" s="7" t="s">
        <v>10</v>
      </c>
      <c r="K602" s="7" t="s">
        <v>161</v>
      </c>
      <c r="L602" s="8">
        <v>26</v>
      </c>
      <c r="M602" s="8">
        <v>43564</v>
      </c>
      <c r="N602" s="7" t="s">
        <v>1148</v>
      </c>
      <c r="O602" s="8">
        <v>0</v>
      </c>
      <c r="P602" s="7" t="s">
        <v>1148</v>
      </c>
      <c r="Q602" s="8">
        <v>0</v>
      </c>
      <c r="R602" s="7" t="s">
        <v>1148</v>
      </c>
      <c r="S602" s="8">
        <v>1000</v>
      </c>
      <c r="T602" s="7" t="s">
        <v>1148</v>
      </c>
      <c r="U602" s="8">
        <v>0</v>
      </c>
      <c r="V602" s="7" t="s">
        <v>1148</v>
      </c>
      <c r="W602" s="33">
        <v>44564</v>
      </c>
      <c r="X602" s="7" t="s">
        <v>1148</v>
      </c>
      <c r="Y602" s="30">
        <v>23.5</v>
      </c>
      <c r="Z602" s="7" t="s">
        <v>1148</v>
      </c>
      <c r="AA602" s="30">
        <v>0</v>
      </c>
      <c r="AB602" s="7" t="s">
        <v>1148</v>
      </c>
      <c r="AC602" s="30">
        <v>0</v>
      </c>
      <c r="AD602" s="7" t="s">
        <v>1148</v>
      </c>
      <c r="AE602" s="30">
        <v>0.5</v>
      </c>
      <c r="AF602" s="7" t="s">
        <v>1148</v>
      </c>
      <c r="AG602" s="30">
        <v>0</v>
      </c>
      <c r="AH602" s="34" t="s">
        <v>1148</v>
      </c>
      <c r="AI602" s="32">
        <v>24</v>
      </c>
      <c r="AJ602" s="7" t="s">
        <v>1148</v>
      </c>
      <c r="AK602" s="7" t="str">
        <f>IF(OR(N602="Q",P602="Q",R602="Q",T602="Q",V602="Q",X602="Q",Z602="Q",AB602="Q",AD602="Q",AF602="Q",AH602="Q",AJ602="Q"),"Yes","No")</f>
        <v>No</v>
      </c>
    </row>
    <row r="603" spans="1:37">
      <c r="A603" s="7" t="s">
        <v>183</v>
      </c>
      <c r="B603" s="7" t="s">
        <v>184</v>
      </c>
      <c r="C603" s="7" t="s">
        <v>70</v>
      </c>
      <c r="D603" s="304">
        <v>2177</v>
      </c>
      <c r="E603" s="299">
        <v>20177</v>
      </c>
      <c r="F603" s="7" t="s">
        <v>175</v>
      </c>
      <c r="G603" s="7" t="s">
        <v>160</v>
      </c>
      <c r="H603" s="8">
        <v>18351295</v>
      </c>
      <c r="I603" s="8">
        <v>26</v>
      </c>
      <c r="J603" s="7" t="s">
        <v>18</v>
      </c>
      <c r="K603" s="7" t="s">
        <v>161</v>
      </c>
      <c r="L603" s="8">
        <v>26</v>
      </c>
      <c r="M603" s="8">
        <v>149110</v>
      </c>
      <c r="N603" s="7" t="s">
        <v>1148</v>
      </c>
      <c r="O603" s="8">
        <v>72275</v>
      </c>
      <c r="P603" s="7" t="s">
        <v>1148</v>
      </c>
      <c r="Q603" s="8">
        <v>0</v>
      </c>
      <c r="R603" s="7" t="s">
        <v>1148</v>
      </c>
      <c r="S603" s="8">
        <v>37410</v>
      </c>
      <c r="T603" s="7" t="s">
        <v>1148</v>
      </c>
      <c r="U603" s="8">
        <v>0</v>
      </c>
      <c r="V603" s="7" t="s">
        <v>1148</v>
      </c>
      <c r="W603" s="33">
        <v>258795</v>
      </c>
      <c r="X603" s="7" t="s">
        <v>1148</v>
      </c>
      <c r="Y603" s="30">
        <v>65</v>
      </c>
      <c r="Z603" s="7" t="s">
        <v>1148</v>
      </c>
      <c r="AA603" s="30">
        <v>37</v>
      </c>
      <c r="AB603" s="7" t="s">
        <v>1148</v>
      </c>
      <c r="AC603" s="30">
        <v>0</v>
      </c>
      <c r="AD603" s="7" t="s">
        <v>1148</v>
      </c>
      <c r="AE603" s="30">
        <v>18</v>
      </c>
      <c r="AF603" s="7" t="s">
        <v>1148</v>
      </c>
      <c r="AG603" s="30">
        <v>0</v>
      </c>
      <c r="AH603" s="34" t="s">
        <v>1148</v>
      </c>
      <c r="AI603" s="32">
        <v>120</v>
      </c>
      <c r="AJ603" s="7" t="s">
        <v>1148</v>
      </c>
      <c r="AK603" s="7" t="str">
        <f>IF(OR(N603="Q",P603="Q",R603="Q",T603="Q",V603="Q",X603="Q",Z603="Q",AB603="Q",AD603="Q",AF603="Q",AH603="Q",AJ603="Q"),"Yes","No")</f>
        <v>No</v>
      </c>
    </row>
    <row r="604" spans="1:37">
      <c r="A604" s="7" t="s">
        <v>713</v>
      </c>
      <c r="B604" s="7" t="s">
        <v>714</v>
      </c>
      <c r="C604" s="7" t="s">
        <v>77</v>
      </c>
      <c r="D604" s="304">
        <v>3026</v>
      </c>
      <c r="E604" s="299">
        <v>30026</v>
      </c>
      <c r="F604" s="7" t="s">
        <v>164</v>
      </c>
      <c r="G604" s="7" t="s">
        <v>160</v>
      </c>
      <c r="H604" s="8">
        <v>56142</v>
      </c>
      <c r="I604" s="8">
        <v>26</v>
      </c>
      <c r="J604" s="7" t="s">
        <v>7</v>
      </c>
      <c r="K604" s="7" t="s">
        <v>161</v>
      </c>
      <c r="L604" s="8">
        <v>23</v>
      </c>
      <c r="M604" s="8">
        <v>77224</v>
      </c>
      <c r="N604" s="7" t="s">
        <v>1148</v>
      </c>
      <c r="O604" s="8">
        <v>17602</v>
      </c>
      <c r="P604" s="7" t="s">
        <v>1148</v>
      </c>
      <c r="Q604" s="8">
        <v>2175</v>
      </c>
      <c r="R604" s="7" t="s">
        <v>1148</v>
      </c>
      <c r="S604" s="8">
        <v>7604</v>
      </c>
      <c r="T604" s="7" t="s">
        <v>1148</v>
      </c>
      <c r="U604" s="8">
        <v>371</v>
      </c>
      <c r="V604" s="7" t="s">
        <v>1148</v>
      </c>
      <c r="W604" s="33">
        <v>104976</v>
      </c>
      <c r="X604" s="7" t="s">
        <v>1148</v>
      </c>
      <c r="Y604" s="30">
        <v>38</v>
      </c>
      <c r="Z604" s="7" t="s">
        <v>1148</v>
      </c>
      <c r="AA604" s="30">
        <v>8</v>
      </c>
      <c r="AB604" s="7" t="s">
        <v>1148</v>
      </c>
      <c r="AC604" s="30">
        <v>0.99</v>
      </c>
      <c r="AD604" s="7" t="s">
        <v>1148</v>
      </c>
      <c r="AE604" s="30">
        <v>3.8</v>
      </c>
      <c r="AF604" s="7" t="s">
        <v>1148</v>
      </c>
      <c r="AG604" s="30">
        <v>0.2</v>
      </c>
      <c r="AH604" s="34" t="s">
        <v>1148</v>
      </c>
      <c r="AI604" s="32">
        <v>50.99</v>
      </c>
      <c r="AJ604" s="7" t="s">
        <v>1148</v>
      </c>
      <c r="AK604" s="7" t="str">
        <f>IF(OR(N604="Q",P604="Q",R604="Q",T604="Q",V604="Q",X604="Q",Z604="Q",AB604="Q",AD604="Q",AF604="Q",AH604="Q",AJ604="Q"),"Yes","No")</f>
        <v>No</v>
      </c>
    </row>
    <row r="605" spans="1:37">
      <c r="A605" s="7" t="s">
        <v>547</v>
      </c>
      <c r="B605" s="7" t="s">
        <v>546</v>
      </c>
      <c r="C605" s="7" t="s">
        <v>17</v>
      </c>
      <c r="D605" s="304">
        <v>9022</v>
      </c>
      <c r="E605" s="299">
        <v>90022</v>
      </c>
      <c r="F605" s="7" t="s">
        <v>164</v>
      </c>
      <c r="G605" s="7" t="s">
        <v>160</v>
      </c>
      <c r="H605" s="8">
        <v>12150996</v>
      </c>
      <c r="I605" s="8">
        <v>26</v>
      </c>
      <c r="J605" s="7" t="s">
        <v>7</v>
      </c>
      <c r="K605" s="7" t="s">
        <v>161</v>
      </c>
      <c r="L605" s="8">
        <v>19</v>
      </c>
      <c r="M605" s="8">
        <v>56778</v>
      </c>
      <c r="N605" s="7" t="s">
        <v>1148</v>
      </c>
      <c r="O605" s="8">
        <v>21072</v>
      </c>
      <c r="P605" s="7" t="s">
        <v>1148</v>
      </c>
      <c r="Q605" s="8">
        <v>2341</v>
      </c>
      <c r="R605" s="7" t="s">
        <v>1148</v>
      </c>
      <c r="S605" s="8">
        <v>16324</v>
      </c>
      <c r="T605" s="7" t="s">
        <v>1148</v>
      </c>
      <c r="U605" s="8">
        <v>0</v>
      </c>
      <c r="V605" s="7" t="s">
        <v>1148</v>
      </c>
      <c r="W605" s="33">
        <v>96515</v>
      </c>
      <c r="X605" s="7" t="s">
        <v>1148</v>
      </c>
      <c r="Y605" s="30">
        <v>36</v>
      </c>
      <c r="Z605" s="7" t="s">
        <v>1148</v>
      </c>
      <c r="AA605" s="30">
        <v>11.75</v>
      </c>
      <c r="AB605" s="7" t="s">
        <v>1148</v>
      </c>
      <c r="AC605" s="30">
        <v>1.25</v>
      </c>
      <c r="AD605" s="7" t="s">
        <v>1148</v>
      </c>
      <c r="AE605" s="30">
        <v>9</v>
      </c>
      <c r="AF605" s="7" t="s">
        <v>1148</v>
      </c>
      <c r="AG605" s="30">
        <v>0</v>
      </c>
      <c r="AH605" s="34" t="s">
        <v>1148</v>
      </c>
      <c r="AI605" s="32">
        <v>58</v>
      </c>
      <c r="AJ605" s="7" t="s">
        <v>1148</v>
      </c>
      <c r="AK605" s="7" t="str">
        <f>IF(OR(N605="Q",P605="Q",R605="Q",T605="Q",V605="Q",X605="Q",Z605="Q",AB605="Q",AD605="Q",AF605="Q",AH605="Q",AJ605="Q"),"Yes","No")</f>
        <v>No</v>
      </c>
    </row>
    <row r="606" spans="1:37">
      <c r="A606" s="7" t="s">
        <v>713</v>
      </c>
      <c r="B606" s="7" t="s">
        <v>714</v>
      </c>
      <c r="C606" s="7" t="s">
        <v>77</v>
      </c>
      <c r="D606" s="304">
        <v>3026</v>
      </c>
      <c r="E606" s="299">
        <v>30026</v>
      </c>
      <c r="F606" s="7" t="s">
        <v>164</v>
      </c>
      <c r="G606" s="7" t="s">
        <v>160</v>
      </c>
      <c r="H606" s="8">
        <v>56142</v>
      </c>
      <c r="I606" s="8">
        <v>26</v>
      </c>
      <c r="J606" s="7" t="s">
        <v>10</v>
      </c>
      <c r="K606" s="7" t="s">
        <v>161</v>
      </c>
      <c r="L606" s="8">
        <v>1</v>
      </c>
      <c r="M606" s="8">
        <v>0</v>
      </c>
      <c r="N606" s="7" t="s">
        <v>1148</v>
      </c>
      <c r="O606" s="8">
        <v>0</v>
      </c>
      <c r="P606" s="7" t="s">
        <v>1148</v>
      </c>
      <c r="Q606" s="8">
        <v>14</v>
      </c>
      <c r="R606" s="7" t="s">
        <v>1148</v>
      </c>
      <c r="S606" s="8">
        <v>0</v>
      </c>
      <c r="T606" s="7" t="s">
        <v>1148</v>
      </c>
      <c r="U606" s="8">
        <v>0</v>
      </c>
      <c r="V606" s="7" t="s">
        <v>1148</v>
      </c>
      <c r="W606" s="33">
        <v>14</v>
      </c>
      <c r="X606" s="7" t="s">
        <v>1148</v>
      </c>
      <c r="Y606" s="30">
        <v>0</v>
      </c>
      <c r="Z606" s="7" t="s">
        <v>1148</v>
      </c>
      <c r="AA606" s="30">
        <v>0</v>
      </c>
      <c r="AB606" s="7" t="s">
        <v>1148</v>
      </c>
      <c r="AC606" s="30">
        <v>0.01</v>
      </c>
      <c r="AD606" s="7" t="s">
        <v>1148</v>
      </c>
      <c r="AE606" s="30">
        <v>0</v>
      </c>
      <c r="AF606" s="7" t="s">
        <v>1148</v>
      </c>
      <c r="AG606" s="30">
        <v>0</v>
      </c>
      <c r="AH606" s="34" t="s">
        <v>1148</v>
      </c>
      <c r="AI606" s="32">
        <v>0.01</v>
      </c>
      <c r="AJ606" s="7" t="s">
        <v>1148</v>
      </c>
      <c r="AK606" s="7" t="str">
        <f>IF(OR(N606="Q",P606="Q",R606="Q",T606="Q",V606="Q",X606="Q",Z606="Q",AB606="Q",AD606="Q",AF606="Q",AH606="Q",AJ606="Q"),"Yes","No")</f>
        <v>No</v>
      </c>
    </row>
    <row r="607" spans="1:37">
      <c r="A607" s="7" t="s">
        <v>314</v>
      </c>
      <c r="B607" s="7" t="s">
        <v>315</v>
      </c>
      <c r="C607" s="7" t="s">
        <v>17</v>
      </c>
      <c r="D607" s="304">
        <v>9086</v>
      </c>
      <c r="E607" s="299">
        <v>90086</v>
      </c>
      <c r="F607" s="7" t="s">
        <v>164</v>
      </c>
      <c r="G607" s="7" t="s">
        <v>160</v>
      </c>
      <c r="H607" s="8">
        <v>1932666</v>
      </c>
      <c r="I607" s="8">
        <v>25</v>
      </c>
      <c r="J607" s="7" t="s">
        <v>10</v>
      </c>
      <c r="K607" s="7" t="s">
        <v>161</v>
      </c>
      <c r="L607" s="8">
        <v>25</v>
      </c>
      <c r="M607" s="8">
        <v>43949</v>
      </c>
      <c r="N607" s="7" t="s">
        <v>1148</v>
      </c>
      <c r="O607" s="8">
        <v>0</v>
      </c>
      <c r="P607" s="7" t="s">
        <v>1148</v>
      </c>
      <c r="Q607" s="8">
        <v>0</v>
      </c>
      <c r="R607" s="7" t="s">
        <v>1148</v>
      </c>
      <c r="S607" s="8">
        <v>6320</v>
      </c>
      <c r="T607" s="7" t="s">
        <v>1148</v>
      </c>
      <c r="U607" s="8">
        <v>0</v>
      </c>
      <c r="V607" s="7" t="s">
        <v>1148</v>
      </c>
      <c r="W607" s="33">
        <v>50269</v>
      </c>
      <c r="X607" s="7" t="s">
        <v>1148</v>
      </c>
      <c r="Y607" s="30">
        <v>31</v>
      </c>
      <c r="Z607" s="7" t="s">
        <v>1148</v>
      </c>
      <c r="AA607" s="30">
        <v>0</v>
      </c>
      <c r="AB607" s="7" t="s">
        <v>1148</v>
      </c>
      <c r="AC607" s="30">
        <v>0</v>
      </c>
      <c r="AD607" s="7" t="s">
        <v>1148</v>
      </c>
      <c r="AE607" s="30">
        <v>3</v>
      </c>
      <c r="AF607" s="7" t="s">
        <v>1148</v>
      </c>
      <c r="AG607" s="30">
        <v>0</v>
      </c>
      <c r="AH607" s="34" t="s">
        <v>1148</v>
      </c>
      <c r="AI607" s="32">
        <v>34</v>
      </c>
      <c r="AJ607" s="7" t="s">
        <v>1148</v>
      </c>
      <c r="AK607" s="7" t="str">
        <f>IF(OR(N607="Q",P607="Q",R607="Q",T607="Q",V607="Q",X607="Q",Z607="Q",AB607="Q",AD607="Q",AF607="Q",AH607="Q",AJ607="Q"),"Yes","No")</f>
        <v>No</v>
      </c>
    </row>
    <row r="608" spans="1:37">
      <c r="A608" s="7" t="s">
        <v>162</v>
      </c>
      <c r="B608" s="7" t="s">
        <v>163</v>
      </c>
      <c r="C608" s="7" t="s">
        <v>17</v>
      </c>
      <c r="D608" s="304">
        <v>9119</v>
      </c>
      <c r="E608" s="299">
        <v>90119</v>
      </c>
      <c r="F608" s="7" t="s">
        <v>164</v>
      </c>
      <c r="G608" s="7" t="s">
        <v>160</v>
      </c>
      <c r="H608" s="8">
        <v>583681</v>
      </c>
      <c r="I608" s="8">
        <v>25</v>
      </c>
      <c r="J608" s="7" t="s">
        <v>7</v>
      </c>
      <c r="K608" s="7" t="s">
        <v>161</v>
      </c>
      <c r="L608" s="8">
        <v>25</v>
      </c>
      <c r="M608" s="8">
        <v>3816</v>
      </c>
      <c r="N608" s="7" t="s">
        <v>1148</v>
      </c>
      <c r="O608" s="8">
        <v>9437</v>
      </c>
      <c r="P608" s="7" t="s">
        <v>1148</v>
      </c>
      <c r="Q608" s="8">
        <v>0</v>
      </c>
      <c r="R608" s="7" t="s">
        <v>1148</v>
      </c>
      <c r="S608" s="8">
        <v>2188</v>
      </c>
      <c r="T608" s="7" t="s">
        <v>1148</v>
      </c>
      <c r="U608" s="8">
        <v>0</v>
      </c>
      <c r="V608" s="7" t="s">
        <v>1148</v>
      </c>
      <c r="W608" s="33">
        <v>15441</v>
      </c>
      <c r="X608" s="7" t="s">
        <v>1148</v>
      </c>
      <c r="Y608" s="30">
        <v>2</v>
      </c>
      <c r="Z608" s="7" t="s">
        <v>1148</v>
      </c>
      <c r="AA608" s="30">
        <v>5</v>
      </c>
      <c r="AB608" s="7" t="s">
        <v>1148</v>
      </c>
      <c r="AC608" s="30">
        <v>0</v>
      </c>
      <c r="AD608" s="7" t="s">
        <v>1148</v>
      </c>
      <c r="AE608" s="30">
        <v>1</v>
      </c>
      <c r="AF608" s="7" t="s">
        <v>1148</v>
      </c>
      <c r="AG608" s="30">
        <v>0</v>
      </c>
      <c r="AH608" s="34" t="s">
        <v>1148</v>
      </c>
      <c r="AI608" s="32">
        <v>8</v>
      </c>
      <c r="AJ608" s="7" t="s">
        <v>1148</v>
      </c>
      <c r="AK608" s="7" t="str">
        <f>IF(OR(N608="Q",P608="Q",R608="Q",T608="Q",V608="Q",X608="Q",Z608="Q",AB608="Q",AD608="Q",AF608="Q",AH608="Q",AJ608="Q"),"Yes","No")</f>
        <v>No</v>
      </c>
    </row>
    <row r="609" spans="1:37">
      <c r="A609" s="7" t="s">
        <v>773</v>
      </c>
      <c r="B609" s="7" t="s">
        <v>774</v>
      </c>
      <c r="C609" s="7" t="s">
        <v>62</v>
      </c>
      <c r="D609" s="304">
        <v>1119</v>
      </c>
      <c r="E609" s="299">
        <v>10119</v>
      </c>
      <c r="F609" s="7" t="s">
        <v>114</v>
      </c>
      <c r="G609" s="7" t="s">
        <v>160</v>
      </c>
      <c r="H609" s="8">
        <v>88087</v>
      </c>
      <c r="I609" s="8">
        <v>25</v>
      </c>
      <c r="J609" s="7" t="s">
        <v>7</v>
      </c>
      <c r="K609" s="7" t="s">
        <v>161</v>
      </c>
      <c r="L609" s="8">
        <v>25</v>
      </c>
      <c r="M609" s="8">
        <v>10995</v>
      </c>
      <c r="N609" s="7" t="s">
        <v>1148</v>
      </c>
      <c r="O609" s="8">
        <v>8991</v>
      </c>
      <c r="P609" s="7" t="s">
        <v>1148</v>
      </c>
      <c r="Q609" s="8">
        <v>0</v>
      </c>
      <c r="R609" s="7" t="s">
        <v>1148</v>
      </c>
      <c r="S609" s="8">
        <v>16235</v>
      </c>
      <c r="T609" s="7" t="s">
        <v>1148</v>
      </c>
      <c r="U609" s="8">
        <v>0</v>
      </c>
      <c r="V609" s="7" t="s">
        <v>1148</v>
      </c>
      <c r="W609" s="33">
        <v>36221</v>
      </c>
      <c r="X609" s="7" t="s">
        <v>1148</v>
      </c>
      <c r="Y609" s="30">
        <v>6</v>
      </c>
      <c r="Z609" s="7" t="s">
        <v>1148</v>
      </c>
      <c r="AA609" s="30">
        <v>5</v>
      </c>
      <c r="AB609" s="7" t="s">
        <v>1148</v>
      </c>
      <c r="AC609" s="30">
        <v>0</v>
      </c>
      <c r="AD609" s="7" t="s">
        <v>1148</v>
      </c>
      <c r="AE609" s="30">
        <v>9</v>
      </c>
      <c r="AF609" s="7" t="s">
        <v>1148</v>
      </c>
      <c r="AG609" s="30">
        <v>0</v>
      </c>
      <c r="AH609" s="34" t="s">
        <v>1148</v>
      </c>
      <c r="AI609" s="32">
        <v>20</v>
      </c>
      <c r="AJ609" s="7" t="s">
        <v>1148</v>
      </c>
      <c r="AK609" s="7" t="str">
        <f>IF(OR(N609="Q",P609="Q",R609="Q",T609="Q",V609="Q",X609="Q",Z609="Q",AB609="Q",AD609="Q",AF609="Q",AH609="Q",AJ609="Q"),"Yes","No")</f>
        <v>No</v>
      </c>
    </row>
    <row r="610" spans="1:37">
      <c r="A610" s="7" t="s">
        <v>207</v>
      </c>
      <c r="B610" s="7" t="s">
        <v>208</v>
      </c>
      <c r="C610" s="7" t="s">
        <v>36</v>
      </c>
      <c r="D610" s="304">
        <v>4047</v>
      </c>
      <c r="E610" s="299">
        <v>40047</v>
      </c>
      <c r="F610" s="7" t="s">
        <v>164</v>
      </c>
      <c r="G610" s="7" t="s">
        <v>160</v>
      </c>
      <c r="H610" s="8">
        <v>128754</v>
      </c>
      <c r="I610" s="8">
        <v>25</v>
      </c>
      <c r="J610" s="7" t="s">
        <v>7</v>
      </c>
      <c r="K610" s="7" t="s">
        <v>161</v>
      </c>
      <c r="L610" s="8">
        <v>22</v>
      </c>
      <c r="M610" s="8">
        <v>60498</v>
      </c>
      <c r="N610" s="7" t="s">
        <v>1148</v>
      </c>
      <c r="O610" s="8">
        <v>14726</v>
      </c>
      <c r="P610" s="7" t="s">
        <v>1148</v>
      </c>
      <c r="Q610" s="8">
        <v>4920</v>
      </c>
      <c r="R610" s="7" t="s">
        <v>1148</v>
      </c>
      <c r="S610" s="8">
        <v>10160</v>
      </c>
      <c r="T610" s="7" t="s">
        <v>1148</v>
      </c>
      <c r="U610" s="8">
        <v>0</v>
      </c>
      <c r="V610" s="7" t="s">
        <v>1148</v>
      </c>
      <c r="W610" s="33">
        <v>90304</v>
      </c>
      <c r="X610" s="7" t="s">
        <v>1148</v>
      </c>
      <c r="Y610" s="30">
        <v>34</v>
      </c>
      <c r="Z610" s="7" t="s">
        <v>1148</v>
      </c>
      <c r="AA610" s="30">
        <v>8</v>
      </c>
      <c r="AB610" s="7" t="s">
        <v>1148</v>
      </c>
      <c r="AC610" s="30">
        <v>3</v>
      </c>
      <c r="AD610" s="7" t="s">
        <v>1148</v>
      </c>
      <c r="AE610" s="30">
        <v>5.25</v>
      </c>
      <c r="AF610" s="7" t="s">
        <v>1148</v>
      </c>
      <c r="AG610" s="30">
        <v>0</v>
      </c>
      <c r="AH610" s="34" t="s">
        <v>1148</v>
      </c>
      <c r="AI610" s="32">
        <v>50.25</v>
      </c>
      <c r="AJ610" s="7" t="s">
        <v>1148</v>
      </c>
      <c r="AK610" s="7" t="str">
        <f>IF(OR(N610="Q",P610="Q",R610="Q",T610="Q",V610="Q",X610="Q",Z610="Q",AB610="Q",AD610="Q",AF610="Q",AH610="Q",AJ610="Q"),"Yes","No")</f>
        <v>No</v>
      </c>
    </row>
    <row r="611" spans="1:37">
      <c r="A611" s="7" t="s">
        <v>207</v>
      </c>
      <c r="B611" s="7" t="s">
        <v>208</v>
      </c>
      <c r="C611" s="7" t="s">
        <v>36</v>
      </c>
      <c r="D611" s="304">
        <v>4047</v>
      </c>
      <c r="E611" s="299">
        <v>40047</v>
      </c>
      <c r="F611" s="7" t="s">
        <v>164</v>
      </c>
      <c r="G611" s="7" t="s">
        <v>160</v>
      </c>
      <c r="H611" s="8">
        <v>128754</v>
      </c>
      <c r="I611" s="8">
        <v>25</v>
      </c>
      <c r="J611" s="7" t="s">
        <v>10</v>
      </c>
      <c r="K611" s="7" t="s">
        <v>161</v>
      </c>
      <c r="L611" s="8">
        <v>3</v>
      </c>
      <c r="M611" s="8">
        <v>9755</v>
      </c>
      <c r="N611" s="7" t="s">
        <v>1148</v>
      </c>
      <c r="O611" s="8">
        <v>1479</v>
      </c>
      <c r="P611" s="7" t="s">
        <v>1148</v>
      </c>
      <c r="Q611" s="8">
        <v>890</v>
      </c>
      <c r="R611" s="7" t="s">
        <v>1148</v>
      </c>
      <c r="S611" s="8">
        <v>3694</v>
      </c>
      <c r="T611" s="7" t="s">
        <v>1148</v>
      </c>
      <c r="U611" s="8">
        <v>0</v>
      </c>
      <c r="V611" s="7" t="s">
        <v>1148</v>
      </c>
      <c r="W611" s="33">
        <v>15818</v>
      </c>
      <c r="X611" s="7" t="s">
        <v>1148</v>
      </c>
      <c r="Y611" s="30">
        <v>6</v>
      </c>
      <c r="Z611" s="7" t="s">
        <v>1148</v>
      </c>
      <c r="AA611" s="30">
        <v>0.6</v>
      </c>
      <c r="AB611" s="7" t="s">
        <v>1148</v>
      </c>
      <c r="AC611" s="30">
        <v>0.4</v>
      </c>
      <c r="AD611" s="7" t="s">
        <v>1148</v>
      </c>
      <c r="AE611" s="30">
        <v>1.75</v>
      </c>
      <c r="AF611" s="7" t="s">
        <v>1148</v>
      </c>
      <c r="AG611" s="30">
        <v>0</v>
      </c>
      <c r="AH611" s="34" t="s">
        <v>1148</v>
      </c>
      <c r="AI611" s="32">
        <v>8.75</v>
      </c>
      <c r="AJ611" s="7" t="s">
        <v>1148</v>
      </c>
      <c r="AK611" s="7" t="str">
        <f>IF(OR(N611="Q",P611="Q",R611="Q",T611="Q",V611="Q",X611="Q",Z611="Q",AB611="Q",AD611="Q",AF611="Q",AH611="Q",AJ611="Q"),"Yes","No")</f>
        <v>No</v>
      </c>
    </row>
    <row r="612" spans="1:37">
      <c r="A612" s="7" t="s">
        <v>289</v>
      </c>
      <c r="B612" s="7" t="s">
        <v>290</v>
      </c>
      <c r="C612" s="7" t="s">
        <v>55</v>
      </c>
      <c r="D612" s="304">
        <v>7003</v>
      </c>
      <c r="E612" s="299">
        <v>70003</v>
      </c>
      <c r="F612" s="7" t="s">
        <v>164</v>
      </c>
      <c r="G612" s="7" t="s">
        <v>160</v>
      </c>
      <c r="H612" s="8">
        <v>273724</v>
      </c>
      <c r="I612" s="8">
        <v>24</v>
      </c>
      <c r="J612" s="7" t="s">
        <v>7</v>
      </c>
      <c r="K612" s="7" t="s">
        <v>161</v>
      </c>
      <c r="L612" s="8">
        <v>20</v>
      </c>
      <c r="M612" s="8">
        <v>102398</v>
      </c>
      <c r="N612" s="7" t="s">
        <v>1148</v>
      </c>
      <c r="O612" s="8">
        <v>15268</v>
      </c>
      <c r="P612" s="7" t="s">
        <v>1148</v>
      </c>
      <c r="Q612" s="8">
        <v>1647</v>
      </c>
      <c r="R612" s="7" t="s">
        <v>1148</v>
      </c>
      <c r="S612" s="8">
        <v>12403</v>
      </c>
      <c r="T612" s="7" t="s">
        <v>1148</v>
      </c>
      <c r="U612" s="8">
        <v>0</v>
      </c>
      <c r="V612" s="7" t="s">
        <v>1148</v>
      </c>
      <c r="W612" s="33">
        <v>131716</v>
      </c>
      <c r="X612" s="7" t="s">
        <v>1148</v>
      </c>
      <c r="Y612" s="30">
        <v>49.8</v>
      </c>
      <c r="Z612" s="7" t="s">
        <v>1148</v>
      </c>
      <c r="AA612" s="30">
        <v>8.4</v>
      </c>
      <c r="AB612" s="7" t="s">
        <v>1148</v>
      </c>
      <c r="AC612" s="30">
        <v>0.9</v>
      </c>
      <c r="AD612" s="7" t="s">
        <v>1148</v>
      </c>
      <c r="AE612" s="30">
        <v>6.8</v>
      </c>
      <c r="AF612" s="7" t="s">
        <v>1148</v>
      </c>
      <c r="AG612" s="30">
        <v>0</v>
      </c>
      <c r="AH612" s="34" t="s">
        <v>1148</v>
      </c>
      <c r="AI612" s="32">
        <v>65.900000000000006</v>
      </c>
      <c r="AJ612" s="7" t="s">
        <v>1148</v>
      </c>
      <c r="AK612" s="7" t="str">
        <f>IF(OR(N612="Q",P612="Q",R612="Q",T612="Q",V612="Q",X612="Q",Z612="Q",AB612="Q",AD612="Q",AF612="Q",AH612="Q",AJ612="Q"),"Yes","No")</f>
        <v>No</v>
      </c>
    </row>
    <row r="613" spans="1:37">
      <c r="A613" s="7" t="s">
        <v>765</v>
      </c>
      <c r="B613" s="7" t="s">
        <v>766</v>
      </c>
      <c r="C613" s="7" t="s">
        <v>13</v>
      </c>
      <c r="D613" s="304">
        <v>9219</v>
      </c>
      <c r="E613" s="299">
        <v>90219</v>
      </c>
      <c r="F613" s="7" t="s">
        <v>167</v>
      </c>
      <c r="G613" s="7" t="s">
        <v>160</v>
      </c>
      <c r="H613" s="8">
        <v>71957</v>
      </c>
      <c r="I613" s="8">
        <v>24</v>
      </c>
      <c r="J613" s="7" t="s">
        <v>7</v>
      </c>
      <c r="K613" s="7" t="s">
        <v>161</v>
      </c>
      <c r="L613" s="8">
        <v>17</v>
      </c>
      <c r="M613" s="8">
        <v>65440</v>
      </c>
      <c r="N613" s="7" t="s">
        <v>1148</v>
      </c>
      <c r="O613" s="8">
        <v>9012</v>
      </c>
      <c r="P613" s="7" t="s">
        <v>1148</v>
      </c>
      <c r="Q613" s="8">
        <v>7508</v>
      </c>
      <c r="R613" s="7" t="s">
        <v>1148</v>
      </c>
      <c r="S613" s="8">
        <v>26576</v>
      </c>
      <c r="T613" s="7" t="s">
        <v>1148</v>
      </c>
      <c r="U613" s="8">
        <v>1944</v>
      </c>
      <c r="V613" s="7" t="s">
        <v>1148</v>
      </c>
      <c r="W613" s="33">
        <v>110480</v>
      </c>
      <c r="X613" s="7" t="s">
        <v>1148</v>
      </c>
      <c r="Y613" s="30">
        <v>37</v>
      </c>
      <c r="Z613" s="7" t="s">
        <v>1148</v>
      </c>
      <c r="AA613" s="30">
        <v>5</v>
      </c>
      <c r="AB613" s="7" t="s">
        <v>1148</v>
      </c>
      <c r="AC613" s="30">
        <v>4</v>
      </c>
      <c r="AD613" s="7" t="s">
        <v>1148</v>
      </c>
      <c r="AE613" s="30">
        <v>14</v>
      </c>
      <c r="AF613" s="7" t="s">
        <v>1148</v>
      </c>
      <c r="AG613" s="30">
        <v>1</v>
      </c>
      <c r="AH613" s="34" t="s">
        <v>1148</v>
      </c>
      <c r="AI613" s="32">
        <v>61</v>
      </c>
      <c r="AJ613" s="7" t="s">
        <v>1148</v>
      </c>
      <c r="AK613" s="7" t="str">
        <f>IF(OR(N613="Q",P613="Q",R613="Q",T613="Q",V613="Q",X613="Q",Z613="Q",AB613="Q",AD613="Q",AF613="Q",AH613="Q",AJ613="Q"),"Yes","No")</f>
        <v>No</v>
      </c>
    </row>
    <row r="614" spans="1:37">
      <c r="A614" s="7" t="s">
        <v>700</v>
      </c>
      <c r="B614" s="7" t="s">
        <v>701</v>
      </c>
      <c r="C614" s="7" t="s">
        <v>84</v>
      </c>
      <c r="D614" s="304">
        <v>6012</v>
      </c>
      <c r="E614" s="299">
        <v>60012</v>
      </c>
      <c r="F614" s="7" t="s">
        <v>164</v>
      </c>
      <c r="G614" s="7" t="s">
        <v>160</v>
      </c>
      <c r="H614" s="8">
        <v>172378</v>
      </c>
      <c r="I614" s="8">
        <v>24</v>
      </c>
      <c r="J614" s="7" t="s">
        <v>7</v>
      </c>
      <c r="K614" s="7" t="s">
        <v>161</v>
      </c>
      <c r="L614" s="8">
        <v>15</v>
      </c>
      <c r="M614" s="8">
        <v>72071</v>
      </c>
      <c r="N614" s="7" t="s">
        <v>1148</v>
      </c>
      <c r="O614" s="8">
        <v>11897</v>
      </c>
      <c r="P614" s="7" t="s">
        <v>1148</v>
      </c>
      <c r="Q614" s="8">
        <v>8246</v>
      </c>
      <c r="R614" s="7" t="s">
        <v>1148</v>
      </c>
      <c r="S614" s="8">
        <v>10843</v>
      </c>
      <c r="T614" s="7" t="s">
        <v>1148</v>
      </c>
      <c r="U614" s="8">
        <v>0</v>
      </c>
      <c r="V614" s="7" t="s">
        <v>1148</v>
      </c>
      <c r="W614" s="33">
        <v>103057</v>
      </c>
      <c r="X614" s="7" t="s">
        <v>1148</v>
      </c>
      <c r="Y614" s="30">
        <v>47.2</v>
      </c>
      <c r="Z614" s="7" t="s">
        <v>1148</v>
      </c>
      <c r="AA614" s="30">
        <v>5.6</v>
      </c>
      <c r="AB614" s="7" t="s">
        <v>1148</v>
      </c>
      <c r="AC614" s="30">
        <v>4.8</v>
      </c>
      <c r="AD614" s="7" t="s">
        <v>1148</v>
      </c>
      <c r="AE614" s="30">
        <v>5.6</v>
      </c>
      <c r="AF614" s="7" t="s">
        <v>1148</v>
      </c>
      <c r="AG614" s="30">
        <v>0</v>
      </c>
      <c r="AH614" s="34" t="s">
        <v>1148</v>
      </c>
      <c r="AI614" s="32">
        <v>63.2</v>
      </c>
      <c r="AJ614" s="7" t="s">
        <v>1148</v>
      </c>
      <c r="AK614" s="7" t="str">
        <f>IF(OR(N614="Q",P614="Q",R614="Q",T614="Q",V614="Q",X614="Q",Z614="Q",AB614="Q",AD614="Q",AF614="Q",AH614="Q",AJ614="Q"),"Yes","No")</f>
        <v>No</v>
      </c>
    </row>
    <row r="615" spans="1:37">
      <c r="A615" s="7" t="s">
        <v>1130</v>
      </c>
      <c r="B615" s="7" t="s">
        <v>1131</v>
      </c>
      <c r="C615" s="7" t="s">
        <v>47</v>
      </c>
      <c r="D615" s="304"/>
      <c r="E615" s="299">
        <v>10183</v>
      </c>
      <c r="F615" s="7" t="s">
        <v>167</v>
      </c>
      <c r="G615" s="7" t="s">
        <v>160</v>
      </c>
      <c r="H615" s="8">
        <v>246695</v>
      </c>
      <c r="I615" s="8">
        <v>24</v>
      </c>
      <c r="J615" s="7" t="s">
        <v>7</v>
      </c>
      <c r="K615" s="7" t="s">
        <v>161</v>
      </c>
      <c r="L615" s="8">
        <v>15</v>
      </c>
      <c r="M615" s="8">
        <v>59921</v>
      </c>
      <c r="N615" s="7" t="s">
        <v>1148</v>
      </c>
      <c r="O615" s="8">
        <v>7942</v>
      </c>
      <c r="P615" s="7" t="s">
        <v>1148</v>
      </c>
      <c r="Q615" s="8">
        <v>19942</v>
      </c>
      <c r="R615" s="7" t="s">
        <v>1148</v>
      </c>
      <c r="S615" s="8">
        <v>15624</v>
      </c>
      <c r="T615" s="7" t="s">
        <v>1148</v>
      </c>
      <c r="U615" s="8">
        <v>0</v>
      </c>
      <c r="V615" s="7" t="s">
        <v>1148</v>
      </c>
      <c r="W615" s="33">
        <v>103429</v>
      </c>
      <c r="X615" s="7" t="s">
        <v>1148</v>
      </c>
      <c r="Y615" s="30">
        <v>29</v>
      </c>
      <c r="Z615" s="7" t="s">
        <v>1148</v>
      </c>
      <c r="AA615" s="30">
        <v>3</v>
      </c>
      <c r="AB615" s="7" t="s">
        <v>1148</v>
      </c>
      <c r="AC615" s="30">
        <v>10</v>
      </c>
      <c r="AD615" s="7" t="s">
        <v>1148</v>
      </c>
      <c r="AE615" s="30">
        <v>8</v>
      </c>
      <c r="AF615" s="7" t="s">
        <v>1148</v>
      </c>
      <c r="AG615" s="30">
        <v>0</v>
      </c>
      <c r="AH615" s="34" t="s">
        <v>1148</v>
      </c>
      <c r="AI615" s="32">
        <v>50</v>
      </c>
      <c r="AJ615" s="7" t="s">
        <v>1148</v>
      </c>
      <c r="AK615" s="7" t="str">
        <f>IF(OR(N615="Q",P615="Q",R615="Q",T615="Q",V615="Q",X615="Q",Z615="Q",AB615="Q",AD615="Q",AF615="Q",AH615="Q",AJ615="Q"),"Yes","No")</f>
        <v>No</v>
      </c>
    </row>
    <row r="616" spans="1:37">
      <c r="A616" s="7" t="s">
        <v>577</v>
      </c>
      <c r="B616" s="7" t="s">
        <v>578</v>
      </c>
      <c r="C616" s="7" t="s">
        <v>26</v>
      </c>
      <c r="D616" s="304">
        <v>8007</v>
      </c>
      <c r="E616" s="299">
        <v>80007</v>
      </c>
      <c r="F616" s="7" t="s">
        <v>164</v>
      </c>
      <c r="G616" s="7" t="s">
        <v>160</v>
      </c>
      <c r="H616" s="8">
        <v>136550</v>
      </c>
      <c r="I616" s="8">
        <v>24</v>
      </c>
      <c r="J616" s="7" t="s">
        <v>7</v>
      </c>
      <c r="K616" s="7" t="s">
        <v>161</v>
      </c>
      <c r="L616" s="8">
        <v>13</v>
      </c>
      <c r="M616" s="8">
        <v>54698</v>
      </c>
      <c r="N616" s="7" t="s">
        <v>1148</v>
      </c>
      <c r="O616" s="8">
        <v>12942</v>
      </c>
      <c r="P616" s="7" t="s">
        <v>1148</v>
      </c>
      <c r="Q616" s="8">
        <v>3417</v>
      </c>
      <c r="R616" s="7" t="s">
        <v>123</v>
      </c>
      <c r="S616" s="8">
        <v>5467</v>
      </c>
      <c r="T616" s="7" t="s">
        <v>1148</v>
      </c>
      <c r="U616" s="8">
        <v>0</v>
      </c>
      <c r="V616" s="7" t="s">
        <v>1148</v>
      </c>
      <c r="W616" s="33">
        <v>76524</v>
      </c>
      <c r="X616" s="7" t="s">
        <v>123</v>
      </c>
      <c r="Y616" s="30">
        <v>28</v>
      </c>
      <c r="Z616" s="7" t="s">
        <v>1148</v>
      </c>
      <c r="AA616" s="30">
        <v>7</v>
      </c>
      <c r="AB616" s="7" t="s">
        <v>1148</v>
      </c>
      <c r="AC616" s="30">
        <v>2</v>
      </c>
      <c r="AD616" s="7" t="s">
        <v>1148</v>
      </c>
      <c r="AE616" s="30">
        <v>3</v>
      </c>
      <c r="AF616" s="7" t="s">
        <v>1148</v>
      </c>
      <c r="AG616" s="30">
        <v>0</v>
      </c>
      <c r="AH616" s="34" t="s">
        <v>1148</v>
      </c>
      <c r="AI616" s="32">
        <v>40</v>
      </c>
      <c r="AJ616" s="7" t="s">
        <v>1148</v>
      </c>
      <c r="AK616" s="7" t="str">
        <f>IF(OR(N616="Q",P616="Q",R616="Q",T616="Q",V616="Q",X616="Q",Z616="Q",AB616="Q",AD616="Q",AF616="Q",AH616="Q",AJ616="Q"),"Yes","No")</f>
        <v>Yes</v>
      </c>
    </row>
    <row r="617" spans="1:37">
      <c r="A617" s="7" t="s">
        <v>739</v>
      </c>
      <c r="B617" s="7" t="s">
        <v>740</v>
      </c>
      <c r="C617" s="7" t="s">
        <v>77</v>
      </c>
      <c r="D617" s="304">
        <v>3095</v>
      </c>
      <c r="E617" s="299">
        <v>30095</v>
      </c>
      <c r="F617" s="7" t="s">
        <v>167</v>
      </c>
      <c r="G617" s="7" t="s">
        <v>160</v>
      </c>
      <c r="H617" s="8">
        <v>77086</v>
      </c>
      <c r="I617" s="8">
        <v>24</v>
      </c>
      <c r="J617" s="7" t="s">
        <v>10</v>
      </c>
      <c r="K617" s="7" t="s">
        <v>161</v>
      </c>
      <c r="L617" s="8">
        <v>12</v>
      </c>
      <c r="M617" s="8">
        <v>17938</v>
      </c>
      <c r="N617" s="7" t="s">
        <v>1148</v>
      </c>
      <c r="O617" s="8">
        <v>4015</v>
      </c>
      <c r="P617" s="7" t="s">
        <v>1148</v>
      </c>
      <c r="Q617" s="8">
        <v>0</v>
      </c>
      <c r="R617" s="7" t="s">
        <v>1148</v>
      </c>
      <c r="S617" s="8">
        <v>1609</v>
      </c>
      <c r="T617" s="7" t="s">
        <v>1148</v>
      </c>
      <c r="U617" s="8">
        <v>0</v>
      </c>
      <c r="V617" s="7" t="s">
        <v>1148</v>
      </c>
      <c r="W617" s="33">
        <v>23562</v>
      </c>
      <c r="X617" s="7" t="s">
        <v>1148</v>
      </c>
      <c r="Y617" s="30">
        <v>9.5</v>
      </c>
      <c r="Z617" s="7" t="s">
        <v>1148</v>
      </c>
      <c r="AA617" s="30">
        <v>1.9</v>
      </c>
      <c r="AB617" s="7" t="s">
        <v>1148</v>
      </c>
      <c r="AC617" s="30">
        <v>0</v>
      </c>
      <c r="AD617" s="7" t="s">
        <v>1148</v>
      </c>
      <c r="AE617" s="30">
        <v>1</v>
      </c>
      <c r="AF617" s="7" t="s">
        <v>1148</v>
      </c>
      <c r="AG617" s="30">
        <v>0</v>
      </c>
      <c r="AH617" s="34" t="s">
        <v>1148</v>
      </c>
      <c r="AI617" s="32">
        <v>12.4</v>
      </c>
      <c r="AJ617" s="7" t="s">
        <v>1148</v>
      </c>
      <c r="AK617" s="7" t="str">
        <f>IF(OR(N617="Q",P617="Q",R617="Q",T617="Q",V617="Q",X617="Q",Z617="Q",AB617="Q",AD617="Q",AF617="Q",AH617="Q",AJ617="Q"),"Yes","No")</f>
        <v>No</v>
      </c>
    </row>
    <row r="618" spans="1:37">
      <c r="A618" s="7" t="s">
        <v>307</v>
      </c>
      <c r="B618" s="7" t="s">
        <v>306</v>
      </c>
      <c r="C618" s="7" t="s">
        <v>52</v>
      </c>
      <c r="D618" s="304">
        <v>5034</v>
      </c>
      <c r="E618" s="299">
        <v>50034</v>
      </c>
      <c r="F618" s="7" t="s">
        <v>167</v>
      </c>
      <c r="G618" s="7" t="s">
        <v>160</v>
      </c>
      <c r="H618" s="8">
        <v>90057</v>
      </c>
      <c r="I618" s="8">
        <v>24</v>
      </c>
      <c r="J618" s="7" t="s">
        <v>10</v>
      </c>
      <c r="K618" s="7" t="s">
        <v>161</v>
      </c>
      <c r="L618" s="8">
        <v>12</v>
      </c>
      <c r="M618" s="8">
        <v>25645</v>
      </c>
      <c r="N618" s="7" t="s">
        <v>1148</v>
      </c>
      <c r="O618" s="8">
        <v>8637</v>
      </c>
      <c r="P618" s="7" t="s">
        <v>1148</v>
      </c>
      <c r="Q618" s="8">
        <v>1625</v>
      </c>
      <c r="R618" s="7" t="s">
        <v>1148</v>
      </c>
      <c r="S618" s="8">
        <v>5067</v>
      </c>
      <c r="T618" s="7" t="s">
        <v>1148</v>
      </c>
      <c r="U618" s="8">
        <v>0</v>
      </c>
      <c r="V618" s="7" t="s">
        <v>1148</v>
      </c>
      <c r="W618" s="33">
        <v>40974</v>
      </c>
      <c r="X618" s="7" t="s">
        <v>1148</v>
      </c>
      <c r="Y618" s="30">
        <v>15</v>
      </c>
      <c r="Z618" s="7" t="s">
        <v>1148</v>
      </c>
      <c r="AA618" s="30">
        <v>5</v>
      </c>
      <c r="AB618" s="7" t="s">
        <v>1148</v>
      </c>
      <c r="AC618" s="30">
        <v>1</v>
      </c>
      <c r="AD618" s="7" t="s">
        <v>1148</v>
      </c>
      <c r="AE618" s="30">
        <v>3</v>
      </c>
      <c r="AF618" s="7" t="s">
        <v>1148</v>
      </c>
      <c r="AG618" s="30">
        <v>0</v>
      </c>
      <c r="AH618" s="34" t="s">
        <v>1148</v>
      </c>
      <c r="AI618" s="32">
        <v>24</v>
      </c>
      <c r="AJ618" s="7" t="s">
        <v>1148</v>
      </c>
      <c r="AK618" s="7" t="str">
        <f>IF(OR(N618="Q",P618="Q",R618="Q",T618="Q",V618="Q",X618="Q",Z618="Q",AB618="Q",AD618="Q",AF618="Q",AH618="Q",AJ618="Q"),"Yes","No")</f>
        <v>No</v>
      </c>
    </row>
    <row r="619" spans="1:37">
      <c r="A619" s="7" t="s">
        <v>700</v>
      </c>
      <c r="B619" s="7" t="s">
        <v>701</v>
      </c>
      <c r="C619" s="7" t="s">
        <v>84</v>
      </c>
      <c r="D619" s="304">
        <v>6012</v>
      </c>
      <c r="E619" s="299">
        <v>60012</v>
      </c>
      <c r="F619" s="7" t="s">
        <v>164</v>
      </c>
      <c r="G619" s="7" t="s">
        <v>160</v>
      </c>
      <c r="H619" s="8">
        <v>172378</v>
      </c>
      <c r="I619" s="8">
        <v>24</v>
      </c>
      <c r="J619" s="7" t="s">
        <v>10</v>
      </c>
      <c r="K619" s="7" t="s">
        <v>161</v>
      </c>
      <c r="L619" s="8">
        <v>9</v>
      </c>
      <c r="M619" s="8">
        <v>18018</v>
      </c>
      <c r="N619" s="7" t="s">
        <v>1148</v>
      </c>
      <c r="O619" s="8">
        <v>2974</v>
      </c>
      <c r="P619" s="7" t="s">
        <v>1148</v>
      </c>
      <c r="Q619" s="8">
        <v>2062</v>
      </c>
      <c r="R619" s="7" t="s">
        <v>1148</v>
      </c>
      <c r="S619" s="8">
        <v>2711</v>
      </c>
      <c r="T619" s="7" t="s">
        <v>1148</v>
      </c>
      <c r="U619" s="8">
        <v>0</v>
      </c>
      <c r="V619" s="7" t="s">
        <v>1148</v>
      </c>
      <c r="W619" s="33">
        <v>25765</v>
      </c>
      <c r="X619" s="7" t="s">
        <v>1148</v>
      </c>
      <c r="Y619" s="30">
        <v>11.8</v>
      </c>
      <c r="Z619" s="7" t="s">
        <v>1148</v>
      </c>
      <c r="AA619" s="30">
        <v>1.4</v>
      </c>
      <c r="AB619" s="7" t="s">
        <v>1148</v>
      </c>
      <c r="AC619" s="30">
        <v>1.2</v>
      </c>
      <c r="AD619" s="7" t="s">
        <v>1148</v>
      </c>
      <c r="AE619" s="30">
        <v>1.4</v>
      </c>
      <c r="AF619" s="7" t="s">
        <v>1148</v>
      </c>
      <c r="AG619" s="30">
        <v>0</v>
      </c>
      <c r="AH619" s="34" t="s">
        <v>1148</v>
      </c>
      <c r="AI619" s="32">
        <v>15.8</v>
      </c>
      <c r="AJ619" s="7" t="s">
        <v>1148</v>
      </c>
      <c r="AK619" s="7" t="str">
        <f>IF(OR(N619="Q",P619="Q",R619="Q",T619="Q",V619="Q",X619="Q",Z619="Q",AB619="Q",AD619="Q",AF619="Q",AH619="Q",AJ619="Q"),"Yes","No")</f>
        <v>No</v>
      </c>
    </row>
    <row r="620" spans="1:37">
      <c r="A620" s="7" t="s">
        <v>307</v>
      </c>
      <c r="B620" s="7" t="s">
        <v>306</v>
      </c>
      <c r="C620" s="7" t="s">
        <v>52</v>
      </c>
      <c r="D620" s="304">
        <v>5034</v>
      </c>
      <c r="E620" s="299">
        <v>50034</v>
      </c>
      <c r="F620" s="7" t="s">
        <v>167</v>
      </c>
      <c r="G620" s="7" t="s">
        <v>160</v>
      </c>
      <c r="H620" s="8">
        <v>90057</v>
      </c>
      <c r="I620" s="8">
        <v>24</v>
      </c>
      <c r="J620" s="7" t="s">
        <v>7</v>
      </c>
      <c r="K620" s="7" t="s">
        <v>161</v>
      </c>
      <c r="L620" s="8">
        <v>9</v>
      </c>
      <c r="M620" s="8">
        <v>30447</v>
      </c>
      <c r="N620" s="7" t="s">
        <v>1148</v>
      </c>
      <c r="O620" s="8">
        <v>10253</v>
      </c>
      <c r="P620" s="7" t="s">
        <v>1148</v>
      </c>
      <c r="Q620" s="8">
        <v>1930</v>
      </c>
      <c r="R620" s="7" t="s">
        <v>1148</v>
      </c>
      <c r="S620" s="8">
        <v>6016</v>
      </c>
      <c r="T620" s="7" t="s">
        <v>1148</v>
      </c>
      <c r="U620" s="8">
        <v>0</v>
      </c>
      <c r="V620" s="7" t="s">
        <v>1148</v>
      </c>
      <c r="W620" s="33">
        <v>48646</v>
      </c>
      <c r="X620" s="7" t="s">
        <v>1148</v>
      </c>
      <c r="Y620" s="30">
        <v>15</v>
      </c>
      <c r="Z620" s="7" t="s">
        <v>1148</v>
      </c>
      <c r="AA620" s="30">
        <v>5</v>
      </c>
      <c r="AB620" s="7" t="s">
        <v>1148</v>
      </c>
      <c r="AC620" s="30">
        <v>1</v>
      </c>
      <c r="AD620" s="7" t="s">
        <v>1148</v>
      </c>
      <c r="AE620" s="30">
        <v>3</v>
      </c>
      <c r="AF620" s="7" t="s">
        <v>1148</v>
      </c>
      <c r="AG620" s="30">
        <v>0</v>
      </c>
      <c r="AH620" s="34" t="s">
        <v>1148</v>
      </c>
      <c r="AI620" s="32">
        <v>24</v>
      </c>
      <c r="AJ620" s="7" t="s">
        <v>1148</v>
      </c>
      <c r="AK620" s="7" t="str">
        <f>IF(OR(N620="Q",P620="Q",R620="Q",T620="Q",V620="Q",X620="Q",Z620="Q",AB620="Q",AD620="Q",AF620="Q",AH620="Q",AJ620="Q"),"Yes","No")</f>
        <v>No</v>
      </c>
    </row>
    <row r="621" spans="1:37">
      <c r="A621" s="7" t="s">
        <v>336</v>
      </c>
      <c r="B621" s="7" t="s">
        <v>337</v>
      </c>
      <c r="C621" s="7" t="s">
        <v>89</v>
      </c>
      <c r="D621" s="304">
        <v>16</v>
      </c>
      <c r="E621" s="299">
        <v>16</v>
      </c>
      <c r="F621" s="7" t="s">
        <v>164</v>
      </c>
      <c r="G621" s="7" t="s">
        <v>160</v>
      </c>
      <c r="H621" s="8">
        <v>63952</v>
      </c>
      <c r="I621" s="8">
        <v>24</v>
      </c>
      <c r="J621" s="7" t="s">
        <v>7</v>
      </c>
      <c r="K621" s="7" t="s">
        <v>161</v>
      </c>
      <c r="L621" s="8">
        <v>9</v>
      </c>
      <c r="M621" s="8">
        <v>31663</v>
      </c>
      <c r="N621" s="7" t="s">
        <v>1148</v>
      </c>
      <c r="O621" s="8">
        <v>1510</v>
      </c>
      <c r="P621" s="7" t="s">
        <v>1148</v>
      </c>
      <c r="Q621" s="8">
        <v>1314</v>
      </c>
      <c r="R621" s="7" t="s">
        <v>1148</v>
      </c>
      <c r="S621" s="8">
        <v>4123</v>
      </c>
      <c r="T621" s="7" t="s">
        <v>1148</v>
      </c>
      <c r="U621" s="8">
        <v>0</v>
      </c>
      <c r="V621" s="7" t="s">
        <v>1148</v>
      </c>
      <c r="W621" s="33">
        <v>38610</v>
      </c>
      <c r="X621" s="7" t="s">
        <v>1148</v>
      </c>
      <c r="Y621" s="30">
        <v>17</v>
      </c>
      <c r="Z621" s="7" t="s">
        <v>1148</v>
      </c>
      <c r="AA621" s="30">
        <v>0.73</v>
      </c>
      <c r="AB621" s="7" t="s">
        <v>1148</v>
      </c>
      <c r="AC621" s="30">
        <v>1</v>
      </c>
      <c r="AD621" s="7" t="s">
        <v>1148</v>
      </c>
      <c r="AE621" s="30">
        <v>2.85</v>
      </c>
      <c r="AF621" s="7" t="s">
        <v>1148</v>
      </c>
      <c r="AG621" s="30">
        <v>0</v>
      </c>
      <c r="AH621" s="34" t="s">
        <v>1148</v>
      </c>
      <c r="AI621" s="32">
        <v>21.58</v>
      </c>
      <c r="AJ621" s="7" t="s">
        <v>1148</v>
      </c>
      <c r="AK621" s="7" t="str">
        <f>IF(OR(N621="Q",P621="Q",R621="Q",T621="Q",V621="Q",X621="Q",Z621="Q",AB621="Q",AD621="Q",AF621="Q",AH621="Q",AJ621="Q"),"Yes","No")</f>
        <v>No</v>
      </c>
    </row>
    <row r="622" spans="1:37">
      <c r="A622" s="7" t="s">
        <v>1130</v>
      </c>
      <c r="B622" s="7" t="s">
        <v>1131</v>
      </c>
      <c r="C622" s="7" t="s">
        <v>47</v>
      </c>
      <c r="D622" s="304"/>
      <c r="E622" s="299">
        <v>10183</v>
      </c>
      <c r="F622" s="7" t="s">
        <v>167</v>
      </c>
      <c r="G622" s="7" t="s">
        <v>160</v>
      </c>
      <c r="H622" s="8">
        <v>246695</v>
      </c>
      <c r="I622" s="8">
        <v>24</v>
      </c>
      <c r="J622" s="7" t="s">
        <v>19</v>
      </c>
      <c r="K622" s="7" t="s">
        <v>161</v>
      </c>
      <c r="L622" s="8">
        <v>9</v>
      </c>
      <c r="M622" s="8">
        <v>638912</v>
      </c>
      <c r="N622" s="7" t="s">
        <v>1148</v>
      </c>
      <c r="O622" s="8">
        <v>55577</v>
      </c>
      <c r="P622" s="7" t="s">
        <v>1148</v>
      </c>
      <c r="Q622" s="8">
        <v>0</v>
      </c>
      <c r="R622" s="7" t="s">
        <v>1148</v>
      </c>
      <c r="S622" s="8">
        <v>241722</v>
      </c>
      <c r="T622" s="7" t="s">
        <v>1148</v>
      </c>
      <c r="U622" s="8">
        <v>0</v>
      </c>
      <c r="V622" s="7" t="s">
        <v>1148</v>
      </c>
      <c r="W622" s="33">
        <v>936211</v>
      </c>
      <c r="X622" s="7" t="s">
        <v>1148</v>
      </c>
      <c r="Y622" s="30">
        <v>352</v>
      </c>
      <c r="Z622" s="7" t="s">
        <v>1148</v>
      </c>
      <c r="AA622" s="30">
        <v>27</v>
      </c>
      <c r="AB622" s="7" t="s">
        <v>1148</v>
      </c>
      <c r="AC622" s="30">
        <v>0</v>
      </c>
      <c r="AD622" s="7" t="s">
        <v>1148</v>
      </c>
      <c r="AE622" s="30">
        <v>125</v>
      </c>
      <c r="AF622" s="7" t="s">
        <v>1148</v>
      </c>
      <c r="AG622" s="30">
        <v>0</v>
      </c>
      <c r="AH622" s="34" t="s">
        <v>1148</v>
      </c>
      <c r="AI622" s="32">
        <v>504</v>
      </c>
      <c r="AJ622" s="7" t="s">
        <v>1148</v>
      </c>
      <c r="AK622" s="7" t="str">
        <f>IF(OR(N622="Q",P622="Q",R622="Q",T622="Q",V622="Q",X622="Q",Z622="Q",AB622="Q",AD622="Q",AF622="Q",AH622="Q",AJ622="Q"),"Yes","No")</f>
        <v>No</v>
      </c>
    </row>
    <row r="623" spans="1:37">
      <c r="A623" s="7" t="s">
        <v>739</v>
      </c>
      <c r="B623" s="7" t="s">
        <v>740</v>
      </c>
      <c r="C623" s="7" t="s">
        <v>77</v>
      </c>
      <c r="D623" s="304">
        <v>3095</v>
      </c>
      <c r="E623" s="299">
        <v>30095</v>
      </c>
      <c r="F623" s="7" t="s">
        <v>167</v>
      </c>
      <c r="G623" s="7" t="s">
        <v>160</v>
      </c>
      <c r="H623" s="8">
        <v>77086</v>
      </c>
      <c r="I623" s="8">
        <v>24</v>
      </c>
      <c r="J623" s="7" t="s">
        <v>7</v>
      </c>
      <c r="K623" s="7" t="s">
        <v>161</v>
      </c>
      <c r="L623" s="8">
        <v>8</v>
      </c>
      <c r="M623" s="8">
        <v>30957</v>
      </c>
      <c r="N623" s="7" t="s">
        <v>1148</v>
      </c>
      <c r="O623" s="8">
        <v>6170</v>
      </c>
      <c r="P623" s="7" t="s">
        <v>1148</v>
      </c>
      <c r="Q623" s="8">
        <v>1560</v>
      </c>
      <c r="R623" s="7" t="s">
        <v>1148</v>
      </c>
      <c r="S623" s="8">
        <v>6016</v>
      </c>
      <c r="T623" s="7" t="s">
        <v>1148</v>
      </c>
      <c r="U623" s="8">
        <v>0</v>
      </c>
      <c r="V623" s="7" t="s">
        <v>1148</v>
      </c>
      <c r="W623" s="33">
        <v>44703</v>
      </c>
      <c r="X623" s="7" t="s">
        <v>1148</v>
      </c>
      <c r="Y623" s="30">
        <v>15.3</v>
      </c>
      <c r="Z623" s="7" t="s">
        <v>1148</v>
      </c>
      <c r="AA623" s="30">
        <v>2.7</v>
      </c>
      <c r="AB623" s="7" t="s">
        <v>1148</v>
      </c>
      <c r="AC623" s="30">
        <v>1</v>
      </c>
      <c r="AD623" s="7" t="s">
        <v>1148</v>
      </c>
      <c r="AE623" s="30">
        <v>3.7</v>
      </c>
      <c r="AF623" s="7" t="s">
        <v>1148</v>
      </c>
      <c r="AG623" s="30">
        <v>0</v>
      </c>
      <c r="AH623" s="34" t="s">
        <v>1148</v>
      </c>
      <c r="AI623" s="32">
        <v>22.7</v>
      </c>
      <c r="AJ623" s="7" t="s">
        <v>1148</v>
      </c>
      <c r="AK623" s="7" t="str">
        <f>IF(OR(N623="Q",P623="Q",R623="Q",T623="Q",V623="Q",X623="Q",Z623="Q",AB623="Q",AD623="Q",AF623="Q",AH623="Q",AJ623="Q"),"Yes","No")</f>
        <v>No</v>
      </c>
    </row>
    <row r="624" spans="1:37">
      <c r="A624" s="7" t="s">
        <v>765</v>
      </c>
      <c r="B624" s="7" t="s">
        <v>766</v>
      </c>
      <c r="C624" s="7" t="s">
        <v>13</v>
      </c>
      <c r="D624" s="304">
        <v>9219</v>
      </c>
      <c r="E624" s="299">
        <v>90219</v>
      </c>
      <c r="F624" s="7" t="s">
        <v>167</v>
      </c>
      <c r="G624" s="7" t="s">
        <v>160</v>
      </c>
      <c r="H624" s="8">
        <v>71957</v>
      </c>
      <c r="I624" s="8">
        <v>24</v>
      </c>
      <c r="J624" s="7" t="s">
        <v>10</v>
      </c>
      <c r="K624" s="7" t="s">
        <v>161</v>
      </c>
      <c r="L624" s="8">
        <v>6</v>
      </c>
      <c r="M624" s="8">
        <v>11161</v>
      </c>
      <c r="N624" s="7" t="s">
        <v>1148</v>
      </c>
      <c r="O624" s="8">
        <v>1467</v>
      </c>
      <c r="P624" s="7" t="s">
        <v>1148</v>
      </c>
      <c r="Q624" s="8">
        <v>1104</v>
      </c>
      <c r="R624" s="7" t="s">
        <v>1148</v>
      </c>
      <c r="S624" s="8">
        <v>6330</v>
      </c>
      <c r="T624" s="7" t="s">
        <v>1148</v>
      </c>
      <c r="U624" s="8">
        <v>0</v>
      </c>
      <c r="V624" s="7" t="s">
        <v>1148</v>
      </c>
      <c r="W624" s="33">
        <v>20062</v>
      </c>
      <c r="X624" s="7" t="s">
        <v>1148</v>
      </c>
      <c r="Y624" s="30">
        <v>6</v>
      </c>
      <c r="Z624" s="7" t="s">
        <v>1148</v>
      </c>
      <c r="AA624" s="30">
        <v>1</v>
      </c>
      <c r="AB624" s="7" t="s">
        <v>1148</v>
      </c>
      <c r="AC624" s="30">
        <v>1</v>
      </c>
      <c r="AD624" s="7" t="s">
        <v>1148</v>
      </c>
      <c r="AE624" s="30">
        <v>4</v>
      </c>
      <c r="AF624" s="7" t="s">
        <v>1148</v>
      </c>
      <c r="AG624" s="30">
        <v>0</v>
      </c>
      <c r="AH624" s="34" t="s">
        <v>1148</v>
      </c>
      <c r="AI624" s="32">
        <v>12</v>
      </c>
      <c r="AJ624" s="7" t="s">
        <v>1148</v>
      </c>
      <c r="AK624" s="7" t="str">
        <f>IF(OR(N624="Q",P624="Q",R624="Q",T624="Q",V624="Q",X624="Q",Z624="Q",AB624="Q",AD624="Q",AF624="Q",AH624="Q",AJ624="Q"),"Yes","No")</f>
        <v>No</v>
      </c>
    </row>
    <row r="625" spans="1:37">
      <c r="A625" s="7" t="s">
        <v>739</v>
      </c>
      <c r="B625" s="7" t="s">
        <v>740</v>
      </c>
      <c r="C625" s="7" t="s">
        <v>77</v>
      </c>
      <c r="D625" s="304">
        <v>3095</v>
      </c>
      <c r="E625" s="299">
        <v>30095</v>
      </c>
      <c r="F625" s="7" t="s">
        <v>167</v>
      </c>
      <c r="G625" s="7" t="s">
        <v>160</v>
      </c>
      <c r="H625" s="8">
        <v>77086</v>
      </c>
      <c r="I625" s="8">
        <v>24</v>
      </c>
      <c r="J625" s="7" t="s">
        <v>18</v>
      </c>
      <c r="K625" s="7" t="s">
        <v>161</v>
      </c>
      <c r="L625" s="8">
        <v>4</v>
      </c>
      <c r="M625" s="8">
        <v>7129</v>
      </c>
      <c r="N625" s="7" t="s">
        <v>1148</v>
      </c>
      <c r="O625" s="8">
        <v>1900</v>
      </c>
      <c r="P625" s="7" t="s">
        <v>1148</v>
      </c>
      <c r="Q625" s="8">
        <v>390</v>
      </c>
      <c r="R625" s="7" t="s">
        <v>1148</v>
      </c>
      <c r="S625" s="8">
        <v>2125</v>
      </c>
      <c r="T625" s="7" t="s">
        <v>1148</v>
      </c>
      <c r="U625" s="8">
        <v>0</v>
      </c>
      <c r="V625" s="7" t="s">
        <v>1148</v>
      </c>
      <c r="W625" s="33">
        <v>11544</v>
      </c>
      <c r="X625" s="7" t="s">
        <v>1148</v>
      </c>
      <c r="Y625" s="30">
        <v>3.5</v>
      </c>
      <c r="Z625" s="7" t="s">
        <v>1148</v>
      </c>
      <c r="AA625" s="30">
        <v>0.8</v>
      </c>
      <c r="AB625" s="7" t="s">
        <v>1148</v>
      </c>
      <c r="AC625" s="30">
        <v>0.2</v>
      </c>
      <c r="AD625" s="7" t="s">
        <v>1148</v>
      </c>
      <c r="AE625" s="30">
        <v>1.3</v>
      </c>
      <c r="AF625" s="7" t="s">
        <v>1148</v>
      </c>
      <c r="AG625" s="30">
        <v>0</v>
      </c>
      <c r="AH625" s="34" t="s">
        <v>1148</v>
      </c>
      <c r="AI625" s="32">
        <v>5.8</v>
      </c>
      <c r="AJ625" s="7" t="s">
        <v>1148</v>
      </c>
      <c r="AK625" s="7" t="str">
        <f>IF(OR(N625="Q",P625="Q",R625="Q",T625="Q",V625="Q",X625="Q",Z625="Q",AB625="Q",AD625="Q",AF625="Q",AH625="Q",AJ625="Q"),"Yes","No")</f>
        <v>No</v>
      </c>
    </row>
    <row r="626" spans="1:37">
      <c r="A626" s="7" t="s">
        <v>289</v>
      </c>
      <c r="B626" s="7" t="s">
        <v>290</v>
      </c>
      <c r="C626" s="7" t="s">
        <v>55</v>
      </c>
      <c r="D626" s="304">
        <v>7003</v>
      </c>
      <c r="E626" s="299">
        <v>70003</v>
      </c>
      <c r="F626" s="7" t="s">
        <v>164</v>
      </c>
      <c r="G626" s="7" t="s">
        <v>160</v>
      </c>
      <c r="H626" s="8">
        <v>273724</v>
      </c>
      <c r="I626" s="8">
        <v>24</v>
      </c>
      <c r="J626" s="7" t="s">
        <v>10</v>
      </c>
      <c r="K626" s="7" t="s">
        <v>161</v>
      </c>
      <c r="L626" s="8">
        <v>4</v>
      </c>
      <c r="M626" s="8">
        <v>12656</v>
      </c>
      <c r="N626" s="7" t="s">
        <v>1148</v>
      </c>
      <c r="O626" s="8">
        <v>1887</v>
      </c>
      <c r="P626" s="7" t="s">
        <v>1148</v>
      </c>
      <c r="Q626" s="8">
        <v>204</v>
      </c>
      <c r="R626" s="7" t="s">
        <v>1148</v>
      </c>
      <c r="S626" s="8">
        <v>1533</v>
      </c>
      <c r="T626" s="7" t="s">
        <v>1148</v>
      </c>
      <c r="U626" s="8">
        <v>0</v>
      </c>
      <c r="V626" s="7" t="s">
        <v>1148</v>
      </c>
      <c r="W626" s="33">
        <v>16280</v>
      </c>
      <c r="X626" s="7" t="s">
        <v>1148</v>
      </c>
      <c r="Y626" s="30">
        <v>6.2</v>
      </c>
      <c r="Z626" s="7" t="s">
        <v>1148</v>
      </c>
      <c r="AA626" s="30">
        <v>1</v>
      </c>
      <c r="AB626" s="7" t="s">
        <v>1148</v>
      </c>
      <c r="AC626" s="30">
        <v>0.1</v>
      </c>
      <c r="AD626" s="7" t="s">
        <v>1148</v>
      </c>
      <c r="AE626" s="30">
        <v>0.8</v>
      </c>
      <c r="AF626" s="7" t="s">
        <v>1148</v>
      </c>
      <c r="AG626" s="30">
        <v>0</v>
      </c>
      <c r="AH626" s="34" t="s">
        <v>1148</v>
      </c>
      <c r="AI626" s="32">
        <v>8.1</v>
      </c>
      <c r="AJ626" s="7" t="s">
        <v>1148</v>
      </c>
      <c r="AK626" s="7" t="str">
        <f>IF(OR(N626="Q",P626="Q",R626="Q",T626="Q",V626="Q",X626="Q",Z626="Q",AB626="Q",AD626="Q",AF626="Q",AH626="Q",AJ626="Q"),"Yes","No")</f>
        <v>No</v>
      </c>
    </row>
    <row r="627" spans="1:37">
      <c r="A627" s="7" t="s">
        <v>764</v>
      </c>
      <c r="B627" s="7" t="s">
        <v>435</v>
      </c>
      <c r="C627" s="7" t="s">
        <v>38</v>
      </c>
      <c r="D627" s="304">
        <v>7045</v>
      </c>
      <c r="E627" s="299">
        <v>70045</v>
      </c>
      <c r="F627" s="7" t="s">
        <v>164</v>
      </c>
      <c r="G627" s="7" t="s">
        <v>160</v>
      </c>
      <c r="H627" s="8">
        <v>106621</v>
      </c>
      <c r="I627" s="8">
        <v>23</v>
      </c>
      <c r="J627" s="7" t="s">
        <v>10</v>
      </c>
      <c r="K627" s="7" t="s">
        <v>161</v>
      </c>
      <c r="L627" s="8">
        <v>23</v>
      </c>
      <c r="M627" s="8">
        <v>31078</v>
      </c>
      <c r="N627" s="7" t="s">
        <v>1148</v>
      </c>
      <c r="O627" s="8">
        <v>0</v>
      </c>
      <c r="P627" s="7" t="s">
        <v>1148</v>
      </c>
      <c r="Q627" s="8">
        <v>0</v>
      </c>
      <c r="R627" s="7" t="s">
        <v>1148</v>
      </c>
      <c r="S627" s="8">
        <v>5152</v>
      </c>
      <c r="T627" s="7" t="s">
        <v>1148</v>
      </c>
      <c r="U627" s="8">
        <v>0</v>
      </c>
      <c r="V627" s="7" t="s">
        <v>1148</v>
      </c>
      <c r="W627" s="33">
        <v>36230</v>
      </c>
      <c r="X627" s="7" t="s">
        <v>1148</v>
      </c>
      <c r="Y627" s="30">
        <v>19</v>
      </c>
      <c r="Z627" s="7" t="s">
        <v>1148</v>
      </c>
      <c r="AA627" s="30">
        <v>0</v>
      </c>
      <c r="AB627" s="7" t="s">
        <v>1148</v>
      </c>
      <c r="AC627" s="30">
        <v>0</v>
      </c>
      <c r="AD627" s="7" t="s">
        <v>1148</v>
      </c>
      <c r="AE627" s="30">
        <v>3</v>
      </c>
      <c r="AF627" s="7" t="s">
        <v>1148</v>
      </c>
      <c r="AG627" s="30">
        <v>0</v>
      </c>
      <c r="AH627" s="34" t="s">
        <v>1148</v>
      </c>
      <c r="AI627" s="32">
        <v>22</v>
      </c>
      <c r="AJ627" s="7" t="s">
        <v>1148</v>
      </c>
      <c r="AK627" s="7" t="str">
        <f>IF(OR(N627="Q",P627="Q",R627="Q",T627="Q",V627="Q",X627="Q",Z627="Q",AB627="Q",AD627="Q",AF627="Q",AH627="Q",AJ627="Q"),"Yes","No")</f>
        <v>No</v>
      </c>
    </row>
    <row r="628" spans="1:37">
      <c r="A628" s="7" t="s">
        <v>310</v>
      </c>
      <c r="B628" s="7" t="s">
        <v>311</v>
      </c>
      <c r="C628" s="7" t="s">
        <v>46</v>
      </c>
      <c r="D628" s="304">
        <v>6038</v>
      </c>
      <c r="E628" s="299">
        <v>60038</v>
      </c>
      <c r="F628" s="7" t="s">
        <v>164</v>
      </c>
      <c r="G628" s="7" t="s">
        <v>160</v>
      </c>
      <c r="H628" s="8">
        <v>252720</v>
      </c>
      <c r="I628" s="8">
        <v>23</v>
      </c>
      <c r="J628" s="7" t="s">
        <v>7</v>
      </c>
      <c r="K628" s="7" t="s">
        <v>161</v>
      </c>
      <c r="L628" s="8">
        <v>13</v>
      </c>
      <c r="M628" s="8">
        <v>51736</v>
      </c>
      <c r="N628" s="7" t="s">
        <v>1148</v>
      </c>
      <c r="O628" s="8">
        <v>0</v>
      </c>
      <c r="P628" s="7" t="s">
        <v>1148</v>
      </c>
      <c r="Q628" s="8">
        <v>0</v>
      </c>
      <c r="R628" s="7" t="s">
        <v>1148</v>
      </c>
      <c r="S628" s="8">
        <v>5526</v>
      </c>
      <c r="T628" s="7" t="s">
        <v>1148</v>
      </c>
      <c r="U628" s="8">
        <v>0</v>
      </c>
      <c r="V628" s="7" t="s">
        <v>1148</v>
      </c>
      <c r="W628" s="33">
        <v>57262</v>
      </c>
      <c r="X628" s="7" t="s">
        <v>1148</v>
      </c>
      <c r="Y628" s="30">
        <v>28</v>
      </c>
      <c r="Z628" s="7" t="s">
        <v>1148</v>
      </c>
      <c r="AA628" s="30">
        <v>0</v>
      </c>
      <c r="AB628" s="7" t="s">
        <v>1148</v>
      </c>
      <c r="AC628" s="30">
        <v>0</v>
      </c>
      <c r="AD628" s="7" t="s">
        <v>1148</v>
      </c>
      <c r="AE628" s="30">
        <v>3</v>
      </c>
      <c r="AF628" s="7" t="s">
        <v>1148</v>
      </c>
      <c r="AG628" s="30">
        <v>0</v>
      </c>
      <c r="AH628" s="34" t="s">
        <v>1148</v>
      </c>
      <c r="AI628" s="32">
        <v>31</v>
      </c>
      <c r="AJ628" s="7" t="s">
        <v>1148</v>
      </c>
      <c r="AK628" s="7" t="str">
        <f>IF(OR(N628="Q",P628="Q",R628="Q",T628="Q",V628="Q",X628="Q",Z628="Q",AB628="Q",AD628="Q",AF628="Q",AH628="Q",AJ628="Q"),"Yes","No")</f>
        <v>No</v>
      </c>
    </row>
    <row r="629" spans="1:37">
      <c r="A629" s="7" t="s">
        <v>185</v>
      </c>
      <c r="B629" s="7" t="s">
        <v>186</v>
      </c>
      <c r="C629" s="7" t="s">
        <v>70</v>
      </c>
      <c r="D629" s="304">
        <v>2178</v>
      </c>
      <c r="E629" s="299">
        <v>20178</v>
      </c>
      <c r="F629" s="7" t="s">
        <v>164</v>
      </c>
      <c r="G629" s="7" t="s">
        <v>160</v>
      </c>
      <c r="H629" s="8">
        <v>423566</v>
      </c>
      <c r="I629" s="8">
        <v>22</v>
      </c>
      <c r="J629" s="7" t="s">
        <v>7</v>
      </c>
      <c r="K629" s="7" t="s">
        <v>161</v>
      </c>
      <c r="L629" s="8">
        <v>18</v>
      </c>
      <c r="M629" s="8">
        <v>56176</v>
      </c>
      <c r="N629" s="7" t="s">
        <v>1148</v>
      </c>
      <c r="O629" s="8">
        <v>10023</v>
      </c>
      <c r="P629" s="7" t="s">
        <v>1148</v>
      </c>
      <c r="Q629" s="8">
        <v>1371</v>
      </c>
      <c r="R629" s="7" t="s">
        <v>1148</v>
      </c>
      <c r="S629" s="8">
        <v>10857</v>
      </c>
      <c r="T629" s="7" t="s">
        <v>1148</v>
      </c>
      <c r="U629" s="8">
        <v>281</v>
      </c>
      <c r="V629" s="7" t="s">
        <v>1148</v>
      </c>
      <c r="W629" s="33">
        <v>78708</v>
      </c>
      <c r="X629" s="7" t="s">
        <v>1148</v>
      </c>
      <c r="Y629" s="30">
        <v>28</v>
      </c>
      <c r="Z629" s="7" t="s">
        <v>1148</v>
      </c>
      <c r="AA629" s="30">
        <v>6.5</v>
      </c>
      <c r="AB629" s="7" t="s">
        <v>1148</v>
      </c>
      <c r="AC629" s="30">
        <v>0.9</v>
      </c>
      <c r="AD629" s="7" t="s">
        <v>1148</v>
      </c>
      <c r="AE629" s="30">
        <v>5.35</v>
      </c>
      <c r="AF629" s="7" t="s">
        <v>1148</v>
      </c>
      <c r="AG629" s="30">
        <v>0.15</v>
      </c>
      <c r="AH629" s="34" t="s">
        <v>1148</v>
      </c>
      <c r="AI629" s="32">
        <v>40.9</v>
      </c>
      <c r="AJ629" s="7" t="s">
        <v>1148</v>
      </c>
      <c r="AK629" s="7" t="str">
        <f>IF(OR(N629="Q",P629="Q",R629="Q",T629="Q",V629="Q",X629="Q",Z629="Q",AB629="Q",AD629="Q",AF629="Q",AH629="Q",AJ629="Q"),"Yes","No")</f>
        <v>No</v>
      </c>
    </row>
    <row r="630" spans="1:37">
      <c r="A630" s="7" t="s">
        <v>754</v>
      </c>
      <c r="B630" s="7" t="s">
        <v>755</v>
      </c>
      <c r="C630" s="7" t="s">
        <v>85</v>
      </c>
      <c r="D630" s="304">
        <v>8028</v>
      </c>
      <c r="E630" s="299">
        <v>80028</v>
      </c>
      <c r="F630" s="7" t="s">
        <v>167</v>
      </c>
      <c r="G630" s="7" t="s">
        <v>160</v>
      </c>
      <c r="H630" s="8">
        <v>94983</v>
      </c>
      <c r="I630" s="8">
        <v>22</v>
      </c>
      <c r="J630" s="7" t="s">
        <v>7</v>
      </c>
      <c r="K630" s="7" t="s">
        <v>161</v>
      </c>
      <c r="L630" s="8">
        <v>17</v>
      </c>
      <c r="M630" s="8">
        <v>40774</v>
      </c>
      <c r="N630" s="7" t="s">
        <v>1148</v>
      </c>
      <c r="O630" s="8">
        <v>7894</v>
      </c>
      <c r="P630" s="7" t="s">
        <v>1148</v>
      </c>
      <c r="Q630" s="8">
        <v>1507</v>
      </c>
      <c r="R630" s="7" t="s">
        <v>1148</v>
      </c>
      <c r="S630" s="8">
        <v>12466</v>
      </c>
      <c r="T630" s="7" t="s">
        <v>1148</v>
      </c>
      <c r="U630" s="8">
        <v>209</v>
      </c>
      <c r="V630" s="7" t="s">
        <v>1148</v>
      </c>
      <c r="W630" s="33">
        <v>62850</v>
      </c>
      <c r="X630" s="7" t="s">
        <v>1148</v>
      </c>
      <c r="Y630" s="30">
        <v>22.14</v>
      </c>
      <c r="Z630" s="7" t="s">
        <v>1148</v>
      </c>
      <c r="AA630" s="30">
        <v>4.0999999999999996</v>
      </c>
      <c r="AB630" s="7" t="s">
        <v>1148</v>
      </c>
      <c r="AC630" s="30">
        <v>0.82</v>
      </c>
      <c r="AD630" s="7" t="s">
        <v>1148</v>
      </c>
      <c r="AE630" s="30">
        <v>7.298</v>
      </c>
      <c r="AF630" s="7" t="s">
        <v>1148</v>
      </c>
      <c r="AG630" s="30">
        <v>8.2000000000000003E-2</v>
      </c>
      <c r="AH630" s="34" t="s">
        <v>1148</v>
      </c>
      <c r="AI630" s="32">
        <v>34.44</v>
      </c>
      <c r="AJ630" s="7" t="s">
        <v>1148</v>
      </c>
      <c r="AK630" s="7" t="str">
        <f>IF(OR(N630="Q",P630="Q",R630="Q",T630="Q",V630="Q",X630="Q",Z630="Q",AB630="Q",AD630="Q",AF630="Q",AH630="Q",AJ630="Q"),"Yes","No")</f>
        <v>No</v>
      </c>
    </row>
    <row r="631" spans="1:37">
      <c r="A631" s="7" t="s">
        <v>418</v>
      </c>
      <c r="B631" s="7" t="s">
        <v>419</v>
      </c>
      <c r="C631" s="7" t="s">
        <v>81</v>
      </c>
      <c r="D631" s="304">
        <v>4053</v>
      </c>
      <c r="E631" s="299">
        <v>40053</v>
      </c>
      <c r="F631" s="7" t="s">
        <v>167</v>
      </c>
      <c r="G631" s="7" t="s">
        <v>160</v>
      </c>
      <c r="H631" s="8">
        <v>400492</v>
      </c>
      <c r="I631" s="8">
        <v>22</v>
      </c>
      <c r="J631" s="7" t="s">
        <v>7</v>
      </c>
      <c r="K631" s="7" t="s">
        <v>161</v>
      </c>
      <c r="L631" s="8">
        <v>17</v>
      </c>
      <c r="M631" s="8">
        <v>76527</v>
      </c>
      <c r="N631" s="7" t="s">
        <v>1148</v>
      </c>
      <c r="O631" s="8">
        <v>16250</v>
      </c>
      <c r="P631" s="7" t="s">
        <v>1148</v>
      </c>
      <c r="Q631" s="8">
        <v>1892</v>
      </c>
      <c r="R631" s="7" t="s">
        <v>1148</v>
      </c>
      <c r="S631" s="8">
        <v>8774</v>
      </c>
      <c r="T631" s="7" t="s">
        <v>1148</v>
      </c>
      <c r="U631" s="8">
        <v>0</v>
      </c>
      <c r="V631" s="7" t="s">
        <v>1148</v>
      </c>
      <c r="W631" s="33">
        <v>103443</v>
      </c>
      <c r="X631" s="7" t="s">
        <v>1148</v>
      </c>
      <c r="Y631" s="30">
        <v>43</v>
      </c>
      <c r="Z631" s="7" t="s">
        <v>1148</v>
      </c>
      <c r="AA631" s="30">
        <v>8</v>
      </c>
      <c r="AB631" s="7" t="s">
        <v>1148</v>
      </c>
      <c r="AC631" s="30">
        <v>2</v>
      </c>
      <c r="AD631" s="7" t="s">
        <v>1148</v>
      </c>
      <c r="AE631" s="30">
        <v>7</v>
      </c>
      <c r="AF631" s="7" t="s">
        <v>1148</v>
      </c>
      <c r="AG631" s="30">
        <v>0</v>
      </c>
      <c r="AH631" s="34" t="s">
        <v>1148</v>
      </c>
      <c r="AI631" s="32">
        <v>60</v>
      </c>
      <c r="AJ631" s="7" t="s">
        <v>1148</v>
      </c>
      <c r="AK631" s="7" t="str">
        <f>IF(OR(N631="Q",P631="Q",R631="Q",T631="Q",V631="Q",X631="Q",Z631="Q",AB631="Q",AD631="Q",AF631="Q",AH631="Q",AJ631="Q"),"Yes","No")</f>
        <v>No</v>
      </c>
    </row>
    <row r="632" spans="1:37">
      <c r="A632" s="7" t="s">
        <v>754</v>
      </c>
      <c r="B632" s="7" t="s">
        <v>755</v>
      </c>
      <c r="C632" s="7" t="s">
        <v>85</v>
      </c>
      <c r="D632" s="304">
        <v>8028</v>
      </c>
      <c r="E632" s="299">
        <v>80028</v>
      </c>
      <c r="F632" s="7" t="s">
        <v>167</v>
      </c>
      <c r="G632" s="7" t="s">
        <v>160</v>
      </c>
      <c r="H632" s="8">
        <v>94983</v>
      </c>
      <c r="I632" s="8">
        <v>22</v>
      </c>
      <c r="J632" s="7" t="s">
        <v>10</v>
      </c>
      <c r="K632" s="7" t="s">
        <v>161</v>
      </c>
      <c r="L632" s="8">
        <v>5</v>
      </c>
      <c r="M632" s="8">
        <v>8950</v>
      </c>
      <c r="N632" s="7" t="s">
        <v>1148</v>
      </c>
      <c r="O632" s="8">
        <v>1732</v>
      </c>
      <c r="P632" s="7" t="s">
        <v>1148</v>
      </c>
      <c r="Q632" s="8">
        <v>330</v>
      </c>
      <c r="R632" s="7" t="s">
        <v>1148</v>
      </c>
      <c r="S632" s="8">
        <v>2736</v>
      </c>
      <c r="T632" s="7" t="s">
        <v>1148</v>
      </c>
      <c r="U632" s="8">
        <v>143</v>
      </c>
      <c r="V632" s="7" t="s">
        <v>1148</v>
      </c>
      <c r="W632" s="33">
        <v>13891</v>
      </c>
      <c r="X632" s="7" t="s">
        <v>1148</v>
      </c>
      <c r="Y632" s="30">
        <v>4.8600000000000003</v>
      </c>
      <c r="Z632" s="7" t="s">
        <v>1148</v>
      </c>
      <c r="AA632" s="30">
        <v>0.9</v>
      </c>
      <c r="AB632" s="7" t="s">
        <v>1148</v>
      </c>
      <c r="AC632" s="30">
        <v>0.18</v>
      </c>
      <c r="AD632" s="7" t="s">
        <v>1148</v>
      </c>
      <c r="AE632" s="30">
        <v>1.6020000000000001</v>
      </c>
      <c r="AF632" s="7" t="s">
        <v>1148</v>
      </c>
      <c r="AG632" s="30">
        <v>0.02</v>
      </c>
      <c r="AH632" s="34" t="s">
        <v>1148</v>
      </c>
      <c r="AI632" s="32">
        <v>7.5620000000000003</v>
      </c>
      <c r="AJ632" s="7" t="s">
        <v>1148</v>
      </c>
      <c r="AK632" s="7" t="str">
        <f>IF(OR(N632="Q",P632="Q",R632="Q",T632="Q",V632="Q",X632="Q",Z632="Q",AB632="Q",AD632="Q",AF632="Q",AH632="Q",AJ632="Q"),"Yes","No")</f>
        <v>No</v>
      </c>
    </row>
    <row r="633" spans="1:37">
      <c r="A633" s="7" t="s">
        <v>418</v>
      </c>
      <c r="B633" s="7" t="s">
        <v>419</v>
      </c>
      <c r="C633" s="7" t="s">
        <v>81</v>
      </c>
      <c r="D633" s="304">
        <v>4053</v>
      </c>
      <c r="E633" s="299">
        <v>40053</v>
      </c>
      <c r="F633" s="7" t="s">
        <v>167</v>
      </c>
      <c r="G633" s="7" t="s">
        <v>160</v>
      </c>
      <c r="H633" s="8">
        <v>400492</v>
      </c>
      <c r="I633" s="8">
        <v>22</v>
      </c>
      <c r="J633" s="7" t="s">
        <v>10</v>
      </c>
      <c r="K633" s="7" t="s">
        <v>161</v>
      </c>
      <c r="L633" s="8">
        <v>5</v>
      </c>
      <c r="M633" s="8">
        <v>14119</v>
      </c>
      <c r="N633" s="7" t="s">
        <v>1148</v>
      </c>
      <c r="O633" s="8">
        <v>1111</v>
      </c>
      <c r="P633" s="7" t="s">
        <v>1148</v>
      </c>
      <c r="Q633" s="8">
        <v>62</v>
      </c>
      <c r="R633" s="7" t="s">
        <v>1148</v>
      </c>
      <c r="S633" s="8">
        <v>1548</v>
      </c>
      <c r="T633" s="7" t="s">
        <v>1148</v>
      </c>
      <c r="U633" s="8">
        <v>0</v>
      </c>
      <c r="V633" s="7" t="s">
        <v>1148</v>
      </c>
      <c r="W633" s="33">
        <v>16840</v>
      </c>
      <c r="X633" s="7" t="s">
        <v>1148</v>
      </c>
      <c r="Y633" s="30">
        <v>8</v>
      </c>
      <c r="Z633" s="7" t="s">
        <v>1148</v>
      </c>
      <c r="AA633" s="30">
        <v>1</v>
      </c>
      <c r="AB633" s="7" t="s">
        <v>1148</v>
      </c>
      <c r="AC633" s="30">
        <v>1</v>
      </c>
      <c r="AD633" s="7" t="s">
        <v>1148</v>
      </c>
      <c r="AE633" s="30">
        <v>1</v>
      </c>
      <c r="AF633" s="7" t="s">
        <v>1148</v>
      </c>
      <c r="AG633" s="30">
        <v>0</v>
      </c>
      <c r="AH633" s="34" t="s">
        <v>1148</v>
      </c>
      <c r="AI633" s="32">
        <v>11</v>
      </c>
      <c r="AJ633" s="7" t="s">
        <v>1148</v>
      </c>
      <c r="AK633" s="7" t="str">
        <f>IF(OR(N633="Q",P633="Q",R633="Q",T633="Q",V633="Q",X633="Q",Z633="Q",AB633="Q",AD633="Q",AF633="Q",AH633="Q",AJ633="Q"),"Yes","No")</f>
        <v>No</v>
      </c>
    </row>
    <row r="634" spans="1:37">
      <c r="A634" s="7" t="s">
        <v>185</v>
      </c>
      <c r="B634" s="7" t="s">
        <v>186</v>
      </c>
      <c r="C634" s="7" t="s">
        <v>70</v>
      </c>
      <c r="D634" s="304">
        <v>2178</v>
      </c>
      <c r="E634" s="299">
        <v>20178</v>
      </c>
      <c r="F634" s="7" t="s">
        <v>164</v>
      </c>
      <c r="G634" s="7" t="s">
        <v>160</v>
      </c>
      <c r="H634" s="8">
        <v>423566</v>
      </c>
      <c r="I634" s="8">
        <v>22</v>
      </c>
      <c r="J634" s="7" t="s">
        <v>10</v>
      </c>
      <c r="K634" s="7" t="s">
        <v>161</v>
      </c>
      <c r="L634" s="8">
        <v>4</v>
      </c>
      <c r="M634" s="8">
        <v>9169</v>
      </c>
      <c r="N634" s="7" t="s">
        <v>1148</v>
      </c>
      <c r="O634" s="8">
        <v>871</v>
      </c>
      <c r="P634" s="7" t="s">
        <v>1148</v>
      </c>
      <c r="Q634" s="8">
        <v>152</v>
      </c>
      <c r="R634" s="7" t="s">
        <v>1148</v>
      </c>
      <c r="S634" s="8">
        <v>905</v>
      </c>
      <c r="T634" s="7" t="s">
        <v>1148</v>
      </c>
      <c r="U634" s="8">
        <v>0</v>
      </c>
      <c r="V634" s="7" t="s">
        <v>1148</v>
      </c>
      <c r="W634" s="33">
        <v>11097</v>
      </c>
      <c r="X634" s="7" t="s">
        <v>1148</v>
      </c>
      <c r="Y634" s="30">
        <v>5</v>
      </c>
      <c r="Z634" s="7" t="s">
        <v>1148</v>
      </c>
      <c r="AA634" s="30">
        <v>0.5</v>
      </c>
      <c r="AB634" s="7" t="s">
        <v>1148</v>
      </c>
      <c r="AC634" s="30">
        <v>0.1</v>
      </c>
      <c r="AD634" s="7" t="s">
        <v>1148</v>
      </c>
      <c r="AE634" s="30">
        <v>0.5</v>
      </c>
      <c r="AF634" s="7" t="s">
        <v>1148</v>
      </c>
      <c r="AG634" s="30">
        <v>0</v>
      </c>
      <c r="AH634" s="34" t="s">
        <v>1148</v>
      </c>
      <c r="AI634" s="32">
        <v>6.1</v>
      </c>
      <c r="AJ634" s="7" t="s">
        <v>1148</v>
      </c>
      <c r="AK634" s="7" t="str">
        <f>IF(OR(N634="Q",P634="Q",R634="Q",T634="Q",V634="Q",X634="Q",Z634="Q",AB634="Q",AD634="Q",AF634="Q",AH634="Q",AJ634="Q"),"Yes","No")</f>
        <v>No</v>
      </c>
    </row>
    <row r="635" spans="1:37">
      <c r="A635" s="7" t="s">
        <v>434</v>
      </c>
      <c r="B635" s="7" t="s">
        <v>435</v>
      </c>
      <c r="C635" s="7" t="s">
        <v>38</v>
      </c>
      <c r="D635" s="304">
        <v>7018</v>
      </c>
      <c r="E635" s="299">
        <v>70018</v>
      </c>
      <c r="F635" s="7" t="s">
        <v>164</v>
      </c>
      <c r="G635" s="7" t="s">
        <v>160</v>
      </c>
      <c r="H635" s="8">
        <v>106621</v>
      </c>
      <c r="I635" s="8">
        <v>21</v>
      </c>
      <c r="J635" s="7" t="s">
        <v>7</v>
      </c>
      <c r="K635" s="7" t="s">
        <v>161</v>
      </c>
      <c r="L635" s="8">
        <v>21</v>
      </c>
      <c r="M635" s="8">
        <v>60264</v>
      </c>
      <c r="N635" s="7" t="s">
        <v>1148</v>
      </c>
      <c r="O635" s="8">
        <v>11790</v>
      </c>
      <c r="P635" s="7" t="s">
        <v>1148</v>
      </c>
      <c r="Q635" s="8">
        <v>3816</v>
      </c>
      <c r="R635" s="7" t="s">
        <v>1148</v>
      </c>
      <c r="S635" s="8">
        <v>5856</v>
      </c>
      <c r="T635" s="7" t="s">
        <v>1148</v>
      </c>
      <c r="U635" s="8">
        <v>0</v>
      </c>
      <c r="V635" s="7" t="s">
        <v>1148</v>
      </c>
      <c r="W635" s="33">
        <v>81726</v>
      </c>
      <c r="X635" s="7" t="s">
        <v>1148</v>
      </c>
      <c r="Y635" s="30">
        <v>31</v>
      </c>
      <c r="Z635" s="7" t="s">
        <v>1148</v>
      </c>
      <c r="AA635" s="30">
        <v>6</v>
      </c>
      <c r="AB635" s="7" t="s">
        <v>1148</v>
      </c>
      <c r="AC635" s="30">
        <v>2</v>
      </c>
      <c r="AD635" s="7" t="s">
        <v>1148</v>
      </c>
      <c r="AE635" s="30">
        <v>3</v>
      </c>
      <c r="AF635" s="7" t="s">
        <v>1148</v>
      </c>
      <c r="AG635" s="30">
        <v>0</v>
      </c>
      <c r="AH635" s="34" t="s">
        <v>1148</v>
      </c>
      <c r="AI635" s="32">
        <v>42</v>
      </c>
      <c r="AJ635" s="7" t="s">
        <v>1148</v>
      </c>
      <c r="AK635" s="7" t="str">
        <f>IF(OR(N635="Q",P635="Q",R635="Q",T635="Q",V635="Q",X635="Q",Z635="Q",AB635="Q",AD635="Q",AF635="Q",AH635="Q",AJ635="Q"),"Yes","No")</f>
        <v>No</v>
      </c>
    </row>
    <row r="636" spans="1:37">
      <c r="A636" s="7" t="s">
        <v>769</v>
      </c>
      <c r="B636" s="7" t="s">
        <v>770</v>
      </c>
      <c r="C636" s="7" t="s">
        <v>83</v>
      </c>
      <c r="D636" s="304">
        <v>4178</v>
      </c>
      <c r="E636" s="299">
        <v>40178</v>
      </c>
      <c r="F636" s="7" t="s">
        <v>246</v>
      </c>
      <c r="G636" s="7" t="s">
        <v>160</v>
      </c>
      <c r="H636" s="8">
        <v>969587</v>
      </c>
      <c r="I636" s="8">
        <v>21</v>
      </c>
      <c r="J636" s="7" t="s">
        <v>8</v>
      </c>
      <c r="K636" s="7" t="s">
        <v>161</v>
      </c>
      <c r="L636" s="8">
        <v>21</v>
      </c>
      <c r="M636" s="8">
        <v>508</v>
      </c>
      <c r="N636" s="7" t="s">
        <v>1148</v>
      </c>
      <c r="O636" s="8">
        <v>368</v>
      </c>
      <c r="P636" s="7" t="s">
        <v>1148</v>
      </c>
      <c r="Q636" s="8">
        <v>65</v>
      </c>
      <c r="R636" s="7" t="s">
        <v>1148</v>
      </c>
      <c r="S636" s="8">
        <v>1628</v>
      </c>
      <c r="T636" s="7" t="s">
        <v>1148</v>
      </c>
      <c r="U636" s="8">
        <v>0</v>
      </c>
      <c r="V636" s="7" t="s">
        <v>1148</v>
      </c>
      <c r="W636" s="33">
        <v>2569</v>
      </c>
      <c r="X636" s="7" t="s">
        <v>1148</v>
      </c>
      <c r="Y636" s="30">
        <v>0.3</v>
      </c>
      <c r="Z636" s="7" t="s">
        <v>1148</v>
      </c>
      <c r="AA636" s="30">
        <v>0.2</v>
      </c>
      <c r="AB636" s="7" t="s">
        <v>1148</v>
      </c>
      <c r="AC636" s="30">
        <v>0.1</v>
      </c>
      <c r="AD636" s="7" t="s">
        <v>1148</v>
      </c>
      <c r="AE636" s="30">
        <v>0.9</v>
      </c>
      <c r="AF636" s="7" t="s">
        <v>1148</v>
      </c>
      <c r="AG636" s="30">
        <v>0</v>
      </c>
      <c r="AH636" s="34" t="s">
        <v>1148</v>
      </c>
      <c r="AI636" s="32">
        <v>1.5</v>
      </c>
      <c r="AJ636" s="7" t="s">
        <v>1148</v>
      </c>
      <c r="AK636" s="7" t="str">
        <f>IF(OR(N636="Q",P636="Q",R636="Q",T636="Q",V636="Q",X636="Q",Z636="Q",AB636="Q",AD636="Q",AF636="Q",AH636="Q",AJ636="Q"),"Yes","No")</f>
        <v>No</v>
      </c>
    </row>
    <row r="637" spans="1:37">
      <c r="A637" s="7" t="s">
        <v>165</v>
      </c>
      <c r="B637" s="7" t="s">
        <v>166</v>
      </c>
      <c r="C637" s="7" t="s">
        <v>28</v>
      </c>
      <c r="D637" s="304">
        <v>1040</v>
      </c>
      <c r="E637" s="299">
        <v>10040</v>
      </c>
      <c r="F637" s="7" t="s">
        <v>167</v>
      </c>
      <c r="G637" s="7" t="s">
        <v>160</v>
      </c>
      <c r="H637" s="8">
        <v>209190</v>
      </c>
      <c r="I637" s="8">
        <v>21</v>
      </c>
      <c r="J637" s="7" t="s">
        <v>7</v>
      </c>
      <c r="K637" s="7" t="s">
        <v>161</v>
      </c>
      <c r="L637" s="8">
        <v>18</v>
      </c>
      <c r="M637" s="8">
        <v>86466</v>
      </c>
      <c r="N637" s="7" t="s">
        <v>1148</v>
      </c>
      <c r="O637" s="8">
        <v>19826</v>
      </c>
      <c r="P637" s="7" t="s">
        <v>1148</v>
      </c>
      <c r="Q637" s="8">
        <v>934</v>
      </c>
      <c r="R637" s="7" t="s">
        <v>1148</v>
      </c>
      <c r="S637" s="8">
        <v>5713</v>
      </c>
      <c r="T637" s="7" t="s">
        <v>1148</v>
      </c>
      <c r="U637" s="8">
        <v>0</v>
      </c>
      <c r="V637" s="7" t="s">
        <v>1148</v>
      </c>
      <c r="W637" s="33">
        <v>112939</v>
      </c>
      <c r="X637" s="7" t="s">
        <v>1148</v>
      </c>
      <c r="Y637" s="30">
        <v>47</v>
      </c>
      <c r="Z637" s="7" t="s">
        <v>1148</v>
      </c>
      <c r="AA637" s="30">
        <v>10.6</v>
      </c>
      <c r="AB637" s="7" t="s">
        <v>1148</v>
      </c>
      <c r="AC637" s="30">
        <v>0.52</v>
      </c>
      <c r="AD637" s="7" t="s">
        <v>1148</v>
      </c>
      <c r="AE637" s="30">
        <v>3</v>
      </c>
      <c r="AF637" s="7" t="s">
        <v>1148</v>
      </c>
      <c r="AG637" s="30">
        <v>0</v>
      </c>
      <c r="AH637" s="34" t="s">
        <v>1148</v>
      </c>
      <c r="AI637" s="32">
        <v>61.12</v>
      </c>
      <c r="AJ637" s="7" t="s">
        <v>1148</v>
      </c>
      <c r="AK637" s="7" t="str">
        <f>IF(OR(N637="Q",P637="Q",R637="Q",T637="Q",V637="Q",X637="Q",Z637="Q",AB637="Q",AD637="Q",AF637="Q",AH637="Q",AJ637="Q"),"Yes","No")</f>
        <v>No</v>
      </c>
    </row>
    <row r="638" spans="1:37">
      <c r="A638" s="7" t="s">
        <v>760</v>
      </c>
      <c r="B638" s="7" t="s">
        <v>761</v>
      </c>
      <c r="C638" s="7" t="s">
        <v>52</v>
      </c>
      <c r="D638" s="304">
        <v>5184</v>
      </c>
      <c r="E638" s="299">
        <v>50184</v>
      </c>
      <c r="F638" s="7" t="s">
        <v>167</v>
      </c>
      <c r="G638" s="7" t="s">
        <v>160</v>
      </c>
      <c r="H638" s="8">
        <v>99941</v>
      </c>
      <c r="I638" s="8">
        <v>21</v>
      </c>
      <c r="J638" s="7" t="s">
        <v>10</v>
      </c>
      <c r="K638" s="7" t="s">
        <v>161</v>
      </c>
      <c r="L638" s="8">
        <v>13</v>
      </c>
      <c r="M638" s="8">
        <v>41755</v>
      </c>
      <c r="N638" s="7" t="s">
        <v>1148</v>
      </c>
      <c r="O638" s="8">
        <v>959</v>
      </c>
      <c r="P638" s="7" t="s">
        <v>1148</v>
      </c>
      <c r="Q638" s="8">
        <v>959</v>
      </c>
      <c r="R638" s="7" t="s">
        <v>1148</v>
      </c>
      <c r="S638" s="8">
        <v>7926</v>
      </c>
      <c r="T638" s="7" t="s">
        <v>1148</v>
      </c>
      <c r="U638" s="8">
        <v>0</v>
      </c>
      <c r="V638" s="7" t="s">
        <v>1148</v>
      </c>
      <c r="W638" s="33">
        <v>51599</v>
      </c>
      <c r="X638" s="7" t="s">
        <v>1148</v>
      </c>
      <c r="Y638" s="30">
        <v>20</v>
      </c>
      <c r="Z638" s="7" t="s">
        <v>1148</v>
      </c>
      <c r="AA638" s="30">
        <v>0.5</v>
      </c>
      <c r="AB638" s="7" t="s">
        <v>1148</v>
      </c>
      <c r="AC638" s="30">
        <v>0.5</v>
      </c>
      <c r="AD638" s="7" t="s">
        <v>1148</v>
      </c>
      <c r="AE638" s="30">
        <v>4</v>
      </c>
      <c r="AF638" s="7" t="s">
        <v>1148</v>
      </c>
      <c r="AG638" s="30">
        <v>0</v>
      </c>
      <c r="AH638" s="34" t="s">
        <v>1148</v>
      </c>
      <c r="AI638" s="32">
        <v>25</v>
      </c>
      <c r="AJ638" s="7" t="s">
        <v>1148</v>
      </c>
      <c r="AK638" s="7" t="str">
        <f>IF(OR(N638="Q",P638="Q",R638="Q",T638="Q",V638="Q",X638="Q",Z638="Q",AB638="Q",AD638="Q",AF638="Q",AH638="Q",AJ638="Q"),"Yes","No")</f>
        <v>No</v>
      </c>
    </row>
    <row r="639" spans="1:37">
      <c r="A639" s="7" t="s">
        <v>428</v>
      </c>
      <c r="B639" s="7" t="s">
        <v>429</v>
      </c>
      <c r="C639" s="7" t="s">
        <v>70</v>
      </c>
      <c r="D639" s="304">
        <v>2071</v>
      </c>
      <c r="E639" s="299">
        <v>20071</v>
      </c>
      <c r="F639" s="7" t="s">
        <v>164</v>
      </c>
      <c r="G639" s="7" t="s">
        <v>160</v>
      </c>
      <c r="H639" s="8">
        <v>18351295</v>
      </c>
      <c r="I639" s="8">
        <v>21</v>
      </c>
      <c r="J639" s="7" t="s">
        <v>10</v>
      </c>
      <c r="K639" s="7" t="s">
        <v>161</v>
      </c>
      <c r="L639" s="8">
        <v>13</v>
      </c>
      <c r="M639" s="8">
        <v>14677</v>
      </c>
      <c r="N639" s="7" t="s">
        <v>1148</v>
      </c>
      <c r="O639" s="8">
        <v>5063</v>
      </c>
      <c r="P639" s="7" t="s">
        <v>1148</v>
      </c>
      <c r="Q639" s="8">
        <v>266</v>
      </c>
      <c r="R639" s="7" t="s">
        <v>1148</v>
      </c>
      <c r="S639" s="8">
        <v>1612</v>
      </c>
      <c r="T639" s="7" t="s">
        <v>1148</v>
      </c>
      <c r="U639" s="8">
        <v>0</v>
      </c>
      <c r="V639" s="7" t="s">
        <v>1148</v>
      </c>
      <c r="W639" s="33">
        <v>21618</v>
      </c>
      <c r="X639" s="7" t="s">
        <v>1148</v>
      </c>
      <c r="Y639" s="30">
        <v>8.42</v>
      </c>
      <c r="Z639" s="7" t="s">
        <v>1148</v>
      </c>
      <c r="AA639" s="30">
        <v>2.4900000000000002</v>
      </c>
      <c r="AB639" s="7" t="s">
        <v>1148</v>
      </c>
      <c r="AC639" s="30">
        <v>0.15</v>
      </c>
      <c r="AD639" s="7" t="s">
        <v>1148</v>
      </c>
      <c r="AE639" s="30">
        <v>1.05</v>
      </c>
      <c r="AF639" s="7" t="s">
        <v>1148</v>
      </c>
      <c r="AG639" s="30">
        <v>0</v>
      </c>
      <c r="AH639" s="34" t="s">
        <v>1148</v>
      </c>
      <c r="AI639" s="32">
        <v>12.11</v>
      </c>
      <c r="AJ639" s="7" t="s">
        <v>1148</v>
      </c>
      <c r="AK639" s="7" t="str">
        <f>IF(OR(N639="Q",P639="Q",R639="Q",T639="Q",V639="Q",X639="Q",Z639="Q",AB639="Q",AD639="Q",AF639="Q",AH639="Q",AJ639="Q"),"Yes","No")</f>
        <v>No</v>
      </c>
    </row>
    <row r="640" spans="1:37">
      <c r="A640" s="7" t="s">
        <v>760</v>
      </c>
      <c r="B640" s="7" t="s">
        <v>761</v>
      </c>
      <c r="C640" s="7" t="s">
        <v>52</v>
      </c>
      <c r="D640" s="304">
        <v>5184</v>
      </c>
      <c r="E640" s="299">
        <v>50184</v>
      </c>
      <c r="F640" s="7" t="s">
        <v>167</v>
      </c>
      <c r="G640" s="7" t="s">
        <v>160</v>
      </c>
      <c r="H640" s="8">
        <v>99941</v>
      </c>
      <c r="I640" s="8">
        <v>21</v>
      </c>
      <c r="J640" s="7" t="s">
        <v>7</v>
      </c>
      <c r="K640" s="7" t="s">
        <v>161</v>
      </c>
      <c r="L640" s="8">
        <v>8</v>
      </c>
      <c r="M640" s="8">
        <v>43252</v>
      </c>
      <c r="N640" s="7" t="s">
        <v>1148</v>
      </c>
      <c r="O640" s="8">
        <v>994</v>
      </c>
      <c r="P640" s="7" t="s">
        <v>1148</v>
      </c>
      <c r="Q640" s="8">
        <v>994</v>
      </c>
      <c r="R640" s="7" t="s">
        <v>1148</v>
      </c>
      <c r="S640" s="8">
        <v>8210</v>
      </c>
      <c r="T640" s="7" t="s">
        <v>1148</v>
      </c>
      <c r="U640" s="8">
        <v>0</v>
      </c>
      <c r="V640" s="7" t="s">
        <v>1148</v>
      </c>
      <c r="W640" s="33">
        <v>53450</v>
      </c>
      <c r="X640" s="7" t="s">
        <v>1148</v>
      </c>
      <c r="Y640" s="30">
        <v>21</v>
      </c>
      <c r="Z640" s="7" t="s">
        <v>1148</v>
      </c>
      <c r="AA640" s="30">
        <v>0.5</v>
      </c>
      <c r="AB640" s="7" t="s">
        <v>1148</v>
      </c>
      <c r="AC640" s="30">
        <v>0.5</v>
      </c>
      <c r="AD640" s="7" t="s">
        <v>1148</v>
      </c>
      <c r="AE640" s="30">
        <v>5</v>
      </c>
      <c r="AF640" s="7" t="s">
        <v>1148</v>
      </c>
      <c r="AG640" s="30">
        <v>0</v>
      </c>
      <c r="AH640" s="34" t="s">
        <v>1148</v>
      </c>
      <c r="AI640" s="32">
        <v>27</v>
      </c>
      <c r="AJ640" s="7" t="s">
        <v>1148</v>
      </c>
      <c r="AK640" s="7" t="str">
        <f>IF(OR(N640="Q",P640="Q",R640="Q",T640="Q",V640="Q",X640="Q",Z640="Q",AB640="Q",AD640="Q",AF640="Q",AH640="Q",AJ640="Q"),"Yes","No")</f>
        <v>No</v>
      </c>
    </row>
    <row r="641" spans="1:37">
      <c r="A641" s="7" t="s">
        <v>428</v>
      </c>
      <c r="B641" s="7" t="s">
        <v>429</v>
      </c>
      <c r="C641" s="7" t="s">
        <v>70</v>
      </c>
      <c r="D641" s="304">
        <v>2071</v>
      </c>
      <c r="E641" s="299">
        <v>20071</v>
      </c>
      <c r="F641" s="7" t="s">
        <v>164</v>
      </c>
      <c r="G641" s="7" t="s">
        <v>160</v>
      </c>
      <c r="H641" s="8">
        <v>18351295</v>
      </c>
      <c r="I641" s="8">
        <v>21</v>
      </c>
      <c r="J641" s="7" t="s">
        <v>7</v>
      </c>
      <c r="K641" s="7" t="s">
        <v>161</v>
      </c>
      <c r="L641" s="8">
        <v>8</v>
      </c>
      <c r="M641" s="8">
        <v>24420</v>
      </c>
      <c r="N641" s="7" t="s">
        <v>1148</v>
      </c>
      <c r="O641" s="8">
        <v>4602</v>
      </c>
      <c r="P641" s="7" t="s">
        <v>1148</v>
      </c>
      <c r="Q641" s="8">
        <v>242</v>
      </c>
      <c r="R641" s="7" t="s">
        <v>1148</v>
      </c>
      <c r="S641" s="8">
        <v>1684</v>
      </c>
      <c r="T641" s="7" t="s">
        <v>1148</v>
      </c>
      <c r="U641" s="8">
        <v>0</v>
      </c>
      <c r="V641" s="7" t="s">
        <v>1148</v>
      </c>
      <c r="W641" s="33">
        <v>30948</v>
      </c>
      <c r="X641" s="7" t="s">
        <v>1148</v>
      </c>
      <c r="Y641" s="30">
        <v>13.29</v>
      </c>
      <c r="Z641" s="7" t="s">
        <v>1148</v>
      </c>
      <c r="AA641" s="30">
        <v>2.2999999999999998</v>
      </c>
      <c r="AB641" s="7" t="s">
        <v>1148</v>
      </c>
      <c r="AC641" s="30">
        <v>0.14000000000000001</v>
      </c>
      <c r="AD641" s="7" t="s">
        <v>1148</v>
      </c>
      <c r="AE641" s="30">
        <v>1.0900000000000001</v>
      </c>
      <c r="AF641" s="7" t="s">
        <v>1148</v>
      </c>
      <c r="AG641" s="30">
        <v>0</v>
      </c>
      <c r="AH641" s="34" t="s">
        <v>1148</v>
      </c>
      <c r="AI641" s="32">
        <v>16.82</v>
      </c>
      <c r="AJ641" s="7" t="s">
        <v>1148</v>
      </c>
      <c r="AK641" s="7" t="str">
        <f>IF(OR(N641="Q",P641="Q",R641="Q",T641="Q",V641="Q",X641="Q",Z641="Q",AB641="Q",AD641="Q",AF641="Q",AH641="Q",AJ641="Q"),"Yes","No")</f>
        <v>No</v>
      </c>
    </row>
    <row r="642" spans="1:37">
      <c r="A642" s="7" t="s">
        <v>787</v>
      </c>
      <c r="B642" s="7" t="s">
        <v>788</v>
      </c>
      <c r="C642" s="7" t="s">
        <v>63</v>
      </c>
      <c r="D642" s="304">
        <v>2193</v>
      </c>
      <c r="E642" s="299">
        <v>20193</v>
      </c>
      <c r="F642" s="7" t="s">
        <v>164</v>
      </c>
      <c r="G642" s="7" t="s">
        <v>160</v>
      </c>
      <c r="H642" s="8">
        <v>5441567</v>
      </c>
      <c r="I642" s="8">
        <v>20</v>
      </c>
      <c r="J642" s="7" t="s">
        <v>10</v>
      </c>
      <c r="K642" s="7" t="s">
        <v>161</v>
      </c>
      <c r="L642" s="8">
        <v>20</v>
      </c>
      <c r="M642" s="8">
        <v>33711</v>
      </c>
      <c r="N642" s="7" t="s">
        <v>1148</v>
      </c>
      <c r="O642" s="8">
        <v>3489</v>
      </c>
      <c r="P642" s="7" t="s">
        <v>1148</v>
      </c>
      <c r="Q642" s="8">
        <v>0</v>
      </c>
      <c r="R642" s="7" t="s">
        <v>1148</v>
      </c>
      <c r="S642" s="8">
        <v>2991</v>
      </c>
      <c r="T642" s="7" t="s">
        <v>1148</v>
      </c>
      <c r="U642" s="8">
        <v>0</v>
      </c>
      <c r="V642" s="7" t="s">
        <v>1148</v>
      </c>
      <c r="W642" s="33">
        <v>40191</v>
      </c>
      <c r="X642" s="7" t="s">
        <v>1148</v>
      </c>
      <c r="Y642" s="30">
        <v>23</v>
      </c>
      <c r="Z642" s="7" t="s">
        <v>1148</v>
      </c>
      <c r="AA642" s="30">
        <v>2</v>
      </c>
      <c r="AB642" s="7" t="s">
        <v>1148</v>
      </c>
      <c r="AC642" s="30">
        <v>0</v>
      </c>
      <c r="AD642" s="7" t="s">
        <v>1148</v>
      </c>
      <c r="AE642" s="30">
        <v>2</v>
      </c>
      <c r="AF642" s="7" t="s">
        <v>1148</v>
      </c>
      <c r="AG642" s="30">
        <v>0</v>
      </c>
      <c r="AH642" s="34" t="s">
        <v>1148</v>
      </c>
      <c r="AI642" s="32">
        <v>27</v>
      </c>
      <c r="AJ642" s="7" t="s">
        <v>1148</v>
      </c>
      <c r="AK642" s="7" t="str">
        <f>IF(OR(N642="Q",P642="Q",R642="Q",T642="Q",V642="Q",X642="Q",Z642="Q",AB642="Q",AD642="Q",AF642="Q",AH642="Q",AJ642="Q"),"Yes","No")</f>
        <v>No</v>
      </c>
    </row>
    <row r="643" spans="1:37">
      <c r="A643" s="7" t="s">
        <v>391</v>
      </c>
      <c r="B643" s="7" t="s">
        <v>392</v>
      </c>
      <c r="C643" s="7" t="s">
        <v>42</v>
      </c>
      <c r="D643" s="304">
        <v>5045</v>
      </c>
      <c r="E643" s="299">
        <v>50045</v>
      </c>
      <c r="F643" s="7" t="s">
        <v>164</v>
      </c>
      <c r="G643" s="7" t="s">
        <v>160</v>
      </c>
      <c r="H643" s="8">
        <v>8608208</v>
      </c>
      <c r="I643" s="8">
        <v>20</v>
      </c>
      <c r="J643" s="7" t="s">
        <v>7</v>
      </c>
      <c r="K643" s="7" t="s">
        <v>161</v>
      </c>
      <c r="L643" s="8">
        <v>16</v>
      </c>
      <c r="M643" s="8">
        <v>66852</v>
      </c>
      <c r="N643" s="7" t="s">
        <v>1148</v>
      </c>
      <c r="O643" s="8">
        <v>21853</v>
      </c>
      <c r="P643" s="7" t="s">
        <v>1148</v>
      </c>
      <c r="Q643" s="8">
        <v>10420</v>
      </c>
      <c r="R643" s="7" t="s">
        <v>1148</v>
      </c>
      <c r="S643" s="8">
        <v>17848</v>
      </c>
      <c r="T643" s="7" t="s">
        <v>1148</v>
      </c>
      <c r="U643" s="8">
        <v>0</v>
      </c>
      <c r="V643" s="7" t="s">
        <v>1148</v>
      </c>
      <c r="W643" s="33">
        <v>116973</v>
      </c>
      <c r="X643" s="7" t="s">
        <v>1148</v>
      </c>
      <c r="Y643" s="30">
        <v>34</v>
      </c>
      <c r="Z643" s="7" t="s">
        <v>1148</v>
      </c>
      <c r="AA643" s="30">
        <v>12.5</v>
      </c>
      <c r="AB643" s="7" t="s">
        <v>1148</v>
      </c>
      <c r="AC643" s="30">
        <v>5</v>
      </c>
      <c r="AD643" s="7" t="s">
        <v>1148</v>
      </c>
      <c r="AE643" s="30">
        <v>8</v>
      </c>
      <c r="AF643" s="7" t="s">
        <v>1148</v>
      </c>
      <c r="AG643" s="30">
        <v>0</v>
      </c>
      <c r="AH643" s="34" t="s">
        <v>1148</v>
      </c>
      <c r="AI643" s="32">
        <v>59.5</v>
      </c>
      <c r="AJ643" s="7" t="s">
        <v>1148</v>
      </c>
      <c r="AK643" s="7" t="str">
        <f>IF(OR(N643="Q",P643="Q",R643="Q",T643="Q",V643="Q",X643="Q",Z643="Q",AB643="Q",AD643="Q",AF643="Q",AH643="Q",AJ643="Q"),"Yes","No")</f>
        <v>No</v>
      </c>
    </row>
    <row r="644" spans="1:37">
      <c r="A644" s="7" t="s">
        <v>727</v>
      </c>
      <c r="B644" s="7" t="s">
        <v>728</v>
      </c>
      <c r="C644" s="7" t="s">
        <v>57</v>
      </c>
      <c r="D644" s="304">
        <v>8012</v>
      </c>
      <c r="E644" s="299">
        <v>80012</v>
      </c>
      <c r="F644" s="7" t="s">
        <v>167</v>
      </c>
      <c r="G644" s="7" t="s">
        <v>160</v>
      </c>
      <c r="H644" s="8">
        <v>65207</v>
      </c>
      <c r="I644" s="8">
        <v>20</v>
      </c>
      <c r="J644" s="7" t="s">
        <v>7</v>
      </c>
      <c r="K644" s="7" t="s">
        <v>161</v>
      </c>
      <c r="L644" s="8">
        <v>13</v>
      </c>
      <c r="M644" s="8">
        <v>30896</v>
      </c>
      <c r="N644" s="7" t="s">
        <v>1148</v>
      </c>
      <c r="O644" s="8">
        <v>6750</v>
      </c>
      <c r="P644" s="7" t="s">
        <v>1148</v>
      </c>
      <c r="Q644" s="8">
        <v>2605</v>
      </c>
      <c r="R644" s="7" t="s">
        <v>1148</v>
      </c>
      <c r="S644" s="8">
        <v>5161</v>
      </c>
      <c r="T644" s="7" t="s">
        <v>1148</v>
      </c>
      <c r="U644" s="8">
        <v>0</v>
      </c>
      <c r="V644" s="7" t="s">
        <v>1148</v>
      </c>
      <c r="W644" s="33">
        <v>45412</v>
      </c>
      <c r="X644" s="7" t="s">
        <v>1148</v>
      </c>
      <c r="Y644" s="30">
        <v>17</v>
      </c>
      <c r="Z644" s="7" t="s">
        <v>1148</v>
      </c>
      <c r="AA644" s="30">
        <v>4.5</v>
      </c>
      <c r="AB644" s="7" t="s">
        <v>1148</v>
      </c>
      <c r="AC644" s="30">
        <v>1.5</v>
      </c>
      <c r="AD644" s="7" t="s">
        <v>1148</v>
      </c>
      <c r="AE644" s="30">
        <v>3</v>
      </c>
      <c r="AF644" s="7" t="s">
        <v>1148</v>
      </c>
      <c r="AG644" s="30">
        <v>0</v>
      </c>
      <c r="AH644" s="34" t="s">
        <v>1148</v>
      </c>
      <c r="AI644" s="32">
        <v>26</v>
      </c>
      <c r="AJ644" s="7" t="s">
        <v>1148</v>
      </c>
      <c r="AK644" s="7" t="str">
        <f>IF(OR(N644="Q",P644="Q",R644="Q",T644="Q",V644="Q",X644="Q",Z644="Q",AB644="Q",AD644="Q",AF644="Q",AH644="Q",AJ644="Q"),"Yes","No")</f>
        <v>No</v>
      </c>
    </row>
    <row r="645" spans="1:37">
      <c r="A645" s="7" t="s">
        <v>727</v>
      </c>
      <c r="B645" s="7" t="s">
        <v>728</v>
      </c>
      <c r="C645" s="7" t="s">
        <v>57</v>
      </c>
      <c r="D645" s="304">
        <v>8012</v>
      </c>
      <c r="E645" s="299">
        <v>80012</v>
      </c>
      <c r="F645" s="7" t="s">
        <v>167</v>
      </c>
      <c r="G645" s="7" t="s">
        <v>160</v>
      </c>
      <c r="H645" s="8">
        <v>65207</v>
      </c>
      <c r="I645" s="8">
        <v>20</v>
      </c>
      <c r="J645" s="7" t="s">
        <v>10</v>
      </c>
      <c r="K645" s="7" t="s">
        <v>161</v>
      </c>
      <c r="L645" s="8">
        <v>7</v>
      </c>
      <c r="M645" s="8">
        <v>1743</v>
      </c>
      <c r="N645" s="7" t="s">
        <v>1148</v>
      </c>
      <c r="O645" s="8">
        <v>132</v>
      </c>
      <c r="P645" s="7" t="s">
        <v>1148</v>
      </c>
      <c r="Q645" s="8">
        <v>13</v>
      </c>
      <c r="R645" s="7" t="s">
        <v>1148</v>
      </c>
      <c r="S645" s="8">
        <v>1881</v>
      </c>
      <c r="T645" s="7" t="s">
        <v>1148</v>
      </c>
      <c r="U645" s="8">
        <v>0</v>
      </c>
      <c r="V645" s="7" t="s">
        <v>1148</v>
      </c>
      <c r="W645" s="33">
        <v>3769</v>
      </c>
      <c r="X645" s="7" t="s">
        <v>1148</v>
      </c>
      <c r="Y645" s="30">
        <v>1</v>
      </c>
      <c r="Z645" s="7" t="s">
        <v>1148</v>
      </c>
      <c r="AA645" s="30">
        <v>0.01</v>
      </c>
      <c r="AB645" s="7" t="s">
        <v>1148</v>
      </c>
      <c r="AC645" s="30">
        <v>0</v>
      </c>
      <c r="AD645" s="7" t="s">
        <v>1148</v>
      </c>
      <c r="AE645" s="30">
        <v>1</v>
      </c>
      <c r="AF645" s="7" t="s">
        <v>1148</v>
      </c>
      <c r="AG645" s="30">
        <v>0</v>
      </c>
      <c r="AH645" s="34" t="s">
        <v>1148</v>
      </c>
      <c r="AI645" s="32">
        <v>2.0099999999999998</v>
      </c>
      <c r="AJ645" s="7" t="s">
        <v>1148</v>
      </c>
      <c r="AK645" s="7" t="str">
        <f>IF(OR(N645="Q",P645="Q",R645="Q",T645="Q",V645="Q",X645="Q",Z645="Q",AB645="Q",AD645="Q",AF645="Q",AH645="Q",AJ645="Q"),"Yes","No")</f>
        <v>No</v>
      </c>
    </row>
    <row r="646" spans="1:37">
      <c r="A646" s="7" t="s">
        <v>391</v>
      </c>
      <c r="B646" s="7" t="s">
        <v>392</v>
      </c>
      <c r="C646" s="7" t="s">
        <v>42</v>
      </c>
      <c r="D646" s="304">
        <v>5045</v>
      </c>
      <c r="E646" s="299">
        <v>50045</v>
      </c>
      <c r="F646" s="7" t="s">
        <v>164</v>
      </c>
      <c r="G646" s="7" t="s">
        <v>160</v>
      </c>
      <c r="H646" s="8">
        <v>8608208</v>
      </c>
      <c r="I646" s="8">
        <v>20</v>
      </c>
      <c r="J646" s="7" t="s">
        <v>10</v>
      </c>
      <c r="K646" s="7" t="s">
        <v>161</v>
      </c>
      <c r="L646" s="8">
        <v>4</v>
      </c>
      <c r="M646" s="8">
        <v>15323</v>
      </c>
      <c r="N646" s="7" t="s">
        <v>1148</v>
      </c>
      <c r="O646" s="8">
        <v>3556</v>
      </c>
      <c r="P646" s="7" t="s">
        <v>1148</v>
      </c>
      <c r="Q646" s="8">
        <v>1050</v>
      </c>
      <c r="R646" s="7" t="s">
        <v>1148</v>
      </c>
      <c r="S646" s="8">
        <v>5212</v>
      </c>
      <c r="T646" s="7" t="s">
        <v>1148</v>
      </c>
      <c r="U646" s="8">
        <v>0</v>
      </c>
      <c r="V646" s="7" t="s">
        <v>1148</v>
      </c>
      <c r="W646" s="33">
        <v>25141</v>
      </c>
      <c r="X646" s="7" t="s">
        <v>1148</v>
      </c>
      <c r="Y646" s="30">
        <v>12</v>
      </c>
      <c r="Z646" s="7" t="s">
        <v>1148</v>
      </c>
      <c r="AA646" s="30">
        <v>2</v>
      </c>
      <c r="AB646" s="7" t="s">
        <v>1148</v>
      </c>
      <c r="AC646" s="30">
        <v>0.5</v>
      </c>
      <c r="AD646" s="7" t="s">
        <v>1148</v>
      </c>
      <c r="AE646" s="30">
        <v>2.5</v>
      </c>
      <c r="AF646" s="7" t="s">
        <v>1148</v>
      </c>
      <c r="AG646" s="30">
        <v>0</v>
      </c>
      <c r="AH646" s="34" t="s">
        <v>1148</v>
      </c>
      <c r="AI646" s="32">
        <v>17</v>
      </c>
      <c r="AJ646" s="7" t="s">
        <v>1148</v>
      </c>
      <c r="AK646" s="7" t="str">
        <f>IF(OR(N646="Q",P646="Q",R646="Q",T646="Q",V646="Q",X646="Q",Z646="Q",AB646="Q",AD646="Q",AF646="Q",AH646="Q",AJ646="Q"),"Yes","No")</f>
        <v>No</v>
      </c>
    </row>
    <row r="647" spans="1:37">
      <c r="A647" s="7" t="s">
        <v>1142</v>
      </c>
      <c r="B647" s="7" t="s">
        <v>495</v>
      </c>
      <c r="C647" s="7" t="s">
        <v>54</v>
      </c>
      <c r="D647" s="304">
        <v>5218</v>
      </c>
      <c r="E647" s="299">
        <v>50515</v>
      </c>
      <c r="F647" s="7" t="s">
        <v>114</v>
      </c>
      <c r="G647" s="7" t="s">
        <v>160</v>
      </c>
      <c r="H647" s="8">
        <v>2650890</v>
      </c>
      <c r="I647" s="8">
        <v>20</v>
      </c>
      <c r="J647" s="7" t="s">
        <v>10</v>
      </c>
      <c r="K647" s="7" t="s">
        <v>161</v>
      </c>
      <c r="L647" s="8">
        <v>2</v>
      </c>
      <c r="M647" s="8">
        <v>5720</v>
      </c>
      <c r="N647" s="7" t="s">
        <v>1148</v>
      </c>
      <c r="O647" s="8">
        <v>24</v>
      </c>
      <c r="P647" s="7" t="s">
        <v>1148</v>
      </c>
      <c r="Q647" s="8">
        <v>0</v>
      </c>
      <c r="R647" s="7" t="s">
        <v>1148</v>
      </c>
      <c r="S647" s="8">
        <v>0</v>
      </c>
      <c r="T647" s="7" t="s">
        <v>1148</v>
      </c>
      <c r="U647" s="8">
        <v>0</v>
      </c>
      <c r="V647" s="7" t="s">
        <v>1148</v>
      </c>
      <c r="W647" s="33">
        <v>5744</v>
      </c>
      <c r="X647" s="7" t="s">
        <v>1148</v>
      </c>
      <c r="Y647" s="30">
        <v>3</v>
      </c>
      <c r="Z647" s="7" t="s">
        <v>1148</v>
      </c>
      <c r="AA647" s="30">
        <v>3</v>
      </c>
      <c r="AB647" s="7" t="s">
        <v>1148</v>
      </c>
      <c r="AC647" s="30">
        <v>0</v>
      </c>
      <c r="AD647" s="7" t="s">
        <v>1148</v>
      </c>
      <c r="AE647" s="30">
        <v>0</v>
      </c>
      <c r="AF647" s="7" t="s">
        <v>1148</v>
      </c>
      <c r="AG647" s="30">
        <v>0</v>
      </c>
      <c r="AH647" s="34" t="s">
        <v>1148</v>
      </c>
      <c r="AI647" s="32">
        <v>6</v>
      </c>
      <c r="AJ647" s="7" t="s">
        <v>1148</v>
      </c>
      <c r="AK647" s="7" t="str">
        <f>IF(OR(N647="Q",P647="Q",R647="Q",T647="Q",V647="Q",X647="Q",Z647="Q",AB647="Q",AD647="Q",AF647="Q",AH647="Q",AJ647="Q"),"Yes","No")</f>
        <v>No</v>
      </c>
    </row>
    <row r="648" spans="1:37">
      <c r="A648" s="7" t="s">
        <v>704</v>
      </c>
      <c r="B648" s="7" t="s">
        <v>269</v>
      </c>
      <c r="C648" s="7" t="s">
        <v>89</v>
      </c>
      <c r="D648" s="304">
        <v>35</v>
      </c>
      <c r="E648" s="299">
        <v>35</v>
      </c>
      <c r="F648" s="7" t="s">
        <v>159</v>
      </c>
      <c r="G648" s="7" t="s">
        <v>160</v>
      </c>
      <c r="H648" s="8">
        <v>3059393</v>
      </c>
      <c r="I648" s="8">
        <v>19</v>
      </c>
      <c r="J648" s="7" t="s">
        <v>19</v>
      </c>
      <c r="K648" s="7" t="s">
        <v>161</v>
      </c>
      <c r="L648" s="8">
        <v>19</v>
      </c>
      <c r="M648" s="8">
        <v>2414559</v>
      </c>
      <c r="N648" s="7" t="s">
        <v>1148</v>
      </c>
      <c r="O648" s="8">
        <v>245044</v>
      </c>
      <c r="P648" s="7" t="s">
        <v>1148</v>
      </c>
      <c r="Q648" s="8">
        <v>123542</v>
      </c>
      <c r="R648" s="7" t="s">
        <v>1148</v>
      </c>
      <c r="S648" s="8">
        <v>105523</v>
      </c>
      <c r="T648" s="7" t="s">
        <v>1148</v>
      </c>
      <c r="U648" s="8">
        <v>195522</v>
      </c>
      <c r="V648" s="7" t="s">
        <v>1148</v>
      </c>
      <c r="W648" s="33">
        <v>3084190</v>
      </c>
      <c r="X648" s="7" t="s">
        <v>1148</v>
      </c>
      <c r="Y648" s="30">
        <v>1305</v>
      </c>
      <c r="Z648" s="7" t="s">
        <v>1148</v>
      </c>
      <c r="AA648" s="30">
        <v>121</v>
      </c>
      <c r="AB648" s="7" t="s">
        <v>1148</v>
      </c>
      <c r="AC648" s="30">
        <v>64</v>
      </c>
      <c r="AD648" s="7" t="s">
        <v>1148</v>
      </c>
      <c r="AE648" s="30">
        <v>74</v>
      </c>
      <c r="AF648" s="7" t="s">
        <v>1148</v>
      </c>
      <c r="AG648" s="30">
        <v>92</v>
      </c>
      <c r="AH648" s="34" t="s">
        <v>1148</v>
      </c>
      <c r="AI648" s="32">
        <v>1656</v>
      </c>
      <c r="AJ648" s="7" t="s">
        <v>1148</v>
      </c>
      <c r="AK648" s="7" t="str">
        <f>IF(OR(N648="Q",P648="Q",R648="Q",T648="Q",V648="Q",X648="Q",Z648="Q",AB648="Q",AD648="Q",AF648="Q",AH648="Q",AJ648="Q"),"Yes","No")</f>
        <v>No</v>
      </c>
    </row>
    <row r="649" spans="1:37">
      <c r="A649" s="7" t="s">
        <v>757</v>
      </c>
      <c r="B649" s="7" t="s">
        <v>758</v>
      </c>
      <c r="C649" s="7" t="s">
        <v>47</v>
      </c>
      <c r="D649" s="304">
        <v>1117</v>
      </c>
      <c r="E649" s="299">
        <v>10117</v>
      </c>
      <c r="F649" s="7" t="s">
        <v>175</v>
      </c>
      <c r="G649" s="7" t="s">
        <v>160</v>
      </c>
      <c r="H649" s="8">
        <v>4181019</v>
      </c>
      <c r="I649" s="8">
        <v>18</v>
      </c>
      <c r="J649" s="7" t="s">
        <v>18</v>
      </c>
      <c r="K649" s="7" t="s">
        <v>161</v>
      </c>
      <c r="L649" s="8">
        <v>18</v>
      </c>
      <c r="M649" s="8">
        <v>92284</v>
      </c>
      <c r="N649" s="7" t="s">
        <v>123</v>
      </c>
      <c r="O649" s="8">
        <v>21254</v>
      </c>
      <c r="P649" s="7" t="s">
        <v>1148</v>
      </c>
      <c r="Q649" s="8">
        <v>2270</v>
      </c>
      <c r="R649" s="7" t="s">
        <v>123</v>
      </c>
      <c r="S649" s="8">
        <v>10645</v>
      </c>
      <c r="T649" s="7" t="s">
        <v>1148</v>
      </c>
      <c r="U649" s="8">
        <v>0</v>
      </c>
      <c r="V649" s="7" t="s">
        <v>1148</v>
      </c>
      <c r="W649" s="33">
        <v>126453</v>
      </c>
      <c r="X649" s="7" t="s">
        <v>123</v>
      </c>
      <c r="Y649" s="30">
        <v>31</v>
      </c>
      <c r="Z649" s="7" t="s">
        <v>1148</v>
      </c>
      <c r="AA649" s="30">
        <v>10</v>
      </c>
      <c r="AB649" s="7" t="s">
        <v>1148</v>
      </c>
      <c r="AC649" s="30">
        <v>2</v>
      </c>
      <c r="AD649" s="7" t="s">
        <v>1148</v>
      </c>
      <c r="AE649" s="30">
        <v>5</v>
      </c>
      <c r="AF649" s="7" t="s">
        <v>1148</v>
      </c>
      <c r="AG649" s="30">
        <v>0</v>
      </c>
      <c r="AH649" s="34" t="s">
        <v>1148</v>
      </c>
      <c r="AI649" s="32">
        <v>48</v>
      </c>
      <c r="AJ649" s="7" t="s">
        <v>1148</v>
      </c>
      <c r="AK649" s="7" t="str">
        <f>IF(OR(N649="Q",P649="Q",R649="Q",T649="Q",V649="Q",X649="Q",Z649="Q",AB649="Q",AD649="Q",AF649="Q",AH649="Q",AJ649="Q"),"Yes","No")</f>
        <v>Yes</v>
      </c>
    </row>
    <row r="650" spans="1:37">
      <c r="A650" s="7" t="s">
        <v>14</v>
      </c>
      <c r="B650" s="7" t="s">
        <v>304</v>
      </c>
      <c r="C650" s="7" t="s">
        <v>13</v>
      </c>
      <c r="D650" s="304">
        <v>9034</v>
      </c>
      <c r="E650" s="299">
        <v>90034</v>
      </c>
      <c r="F650" s="7" t="s">
        <v>164</v>
      </c>
      <c r="G650" s="7" t="s">
        <v>160</v>
      </c>
      <c r="H650" s="8">
        <v>3629114</v>
      </c>
      <c r="I650" s="8">
        <v>18</v>
      </c>
      <c r="J650" s="7" t="s">
        <v>10</v>
      </c>
      <c r="K650" s="7" t="s">
        <v>161</v>
      </c>
      <c r="L650" s="8">
        <v>15</v>
      </c>
      <c r="M650" s="8">
        <v>41333</v>
      </c>
      <c r="N650" s="7" t="s">
        <v>1148</v>
      </c>
      <c r="O650" s="8">
        <v>2307</v>
      </c>
      <c r="P650" s="7" t="s">
        <v>1148</v>
      </c>
      <c r="Q650" s="8">
        <v>107</v>
      </c>
      <c r="R650" s="7" t="s">
        <v>1148</v>
      </c>
      <c r="S650" s="8">
        <v>8999</v>
      </c>
      <c r="T650" s="7" t="s">
        <v>1148</v>
      </c>
      <c r="U650" s="8">
        <v>0</v>
      </c>
      <c r="V650" s="7" t="s">
        <v>1148</v>
      </c>
      <c r="W650" s="33">
        <v>52746</v>
      </c>
      <c r="X650" s="7" t="s">
        <v>1148</v>
      </c>
      <c r="Y650" s="30">
        <v>20.78</v>
      </c>
      <c r="Z650" s="7" t="s">
        <v>1148</v>
      </c>
      <c r="AA650" s="30">
        <v>1.19</v>
      </c>
      <c r="AB650" s="7" t="s">
        <v>1148</v>
      </c>
      <c r="AC650" s="30">
        <v>0.05</v>
      </c>
      <c r="AD650" s="7" t="s">
        <v>1148</v>
      </c>
      <c r="AE650" s="30">
        <v>4.6399999999999997</v>
      </c>
      <c r="AF650" s="7" t="s">
        <v>1148</v>
      </c>
      <c r="AG650" s="30">
        <v>0</v>
      </c>
      <c r="AH650" s="34" t="s">
        <v>1148</v>
      </c>
      <c r="AI650" s="32">
        <v>26.66</v>
      </c>
      <c r="AJ650" s="7" t="s">
        <v>1148</v>
      </c>
      <c r="AK650" s="7" t="str">
        <f>IF(OR(N650="Q",P650="Q",R650="Q",T650="Q",V650="Q",X650="Q",Z650="Q",AB650="Q",AD650="Q",AF650="Q",AH650="Q",AJ650="Q"),"Yes","No")</f>
        <v>No</v>
      </c>
    </row>
    <row r="651" spans="1:37">
      <c r="A651" s="7" t="s">
        <v>328</v>
      </c>
      <c r="B651" s="7" t="s">
        <v>329</v>
      </c>
      <c r="C651" s="7" t="s">
        <v>81</v>
      </c>
      <c r="D651" s="304">
        <v>4102</v>
      </c>
      <c r="E651" s="299">
        <v>40102</v>
      </c>
      <c r="F651" s="7" t="s">
        <v>167</v>
      </c>
      <c r="G651" s="7" t="s">
        <v>160</v>
      </c>
      <c r="H651" s="8">
        <v>215304</v>
      </c>
      <c r="I651" s="8">
        <v>18</v>
      </c>
      <c r="J651" s="7" t="s">
        <v>7</v>
      </c>
      <c r="K651" s="7" t="s">
        <v>161</v>
      </c>
      <c r="L651" s="8">
        <v>13</v>
      </c>
      <c r="M651" s="8">
        <v>37348</v>
      </c>
      <c r="N651" s="7" t="s">
        <v>1148</v>
      </c>
      <c r="O651" s="8">
        <v>16127</v>
      </c>
      <c r="P651" s="7" t="s">
        <v>1148</v>
      </c>
      <c r="Q651" s="8">
        <v>1728</v>
      </c>
      <c r="R651" s="7" t="s">
        <v>1148</v>
      </c>
      <c r="S651" s="8">
        <v>24387</v>
      </c>
      <c r="T651" s="7" t="s">
        <v>1148</v>
      </c>
      <c r="U651" s="8">
        <v>0</v>
      </c>
      <c r="V651" s="7" t="s">
        <v>1148</v>
      </c>
      <c r="W651" s="33">
        <v>79590</v>
      </c>
      <c r="X651" s="7" t="s">
        <v>1148</v>
      </c>
      <c r="Y651" s="30">
        <v>17.399999999999999</v>
      </c>
      <c r="Z651" s="7" t="s">
        <v>1148</v>
      </c>
      <c r="AA651" s="30">
        <v>6.8</v>
      </c>
      <c r="AB651" s="7" t="s">
        <v>1148</v>
      </c>
      <c r="AC651" s="30">
        <v>0.85</v>
      </c>
      <c r="AD651" s="7" t="s">
        <v>1148</v>
      </c>
      <c r="AE651" s="30">
        <v>13.6</v>
      </c>
      <c r="AF651" s="7" t="s">
        <v>1148</v>
      </c>
      <c r="AG651" s="30">
        <v>0</v>
      </c>
      <c r="AH651" s="34" t="s">
        <v>1148</v>
      </c>
      <c r="AI651" s="32">
        <v>38.65</v>
      </c>
      <c r="AJ651" s="7" t="s">
        <v>1148</v>
      </c>
      <c r="AK651" s="7" t="str">
        <f>IF(OR(N651="Q",P651="Q",R651="Q",T651="Q",V651="Q",X651="Q",Z651="Q",AB651="Q",AD651="Q",AF651="Q",AH651="Q",AJ651="Q"),"Yes","No")</f>
        <v>No</v>
      </c>
    </row>
    <row r="652" spans="1:37">
      <c r="A652" s="7" t="s">
        <v>803</v>
      </c>
      <c r="B652" s="7" t="s">
        <v>804</v>
      </c>
      <c r="C652" s="7" t="s">
        <v>73</v>
      </c>
      <c r="D652" s="304">
        <v>5198</v>
      </c>
      <c r="E652" s="299">
        <v>50198</v>
      </c>
      <c r="F652" s="7" t="s">
        <v>164</v>
      </c>
      <c r="G652" s="7" t="s">
        <v>160</v>
      </c>
      <c r="H652" s="8">
        <v>1780673</v>
      </c>
      <c r="I652" s="8">
        <v>18</v>
      </c>
      <c r="J652" s="7" t="s">
        <v>10</v>
      </c>
      <c r="K652" s="7" t="s">
        <v>161</v>
      </c>
      <c r="L652" s="8">
        <v>10</v>
      </c>
      <c r="M652" s="8">
        <v>12274</v>
      </c>
      <c r="N652" s="7" t="s">
        <v>1148</v>
      </c>
      <c r="O652" s="8">
        <v>0</v>
      </c>
      <c r="P652" s="7" t="s">
        <v>1148</v>
      </c>
      <c r="Q652" s="8">
        <v>0</v>
      </c>
      <c r="R652" s="7" t="s">
        <v>1148</v>
      </c>
      <c r="S652" s="8">
        <v>2918</v>
      </c>
      <c r="T652" s="7" t="s">
        <v>1148</v>
      </c>
      <c r="U652" s="8">
        <v>0</v>
      </c>
      <c r="V652" s="7" t="s">
        <v>1148</v>
      </c>
      <c r="W652" s="33">
        <v>15192</v>
      </c>
      <c r="X652" s="7" t="s">
        <v>1148</v>
      </c>
      <c r="Y652" s="30">
        <v>5.87</v>
      </c>
      <c r="Z652" s="7" t="s">
        <v>1148</v>
      </c>
      <c r="AA652" s="30">
        <v>0</v>
      </c>
      <c r="AB652" s="7" t="s">
        <v>1148</v>
      </c>
      <c r="AC652" s="30">
        <v>0</v>
      </c>
      <c r="AD652" s="7" t="s">
        <v>1148</v>
      </c>
      <c r="AE652" s="30">
        <v>1.85</v>
      </c>
      <c r="AF652" s="7" t="s">
        <v>1148</v>
      </c>
      <c r="AG652" s="30">
        <v>0</v>
      </c>
      <c r="AH652" s="34" t="s">
        <v>1148</v>
      </c>
      <c r="AI652" s="32">
        <v>7.72</v>
      </c>
      <c r="AJ652" s="7" t="s">
        <v>1148</v>
      </c>
      <c r="AK652" s="7" t="str">
        <f>IF(OR(N652="Q",P652="Q",R652="Q",T652="Q",V652="Q",X652="Q",Z652="Q",AB652="Q",AD652="Q",AF652="Q",AH652="Q",AJ652="Q"),"Yes","No")</f>
        <v>No</v>
      </c>
    </row>
    <row r="653" spans="1:37">
      <c r="A653" s="7" t="s">
        <v>397</v>
      </c>
      <c r="B653" s="7" t="s">
        <v>398</v>
      </c>
      <c r="C653" s="7" t="s">
        <v>59</v>
      </c>
      <c r="D653" s="304">
        <v>8008</v>
      </c>
      <c r="E653" s="299">
        <v>80008</v>
      </c>
      <c r="F653" s="7" t="s">
        <v>164</v>
      </c>
      <c r="G653" s="7" t="s">
        <v>160</v>
      </c>
      <c r="H653" s="8">
        <v>61270</v>
      </c>
      <c r="I653" s="8">
        <v>18</v>
      </c>
      <c r="J653" s="7" t="s">
        <v>7</v>
      </c>
      <c r="K653" s="7" t="s">
        <v>161</v>
      </c>
      <c r="L653" s="8">
        <v>8</v>
      </c>
      <c r="M653" s="8">
        <v>24759</v>
      </c>
      <c r="N653" s="7" t="s">
        <v>1148</v>
      </c>
      <c r="O653" s="8">
        <v>4284</v>
      </c>
      <c r="P653" s="7" t="s">
        <v>1148</v>
      </c>
      <c r="Q653" s="8">
        <v>0</v>
      </c>
      <c r="R653" s="7" t="s">
        <v>1148</v>
      </c>
      <c r="S653" s="8">
        <v>6713</v>
      </c>
      <c r="T653" s="7" t="s">
        <v>1148</v>
      </c>
      <c r="U653" s="8">
        <v>0</v>
      </c>
      <c r="V653" s="7" t="s">
        <v>1148</v>
      </c>
      <c r="W653" s="33">
        <v>35756</v>
      </c>
      <c r="X653" s="7" t="s">
        <v>1148</v>
      </c>
      <c r="Y653" s="30">
        <v>17</v>
      </c>
      <c r="Z653" s="7" t="s">
        <v>1148</v>
      </c>
      <c r="AA653" s="30">
        <v>2.5</v>
      </c>
      <c r="AB653" s="7" t="s">
        <v>1148</v>
      </c>
      <c r="AC653" s="30">
        <v>0</v>
      </c>
      <c r="AD653" s="7" t="s">
        <v>1148</v>
      </c>
      <c r="AE653" s="30">
        <v>3.5</v>
      </c>
      <c r="AF653" s="7" t="s">
        <v>1148</v>
      </c>
      <c r="AG653" s="30">
        <v>0</v>
      </c>
      <c r="AH653" s="34" t="s">
        <v>1148</v>
      </c>
      <c r="AI653" s="32">
        <v>23</v>
      </c>
      <c r="AJ653" s="7" t="s">
        <v>1148</v>
      </c>
      <c r="AK653" s="7" t="str">
        <f>IF(OR(N653="Q",P653="Q",R653="Q",T653="Q",V653="Q",X653="Q",Z653="Q",AB653="Q",AD653="Q",AF653="Q",AH653="Q",AJ653="Q"),"Yes","No")</f>
        <v>No</v>
      </c>
    </row>
    <row r="654" spans="1:37">
      <c r="A654" s="7" t="s">
        <v>328</v>
      </c>
      <c r="B654" s="7" t="s">
        <v>329</v>
      </c>
      <c r="C654" s="7" t="s">
        <v>81</v>
      </c>
      <c r="D654" s="304">
        <v>4102</v>
      </c>
      <c r="E654" s="299">
        <v>40102</v>
      </c>
      <c r="F654" s="7" t="s">
        <v>167</v>
      </c>
      <c r="G654" s="7" t="s">
        <v>160</v>
      </c>
      <c r="H654" s="8">
        <v>215304</v>
      </c>
      <c r="I654" s="8">
        <v>18</v>
      </c>
      <c r="J654" s="7" t="s">
        <v>10</v>
      </c>
      <c r="K654" s="7" t="s">
        <v>161</v>
      </c>
      <c r="L654" s="8">
        <v>5</v>
      </c>
      <c r="M654" s="8">
        <v>10864</v>
      </c>
      <c r="N654" s="7" t="s">
        <v>1148</v>
      </c>
      <c r="O654" s="8">
        <v>2846</v>
      </c>
      <c r="P654" s="7" t="s">
        <v>1148</v>
      </c>
      <c r="Q654" s="8">
        <v>305</v>
      </c>
      <c r="R654" s="7" t="s">
        <v>1148</v>
      </c>
      <c r="S654" s="8">
        <v>4304</v>
      </c>
      <c r="T654" s="7" t="s">
        <v>1148</v>
      </c>
      <c r="U654" s="8">
        <v>0</v>
      </c>
      <c r="V654" s="7" t="s">
        <v>1148</v>
      </c>
      <c r="W654" s="33">
        <v>18319</v>
      </c>
      <c r="X654" s="7" t="s">
        <v>1148</v>
      </c>
      <c r="Y654" s="30">
        <v>5.6</v>
      </c>
      <c r="Z654" s="7" t="s">
        <v>1148</v>
      </c>
      <c r="AA654" s="30">
        <v>1.2</v>
      </c>
      <c r="AB654" s="7" t="s">
        <v>1148</v>
      </c>
      <c r="AC654" s="30">
        <v>0.15</v>
      </c>
      <c r="AD654" s="7" t="s">
        <v>1148</v>
      </c>
      <c r="AE654" s="30">
        <v>2.4</v>
      </c>
      <c r="AF654" s="7" t="s">
        <v>1148</v>
      </c>
      <c r="AG654" s="30">
        <v>0</v>
      </c>
      <c r="AH654" s="34" t="s">
        <v>1148</v>
      </c>
      <c r="AI654" s="32">
        <v>9.35</v>
      </c>
      <c r="AJ654" s="7" t="s">
        <v>1148</v>
      </c>
      <c r="AK654" s="7" t="str">
        <f>IF(OR(N654="Q",P654="Q",R654="Q",T654="Q",V654="Q",X654="Q",Z654="Q",AB654="Q",AD654="Q",AF654="Q",AH654="Q",AJ654="Q"),"Yes","No")</f>
        <v>No</v>
      </c>
    </row>
    <row r="655" spans="1:37">
      <c r="A655" s="7" t="s">
        <v>803</v>
      </c>
      <c r="B655" s="7" t="s">
        <v>804</v>
      </c>
      <c r="C655" s="7" t="s">
        <v>73</v>
      </c>
      <c r="D655" s="304">
        <v>5198</v>
      </c>
      <c r="E655" s="299">
        <v>50198</v>
      </c>
      <c r="F655" s="7" t="s">
        <v>164</v>
      </c>
      <c r="G655" s="7" t="s">
        <v>160</v>
      </c>
      <c r="H655" s="8">
        <v>1780673</v>
      </c>
      <c r="I655" s="8">
        <v>18</v>
      </c>
      <c r="J655" s="7" t="s">
        <v>7</v>
      </c>
      <c r="K655" s="7" t="s">
        <v>161</v>
      </c>
      <c r="L655" s="8">
        <v>5</v>
      </c>
      <c r="M655" s="8">
        <v>7551</v>
      </c>
      <c r="N655" s="7" t="s">
        <v>1148</v>
      </c>
      <c r="O655" s="8">
        <v>0</v>
      </c>
      <c r="P655" s="7" t="s">
        <v>1148</v>
      </c>
      <c r="Q655" s="8">
        <v>0</v>
      </c>
      <c r="R655" s="7" t="s">
        <v>1148</v>
      </c>
      <c r="S655" s="8">
        <v>1795</v>
      </c>
      <c r="T655" s="7" t="s">
        <v>1148</v>
      </c>
      <c r="U655" s="8">
        <v>0</v>
      </c>
      <c r="V655" s="7" t="s">
        <v>1148</v>
      </c>
      <c r="W655" s="33">
        <v>9346</v>
      </c>
      <c r="X655" s="7" t="s">
        <v>1148</v>
      </c>
      <c r="Y655" s="30">
        <v>3.61</v>
      </c>
      <c r="Z655" s="7" t="s">
        <v>1148</v>
      </c>
      <c r="AA655" s="30">
        <v>0</v>
      </c>
      <c r="AB655" s="7" t="s">
        <v>1148</v>
      </c>
      <c r="AC655" s="30">
        <v>0</v>
      </c>
      <c r="AD655" s="7" t="s">
        <v>1148</v>
      </c>
      <c r="AE655" s="30">
        <v>1.1399999999999999</v>
      </c>
      <c r="AF655" s="7" t="s">
        <v>1148</v>
      </c>
      <c r="AG655" s="30">
        <v>0</v>
      </c>
      <c r="AH655" s="34" t="s">
        <v>1148</v>
      </c>
      <c r="AI655" s="32">
        <v>4.75</v>
      </c>
      <c r="AJ655" s="7" t="s">
        <v>1148</v>
      </c>
      <c r="AK655" s="7" t="str">
        <f>IF(OR(N655="Q",P655="Q",R655="Q",T655="Q",V655="Q",X655="Q",Z655="Q",AB655="Q",AD655="Q",AF655="Q",AH655="Q",AJ655="Q"),"Yes","No")</f>
        <v>No</v>
      </c>
    </row>
    <row r="656" spans="1:37">
      <c r="A656" s="7" t="s">
        <v>14</v>
      </c>
      <c r="B656" s="7" t="s">
        <v>304</v>
      </c>
      <c r="C656" s="7" t="s">
        <v>13</v>
      </c>
      <c r="D656" s="304">
        <v>9034</v>
      </c>
      <c r="E656" s="299">
        <v>90034</v>
      </c>
      <c r="F656" s="7" t="s">
        <v>164</v>
      </c>
      <c r="G656" s="7" t="s">
        <v>160</v>
      </c>
      <c r="H656" s="8">
        <v>3629114</v>
      </c>
      <c r="I656" s="8">
        <v>18</v>
      </c>
      <c r="J656" s="7" t="s">
        <v>7</v>
      </c>
      <c r="K656" s="7" t="s">
        <v>161</v>
      </c>
      <c r="L656" s="8">
        <v>3</v>
      </c>
      <c r="M656" s="8">
        <v>1955</v>
      </c>
      <c r="N656" s="7" t="s">
        <v>1148</v>
      </c>
      <c r="O656" s="8">
        <v>575</v>
      </c>
      <c r="P656" s="7" t="s">
        <v>1148</v>
      </c>
      <c r="Q656" s="8">
        <v>35</v>
      </c>
      <c r="R656" s="7" t="s">
        <v>1148</v>
      </c>
      <c r="S656" s="8">
        <v>1581</v>
      </c>
      <c r="T656" s="7" t="s">
        <v>1148</v>
      </c>
      <c r="U656" s="8">
        <v>0</v>
      </c>
      <c r="V656" s="7" t="s">
        <v>1148</v>
      </c>
      <c r="W656" s="33">
        <v>4146</v>
      </c>
      <c r="X656" s="7" t="s">
        <v>1148</v>
      </c>
      <c r="Y656" s="30">
        <v>1.22</v>
      </c>
      <c r="Z656" s="7" t="s">
        <v>1148</v>
      </c>
      <c r="AA656" s="30">
        <v>0.28999999999999998</v>
      </c>
      <c r="AB656" s="7" t="s">
        <v>1148</v>
      </c>
      <c r="AC656" s="30">
        <v>0.02</v>
      </c>
      <c r="AD656" s="7" t="s">
        <v>1148</v>
      </c>
      <c r="AE656" s="30">
        <v>0.76</v>
      </c>
      <c r="AF656" s="7" t="s">
        <v>1148</v>
      </c>
      <c r="AG656" s="30">
        <v>0</v>
      </c>
      <c r="AH656" s="34" t="s">
        <v>1148</v>
      </c>
      <c r="AI656" s="32">
        <v>2.29</v>
      </c>
      <c r="AJ656" s="7" t="s">
        <v>1148</v>
      </c>
      <c r="AK656" s="7" t="str">
        <f>IF(OR(N656="Q",P656="Q",R656="Q",T656="Q",V656="Q",X656="Q",Z656="Q",AB656="Q",AD656="Q",AF656="Q",AH656="Q",AJ656="Q"),"Yes","No")</f>
        <v>No</v>
      </c>
    </row>
    <row r="657" spans="1:37">
      <c r="A657" s="7" t="s">
        <v>1129</v>
      </c>
      <c r="B657" s="7" t="s">
        <v>360</v>
      </c>
      <c r="C657" s="7" t="s">
        <v>62</v>
      </c>
      <c r="D657" s="304">
        <v>1086</v>
      </c>
      <c r="E657" s="299">
        <v>10086</v>
      </c>
      <c r="F657" s="7" t="s">
        <v>167</v>
      </c>
      <c r="G657" s="7" t="s">
        <v>160</v>
      </c>
      <c r="H657" s="8">
        <v>88087</v>
      </c>
      <c r="I657" s="8">
        <v>17</v>
      </c>
      <c r="J657" s="7" t="s">
        <v>7</v>
      </c>
      <c r="K657" s="7" t="s">
        <v>161</v>
      </c>
      <c r="L657" s="8">
        <v>14</v>
      </c>
      <c r="M657" s="8">
        <v>64779</v>
      </c>
      <c r="N657" s="7" t="s">
        <v>1148</v>
      </c>
      <c r="O657" s="8">
        <v>5199</v>
      </c>
      <c r="P657" s="7" t="s">
        <v>1148</v>
      </c>
      <c r="Q657" s="8">
        <v>0</v>
      </c>
      <c r="R657" s="7" t="s">
        <v>1148</v>
      </c>
      <c r="S657" s="8">
        <v>7748</v>
      </c>
      <c r="T657" s="7" t="s">
        <v>1148</v>
      </c>
      <c r="U657" s="8">
        <v>0</v>
      </c>
      <c r="V657" s="7" t="s">
        <v>1148</v>
      </c>
      <c r="W657" s="33">
        <v>77726</v>
      </c>
      <c r="X657" s="7" t="s">
        <v>1148</v>
      </c>
      <c r="Y657" s="30">
        <v>33.6</v>
      </c>
      <c r="Z657" s="7" t="s">
        <v>1148</v>
      </c>
      <c r="AA657" s="30">
        <v>2.8</v>
      </c>
      <c r="AB657" s="7" t="s">
        <v>1148</v>
      </c>
      <c r="AC657" s="30">
        <v>0</v>
      </c>
      <c r="AD657" s="7" t="s">
        <v>1148</v>
      </c>
      <c r="AE657" s="30">
        <v>4.0999999999999996</v>
      </c>
      <c r="AF657" s="7" t="s">
        <v>1148</v>
      </c>
      <c r="AG657" s="30">
        <v>0</v>
      </c>
      <c r="AH657" s="34" t="s">
        <v>1148</v>
      </c>
      <c r="AI657" s="32">
        <v>40.5</v>
      </c>
      <c r="AJ657" s="7" t="s">
        <v>1148</v>
      </c>
      <c r="AK657" s="7" t="str">
        <f>IF(OR(N657="Q",P657="Q",R657="Q",T657="Q",V657="Q",X657="Q",Z657="Q",AB657="Q",AD657="Q",AF657="Q",AH657="Q",AJ657="Q"),"Yes","No")</f>
        <v>No</v>
      </c>
    </row>
    <row r="658" spans="1:37">
      <c r="A658" s="7" t="s">
        <v>1129</v>
      </c>
      <c r="B658" s="7" t="s">
        <v>360</v>
      </c>
      <c r="C658" s="7" t="s">
        <v>62</v>
      </c>
      <c r="D658" s="304">
        <v>1086</v>
      </c>
      <c r="E658" s="299">
        <v>10086</v>
      </c>
      <c r="F658" s="7" t="s">
        <v>167</v>
      </c>
      <c r="G658" s="7" t="s">
        <v>160</v>
      </c>
      <c r="H658" s="8">
        <v>88087</v>
      </c>
      <c r="I658" s="8">
        <v>17</v>
      </c>
      <c r="J658" s="7" t="s">
        <v>10</v>
      </c>
      <c r="K658" s="7" t="s">
        <v>161</v>
      </c>
      <c r="L658" s="8">
        <v>3</v>
      </c>
      <c r="M658" s="8">
        <v>16423</v>
      </c>
      <c r="N658" s="7" t="s">
        <v>1148</v>
      </c>
      <c r="O658" s="8">
        <v>2184</v>
      </c>
      <c r="P658" s="7" t="s">
        <v>1148</v>
      </c>
      <c r="Q658" s="8">
        <v>0</v>
      </c>
      <c r="R658" s="7" t="s">
        <v>1148</v>
      </c>
      <c r="S658" s="8">
        <v>1660</v>
      </c>
      <c r="T658" s="7" t="s">
        <v>1148</v>
      </c>
      <c r="U658" s="8">
        <v>0</v>
      </c>
      <c r="V658" s="7" t="s">
        <v>1148</v>
      </c>
      <c r="W658" s="33">
        <v>20267</v>
      </c>
      <c r="X658" s="7" t="s">
        <v>1148</v>
      </c>
      <c r="Y658" s="30">
        <v>8.4</v>
      </c>
      <c r="Z658" s="7" t="s">
        <v>1148</v>
      </c>
      <c r="AA658" s="30">
        <v>1.2</v>
      </c>
      <c r="AB658" s="7" t="s">
        <v>1148</v>
      </c>
      <c r="AC658" s="30">
        <v>0</v>
      </c>
      <c r="AD658" s="7" t="s">
        <v>1148</v>
      </c>
      <c r="AE658" s="30">
        <v>0.9</v>
      </c>
      <c r="AF658" s="7" t="s">
        <v>1148</v>
      </c>
      <c r="AG658" s="30">
        <v>0</v>
      </c>
      <c r="AH658" s="34" t="s">
        <v>1148</v>
      </c>
      <c r="AI658" s="32">
        <v>10.5</v>
      </c>
      <c r="AJ658" s="7" t="s">
        <v>1148</v>
      </c>
      <c r="AK658" s="7" t="str">
        <f>IF(OR(N658="Q",P658="Q",R658="Q",T658="Q",V658="Q",X658="Q",Z658="Q",AB658="Q",AD658="Q",AF658="Q",AH658="Q",AJ658="Q"),"Yes","No")</f>
        <v>No</v>
      </c>
    </row>
    <row r="659" spans="1:37">
      <c r="A659" s="7" t="s">
        <v>205</v>
      </c>
      <c r="B659" s="7" t="s">
        <v>206</v>
      </c>
      <c r="C659" s="7" t="s">
        <v>58</v>
      </c>
      <c r="D659" s="304">
        <v>4005</v>
      </c>
      <c r="E659" s="299">
        <v>40005</v>
      </c>
      <c r="F659" s="7" t="s">
        <v>164</v>
      </c>
      <c r="G659" s="7" t="s">
        <v>160</v>
      </c>
      <c r="H659" s="8">
        <v>280648</v>
      </c>
      <c r="I659" s="8">
        <v>16</v>
      </c>
      <c r="J659" s="7" t="s">
        <v>7</v>
      </c>
      <c r="K659" s="7" t="s">
        <v>161</v>
      </c>
      <c r="L659" s="8">
        <v>16</v>
      </c>
      <c r="M659" s="8">
        <v>89832</v>
      </c>
      <c r="N659" s="7" t="s">
        <v>1148</v>
      </c>
      <c r="O659" s="8">
        <v>18267</v>
      </c>
      <c r="P659" s="7" t="s">
        <v>1148</v>
      </c>
      <c r="Q659" s="8">
        <v>6069</v>
      </c>
      <c r="R659" s="7" t="s">
        <v>1148</v>
      </c>
      <c r="S659" s="8">
        <v>11940</v>
      </c>
      <c r="T659" s="7" t="s">
        <v>1148</v>
      </c>
      <c r="U659" s="8">
        <v>0</v>
      </c>
      <c r="V659" s="7" t="s">
        <v>1148</v>
      </c>
      <c r="W659" s="33">
        <v>126108</v>
      </c>
      <c r="X659" s="7" t="s">
        <v>1148</v>
      </c>
      <c r="Y659" s="30">
        <v>43</v>
      </c>
      <c r="Z659" s="7" t="s">
        <v>1148</v>
      </c>
      <c r="AA659" s="30">
        <v>8</v>
      </c>
      <c r="AB659" s="7" t="s">
        <v>1148</v>
      </c>
      <c r="AC659" s="30">
        <v>3</v>
      </c>
      <c r="AD659" s="7" t="s">
        <v>1148</v>
      </c>
      <c r="AE659" s="30">
        <v>6</v>
      </c>
      <c r="AF659" s="7" t="s">
        <v>1148</v>
      </c>
      <c r="AG659" s="30">
        <v>0</v>
      </c>
      <c r="AH659" s="34" t="s">
        <v>1148</v>
      </c>
      <c r="AI659" s="32">
        <v>60</v>
      </c>
      <c r="AJ659" s="7" t="s">
        <v>1148</v>
      </c>
      <c r="AK659" s="7" t="str">
        <f>IF(OR(N659="Q",P659="Q",R659="Q",T659="Q",V659="Q",X659="Q",Z659="Q",AB659="Q",AD659="Q",AF659="Q",AH659="Q",AJ659="Q"),"Yes","No")</f>
        <v>No</v>
      </c>
    </row>
    <row r="660" spans="1:37">
      <c r="A660" s="7" t="s">
        <v>550</v>
      </c>
      <c r="B660" s="7" t="s">
        <v>551</v>
      </c>
      <c r="C660" s="7" t="s">
        <v>96</v>
      </c>
      <c r="D660" s="304">
        <v>3035</v>
      </c>
      <c r="E660" s="299">
        <v>30035</v>
      </c>
      <c r="F660" s="7" t="s">
        <v>167</v>
      </c>
      <c r="G660" s="7" t="s">
        <v>160</v>
      </c>
      <c r="H660" s="8">
        <v>81249</v>
      </c>
      <c r="I660" s="8">
        <v>16</v>
      </c>
      <c r="J660" s="7" t="s">
        <v>7</v>
      </c>
      <c r="K660" s="7" t="s">
        <v>161</v>
      </c>
      <c r="L660" s="8">
        <v>14</v>
      </c>
      <c r="M660" s="8">
        <v>54020</v>
      </c>
      <c r="N660" s="7" t="s">
        <v>1148</v>
      </c>
      <c r="O660" s="8">
        <v>13633</v>
      </c>
      <c r="P660" s="7" t="s">
        <v>1148</v>
      </c>
      <c r="Q660" s="8">
        <v>1515</v>
      </c>
      <c r="R660" s="7" t="s">
        <v>1148</v>
      </c>
      <c r="S660" s="8">
        <v>7756</v>
      </c>
      <c r="T660" s="7" t="s">
        <v>1148</v>
      </c>
      <c r="U660" s="8">
        <v>0</v>
      </c>
      <c r="V660" s="7" t="s">
        <v>1148</v>
      </c>
      <c r="W660" s="33">
        <v>76924</v>
      </c>
      <c r="X660" s="7" t="s">
        <v>1148</v>
      </c>
      <c r="Y660" s="30">
        <v>29</v>
      </c>
      <c r="Z660" s="7" t="s">
        <v>1148</v>
      </c>
      <c r="AA660" s="30">
        <v>6.8</v>
      </c>
      <c r="AB660" s="7" t="s">
        <v>1148</v>
      </c>
      <c r="AC660" s="30">
        <v>0.8</v>
      </c>
      <c r="AD660" s="7" t="s">
        <v>1148</v>
      </c>
      <c r="AE660" s="30">
        <v>4.2</v>
      </c>
      <c r="AF660" s="7" t="s">
        <v>1148</v>
      </c>
      <c r="AG660" s="30">
        <v>0</v>
      </c>
      <c r="AH660" s="34" t="s">
        <v>1148</v>
      </c>
      <c r="AI660" s="32">
        <v>40.799999999999997</v>
      </c>
      <c r="AJ660" s="7" t="s">
        <v>1148</v>
      </c>
      <c r="AK660" s="7" t="str">
        <f>IF(OR(N660="Q",P660="Q",R660="Q",T660="Q",V660="Q",X660="Q",Z660="Q",AB660="Q",AD660="Q",AF660="Q",AH660="Q",AJ660="Q"),"Yes","No")</f>
        <v>No</v>
      </c>
    </row>
    <row r="661" spans="1:37">
      <c r="A661" s="7" t="s">
        <v>514</v>
      </c>
      <c r="B661" s="7" t="s">
        <v>515</v>
      </c>
      <c r="C661" s="7" t="s">
        <v>28</v>
      </c>
      <c r="D661" s="304">
        <v>1063</v>
      </c>
      <c r="E661" s="299">
        <v>10063</v>
      </c>
      <c r="F661" s="7" t="s">
        <v>167</v>
      </c>
      <c r="G661" s="7" t="s">
        <v>160</v>
      </c>
      <c r="H661" s="8">
        <v>924859</v>
      </c>
      <c r="I661" s="8">
        <v>16</v>
      </c>
      <c r="J661" s="7" t="s">
        <v>7</v>
      </c>
      <c r="K661" s="7" t="s">
        <v>161</v>
      </c>
      <c r="L661" s="8">
        <v>9</v>
      </c>
      <c r="M661" s="8">
        <v>28055</v>
      </c>
      <c r="N661" s="7" t="s">
        <v>1148</v>
      </c>
      <c r="O661" s="8">
        <v>4599</v>
      </c>
      <c r="P661" s="7" t="s">
        <v>1148</v>
      </c>
      <c r="Q661" s="8">
        <v>0</v>
      </c>
      <c r="R661" s="7" t="s">
        <v>1148</v>
      </c>
      <c r="S661" s="8">
        <v>16058</v>
      </c>
      <c r="T661" s="7" t="s">
        <v>1148</v>
      </c>
      <c r="U661" s="8">
        <v>0</v>
      </c>
      <c r="V661" s="7" t="s">
        <v>1148</v>
      </c>
      <c r="W661" s="33">
        <v>48712</v>
      </c>
      <c r="X661" s="7" t="s">
        <v>1148</v>
      </c>
      <c r="Y661" s="30">
        <v>16</v>
      </c>
      <c r="Z661" s="7" t="s">
        <v>1148</v>
      </c>
      <c r="AA661" s="30">
        <v>2</v>
      </c>
      <c r="AB661" s="7" t="s">
        <v>1148</v>
      </c>
      <c r="AC661" s="30">
        <v>0</v>
      </c>
      <c r="AD661" s="7" t="s">
        <v>1148</v>
      </c>
      <c r="AE661" s="30">
        <v>7</v>
      </c>
      <c r="AF661" s="7" t="s">
        <v>1148</v>
      </c>
      <c r="AG661" s="30">
        <v>0</v>
      </c>
      <c r="AH661" s="34" t="s">
        <v>1148</v>
      </c>
      <c r="AI661" s="32">
        <v>25</v>
      </c>
      <c r="AJ661" s="7" t="s">
        <v>1148</v>
      </c>
      <c r="AK661" s="7" t="str">
        <f>IF(OR(N661="Q",P661="Q",R661="Q",T661="Q",V661="Q",X661="Q",Z661="Q",AB661="Q",AD661="Q",AF661="Q",AH661="Q",AJ661="Q"),"Yes","No")</f>
        <v>No</v>
      </c>
    </row>
    <row r="662" spans="1:37">
      <c r="A662" s="7" t="s">
        <v>514</v>
      </c>
      <c r="B662" s="7" t="s">
        <v>515</v>
      </c>
      <c r="C662" s="7" t="s">
        <v>28</v>
      </c>
      <c r="D662" s="304">
        <v>1063</v>
      </c>
      <c r="E662" s="299">
        <v>10063</v>
      </c>
      <c r="F662" s="7" t="s">
        <v>167</v>
      </c>
      <c r="G662" s="7" t="s">
        <v>160</v>
      </c>
      <c r="H662" s="8">
        <v>924859</v>
      </c>
      <c r="I662" s="8">
        <v>16</v>
      </c>
      <c r="J662" s="7" t="s">
        <v>10</v>
      </c>
      <c r="K662" s="7" t="s">
        <v>161</v>
      </c>
      <c r="L662" s="8">
        <v>7</v>
      </c>
      <c r="M662" s="8">
        <v>15560</v>
      </c>
      <c r="N662" s="7" t="s">
        <v>1148</v>
      </c>
      <c r="O662" s="8">
        <v>0</v>
      </c>
      <c r="P662" s="7" t="s">
        <v>1148</v>
      </c>
      <c r="Q662" s="8">
        <v>0</v>
      </c>
      <c r="R662" s="7" t="s">
        <v>1148</v>
      </c>
      <c r="S662" s="8">
        <v>2850</v>
      </c>
      <c r="T662" s="7" t="s">
        <v>1148</v>
      </c>
      <c r="U662" s="8">
        <v>0</v>
      </c>
      <c r="V662" s="7" t="s">
        <v>1148</v>
      </c>
      <c r="W662" s="33">
        <v>18410</v>
      </c>
      <c r="X662" s="7" t="s">
        <v>1148</v>
      </c>
      <c r="Y662" s="30">
        <v>8</v>
      </c>
      <c r="Z662" s="7" t="s">
        <v>1148</v>
      </c>
      <c r="AA662" s="30">
        <v>0</v>
      </c>
      <c r="AB662" s="7" t="s">
        <v>1148</v>
      </c>
      <c r="AC662" s="30">
        <v>0</v>
      </c>
      <c r="AD662" s="7" t="s">
        <v>1148</v>
      </c>
      <c r="AE662" s="30">
        <v>2</v>
      </c>
      <c r="AF662" s="7" t="s">
        <v>1148</v>
      </c>
      <c r="AG662" s="30">
        <v>0</v>
      </c>
      <c r="AH662" s="34" t="s">
        <v>1148</v>
      </c>
      <c r="AI662" s="32">
        <v>10</v>
      </c>
      <c r="AJ662" s="7" t="s">
        <v>1148</v>
      </c>
      <c r="AK662" s="7" t="str">
        <f>IF(OR(N662="Q",P662="Q",R662="Q",T662="Q",V662="Q",X662="Q",Z662="Q",AB662="Q",AD662="Q",AF662="Q",AH662="Q",AJ662="Q"),"Yes","No")</f>
        <v>No</v>
      </c>
    </row>
    <row r="663" spans="1:37">
      <c r="A663" s="7" t="s">
        <v>550</v>
      </c>
      <c r="B663" s="7" t="s">
        <v>551</v>
      </c>
      <c r="C663" s="7" t="s">
        <v>96</v>
      </c>
      <c r="D663" s="304">
        <v>3035</v>
      </c>
      <c r="E663" s="299">
        <v>30035</v>
      </c>
      <c r="F663" s="7" t="s">
        <v>167</v>
      </c>
      <c r="G663" s="7" t="s">
        <v>160</v>
      </c>
      <c r="H663" s="8">
        <v>81249</v>
      </c>
      <c r="I663" s="8">
        <v>16</v>
      </c>
      <c r="J663" s="7" t="s">
        <v>10</v>
      </c>
      <c r="K663" s="7" t="s">
        <v>161</v>
      </c>
      <c r="L663" s="8">
        <v>2</v>
      </c>
      <c r="M663" s="8">
        <v>3682</v>
      </c>
      <c r="N663" s="7" t="s">
        <v>1148</v>
      </c>
      <c r="O663" s="8">
        <v>1950</v>
      </c>
      <c r="P663" s="7" t="s">
        <v>1148</v>
      </c>
      <c r="Q663" s="8">
        <v>207</v>
      </c>
      <c r="R663" s="7" t="s">
        <v>1148</v>
      </c>
      <c r="S663" s="8">
        <v>1369</v>
      </c>
      <c r="T663" s="7" t="s">
        <v>1148</v>
      </c>
      <c r="U663" s="8">
        <v>0</v>
      </c>
      <c r="V663" s="7" t="s">
        <v>1148</v>
      </c>
      <c r="W663" s="33">
        <v>7208</v>
      </c>
      <c r="X663" s="7" t="s">
        <v>1148</v>
      </c>
      <c r="Y663" s="30">
        <v>2</v>
      </c>
      <c r="Z663" s="7" t="s">
        <v>1148</v>
      </c>
      <c r="AA663" s="30">
        <v>1.3</v>
      </c>
      <c r="AB663" s="7" t="s">
        <v>1148</v>
      </c>
      <c r="AC663" s="30">
        <v>0.1</v>
      </c>
      <c r="AD663" s="7" t="s">
        <v>1148</v>
      </c>
      <c r="AE663" s="30">
        <v>0.8</v>
      </c>
      <c r="AF663" s="7" t="s">
        <v>1148</v>
      </c>
      <c r="AG663" s="30">
        <v>0</v>
      </c>
      <c r="AH663" s="34" t="s">
        <v>1148</v>
      </c>
      <c r="AI663" s="32">
        <v>4.2</v>
      </c>
      <c r="AJ663" s="7" t="s">
        <v>1148</v>
      </c>
      <c r="AK663" s="7" t="str">
        <f>IF(OR(N663="Q",P663="Q",R663="Q",T663="Q",V663="Q",X663="Q",Z663="Q",AB663="Q",AD663="Q",AF663="Q",AH663="Q",AJ663="Q"),"Yes","No")</f>
        <v>No</v>
      </c>
    </row>
    <row r="664" spans="1:37">
      <c r="A664" s="7" t="s">
        <v>553</v>
      </c>
      <c r="B664" s="7" t="s">
        <v>554</v>
      </c>
      <c r="C664" s="7" t="s">
        <v>42</v>
      </c>
      <c r="D664" s="304">
        <v>5131</v>
      </c>
      <c r="E664" s="299">
        <v>50131</v>
      </c>
      <c r="F664" s="7" t="s">
        <v>189</v>
      </c>
      <c r="G664" s="7" t="s">
        <v>160</v>
      </c>
      <c r="H664" s="8">
        <v>8608208</v>
      </c>
      <c r="I664" s="8">
        <v>15</v>
      </c>
      <c r="J664" s="7" t="s">
        <v>10</v>
      </c>
      <c r="K664" s="7" t="s">
        <v>161</v>
      </c>
      <c r="L664" s="8">
        <v>15</v>
      </c>
      <c r="M664" s="8">
        <v>29568</v>
      </c>
      <c r="N664" s="7" t="s">
        <v>1148</v>
      </c>
      <c r="O664" s="8">
        <v>0</v>
      </c>
      <c r="P664" s="7" t="s">
        <v>1148</v>
      </c>
      <c r="Q664" s="8">
        <v>52</v>
      </c>
      <c r="R664" s="7" t="s">
        <v>1148</v>
      </c>
      <c r="S664" s="8">
        <v>2476</v>
      </c>
      <c r="T664" s="7" t="s">
        <v>1148</v>
      </c>
      <c r="U664" s="8">
        <v>0</v>
      </c>
      <c r="V664" s="7" t="s">
        <v>1148</v>
      </c>
      <c r="W664" s="33">
        <v>32096</v>
      </c>
      <c r="X664" s="7" t="s">
        <v>1148</v>
      </c>
      <c r="Y664" s="30">
        <v>13</v>
      </c>
      <c r="Z664" s="7" t="s">
        <v>1148</v>
      </c>
      <c r="AA664" s="30">
        <v>0</v>
      </c>
      <c r="AB664" s="7" t="s">
        <v>1148</v>
      </c>
      <c r="AC664" s="30">
        <v>0.03</v>
      </c>
      <c r="AD664" s="7" t="s">
        <v>1148</v>
      </c>
      <c r="AE664" s="30">
        <v>1.38</v>
      </c>
      <c r="AF664" s="7" t="s">
        <v>1148</v>
      </c>
      <c r="AG664" s="30">
        <v>0</v>
      </c>
      <c r="AH664" s="34" t="s">
        <v>1148</v>
      </c>
      <c r="AI664" s="32">
        <v>14.41</v>
      </c>
      <c r="AJ664" s="7" t="s">
        <v>1148</v>
      </c>
      <c r="AK664" s="7" t="str">
        <f>IF(OR(N664="Q",P664="Q",R664="Q",T664="Q",V664="Q",X664="Q",Z664="Q",AB664="Q",AD664="Q",AF664="Q",AH664="Q",AJ664="Q"),"Yes","No")</f>
        <v>No</v>
      </c>
    </row>
    <row r="665" spans="1:37">
      <c r="A665" s="7" t="s">
        <v>807</v>
      </c>
      <c r="B665" s="7" t="s">
        <v>808</v>
      </c>
      <c r="C665" s="7" t="s">
        <v>73</v>
      </c>
      <c r="D665" s="304">
        <v>5199</v>
      </c>
      <c r="E665" s="299">
        <v>50199</v>
      </c>
      <c r="F665" s="7" t="s">
        <v>167</v>
      </c>
      <c r="G665" s="7" t="s">
        <v>160</v>
      </c>
      <c r="H665" s="8">
        <v>1368035</v>
      </c>
      <c r="I665" s="8">
        <v>15</v>
      </c>
      <c r="J665" s="7" t="s">
        <v>7</v>
      </c>
      <c r="K665" s="7" t="s">
        <v>161</v>
      </c>
      <c r="L665" s="8">
        <v>11</v>
      </c>
      <c r="M665" s="8">
        <v>15995</v>
      </c>
      <c r="N665" s="7" t="s">
        <v>1148</v>
      </c>
      <c r="O665" s="8">
        <v>1993</v>
      </c>
      <c r="P665" s="7" t="s">
        <v>1148</v>
      </c>
      <c r="Q665" s="8">
        <v>0</v>
      </c>
      <c r="R665" s="7" t="s">
        <v>1148</v>
      </c>
      <c r="S665" s="8">
        <v>7059</v>
      </c>
      <c r="T665" s="7" t="s">
        <v>1148</v>
      </c>
      <c r="U665" s="8">
        <v>0</v>
      </c>
      <c r="V665" s="7" t="s">
        <v>1148</v>
      </c>
      <c r="W665" s="33">
        <v>25047</v>
      </c>
      <c r="X665" s="7" t="s">
        <v>1148</v>
      </c>
      <c r="Y665" s="30">
        <v>9</v>
      </c>
      <c r="Z665" s="7" t="s">
        <v>1148</v>
      </c>
      <c r="AA665" s="30">
        <v>1</v>
      </c>
      <c r="AB665" s="7" t="s">
        <v>1148</v>
      </c>
      <c r="AC665" s="30">
        <v>0</v>
      </c>
      <c r="AD665" s="7" t="s">
        <v>1148</v>
      </c>
      <c r="AE665" s="30">
        <v>4</v>
      </c>
      <c r="AF665" s="7" t="s">
        <v>1148</v>
      </c>
      <c r="AG665" s="30">
        <v>0</v>
      </c>
      <c r="AH665" s="34" t="s">
        <v>1148</v>
      </c>
      <c r="AI665" s="32">
        <v>14</v>
      </c>
      <c r="AJ665" s="7" t="s">
        <v>1148</v>
      </c>
      <c r="AK665" s="7" t="str">
        <f>IF(OR(N665="Q",P665="Q",R665="Q",T665="Q",V665="Q",X665="Q",Z665="Q",AB665="Q",AD665="Q",AF665="Q",AH665="Q",AJ665="Q"),"Yes","No")</f>
        <v>No</v>
      </c>
    </row>
    <row r="666" spans="1:37">
      <c r="A666" s="7" t="s">
        <v>436</v>
      </c>
      <c r="B666" s="7" t="s">
        <v>306</v>
      </c>
      <c r="C666" s="7" t="s">
        <v>83</v>
      </c>
      <c r="D666" s="304">
        <v>4057</v>
      </c>
      <c r="E666" s="299">
        <v>40057</v>
      </c>
      <c r="F666" s="7" t="s">
        <v>167</v>
      </c>
      <c r="G666" s="7" t="s">
        <v>160</v>
      </c>
      <c r="H666" s="8">
        <v>71880</v>
      </c>
      <c r="I666" s="8">
        <v>15</v>
      </c>
      <c r="J666" s="7" t="s">
        <v>7</v>
      </c>
      <c r="K666" s="7" t="s">
        <v>161</v>
      </c>
      <c r="L666" s="8">
        <v>9</v>
      </c>
      <c r="M666" s="8">
        <v>41173</v>
      </c>
      <c r="N666" s="7" t="s">
        <v>1148</v>
      </c>
      <c r="O666" s="8">
        <v>8496</v>
      </c>
      <c r="P666" s="7" t="s">
        <v>1148</v>
      </c>
      <c r="Q666" s="8">
        <v>0</v>
      </c>
      <c r="R666" s="7" t="s">
        <v>1148</v>
      </c>
      <c r="S666" s="8">
        <v>4032</v>
      </c>
      <c r="T666" s="7" t="s">
        <v>1148</v>
      </c>
      <c r="U666" s="8">
        <v>0</v>
      </c>
      <c r="V666" s="7" t="s">
        <v>1148</v>
      </c>
      <c r="W666" s="33">
        <v>53701</v>
      </c>
      <c r="X666" s="7" t="s">
        <v>1148</v>
      </c>
      <c r="Y666" s="30">
        <v>21.3</v>
      </c>
      <c r="Z666" s="7" t="s">
        <v>1148</v>
      </c>
      <c r="AA666" s="30">
        <v>4.2</v>
      </c>
      <c r="AB666" s="7" t="s">
        <v>1148</v>
      </c>
      <c r="AC666" s="30">
        <v>0</v>
      </c>
      <c r="AD666" s="7" t="s">
        <v>1148</v>
      </c>
      <c r="AE666" s="30">
        <v>2.1</v>
      </c>
      <c r="AF666" s="7" t="s">
        <v>1148</v>
      </c>
      <c r="AG666" s="30">
        <v>0</v>
      </c>
      <c r="AH666" s="34" t="s">
        <v>1148</v>
      </c>
      <c r="AI666" s="32">
        <v>27.6</v>
      </c>
      <c r="AJ666" s="7" t="s">
        <v>1148</v>
      </c>
      <c r="AK666" s="7" t="str">
        <f>IF(OR(N666="Q",P666="Q",R666="Q",T666="Q",V666="Q",X666="Q",Z666="Q",AB666="Q",AD666="Q",AF666="Q",AH666="Q",AJ666="Q"),"Yes","No")</f>
        <v>No</v>
      </c>
    </row>
    <row r="667" spans="1:37">
      <c r="A667" s="7" t="s">
        <v>436</v>
      </c>
      <c r="B667" s="7" t="s">
        <v>306</v>
      </c>
      <c r="C667" s="7" t="s">
        <v>83</v>
      </c>
      <c r="D667" s="304">
        <v>4057</v>
      </c>
      <c r="E667" s="299">
        <v>40057</v>
      </c>
      <c r="F667" s="7" t="s">
        <v>167</v>
      </c>
      <c r="G667" s="7" t="s">
        <v>160</v>
      </c>
      <c r="H667" s="8">
        <v>71880</v>
      </c>
      <c r="I667" s="8">
        <v>15</v>
      </c>
      <c r="J667" s="7" t="s">
        <v>10</v>
      </c>
      <c r="K667" s="7" t="s">
        <v>161</v>
      </c>
      <c r="L667" s="8">
        <v>6</v>
      </c>
      <c r="M667" s="8">
        <v>14823</v>
      </c>
      <c r="N667" s="7" t="s">
        <v>1148</v>
      </c>
      <c r="O667" s="8">
        <v>3641</v>
      </c>
      <c r="P667" s="7" t="s">
        <v>1148</v>
      </c>
      <c r="Q667" s="8">
        <v>0</v>
      </c>
      <c r="R667" s="7" t="s">
        <v>1148</v>
      </c>
      <c r="S667" s="8">
        <v>1782</v>
      </c>
      <c r="T667" s="7" t="s">
        <v>1148</v>
      </c>
      <c r="U667" s="8">
        <v>0</v>
      </c>
      <c r="V667" s="7" t="s">
        <v>1148</v>
      </c>
      <c r="W667" s="33">
        <v>20246</v>
      </c>
      <c r="X667" s="7" t="s">
        <v>1148</v>
      </c>
      <c r="Y667" s="30">
        <v>6.7</v>
      </c>
      <c r="Z667" s="7" t="s">
        <v>1148</v>
      </c>
      <c r="AA667" s="30">
        <v>1.8</v>
      </c>
      <c r="AB667" s="7" t="s">
        <v>1148</v>
      </c>
      <c r="AC667" s="30">
        <v>0</v>
      </c>
      <c r="AD667" s="7" t="s">
        <v>1148</v>
      </c>
      <c r="AE667" s="30">
        <v>0.9</v>
      </c>
      <c r="AF667" s="7" t="s">
        <v>1148</v>
      </c>
      <c r="AG667" s="30">
        <v>0</v>
      </c>
      <c r="AH667" s="34" t="s">
        <v>1148</v>
      </c>
      <c r="AI667" s="32">
        <v>9.4</v>
      </c>
      <c r="AJ667" s="7" t="s">
        <v>1148</v>
      </c>
      <c r="AK667" s="7" t="str">
        <f>IF(OR(N667="Q",P667="Q",R667="Q",T667="Q",V667="Q",X667="Q",Z667="Q",AB667="Q",AD667="Q",AF667="Q",AH667="Q",AJ667="Q"),"Yes","No")</f>
        <v>No</v>
      </c>
    </row>
    <row r="668" spans="1:37">
      <c r="A668" s="7" t="s">
        <v>807</v>
      </c>
      <c r="B668" s="7" t="s">
        <v>808</v>
      </c>
      <c r="C668" s="7" t="s">
        <v>73</v>
      </c>
      <c r="D668" s="304">
        <v>5199</v>
      </c>
      <c r="E668" s="299">
        <v>50199</v>
      </c>
      <c r="F668" s="7" t="s">
        <v>167</v>
      </c>
      <c r="G668" s="7" t="s">
        <v>160</v>
      </c>
      <c r="H668" s="8">
        <v>1368035</v>
      </c>
      <c r="I668" s="8">
        <v>15</v>
      </c>
      <c r="J668" s="7" t="s">
        <v>10</v>
      </c>
      <c r="K668" s="7" t="s">
        <v>161</v>
      </c>
      <c r="L668" s="8">
        <v>4</v>
      </c>
      <c r="M668" s="8">
        <v>7318</v>
      </c>
      <c r="N668" s="7" t="s">
        <v>1148</v>
      </c>
      <c r="O668" s="8">
        <v>919</v>
      </c>
      <c r="P668" s="7" t="s">
        <v>1148</v>
      </c>
      <c r="Q668" s="8">
        <v>0</v>
      </c>
      <c r="R668" s="7" t="s">
        <v>1148</v>
      </c>
      <c r="S668" s="8">
        <v>3242</v>
      </c>
      <c r="T668" s="7" t="s">
        <v>1148</v>
      </c>
      <c r="U668" s="8">
        <v>0</v>
      </c>
      <c r="V668" s="7" t="s">
        <v>1148</v>
      </c>
      <c r="W668" s="33">
        <v>11479</v>
      </c>
      <c r="X668" s="7" t="s">
        <v>1148</v>
      </c>
      <c r="Y668" s="30">
        <v>4</v>
      </c>
      <c r="Z668" s="7" t="s">
        <v>1148</v>
      </c>
      <c r="AA668" s="30">
        <v>1</v>
      </c>
      <c r="AB668" s="7" t="s">
        <v>1148</v>
      </c>
      <c r="AC668" s="30">
        <v>0</v>
      </c>
      <c r="AD668" s="7" t="s">
        <v>1148</v>
      </c>
      <c r="AE668" s="30">
        <v>2</v>
      </c>
      <c r="AF668" s="7" t="s">
        <v>1148</v>
      </c>
      <c r="AG668" s="30">
        <v>0</v>
      </c>
      <c r="AH668" s="34" t="s">
        <v>1148</v>
      </c>
      <c r="AI668" s="32">
        <v>7</v>
      </c>
      <c r="AJ668" s="7" t="s">
        <v>1148</v>
      </c>
      <c r="AK668" s="7" t="str">
        <f>IF(OR(N668="Q",P668="Q",R668="Q",T668="Q",V668="Q",X668="Q",Z668="Q",AB668="Q",AD668="Q",AF668="Q",AH668="Q",AJ668="Q"),"Yes","No")</f>
        <v>No</v>
      </c>
    </row>
    <row r="669" spans="1:37">
      <c r="A669" s="7" t="s">
        <v>187</v>
      </c>
      <c r="B669" s="7" t="s">
        <v>188</v>
      </c>
      <c r="C669" s="7" t="s">
        <v>42</v>
      </c>
      <c r="D669" s="304">
        <v>5167</v>
      </c>
      <c r="E669" s="299">
        <v>50167</v>
      </c>
      <c r="F669" s="7" t="s">
        <v>189</v>
      </c>
      <c r="G669" s="7" t="s">
        <v>160</v>
      </c>
      <c r="H669" s="8">
        <v>8608208</v>
      </c>
      <c r="I669" s="8">
        <v>14</v>
      </c>
      <c r="J669" s="7" t="s">
        <v>10</v>
      </c>
      <c r="K669" s="7" t="s">
        <v>161</v>
      </c>
      <c r="L669" s="8">
        <v>14</v>
      </c>
      <c r="M669" s="8">
        <v>29250</v>
      </c>
      <c r="N669" s="7" t="s">
        <v>1148</v>
      </c>
      <c r="O669" s="8">
        <v>0</v>
      </c>
      <c r="P669" s="7" t="s">
        <v>1148</v>
      </c>
      <c r="Q669" s="8">
        <v>0</v>
      </c>
      <c r="R669" s="7" t="s">
        <v>1148</v>
      </c>
      <c r="S669" s="8">
        <v>1462</v>
      </c>
      <c r="T669" s="7" t="s">
        <v>1148</v>
      </c>
      <c r="U669" s="8">
        <v>0</v>
      </c>
      <c r="V669" s="7" t="s">
        <v>1148</v>
      </c>
      <c r="W669" s="33">
        <v>30712</v>
      </c>
      <c r="X669" s="7" t="s">
        <v>1148</v>
      </c>
      <c r="Y669" s="30">
        <v>15</v>
      </c>
      <c r="Z669" s="7" t="s">
        <v>1148</v>
      </c>
      <c r="AA669" s="30">
        <v>0</v>
      </c>
      <c r="AB669" s="7" t="s">
        <v>1148</v>
      </c>
      <c r="AC669" s="30">
        <v>0</v>
      </c>
      <c r="AD669" s="7" t="s">
        <v>1148</v>
      </c>
      <c r="AE669" s="30">
        <v>1</v>
      </c>
      <c r="AF669" s="7" t="s">
        <v>1148</v>
      </c>
      <c r="AG669" s="30">
        <v>0</v>
      </c>
      <c r="AH669" s="34" t="s">
        <v>1148</v>
      </c>
      <c r="AI669" s="32">
        <v>16</v>
      </c>
      <c r="AJ669" s="7" t="s">
        <v>1148</v>
      </c>
      <c r="AK669" s="7" t="str">
        <f>IF(OR(N669="Q",P669="Q",R669="Q",T669="Q",V669="Q",X669="Q",Z669="Q",AB669="Q",AD669="Q",AF669="Q",AH669="Q",AJ669="Q"),"Yes","No")</f>
        <v>No</v>
      </c>
    </row>
    <row r="670" spans="1:37">
      <c r="A670" s="7" t="s">
        <v>296</v>
      </c>
      <c r="B670" s="7" t="s">
        <v>297</v>
      </c>
      <c r="C670" s="7" t="s">
        <v>17</v>
      </c>
      <c r="D670" s="304">
        <v>9043</v>
      </c>
      <c r="E670" s="299">
        <v>90043</v>
      </c>
      <c r="F670" s="7" t="s">
        <v>164</v>
      </c>
      <c r="G670" s="7" t="s">
        <v>160</v>
      </c>
      <c r="H670" s="8">
        <v>12150996</v>
      </c>
      <c r="I670" s="8">
        <v>14</v>
      </c>
      <c r="J670" s="7" t="s">
        <v>7</v>
      </c>
      <c r="K670" s="7" t="s">
        <v>161</v>
      </c>
      <c r="L670" s="8">
        <v>10</v>
      </c>
      <c r="M670" s="8">
        <v>22568</v>
      </c>
      <c r="N670" s="7" t="s">
        <v>1148</v>
      </c>
      <c r="O670" s="8">
        <v>1381</v>
      </c>
      <c r="P670" s="7" t="s">
        <v>1148</v>
      </c>
      <c r="Q670" s="8">
        <v>3364</v>
      </c>
      <c r="R670" s="7" t="s">
        <v>1148</v>
      </c>
      <c r="S670" s="8">
        <v>2763</v>
      </c>
      <c r="T670" s="7" t="s">
        <v>1148</v>
      </c>
      <c r="U670" s="8">
        <v>0</v>
      </c>
      <c r="V670" s="7" t="s">
        <v>1148</v>
      </c>
      <c r="W670" s="33">
        <v>30076</v>
      </c>
      <c r="X670" s="7" t="s">
        <v>1148</v>
      </c>
      <c r="Y670" s="30">
        <v>11.7</v>
      </c>
      <c r="Z670" s="7" t="s">
        <v>1148</v>
      </c>
      <c r="AA670" s="30">
        <v>0.7</v>
      </c>
      <c r="AB670" s="7" t="s">
        <v>1148</v>
      </c>
      <c r="AC670" s="30">
        <v>1.7</v>
      </c>
      <c r="AD670" s="7" t="s">
        <v>1148</v>
      </c>
      <c r="AE670" s="30">
        <v>1.8</v>
      </c>
      <c r="AF670" s="7" t="s">
        <v>1148</v>
      </c>
      <c r="AG670" s="30">
        <v>0</v>
      </c>
      <c r="AH670" s="34" t="s">
        <v>1148</v>
      </c>
      <c r="AI670" s="32">
        <v>15.9</v>
      </c>
      <c r="AJ670" s="7" t="s">
        <v>1148</v>
      </c>
      <c r="AK670" s="7" t="str">
        <f>IF(OR(N670="Q",P670="Q",R670="Q",T670="Q",V670="Q",X670="Q",Z670="Q",AB670="Q",AD670="Q",AF670="Q",AH670="Q",AJ670="Q"),"Yes","No")</f>
        <v>No</v>
      </c>
    </row>
    <row r="671" spans="1:37">
      <c r="A671" s="7" t="s">
        <v>516</v>
      </c>
      <c r="B671" s="7" t="s">
        <v>517</v>
      </c>
      <c r="C671" s="7" t="s">
        <v>28</v>
      </c>
      <c r="D671" s="304">
        <v>1107</v>
      </c>
      <c r="E671" s="299">
        <v>10107</v>
      </c>
      <c r="F671" s="7" t="s">
        <v>167</v>
      </c>
      <c r="G671" s="7" t="s">
        <v>160</v>
      </c>
      <c r="H671" s="8">
        <v>923311</v>
      </c>
      <c r="I671" s="8">
        <v>14</v>
      </c>
      <c r="J671" s="7" t="s">
        <v>10</v>
      </c>
      <c r="K671" s="7" t="s">
        <v>161</v>
      </c>
      <c r="L671" s="8">
        <v>8</v>
      </c>
      <c r="M671" s="8">
        <v>19776</v>
      </c>
      <c r="N671" s="7" t="s">
        <v>1148</v>
      </c>
      <c r="O671" s="8">
        <v>2186</v>
      </c>
      <c r="P671" s="7" t="s">
        <v>1148</v>
      </c>
      <c r="Q671" s="8">
        <v>0</v>
      </c>
      <c r="R671" s="7" t="s">
        <v>1148</v>
      </c>
      <c r="S671" s="8">
        <v>4320</v>
      </c>
      <c r="T671" s="7" t="s">
        <v>1148</v>
      </c>
      <c r="U671" s="8">
        <v>0</v>
      </c>
      <c r="V671" s="7" t="s">
        <v>1148</v>
      </c>
      <c r="W671" s="33">
        <v>26282</v>
      </c>
      <c r="X671" s="7" t="s">
        <v>1148</v>
      </c>
      <c r="Y671" s="30">
        <v>9</v>
      </c>
      <c r="Z671" s="7" t="s">
        <v>1148</v>
      </c>
      <c r="AA671" s="30">
        <v>1</v>
      </c>
      <c r="AB671" s="7" t="s">
        <v>1148</v>
      </c>
      <c r="AC671" s="30">
        <v>0</v>
      </c>
      <c r="AD671" s="7" t="s">
        <v>1148</v>
      </c>
      <c r="AE671" s="30">
        <v>2</v>
      </c>
      <c r="AF671" s="7" t="s">
        <v>1148</v>
      </c>
      <c r="AG671" s="30">
        <v>0</v>
      </c>
      <c r="AH671" s="34" t="s">
        <v>1148</v>
      </c>
      <c r="AI671" s="32">
        <v>12</v>
      </c>
      <c r="AJ671" s="7" t="s">
        <v>1148</v>
      </c>
      <c r="AK671" s="7" t="str">
        <f>IF(OR(N671="Q",P671="Q",R671="Q",T671="Q",V671="Q",X671="Q",Z671="Q",AB671="Q",AD671="Q",AF671="Q",AH671="Q",AJ671="Q"),"Yes","No")</f>
        <v>No</v>
      </c>
    </row>
    <row r="672" spans="1:37">
      <c r="A672" s="7" t="s">
        <v>200</v>
      </c>
      <c r="B672" s="7" t="s">
        <v>201</v>
      </c>
      <c r="C672" s="7" t="s">
        <v>36</v>
      </c>
      <c r="D672" s="304">
        <v>4021</v>
      </c>
      <c r="E672" s="299">
        <v>40021</v>
      </c>
      <c r="F672" s="7" t="s">
        <v>164</v>
      </c>
      <c r="G672" s="7" t="s">
        <v>160</v>
      </c>
      <c r="H672" s="8">
        <v>95779</v>
      </c>
      <c r="I672" s="8">
        <v>14</v>
      </c>
      <c r="J672" s="7" t="s">
        <v>7</v>
      </c>
      <c r="K672" s="7" t="s">
        <v>161</v>
      </c>
      <c r="L672" s="8">
        <v>8</v>
      </c>
      <c r="M672" s="8">
        <v>49436</v>
      </c>
      <c r="N672" s="7" t="s">
        <v>1148</v>
      </c>
      <c r="O672" s="8">
        <v>4695</v>
      </c>
      <c r="P672" s="7" t="s">
        <v>1148</v>
      </c>
      <c r="Q672" s="8">
        <v>2287</v>
      </c>
      <c r="R672" s="7" t="s">
        <v>1148</v>
      </c>
      <c r="S672" s="8">
        <v>7908</v>
      </c>
      <c r="T672" s="7" t="s">
        <v>1148</v>
      </c>
      <c r="U672" s="8">
        <v>0</v>
      </c>
      <c r="V672" s="7" t="s">
        <v>1148</v>
      </c>
      <c r="W672" s="33">
        <v>64326</v>
      </c>
      <c r="X672" s="7" t="s">
        <v>1148</v>
      </c>
      <c r="Y672" s="30">
        <v>14</v>
      </c>
      <c r="Z672" s="7" t="s">
        <v>1148</v>
      </c>
      <c r="AA672" s="30">
        <v>3.4</v>
      </c>
      <c r="AB672" s="7" t="s">
        <v>1148</v>
      </c>
      <c r="AC672" s="30">
        <v>1.7</v>
      </c>
      <c r="AD672" s="7" t="s">
        <v>1148</v>
      </c>
      <c r="AE672" s="30">
        <v>4</v>
      </c>
      <c r="AF672" s="7" t="s">
        <v>1148</v>
      </c>
      <c r="AG672" s="30">
        <v>0</v>
      </c>
      <c r="AH672" s="34" t="s">
        <v>1148</v>
      </c>
      <c r="AI672" s="32">
        <v>23.1</v>
      </c>
      <c r="AJ672" s="7" t="s">
        <v>1148</v>
      </c>
      <c r="AK672" s="7" t="str">
        <f>IF(OR(N672="Q",P672="Q",R672="Q",T672="Q",V672="Q",X672="Q",Z672="Q",AB672="Q",AD672="Q",AF672="Q",AH672="Q",AJ672="Q"),"Yes","No")</f>
        <v>No</v>
      </c>
    </row>
    <row r="673" spans="1:37">
      <c r="A673" s="7" t="s">
        <v>516</v>
      </c>
      <c r="B673" s="7" t="s">
        <v>517</v>
      </c>
      <c r="C673" s="7" t="s">
        <v>28</v>
      </c>
      <c r="D673" s="304">
        <v>1107</v>
      </c>
      <c r="E673" s="299">
        <v>10107</v>
      </c>
      <c r="F673" s="7" t="s">
        <v>167</v>
      </c>
      <c r="G673" s="7" t="s">
        <v>160</v>
      </c>
      <c r="H673" s="8">
        <v>923311</v>
      </c>
      <c r="I673" s="8">
        <v>14</v>
      </c>
      <c r="J673" s="7" t="s">
        <v>7</v>
      </c>
      <c r="K673" s="7" t="s">
        <v>161</v>
      </c>
      <c r="L673" s="8">
        <v>6</v>
      </c>
      <c r="M673" s="8">
        <v>22040</v>
      </c>
      <c r="N673" s="7" t="s">
        <v>1148</v>
      </c>
      <c r="O673" s="8">
        <v>4220</v>
      </c>
      <c r="P673" s="7" t="s">
        <v>1148</v>
      </c>
      <c r="Q673" s="8">
        <v>0</v>
      </c>
      <c r="R673" s="7" t="s">
        <v>1148</v>
      </c>
      <c r="S673" s="8">
        <v>5820</v>
      </c>
      <c r="T673" s="7" t="s">
        <v>1148</v>
      </c>
      <c r="U673" s="8">
        <v>0</v>
      </c>
      <c r="V673" s="7" t="s">
        <v>1148</v>
      </c>
      <c r="W673" s="33">
        <v>32080</v>
      </c>
      <c r="X673" s="7" t="s">
        <v>1148</v>
      </c>
      <c r="Y673" s="30">
        <v>10</v>
      </c>
      <c r="Z673" s="7" t="s">
        <v>1148</v>
      </c>
      <c r="AA673" s="30">
        <v>2</v>
      </c>
      <c r="AB673" s="7" t="s">
        <v>1148</v>
      </c>
      <c r="AC673" s="30">
        <v>0</v>
      </c>
      <c r="AD673" s="7" t="s">
        <v>1148</v>
      </c>
      <c r="AE673" s="30">
        <v>3</v>
      </c>
      <c r="AF673" s="7" t="s">
        <v>1148</v>
      </c>
      <c r="AG673" s="30">
        <v>0</v>
      </c>
      <c r="AH673" s="34" t="s">
        <v>1148</v>
      </c>
      <c r="AI673" s="32">
        <v>15</v>
      </c>
      <c r="AJ673" s="7" t="s">
        <v>1148</v>
      </c>
      <c r="AK673" s="7" t="str">
        <f>IF(OR(N673="Q",P673="Q",R673="Q",T673="Q",V673="Q",X673="Q",Z673="Q",AB673="Q",AD673="Q",AF673="Q",AH673="Q",AJ673="Q"),"Yes","No")</f>
        <v>No</v>
      </c>
    </row>
    <row r="674" spans="1:37">
      <c r="A674" s="7" t="s">
        <v>200</v>
      </c>
      <c r="B674" s="7" t="s">
        <v>201</v>
      </c>
      <c r="C674" s="7" t="s">
        <v>36</v>
      </c>
      <c r="D674" s="304">
        <v>4021</v>
      </c>
      <c r="E674" s="299">
        <v>40021</v>
      </c>
      <c r="F674" s="7" t="s">
        <v>164</v>
      </c>
      <c r="G674" s="7" t="s">
        <v>160</v>
      </c>
      <c r="H674" s="8">
        <v>95779</v>
      </c>
      <c r="I674" s="8">
        <v>14</v>
      </c>
      <c r="J674" s="7" t="s">
        <v>10</v>
      </c>
      <c r="K674" s="7" t="s">
        <v>161</v>
      </c>
      <c r="L674" s="8">
        <v>6</v>
      </c>
      <c r="M674" s="8">
        <v>10846</v>
      </c>
      <c r="N674" s="7" t="s">
        <v>1148</v>
      </c>
      <c r="O674" s="8">
        <v>1926</v>
      </c>
      <c r="P674" s="7" t="s">
        <v>1148</v>
      </c>
      <c r="Q674" s="8">
        <v>403</v>
      </c>
      <c r="R674" s="7" t="s">
        <v>1148</v>
      </c>
      <c r="S674" s="8">
        <v>1395</v>
      </c>
      <c r="T674" s="7" t="s">
        <v>1148</v>
      </c>
      <c r="U674" s="8">
        <v>0</v>
      </c>
      <c r="V674" s="7" t="s">
        <v>1148</v>
      </c>
      <c r="W674" s="33">
        <v>14570</v>
      </c>
      <c r="X674" s="7" t="s">
        <v>1148</v>
      </c>
      <c r="Y674" s="30">
        <v>3</v>
      </c>
      <c r="Z674" s="7" t="s">
        <v>1148</v>
      </c>
      <c r="AA674" s="30">
        <v>0.6</v>
      </c>
      <c r="AB674" s="7" t="s">
        <v>1148</v>
      </c>
      <c r="AC674" s="30">
        <v>0.3</v>
      </c>
      <c r="AD674" s="7" t="s">
        <v>1148</v>
      </c>
      <c r="AE674" s="30">
        <v>1</v>
      </c>
      <c r="AF674" s="7" t="s">
        <v>1148</v>
      </c>
      <c r="AG674" s="30">
        <v>0</v>
      </c>
      <c r="AH674" s="34" t="s">
        <v>1148</v>
      </c>
      <c r="AI674" s="32">
        <v>4.9000000000000004</v>
      </c>
      <c r="AJ674" s="7" t="s">
        <v>1148</v>
      </c>
      <c r="AK674" s="7" t="str">
        <f>IF(OR(N674="Q",P674="Q",R674="Q",T674="Q",V674="Q",X674="Q",Z674="Q",AB674="Q",AD674="Q",AF674="Q",AH674="Q",AJ674="Q"),"Yes","No")</f>
        <v>No</v>
      </c>
    </row>
    <row r="675" spans="1:37">
      <c r="A675" s="7" t="s">
        <v>296</v>
      </c>
      <c r="B675" s="7" t="s">
        <v>297</v>
      </c>
      <c r="C675" s="7" t="s">
        <v>17</v>
      </c>
      <c r="D675" s="304">
        <v>9043</v>
      </c>
      <c r="E675" s="299">
        <v>90043</v>
      </c>
      <c r="F675" s="7" t="s">
        <v>164</v>
      </c>
      <c r="G675" s="7" t="s">
        <v>160</v>
      </c>
      <c r="H675" s="8">
        <v>12150996</v>
      </c>
      <c r="I675" s="8">
        <v>14</v>
      </c>
      <c r="J675" s="7" t="s">
        <v>10</v>
      </c>
      <c r="K675" s="7" t="s">
        <v>161</v>
      </c>
      <c r="L675" s="8">
        <v>4</v>
      </c>
      <c r="M675" s="8">
        <v>7082</v>
      </c>
      <c r="N675" s="7" t="s">
        <v>1148</v>
      </c>
      <c r="O675" s="8">
        <v>818</v>
      </c>
      <c r="P675" s="7" t="s">
        <v>1148</v>
      </c>
      <c r="Q675" s="8">
        <v>548</v>
      </c>
      <c r="R675" s="7" t="s">
        <v>1148</v>
      </c>
      <c r="S675" s="8">
        <v>282</v>
      </c>
      <c r="T675" s="7" t="s">
        <v>123</v>
      </c>
      <c r="U675" s="8">
        <v>0</v>
      </c>
      <c r="V675" s="7" t="s">
        <v>1148</v>
      </c>
      <c r="W675" s="33">
        <v>8730</v>
      </c>
      <c r="X675" s="7" t="s">
        <v>123</v>
      </c>
      <c r="Y675" s="30">
        <v>3.5</v>
      </c>
      <c r="Z675" s="7" t="s">
        <v>1148</v>
      </c>
      <c r="AA675" s="30">
        <v>0.4</v>
      </c>
      <c r="AB675" s="7" t="s">
        <v>1148</v>
      </c>
      <c r="AC675" s="30">
        <v>0.3</v>
      </c>
      <c r="AD675" s="7" t="s">
        <v>1148</v>
      </c>
      <c r="AE675" s="30">
        <v>0.59</v>
      </c>
      <c r="AF675" s="7" t="s">
        <v>1148</v>
      </c>
      <c r="AG675" s="30">
        <v>0</v>
      </c>
      <c r="AH675" s="34" t="s">
        <v>1148</v>
      </c>
      <c r="AI675" s="32">
        <v>4.79</v>
      </c>
      <c r="AJ675" s="7" t="s">
        <v>1148</v>
      </c>
      <c r="AK675" s="7" t="str">
        <f>IF(OR(N675="Q",P675="Q",R675="Q",T675="Q",V675="Q",X675="Q",Z675="Q",AB675="Q",AD675="Q",AF675="Q",AH675="Q",AJ675="Q"),"Yes","No")</f>
        <v>Yes</v>
      </c>
    </row>
    <row r="676" spans="1:37">
      <c r="A676" s="7" t="s">
        <v>698</v>
      </c>
      <c r="B676" s="7" t="s">
        <v>699</v>
      </c>
      <c r="C676" s="7" t="s">
        <v>28</v>
      </c>
      <c r="D676" s="304">
        <v>1042</v>
      </c>
      <c r="E676" s="299">
        <v>10042</v>
      </c>
      <c r="F676" s="7" t="s">
        <v>167</v>
      </c>
      <c r="G676" s="7" t="s">
        <v>160</v>
      </c>
      <c r="H676" s="8">
        <v>923311</v>
      </c>
      <c r="I676" s="8">
        <v>12</v>
      </c>
      <c r="J676" s="7" t="s">
        <v>10</v>
      </c>
      <c r="K676" s="7" t="s">
        <v>161</v>
      </c>
      <c r="L676" s="8">
        <v>12</v>
      </c>
      <c r="M676" s="8">
        <v>21570</v>
      </c>
      <c r="N676" s="7" t="s">
        <v>1148</v>
      </c>
      <c r="O676" s="8">
        <v>1976</v>
      </c>
      <c r="P676" s="7" t="s">
        <v>1148</v>
      </c>
      <c r="Q676" s="8">
        <v>0</v>
      </c>
      <c r="R676" s="7" t="s">
        <v>1148</v>
      </c>
      <c r="S676" s="8">
        <v>3462</v>
      </c>
      <c r="T676" s="7" t="s">
        <v>1148</v>
      </c>
      <c r="U676" s="8">
        <v>0</v>
      </c>
      <c r="V676" s="7" t="s">
        <v>1148</v>
      </c>
      <c r="W676" s="33">
        <v>27008</v>
      </c>
      <c r="X676" s="7" t="s">
        <v>1148</v>
      </c>
      <c r="Y676" s="30">
        <v>12</v>
      </c>
      <c r="Z676" s="7" t="s">
        <v>1148</v>
      </c>
      <c r="AA676" s="30">
        <v>1</v>
      </c>
      <c r="AB676" s="7" t="s">
        <v>1148</v>
      </c>
      <c r="AC676" s="30">
        <v>0</v>
      </c>
      <c r="AD676" s="7" t="s">
        <v>1148</v>
      </c>
      <c r="AE676" s="30">
        <v>2</v>
      </c>
      <c r="AF676" s="7" t="s">
        <v>1148</v>
      </c>
      <c r="AG676" s="30">
        <v>0</v>
      </c>
      <c r="AH676" s="34" t="s">
        <v>1148</v>
      </c>
      <c r="AI676" s="32">
        <v>15</v>
      </c>
      <c r="AJ676" s="7" t="s">
        <v>1148</v>
      </c>
      <c r="AK676" s="7" t="str">
        <f>IF(OR(N676="Q",P676="Q",R676="Q",T676="Q",V676="Q",X676="Q",Z676="Q",AB676="Q",AD676="Q",AF676="Q",AH676="Q",AJ676="Q"),"Yes","No")</f>
        <v>No</v>
      </c>
    </row>
    <row r="677" spans="1:37">
      <c r="A677" s="7" t="s">
        <v>71</v>
      </c>
      <c r="B677" s="7" t="s">
        <v>192</v>
      </c>
      <c r="C677" s="7" t="s">
        <v>70</v>
      </c>
      <c r="D677" s="304">
        <v>2137</v>
      </c>
      <c r="E677" s="299">
        <v>20137</v>
      </c>
      <c r="F677" s="7" t="s">
        <v>175</v>
      </c>
      <c r="G677" s="7" t="s">
        <v>160</v>
      </c>
      <c r="H677" s="8">
        <v>423566</v>
      </c>
      <c r="I677" s="8">
        <v>12</v>
      </c>
      <c r="J677" s="7" t="s">
        <v>18</v>
      </c>
      <c r="K677" s="7" t="s">
        <v>161</v>
      </c>
      <c r="L677" s="8">
        <v>12</v>
      </c>
      <c r="M677" s="8">
        <v>19938</v>
      </c>
      <c r="N677" s="7" t="s">
        <v>1148</v>
      </c>
      <c r="O677" s="8">
        <v>7578</v>
      </c>
      <c r="P677" s="7" t="s">
        <v>1148</v>
      </c>
      <c r="Q677" s="8">
        <v>0</v>
      </c>
      <c r="R677" s="7" t="s">
        <v>1148</v>
      </c>
      <c r="S677" s="8">
        <v>5660</v>
      </c>
      <c r="T677" s="7" t="s">
        <v>1148</v>
      </c>
      <c r="U677" s="8">
        <v>0</v>
      </c>
      <c r="V677" s="7" t="s">
        <v>1148</v>
      </c>
      <c r="W677" s="33">
        <v>33176</v>
      </c>
      <c r="X677" s="7" t="s">
        <v>1148</v>
      </c>
      <c r="Y677" s="30">
        <v>11</v>
      </c>
      <c r="Z677" s="7" t="s">
        <v>1148</v>
      </c>
      <c r="AA677" s="30">
        <v>4</v>
      </c>
      <c r="AB677" s="7" t="s">
        <v>1148</v>
      </c>
      <c r="AC677" s="30">
        <v>0</v>
      </c>
      <c r="AD677" s="7" t="s">
        <v>1148</v>
      </c>
      <c r="AE677" s="30">
        <v>3</v>
      </c>
      <c r="AF677" s="7" t="s">
        <v>1148</v>
      </c>
      <c r="AG677" s="30">
        <v>0</v>
      </c>
      <c r="AH677" s="34" t="s">
        <v>1148</v>
      </c>
      <c r="AI677" s="32">
        <v>18</v>
      </c>
      <c r="AJ677" s="7" t="s">
        <v>1148</v>
      </c>
      <c r="AK677" s="7" t="str">
        <f>IF(OR(N677="Q",P677="Q",R677="Q",T677="Q",V677="Q",X677="Q",Z677="Q",AB677="Q",AD677="Q",AF677="Q",AH677="Q",AJ677="Q"),"Yes","No")</f>
        <v>No</v>
      </c>
    </row>
    <row r="678" spans="1:37">
      <c r="A678" s="7" t="s">
        <v>273</v>
      </c>
      <c r="B678" s="7" t="s">
        <v>242</v>
      </c>
      <c r="C678" s="7" t="s">
        <v>70</v>
      </c>
      <c r="D678" s="304">
        <v>2172</v>
      </c>
      <c r="E678" s="299">
        <v>20172</v>
      </c>
      <c r="F678" s="7" t="s">
        <v>243</v>
      </c>
      <c r="G678" s="7" t="s">
        <v>160</v>
      </c>
      <c r="H678" s="8">
        <v>412317</v>
      </c>
      <c r="I678" s="8">
        <v>11</v>
      </c>
      <c r="J678" s="7" t="s">
        <v>7</v>
      </c>
      <c r="K678" s="7" t="s">
        <v>161</v>
      </c>
      <c r="L678" s="8">
        <v>11</v>
      </c>
      <c r="M678" s="8">
        <v>29377</v>
      </c>
      <c r="N678" s="7" t="s">
        <v>1148</v>
      </c>
      <c r="O678" s="8">
        <v>5006</v>
      </c>
      <c r="P678" s="7" t="s">
        <v>1148</v>
      </c>
      <c r="Q678" s="8">
        <v>0</v>
      </c>
      <c r="R678" s="7" t="s">
        <v>1148</v>
      </c>
      <c r="S678" s="8">
        <v>2093</v>
      </c>
      <c r="T678" s="7" t="s">
        <v>1148</v>
      </c>
      <c r="U678" s="8">
        <v>0</v>
      </c>
      <c r="V678" s="7" t="s">
        <v>1148</v>
      </c>
      <c r="W678" s="33">
        <v>36476</v>
      </c>
      <c r="X678" s="7" t="s">
        <v>1148</v>
      </c>
      <c r="Y678" s="30">
        <v>17</v>
      </c>
      <c r="Z678" s="7" t="s">
        <v>1148</v>
      </c>
      <c r="AA678" s="30">
        <v>3</v>
      </c>
      <c r="AB678" s="7" t="s">
        <v>1148</v>
      </c>
      <c r="AC678" s="30">
        <v>0</v>
      </c>
      <c r="AD678" s="7" t="s">
        <v>1148</v>
      </c>
      <c r="AE678" s="30">
        <v>1</v>
      </c>
      <c r="AF678" s="7" t="s">
        <v>1148</v>
      </c>
      <c r="AG678" s="30">
        <v>0</v>
      </c>
      <c r="AH678" s="34" t="s">
        <v>1148</v>
      </c>
      <c r="AI678" s="32">
        <v>21</v>
      </c>
      <c r="AJ678" s="7" t="s">
        <v>1148</v>
      </c>
      <c r="AK678" s="7" t="str">
        <f>IF(OR(N678="Q",P678="Q",R678="Q",T678="Q",V678="Q",X678="Q",Z678="Q",AB678="Q",AD678="Q",AF678="Q",AH678="Q",AJ678="Q"),"Yes","No")</f>
        <v>No</v>
      </c>
    </row>
    <row r="679" spans="1:37">
      <c r="A679" s="7" t="s">
        <v>272</v>
      </c>
      <c r="B679" s="7" t="s">
        <v>242</v>
      </c>
      <c r="C679" s="7" t="s">
        <v>70</v>
      </c>
      <c r="D679" s="304">
        <v>2116</v>
      </c>
      <c r="E679" s="299">
        <v>20116</v>
      </c>
      <c r="F679" s="7" t="s">
        <v>243</v>
      </c>
      <c r="G679" s="7" t="s">
        <v>160</v>
      </c>
      <c r="H679" s="8">
        <v>412317</v>
      </c>
      <c r="I679" s="8">
        <v>11</v>
      </c>
      <c r="J679" s="7" t="s">
        <v>7</v>
      </c>
      <c r="K679" s="7" t="s">
        <v>161</v>
      </c>
      <c r="L679" s="8">
        <v>11</v>
      </c>
      <c r="M679" s="8">
        <v>25109</v>
      </c>
      <c r="N679" s="7" t="s">
        <v>1148</v>
      </c>
      <c r="O679" s="8">
        <v>5894</v>
      </c>
      <c r="P679" s="7" t="s">
        <v>1148</v>
      </c>
      <c r="Q679" s="8">
        <v>0</v>
      </c>
      <c r="R679" s="7" t="s">
        <v>1148</v>
      </c>
      <c r="S679" s="8">
        <v>1925</v>
      </c>
      <c r="T679" s="7" t="s">
        <v>1148</v>
      </c>
      <c r="U679" s="8">
        <v>0</v>
      </c>
      <c r="V679" s="7" t="s">
        <v>1148</v>
      </c>
      <c r="W679" s="33">
        <v>32928</v>
      </c>
      <c r="X679" s="7" t="s">
        <v>1148</v>
      </c>
      <c r="Y679" s="30">
        <v>14</v>
      </c>
      <c r="Z679" s="7" t="s">
        <v>1148</v>
      </c>
      <c r="AA679" s="30">
        <v>3</v>
      </c>
      <c r="AB679" s="7" t="s">
        <v>1148</v>
      </c>
      <c r="AC679" s="30">
        <v>0</v>
      </c>
      <c r="AD679" s="7" t="s">
        <v>1148</v>
      </c>
      <c r="AE679" s="30">
        <v>1</v>
      </c>
      <c r="AF679" s="7" t="s">
        <v>1148</v>
      </c>
      <c r="AG679" s="30">
        <v>0</v>
      </c>
      <c r="AH679" s="34" t="s">
        <v>1148</v>
      </c>
      <c r="AI679" s="32">
        <v>18</v>
      </c>
      <c r="AJ679" s="7" t="s">
        <v>1148</v>
      </c>
      <c r="AK679" s="7" t="str">
        <f>IF(OR(N679="Q",P679="Q",R679="Q",T679="Q",V679="Q",X679="Q",Z679="Q",AB679="Q",AD679="Q",AF679="Q",AH679="Q",AJ679="Q"),"Yes","No")</f>
        <v>No</v>
      </c>
    </row>
    <row r="680" spans="1:37">
      <c r="A680" s="7" t="s">
        <v>363</v>
      </c>
      <c r="B680" s="7" t="s">
        <v>299</v>
      </c>
      <c r="C680" s="7" t="s">
        <v>52</v>
      </c>
      <c r="D680" s="304">
        <v>5141</v>
      </c>
      <c r="E680" s="299">
        <v>50141</v>
      </c>
      <c r="F680" s="7" t="s">
        <v>167</v>
      </c>
      <c r="G680" s="7" t="s">
        <v>160</v>
      </c>
      <c r="H680" s="8">
        <v>3734090</v>
      </c>
      <c r="I680" s="8">
        <v>10</v>
      </c>
      <c r="J680" s="7" t="s">
        <v>34</v>
      </c>
      <c r="K680" s="7" t="s">
        <v>161</v>
      </c>
      <c r="L680" s="8">
        <v>10</v>
      </c>
      <c r="M680" s="8">
        <v>130219</v>
      </c>
      <c r="N680" s="7" t="s">
        <v>1148</v>
      </c>
      <c r="O680" s="8">
        <v>59665</v>
      </c>
      <c r="P680" s="7" t="s">
        <v>1148</v>
      </c>
      <c r="Q680" s="8">
        <v>0</v>
      </c>
      <c r="R680" s="7" t="s">
        <v>1148</v>
      </c>
      <c r="S680" s="8">
        <v>32676</v>
      </c>
      <c r="T680" s="7" t="s">
        <v>1148</v>
      </c>
      <c r="U680" s="8">
        <v>0</v>
      </c>
      <c r="V680" s="7" t="s">
        <v>1148</v>
      </c>
      <c r="W680" s="33">
        <v>222560</v>
      </c>
      <c r="X680" s="7" t="s">
        <v>1148</v>
      </c>
      <c r="Y680" s="30">
        <v>62</v>
      </c>
      <c r="Z680" s="7" t="s">
        <v>1148</v>
      </c>
      <c r="AA680" s="30">
        <v>22</v>
      </c>
      <c r="AB680" s="7" t="s">
        <v>1148</v>
      </c>
      <c r="AC680" s="30">
        <v>0</v>
      </c>
      <c r="AD680" s="7" t="s">
        <v>1148</v>
      </c>
      <c r="AE680" s="30">
        <v>16</v>
      </c>
      <c r="AF680" s="7" t="s">
        <v>1148</v>
      </c>
      <c r="AG680" s="30">
        <v>0</v>
      </c>
      <c r="AH680" s="34" t="s">
        <v>1148</v>
      </c>
      <c r="AI680" s="32">
        <v>100</v>
      </c>
      <c r="AJ680" s="7" t="s">
        <v>1148</v>
      </c>
      <c r="AK680" s="7" t="str">
        <f>IF(OR(N680="Q",P680="Q",R680="Q",T680="Q",V680="Q",X680="Q",Z680="Q",AB680="Q",AD680="Q",AF680="Q",AH680="Q",AJ680="Q"),"Yes","No")</f>
        <v>No</v>
      </c>
    </row>
    <row r="681" spans="1:37">
      <c r="A681" s="7" t="s">
        <v>657</v>
      </c>
      <c r="B681" s="7" t="s">
        <v>658</v>
      </c>
      <c r="C681" s="7" t="s">
        <v>42</v>
      </c>
      <c r="D681" s="304">
        <v>5053</v>
      </c>
      <c r="E681" s="299">
        <v>50053</v>
      </c>
      <c r="F681" s="7" t="s">
        <v>164</v>
      </c>
      <c r="G681" s="7" t="s">
        <v>160</v>
      </c>
      <c r="H681" s="8">
        <v>92742</v>
      </c>
      <c r="I681" s="8">
        <v>10</v>
      </c>
      <c r="J681" s="7" t="s">
        <v>7</v>
      </c>
      <c r="K681" s="7" t="s">
        <v>161</v>
      </c>
      <c r="L681" s="8">
        <v>8</v>
      </c>
      <c r="M681" s="8">
        <v>35190</v>
      </c>
      <c r="N681" s="7" t="s">
        <v>1148</v>
      </c>
      <c r="O681" s="8">
        <v>2018</v>
      </c>
      <c r="P681" s="7" t="s">
        <v>1148</v>
      </c>
      <c r="Q681" s="8">
        <v>2016</v>
      </c>
      <c r="R681" s="7" t="s">
        <v>1148</v>
      </c>
      <c r="S681" s="8">
        <v>11628</v>
      </c>
      <c r="T681" s="7" t="s">
        <v>1148</v>
      </c>
      <c r="U681" s="8">
        <v>0</v>
      </c>
      <c r="V681" s="7" t="s">
        <v>1148</v>
      </c>
      <c r="W681" s="33">
        <v>50852</v>
      </c>
      <c r="X681" s="7" t="s">
        <v>1148</v>
      </c>
      <c r="Y681" s="30">
        <v>17</v>
      </c>
      <c r="Z681" s="7" t="s">
        <v>1148</v>
      </c>
      <c r="AA681" s="30">
        <v>1</v>
      </c>
      <c r="AB681" s="7" t="s">
        <v>1148</v>
      </c>
      <c r="AC681" s="30">
        <v>1</v>
      </c>
      <c r="AD681" s="7" t="s">
        <v>1148</v>
      </c>
      <c r="AE681" s="30">
        <v>5.7</v>
      </c>
      <c r="AF681" s="7" t="s">
        <v>1148</v>
      </c>
      <c r="AG681" s="30">
        <v>0</v>
      </c>
      <c r="AH681" s="34" t="s">
        <v>1148</v>
      </c>
      <c r="AI681" s="32">
        <v>24.7</v>
      </c>
      <c r="AJ681" s="7" t="s">
        <v>1148</v>
      </c>
      <c r="AK681" s="7" t="str">
        <f>IF(OR(N681="Q",P681="Q",R681="Q",T681="Q",V681="Q",X681="Q",Z681="Q",AB681="Q",AD681="Q",AF681="Q",AH681="Q",AJ681="Q"),"Yes","No")</f>
        <v>No</v>
      </c>
    </row>
    <row r="682" spans="1:37">
      <c r="A682" s="7" t="s">
        <v>805</v>
      </c>
      <c r="B682" s="7" t="s">
        <v>806</v>
      </c>
      <c r="C682" s="7" t="s">
        <v>46</v>
      </c>
      <c r="D682" s="304">
        <v>6127</v>
      </c>
      <c r="E682" s="299">
        <v>60127</v>
      </c>
      <c r="F682" s="7" t="s">
        <v>164</v>
      </c>
      <c r="G682" s="7" t="s">
        <v>160</v>
      </c>
      <c r="H682" s="8">
        <v>899703</v>
      </c>
      <c r="I682" s="8">
        <v>10</v>
      </c>
      <c r="J682" s="7" t="s">
        <v>10</v>
      </c>
      <c r="K682" s="7" t="s">
        <v>161</v>
      </c>
      <c r="L682" s="8">
        <v>7</v>
      </c>
      <c r="M682" s="8">
        <v>8273</v>
      </c>
      <c r="N682" s="7" t="s">
        <v>1148</v>
      </c>
      <c r="O682" s="8">
        <v>0</v>
      </c>
      <c r="P682" s="7" t="s">
        <v>1148</v>
      </c>
      <c r="Q682" s="8">
        <v>0</v>
      </c>
      <c r="R682" s="7" t="s">
        <v>1148</v>
      </c>
      <c r="S682" s="8">
        <v>5193</v>
      </c>
      <c r="T682" s="7" t="s">
        <v>1148</v>
      </c>
      <c r="U682" s="8">
        <v>0</v>
      </c>
      <c r="V682" s="7" t="s">
        <v>1148</v>
      </c>
      <c r="W682" s="33">
        <v>13466</v>
      </c>
      <c r="X682" s="7" t="s">
        <v>1148</v>
      </c>
      <c r="Y682" s="30">
        <v>5</v>
      </c>
      <c r="Z682" s="7" t="s">
        <v>1148</v>
      </c>
      <c r="AA682" s="30">
        <v>0</v>
      </c>
      <c r="AB682" s="7" t="s">
        <v>1148</v>
      </c>
      <c r="AC682" s="30">
        <v>0</v>
      </c>
      <c r="AD682" s="7" t="s">
        <v>1148</v>
      </c>
      <c r="AE682" s="30">
        <v>3</v>
      </c>
      <c r="AF682" s="7" t="s">
        <v>1148</v>
      </c>
      <c r="AG682" s="30">
        <v>0</v>
      </c>
      <c r="AH682" s="34" t="s">
        <v>1148</v>
      </c>
      <c r="AI682" s="32">
        <v>8</v>
      </c>
      <c r="AJ682" s="7" t="s">
        <v>1148</v>
      </c>
      <c r="AK682" s="7" t="str">
        <f>IF(OR(N682="Q",P682="Q",R682="Q",T682="Q",V682="Q",X682="Q",Z682="Q",AB682="Q",AD682="Q",AF682="Q",AH682="Q",AJ682="Q"),"Yes","No")</f>
        <v>No</v>
      </c>
    </row>
    <row r="683" spans="1:37">
      <c r="A683" s="7" t="s">
        <v>805</v>
      </c>
      <c r="B683" s="7" t="s">
        <v>806</v>
      </c>
      <c r="C683" s="7" t="s">
        <v>46</v>
      </c>
      <c r="D683" s="304">
        <v>6127</v>
      </c>
      <c r="E683" s="299">
        <v>60127</v>
      </c>
      <c r="F683" s="7" t="s">
        <v>164</v>
      </c>
      <c r="G683" s="7" t="s">
        <v>160</v>
      </c>
      <c r="H683" s="8">
        <v>899703</v>
      </c>
      <c r="I683" s="8">
        <v>10</v>
      </c>
      <c r="J683" s="7" t="s">
        <v>19</v>
      </c>
      <c r="K683" s="7" t="s">
        <v>161</v>
      </c>
      <c r="L683" s="8">
        <v>3</v>
      </c>
      <c r="M683" s="8">
        <v>71878</v>
      </c>
      <c r="N683" s="7" t="s">
        <v>1148</v>
      </c>
      <c r="O683" s="8">
        <v>0</v>
      </c>
      <c r="P683" s="7" t="s">
        <v>1148</v>
      </c>
      <c r="Q683" s="8">
        <v>0</v>
      </c>
      <c r="R683" s="7" t="s">
        <v>1148</v>
      </c>
      <c r="S683" s="8">
        <v>13630</v>
      </c>
      <c r="T683" s="7" t="s">
        <v>1148</v>
      </c>
      <c r="U683" s="8">
        <v>0</v>
      </c>
      <c r="V683" s="7" t="s">
        <v>1148</v>
      </c>
      <c r="W683" s="33">
        <v>85508</v>
      </c>
      <c r="X683" s="7" t="s">
        <v>1148</v>
      </c>
      <c r="Y683" s="30">
        <v>35</v>
      </c>
      <c r="Z683" s="7" t="s">
        <v>1148</v>
      </c>
      <c r="AA683" s="30">
        <v>0</v>
      </c>
      <c r="AB683" s="7" t="s">
        <v>1148</v>
      </c>
      <c r="AC683" s="30">
        <v>0</v>
      </c>
      <c r="AD683" s="7" t="s">
        <v>1148</v>
      </c>
      <c r="AE683" s="30">
        <v>7</v>
      </c>
      <c r="AF683" s="7" t="s">
        <v>1148</v>
      </c>
      <c r="AG683" s="30">
        <v>0</v>
      </c>
      <c r="AH683" s="34" t="s">
        <v>1148</v>
      </c>
      <c r="AI683" s="32">
        <v>42</v>
      </c>
      <c r="AJ683" s="7" t="s">
        <v>1148</v>
      </c>
      <c r="AK683" s="7" t="str">
        <f>IF(OR(N683="Q",P683="Q",R683="Q",T683="Q",V683="Q",X683="Q",Z683="Q",AB683="Q",AD683="Q",AF683="Q",AH683="Q",AJ683="Q"),"Yes","No")</f>
        <v>No</v>
      </c>
    </row>
    <row r="684" spans="1:37">
      <c r="A684" s="7" t="s">
        <v>657</v>
      </c>
      <c r="B684" s="7" t="s">
        <v>658</v>
      </c>
      <c r="C684" s="7" t="s">
        <v>42</v>
      </c>
      <c r="D684" s="304">
        <v>5053</v>
      </c>
      <c r="E684" s="299">
        <v>50053</v>
      </c>
      <c r="F684" s="7" t="s">
        <v>164</v>
      </c>
      <c r="G684" s="7" t="s">
        <v>160</v>
      </c>
      <c r="H684" s="8">
        <v>92742</v>
      </c>
      <c r="I684" s="8">
        <v>10</v>
      </c>
      <c r="J684" s="7" t="s">
        <v>10</v>
      </c>
      <c r="K684" s="7" t="s">
        <v>161</v>
      </c>
      <c r="L684" s="8">
        <v>2</v>
      </c>
      <c r="M684" s="8">
        <v>10844</v>
      </c>
      <c r="N684" s="7" t="s">
        <v>1148</v>
      </c>
      <c r="O684" s="8">
        <v>2016</v>
      </c>
      <c r="P684" s="7" t="s">
        <v>1148</v>
      </c>
      <c r="Q684" s="8">
        <v>2016</v>
      </c>
      <c r="R684" s="7" t="s">
        <v>1148</v>
      </c>
      <c r="S684" s="8">
        <v>1400</v>
      </c>
      <c r="T684" s="7" t="s">
        <v>1148</v>
      </c>
      <c r="U684" s="8">
        <v>0</v>
      </c>
      <c r="V684" s="7" t="s">
        <v>1148</v>
      </c>
      <c r="W684" s="33">
        <v>16276</v>
      </c>
      <c r="X684" s="7" t="s">
        <v>1148</v>
      </c>
      <c r="Y684" s="30">
        <v>4</v>
      </c>
      <c r="Z684" s="7" t="s">
        <v>1148</v>
      </c>
      <c r="AA684" s="30">
        <v>1</v>
      </c>
      <c r="AB684" s="7" t="s">
        <v>1148</v>
      </c>
      <c r="AC684" s="30">
        <v>1</v>
      </c>
      <c r="AD684" s="7" t="s">
        <v>1148</v>
      </c>
      <c r="AE684" s="30">
        <v>1.3</v>
      </c>
      <c r="AF684" s="7" t="s">
        <v>1148</v>
      </c>
      <c r="AG684" s="30">
        <v>0</v>
      </c>
      <c r="AH684" s="34" t="s">
        <v>1148</v>
      </c>
      <c r="AI684" s="32">
        <v>7.3</v>
      </c>
      <c r="AJ684" s="7" t="s">
        <v>1148</v>
      </c>
      <c r="AK684" s="7" t="str">
        <f>IF(OR(N684="Q",P684="Q",R684="Q",T684="Q",V684="Q",X684="Q",Z684="Q",AB684="Q",AD684="Q",AF684="Q",AH684="Q",AJ684="Q"),"Yes","No")</f>
        <v>No</v>
      </c>
    </row>
    <row r="685" spans="1:37">
      <c r="A685" s="7" t="s">
        <v>771</v>
      </c>
      <c r="B685" s="7" t="s">
        <v>772</v>
      </c>
      <c r="C685" s="7" t="s">
        <v>79</v>
      </c>
      <c r="D685" s="304">
        <v>4175</v>
      </c>
      <c r="E685" s="299">
        <v>40175</v>
      </c>
      <c r="F685" s="7" t="s">
        <v>159</v>
      </c>
      <c r="G685" s="7" t="s">
        <v>160</v>
      </c>
      <c r="H685" s="8">
        <v>2148346</v>
      </c>
      <c r="I685" s="8">
        <v>9</v>
      </c>
      <c r="J685" s="7" t="s">
        <v>19</v>
      </c>
      <c r="K685" s="7" t="s">
        <v>161</v>
      </c>
      <c r="L685" s="8">
        <v>9</v>
      </c>
      <c r="M685" s="8">
        <v>202280</v>
      </c>
      <c r="N685" s="7" t="s">
        <v>1148</v>
      </c>
      <c r="O685" s="8">
        <v>127010</v>
      </c>
      <c r="P685" s="7" t="s">
        <v>1148</v>
      </c>
      <c r="Q685" s="8">
        <v>16640</v>
      </c>
      <c r="R685" s="7" t="s">
        <v>1148</v>
      </c>
      <c r="S685" s="8">
        <v>72020</v>
      </c>
      <c r="T685" s="7" t="s">
        <v>1148</v>
      </c>
      <c r="U685" s="8">
        <v>0</v>
      </c>
      <c r="V685" s="7" t="s">
        <v>1148</v>
      </c>
      <c r="W685" s="33">
        <v>417950</v>
      </c>
      <c r="X685" s="7" t="s">
        <v>1148</v>
      </c>
      <c r="Y685" s="30">
        <v>106</v>
      </c>
      <c r="Z685" s="7" t="s">
        <v>1148</v>
      </c>
      <c r="AA685" s="30">
        <v>67</v>
      </c>
      <c r="AB685" s="7" t="s">
        <v>1148</v>
      </c>
      <c r="AC685" s="30">
        <v>9</v>
      </c>
      <c r="AD685" s="7" t="s">
        <v>1148</v>
      </c>
      <c r="AE685" s="30">
        <v>37</v>
      </c>
      <c r="AF685" s="7" t="s">
        <v>1148</v>
      </c>
      <c r="AG685" s="30">
        <v>0</v>
      </c>
      <c r="AH685" s="34" t="s">
        <v>1148</v>
      </c>
      <c r="AI685" s="32">
        <v>219</v>
      </c>
      <c r="AJ685" s="7" t="s">
        <v>1148</v>
      </c>
      <c r="AK685" s="7" t="str">
        <f>IF(OR(N685="Q",P685="Q",R685="Q",T685="Q",V685="Q",X685="Q",Z685="Q",AB685="Q",AD685="Q",AF685="Q",AH685="Q",AJ685="Q"),"Yes","No")</f>
        <v>No</v>
      </c>
    </row>
    <row r="686" spans="1:37">
      <c r="A686" s="7" t="s">
        <v>312</v>
      </c>
      <c r="B686" s="7" t="s">
        <v>313</v>
      </c>
      <c r="C686" s="7" t="s">
        <v>70</v>
      </c>
      <c r="D686" s="304">
        <v>2006</v>
      </c>
      <c r="E686" s="299">
        <v>20006</v>
      </c>
      <c r="F686" s="7" t="s">
        <v>164</v>
      </c>
      <c r="G686" s="7" t="s">
        <v>160</v>
      </c>
      <c r="H686" s="8">
        <v>18351295</v>
      </c>
      <c r="I686" s="8">
        <v>9</v>
      </c>
      <c r="J686" s="7" t="s">
        <v>7</v>
      </c>
      <c r="K686" s="7" t="s">
        <v>161</v>
      </c>
      <c r="L686" s="8">
        <v>6</v>
      </c>
      <c r="M686" s="8">
        <v>22938</v>
      </c>
      <c r="N686" s="7" t="s">
        <v>1148</v>
      </c>
      <c r="O686" s="8">
        <v>5827</v>
      </c>
      <c r="P686" s="7" t="s">
        <v>1148</v>
      </c>
      <c r="Q686" s="8">
        <v>0</v>
      </c>
      <c r="R686" s="7" t="s">
        <v>1148</v>
      </c>
      <c r="S686" s="8">
        <v>1511</v>
      </c>
      <c r="T686" s="7" t="s">
        <v>1148</v>
      </c>
      <c r="U686" s="8">
        <v>0</v>
      </c>
      <c r="V686" s="7" t="s">
        <v>1148</v>
      </c>
      <c r="W686" s="33">
        <v>30276</v>
      </c>
      <c r="X686" s="7" t="s">
        <v>1148</v>
      </c>
      <c r="Y686" s="30">
        <v>11</v>
      </c>
      <c r="Z686" s="7" t="s">
        <v>1148</v>
      </c>
      <c r="AA686" s="30">
        <v>3</v>
      </c>
      <c r="AB686" s="7" t="s">
        <v>1148</v>
      </c>
      <c r="AC686" s="30">
        <v>0</v>
      </c>
      <c r="AD686" s="7" t="s">
        <v>1148</v>
      </c>
      <c r="AE686" s="30">
        <v>0.7</v>
      </c>
      <c r="AF686" s="7" t="s">
        <v>1148</v>
      </c>
      <c r="AG686" s="30">
        <v>0</v>
      </c>
      <c r="AH686" s="34" t="s">
        <v>1148</v>
      </c>
      <c r="AI686" s="32">
        <v>14.7</v>
      </c>
      <c r="AJ686" s="7" t="s">
        <v>1148</v>
      </c>
      <c r="AK686" s="7" t="str">
        <f>IF(OR(N686="Q",P686="Q",R686="Q",T686="Q",V686="Q",X686="Q",Z686="Q",AB686="Q",AD686="Q",AF686="Q",AH686="Q",AJ686="Q"),"Yes","No")</f>
        <v>No</v>
      </c>
    </row>
    <row r="687" spans="1:37">
      <c r="A687" s="7" t="s">
        <v>312</v>
      </c>
      <c r="B687" s="7" t="s">
        <v>313</v>
      </c>
      <c r="C687" s="7" t="s">
        <v>70</v>
      </c>
      <c r="D687" s="304">
        <v>2006</v>
      </c>
      <c r="E687" s="299">
        <v>20006</v>
      </c>
      <c r="F687" s="7" t="s">
        <v>164</v>
      </c>
      <c r="G687" s="7" t="s">
        <v>160</v>
      </c>
      <c r="H687" s="8">
        <v>18351295</v>
      </c>
      <c r="I687" s="8">
        <v>9</v>
      </c>
      <c r="J687" s="7" t="s">
        <v>10</v>
      </c>
      <c r="K687" s="7" t="s">
        <v>161</v>
      </c>
      <c r="L687" s="8">
        <v>3</v>
      </c>
      <c r="M687" s="8">
        <v>7380</v>
      </c>
      <c r="N687" s="7" t="s">
        <v>1148</v>
      </c>
      <c r="O687" s="8">
        <v>400</v>
      </c>
      <c r="P687" s="7" t="s">
        <v>1148</v>
      </c>
      <c r="Q687" s="8">
        <v>0</v>
      </c>
      <c r="R687" s="7" t="s">
        <v>1148</v>
      </c>
      <c r="S687" s="8">
        <v>928</v>
      </c>
      <c r="T687" s="7" t="s">
        <v>1148</v>
      </c>
      <c r="U687" s="8">
        <v>0</v>
      </c>
      <c r="V687" s="7" t="s">
        <v>1148</v>
      </c>
      <c r="W687" s="33">
        <v>8708</v>
      </c>
      <c r="X687" s="7" t="s">
        <v>1148</v>
      </c>
      <c r="Y687" s="30">
        <v>3</v>
      </c>
      <c r="Z687" s="7" t="s">
        <v>1148</v>
      </c>
      <c r="AA687" s="30">
        <v>0.2</v>
      </c>
      <c r="AB687" s="7" t="s">
        <v>1148</v>
      </c>
      <c r="AC687" s="30">
        <v>0</v>
      </c>
      <c r="AD687" s="7" t="s">
        <v>1148</v>
      </c>
      <c r="AE687" s="30">
        <v>0.3</v>
      </c>
      <c r="AF687" s="7" t="s">
        <v>1148</v>
      </c>
      <c r="AG687" s="30">
        <v>0</v>
      </c>
      <c r="AH687" s="34" t="s">
        <v>1148</v>
      </c>
      <c r="AI687" s="32">
        <v>3.5</v>
      </c>
      <c r="AJ687" s="7" t="s">
        <v>1148</v>
      </c>
      <c r="AK687" s="7" t="str">
        <f>IF(OR(N687="Q",P687="Q",R687="Q",T687="Q",V687="Q",X687="Q",Z687="Q",AB687="Q",AD687="Q",AF687="Q",AH687="Q",AJ687="Q"),"Yes","No")</f>
        <v>No</v>
      </c>
    </row>
    <row r="688" spans="1:37">
      <c r="A688" s="7" t="s">
        <v>300</v>
      </c>
      <c r="B688" s="7" t="s">
        <v>301</v>
      </c>
      <c r="C688" s="7" t="s">
        <v>86</v>
      </c>
      <c r="D688" s="304">
        <v>3058</v>
      </c>
      <c r="E688" s="299">
        <v>30058</v>
      </c>
      <c r="F688" s="7" t="s">
        <v>164</v>
      </c>
      <c r="G688" s="7" t="s">
        <v>160</v>
      </c>
      <c r="H688" s="8">
        <v>4586770</v>
      </c>
      <c r="I688" s="8">
        <v>8</v>
      </c>
      <c r="J688" s="7" t="s">
        <v>7</v>
      </c>
      <c r="K688" s="7" t="s">
        <v>161</v>
      </c>
      <c r="L688" s="8">
        <v>8</v>
      </c>
      <c r="M688" s="8">
        <v>40618</v>
      </c>
      <c r="N688" s="7" t="s">
        <v>1148</v>
      </c>
      <c r="O688" s="8">
        <v>5057</v>
      </c>
      <c r="P688" s="7" t="s">
        <v>1148</v>
      </c>
      <c r="Q688" s="8">
        <v>0</v>
      </c>
      <c r="R688" s="7" t="s">
        <v>1148</v>
      </c>
      <c r="S688" s="8">
        <v>6686</v>
      </c>
      <c r="T688" s="7" t="s">
        <v>1148</v>
      </c>
      <c r="U688" s="8">
        <v>0</v>
      </c>
      <c r="V688" s="7" t="s">
        <v>1148</v>
      </c>
      <c r="W688" s="33">
        <v>52361</v>
      </c>
      <c r="X688" s="7" t="s">
        <v>1148</v>
      </c>
      <c r="Y688" s="30">
        <v>23.7</v>
      </c>
      <c r="Z688" s="7" t="s">
        <v>1148</v>
      </c>
      <c r="AA688" s="30">
        <v>2.7</v>
      </c>
      <c r="AB688" s="7" t="s">
        <v>1148</v>
      </c>
      <c r="AC688" s="30">
        <v>0</v>
      </c>
      <c r="AD688" s="7" t="s">
        <v>1148</v>
      </c>
      <c r="AE688" s="30">
        <v>43.55</v>
      </c>
      <c r="AF688" s="7" t="s">
        <v>1148</v>
      </c>
      <c r="AG688" s="30">
        <v>0</v>
      </c>
      <c r="AH688" s="34" t="s">
        <v>1148</v>
      </c>
      <c r="AI688" s="32">
        <v>69.95</v>
      </c>
      <c r="AJ688" s="7" t="s">
        <v>1148</v>
      </c>
      <c r="AK688" s="7" t="str">
        <f>IF(OR(N688="Q",P688="Q",R688="Q",T688="Q",V688="Q",X688="Q",Z688="Q",AB688="Q",AD688="Q",AF688="Q",AH688="Q",AJ688="Q"),"Yes","No")</f>
        <v>No</v>
      </c>
    </row>
    <row r="689" spans="1:37">
      <c r="A689" s="7" t="s">
        <v>749</v>
      </c>
      <c r="B689" s="7" t="s">
        <v>554</v>
      </c>
      <c r="C689" s="7" t="s">
        <v>42</v>
      </c>
      <c r="D689" s="304">
        <v>5179</v>
      </c>
      <c r="E689" s="299">
        <v>50179</v>
      </c>
      <c r="F689" s="7" t="s">
        <v>189</v>
      </c>
      <c r="G689" s="7" t="s">
        <v>160</v>
      </c>
      <c r="H689" s="8">
        <v>8608208</v>
      </c>
      <c r="I689" s="8">
        <v>7</v>
      </c>
      <c r="J689" s="7" t="s">
        <v>10</v>
      </c>
      <c r="K689" s="7" t="s">
        <v>161</v>
      </c>
      <c r="L689" s="8">
        <v>7</v>
      </c>
      <c r="M689" s="8">
        <v>18422</v>
      </c>
      <c r="N689" s="7" t="s">
        <v>1148</v>
      </c>
      <c r="O689" s="8">
        <v>0</v>
      </c>
      <c r="P689" s="7" t="s">
        <v>1148</v>
      </c>
      <c r="Q689" s="8">
        <v>0</v>
      </c>
      <c r="R689" s="7" t="s">
        <v>1148</v>
      </c>
      <c r="S689" s="8">
        <v>5402</v>
      </c>
      <c r="T689" s="7" t="s">
        <v>1148</v>
      </c>
      <c r="U689" s="8">
        <v>0</v>
      </c>
      <c r="V689" s="7" t="s">
        <v>1148</v>
      </c>
      <c r="W689" s="33">
        <v>23824</v>
      </c>
      <c r="X689" s="7" t="s">
        <v>1148</v>
      </c>
      <c r="Y689" s="30">
        <v>10</v>
      </c>
      <c r="Z689" s="7" t="s">
        <v>1148</v>
      </c>
      <c r="AA689" s="30">
        <v>0</v>
      </c>
      <c r="AB689" s="7" t="s">
        <v>1148</v>
      </c>
      <c r="AC689" s="30">
        <v>0</v>
      </c>
      <c r="AD689" s="7" t="s">
        <v>1148</v>
      </c>
      <c r="AE689" s="30">
        <v>3</v>
      </c>
      <c r="AF689" s="7" t="s">
        <v>1148</v>
      </c>
      <c r="AG689" s="30">
        <v>0</v>
      </c>
      <c r="AH689" s="34" t="s">
        <v>1148</v>
      </c>
      <c r="AI689" s="32">
        <v>13</v>
      </c>
      <c r="AJ689" s="7" t="s">
        <v>1148</v>
      </c>
      <c r="AK689" s="7" t="str">
        <f>IF(OR(N689="Q",P689="Q",R689="Q",T689="Q",V689="Q",X689="Q",Z689="Q",AB689="Q",AD689="Q",AF689="Q",AH689="Q",AJ689="Q"),"Yes","No")</f>
        <v>No</v>
      </c>
    </row>
    <row r="690" spans="1:37">
      <c r="A690" s="7" t="s">
        <v>342</v>
      </c>
      <c r="B690" s="7" t="s">
        <v>343</v>
      </c>
      <c r="C690" s="7" t="s">
        <v>38</v>
      </c>
      <c r="D690" s="304">
        <v>7030</v>
      </c>
      <c r="E690" s="299">
        <v>70030</v>
      </c>
      <c r="F690" s="7" t="s">
        <v>164</v>
      </c>
      <c r="G690" s="7" t="s">
        <v>160</v>
      </c>
      <c r="H690" s="8">
        <v>106621</v>
      </c>
      <c r="I690" s="8">
        <v>7</v>
      </c>
      <c r="J690" s="7" t="s">
        <v>7</v>
      </c>
      <c r="K690" s="7" t="s">
        <v>161</v>
      </c>
      <c r="L690" s="8">
        <v>7</v>
      </c>
      <c r="M690" s="8">
        <v>13373</v>
      </c>
      <c r="N690" s="7" t="s">
        <v>1148</v>
      </c>
      <c r="O690" s="8">
        <v>3587</v>
      </c>
      <c r="P690" s="7" t="s">
        <v>1148</v>
      </c>
      <c r="Q690" s="8">
        <v>0</v>
      </c>
      <c r="R690" s="7" t="s">
        <v>1148</v>
      </c>
      <c r="S690" s="8">
        <v>1833</v>
      </c>
      <c r="T690" s="7" t="s">
        <v>1148</v>
      </c>
      <c r="U690" s="8">
        <v>0</v>
      </c>
      <c r="V690" s="7" t="s">
        <v>1148</v>
      </c>
      <c r="W690" s="33">
        <v>18793</v>
      </c>
      <c r="X690" s="7" t="s">
        <v>1148</v>
      </c>
      <c r="Y690" s="30">
        <v>8</v>
      </c>
      <c r="Z690" s="7" t="s">
        <v>1148</v>
      </c>
      <c r="AA690" s="30">
        <v>2</v>
      </c>
      <c r="AB690" s="7" t="s">
        <v>1148</v>
      </c>
      <c r="AC690" s="30">
        <v>0</v>
      </c>
      <c r="AD690" s="7" t="s">
        <v>1148</v>
      </c>
      <c r="AE690" s="30">
        <v>1</v>
      </c>
      <c r="AF690" s="7" t="s">
        <v>1148</v>
      </c>
      <c r="AG690" s="30">
        <v>0</v>
      </c>
      <c r="AH690" s="34" t="s">
        <v>1148</v>
      </c>
      <c r="AI690" s="32">
        <v>11</v>
      </c>
      <c r="AJ690" s="7" t="s">
        <v>1148</v>
      </c>
      <c r="AK690" s="7" t="str">
        <f>IF(OR(N690="Q",P690="Q",R690="Q",T690="Q",V690="Q",X690="Q",Z690="Q",AB690="Q",AD690="Q",AF690="Q",AH690="Q",AJ690="Q"),"Yes","No")</f>
        <v>No</v>
      </c>
    </row>
    <row r="691" spans="1:37">
      <c r="A691" s="7" t="s">
        <v>777</v>
      </c>
      <c r="B691" s="7" t="s">
        <v>523</v>
      </c>
      <c r="C691" s="7" t="s">
        <v>57</v>
      </c>
      <c r="D691" s="304">
        <v>8107</v>
      </c>
      <c r="E691" s="299">
        <v>80107</v>
      </c>
      <c r="F691" s="7" t="s">
        <v>114</v>
      </c>
      <c r="G691" s="7" t="s">
        <v>160</v>
      </c>
      <c r="H691" s="8">
        <v>82157</v>
      </c>
      <c r="I691" s="8">
        <v>6</v>
      </c>
      <c r="J691" s="7" t="s">
        <v>7</v>
      </c>
      <c r="K691" s="7" t="s">
        <v>161</v>
      </c>
      <c r="L691" s="8">
        <v>6</v>
      </c>
      <c r="M691" s="8">
        <v>1926</v>
      </c>
      <c r="N691" s="7" t="s">
        <v>1148</v>
      </c>
      <c r="O691" s="8">
        <v>1003</v>
      </c>
      <c r="P691" s="7" t="s">
        <v>1148</v>
      </c>
      <c r="Q691" s="8">
        <v>153</v>
      </c>
      <c r="R691" s="7" t="s">
        <v>1148</v>
      </c>
      <c r="S691" s="8">
        <v>1961</v>
      </c>
      <c r="T691" s="7" t="s">
        <v>1148</v>
      </c>
      <c r="U691" s="8">
        <v>645</v>
      </c>
      <c r="V691" s="7" t="s">
        <v>1148</v>
      </c>
      <c r="W691" s="33">
        <v>5688</v>
      </c>
      <c r="X691" s="7" t="s">
        <v>1148</v>
      </c>
      <c r="Y691" s="30">
        <v>0.9</v>
      </c>
      <c r="Z691" s="7" t="s">
        <v>1148</v>
      </c>
      <c r="AA691" s="30">
        <v>0.5</v>
      </c>
      <c r="AB691" s="7" t="s">
        <v>1148</v>
      </c>
      <c r="AC691" s="30">
        <v>0.1</v>
      </c>
      <c r="AD691" s="7" t="s">
        <v>1148</v>
      </c>
      <c r="AE691" s="30">
        <v>1</v>
      </c>
      <c r="AF691" s="7" t="s">
        <v>1148</v>
      </c>
      <c r="AG691" s="30">
        <v>0.3</v>
      </c>
      <c r="AH691" s="34" t="s">
        <v>1148</v>
      </c>
      <c r="AI691" s="32">
        <v>2.8</v>
      </c>
      <c r="AJ691" s="7" t="s">
        <v>1148</v>
      </c>
      <c r="AK691" s="7" t="str">
        <f>IF(OR(N691="Q",P691="Q",R691="Q",T691="Q",V691="Q",X691="Q",Z691="Q",AB691="Q",AD691="Q",AF691="Q",AH691="Q",AJ691="Q"),"Yes","No")</f>
        <v>No</v>
      </c>
    </row>
    <row r="692" spans="1:37">
      <c r="A692" s="7" t="s">
        <v>126</v>
      </c>
      <c r="B692" s="7" t="s">
        <v>497</v>
      </c>
      <c r="C692" s="7" t="s">
        <v>70</v>
      </c>
      <c r="D692" s="304">
        <v>2189</v>
      </c>
      <c r="E692" s="299">
        <v>20189</v>
      </c>
      <c r="F692" s="7" t="s">
        <v>175</v>
      </c>
      <c r="G692" s="7" t="s">
        <v>160</v>
      </c>
      <c r="H692" s="8">
        <v>18351295</v>
      </c>
      <c r="I692" s="8">
        <v>6</v>
      </c>
      <c r="J692" s="7" t="s">
        <v>19</v>
      </c>
      <c r="K692" s="7" t="s">
        <v>161</v>
      </c>
      <c r="L692" s="8">
        <v>6</v>
      </c>
      <c r="M692" s="8">
        <v>54515</v>
      </c>
      <c r="N692" s="7" t="s">
        <v>1148</v>
      </c>
      <c r="O692" s="8">
        <v>6595</v>
      </c>
      <c r="P692" s="7" t="s">
        <v>1148</v>
      </c>
      <c r="Q692" s="8">
        <v>0</v>
      </c>
      <c r="R692" s="7" t="s">
        <v>1148</v>
      </c>
      <c r="S692" s="8">
        <v>1920</v>
      </c>
      <c r="T692" s="7" t="s">
        <v>1148</v>
      </c>
      <c r="U692" s="8">
        <v>0</v>
      </c>
      <c r="V692" s="7" t="s">
        <v>1148</v>
      </c>
      <c r="W692" s="33">
        <v>63030</v>
      </c>
      <c r="X692" s="7" t="s">
        <v>1148</v>
      </c>
      <c r="Y692" s="30">
        <v>25</v>
      </c>
      <c r="Z692" s="7" t="s">
        <v>1148</v>
      </c>
      <c r="AA692" s="30">
        <v>3</v>
      </c>
      <c r="AB692" s="7" t="s">
        <v>1148</v>
      </c>
      <c r="AC692" s="30">
        <v>0</v>
      </c>
      <c r="AD692" s="7" t="s">
        <v>1148</v>
      </c>
      <c r="AE692" s="30">
        <v>1</v>
      </c>
      <c r="AF692" s="7" t="s">
        <v>1148</v>
      </c>
      <c r="AG692" s="30">
        <v>0</v>
      </c>
      <c r="AH692" s="34" t="s">
        <v>1148</v>
      </c>
      <c r="AI692" s="32">
        <v>29</v>
      </c>
      <c r="AJ692" s="7" t="s">
        <v>1148</v>
      </c>
      <c r="AK692" s="7" t="str">
        <f>IF(OR(N692="Q",P692="Q",R692="Q",T692="Q",V692="Q",X692="Q",Z692="Q",AB692="Q",AD692="Q",AF692="Q",AH692="Q",AJ692="Q"),"Yes","No")</f>
        <v>No</v>
      </c>
    </row>
    <row r="693" spans="1:37">
      <c r="A693" s="7" t="s">
        <v>15</v>
      </c>
      <c r="B693" s="7" t="s">
        <v>409</v>
      </c>
      <c r="C693" s="7" t="s">
        <v>13</v>
      </c>
      <c r="D693" s="304">
        <v>9140</v>
      </c>
      <c r="E693" s="299">
        <v>90140</v>
      </c>
      <c r="F693" s="7" t="s">
        <v>164</v>
      </c>
      <c r="G693" s="7" t="s">
        <v>160</v>
      </c>
      <c r="H693" s="8">
        <v>3629114</v>
      </c>
      <c r="I693" s="8">
        <v>5</v>
      </c>
      <c r="J693" s="7" t="s">
        <v>10</v>
      </c>
      <c r="K693" s="7" t="s">
        <v>161</v>
      </c>
      <c r="L693" s="8">
        <v>5</v>
      </c>
      <c r="M693" s="8">
        <v>8478</v>
      </c>
      <c r="N693" s="7" t="s">
        <v>1148</v>
      </c>
      <c r="O693" s="8">
        <v>665</v>
      </c>
      <c r="P693" s="7" t="s">
        <v>1148</v>
      </c>
      <c r="Q693" s="8">
        <v>499</v>
      </c>
      <c r="R693" s="7" t="s">
        <v>1148</v>
      </c>
      <c r="S693" s="8">
        <v>1736</v>
      </c>
      <c r="T693" s="7" t="s">
        <v>1148</v>
      </c>
      <c r="U693" s="8">
        <v>0</v>
      </c>
      <c r="V693" s="7" t="s">
        <v>1148</v>
      </c>
      <c r="W693" s="33">
        <v>11378</v>
      </c>
      <c r="X693" s="7" t="s">
        <v>1148</v>
      </c>
      <c r="Y693" s="30">
        <v>5</v>
      </c>
      <c r="Z693" s="7" t="s">
        <v>1148</v>
      </c>
      <c r="AA693" s="30">
        <v>0.4</v>
      </c>
      <c r="AB693" s="7" t="s">
        <v>1148</v>
      </c>
      <c r="AC693" s="30">
        <v>0.3</v>
      </c>
      <c r="AD693" s="7" t="s">
        <v>1148</v>
      </c>
      <c r="AE693" s="30">
        <v>1</v>
      </c>
      <c r="AF693" s="7" t="s">
        <v>1148</v>
      </c>
      <c r="AG693" s="30">
        <v>0</v>
      </c>
      <c r="AH693" s="34" t="s">
        <v>1148</v>
      </c>
      <c r="AI693" s="32">
        <v>6.7</v>
      </c>
      <c r="AJ693" s="7" t="s">
        <v>1148</v>
      </c>
      <c r="AK693" s="7" t="str">
        <f>IF(OR(N693="Q",P693="Q",R693="Q",T693="Q",V693="Q",X693="Q",Z693="Q",AB693="Q",AD693="Q",AF693="Q",AH693="Q",AJ693="Q"),"Yes","No")</f>
        <v>No</v>
      </c>
    </row>
    <row r="694" spans="1:37">
      <c r="A694" s="7" t="s">
        <v>193</v>
      </c>
      <c r="B694" s="7" t="s">
        <v>194</v>
      </c>
      <c r="C694" s="7" t="s">
        <v>26</v>
      </c>
      <c r="D694" s="304">
        <v>8025</v>
      </c>
      <c r="E694" s="299">
        <v>80025</v>
      </c>
      <c r="F694" s="7" t="s">
        <v>164</v>
      </c>
      <c r="G694" s="7" t="s">
        <v>160</v>
      </c>
      <c r="H694" s="8">
        <v>264465</v>
      </c>
      <c r="I694" s="8">
        <v>5</v>
      </c>
      <c r="J694" s="7" t="s">
        <v>7</v>
      </c>
      <c r="K694" s="7" t="s">
        <v>161</v>
      </c>
      <c r="L694" s="8">
        <v>3</v>
      </c>
      <c r="M694" s="8">
        <v>0</v>
      </c>
      <c r="N694" s="7" t="s">
        <v>1148</v>
      </c>
      <c r="O694" s="8">
        <v>0</v>
      </c>
      <c r="P694" s="7" t="s">
        <v>1148</v>
      </c>
      <c r="Q694" s="8">
        <v>0</v>
      </c>
      <c r="R694" s="7" t="s">
        <v>1148</v>
      </c>
      <c r="S694" s="8">
        <v>4455</v>
      </c>
      <c r="T694" s="7" t="s">
        <v>1148</v>
      </c>
      <c r="U694" s="8">
        <v>0</v>
      </c>
      <c r="V694" s="7" t="s">
        <v>1148</v>
      </c>
      <c r="W694" s="33">
        <v>4455</v>
      </c>
      <c r="X694" s="7" t="s">
        <v>1148</v>
      </c>
      <c r="Y694" s="30">
        <v>0</v>
      </c>
      <c r="Z694" s="7" t="s">
        <v>1148</v>
      </c>
      <c r="AA694" s="30">
        <v>0</v>
      </c>
      <c r="AB694" s="7" t="s">
        <v>1148</v>
      </c>
      <c r="AC694" s="30">
        <v>0</v>
      </c>
      <c r="AD694" s="7" t="s">
        <v>1148</v>
      </c>
      <c r="AE694" s="30">
        <v>2.8</v>
      </c>
      <c r="AF694" s="7" t="s">
        <v>1148</v>
      </c>
      <c r="AG694" s="30">
        <v>0</v>
      </c>
      <c r="AH694" s="34" t="s">
        <v>1148</v>
      </c>
      <c r="AI694" s="32">
        <v>2.8</v>
      </c>
      <c r="AJ694" s="7" t="s">
        <v>1148</v>
      </c>
      <c r="AK694" s="7" t="str">
        <f>IF(OR(N694="Q",P694="Q",R694="Q",T694="Q",V694="Q",X694="Q",Z694="Q",AB694="Q",AD694="Q",AF694="Q",AH694="Q",AJ694="Q"),"Yes","No")</f>
        <v>No</v>
      </c>
    </row>
    <row r="695" spans="1:37">
      <c r="A695" s="7" t="s">
        <v>193</v>
      </c>
      <c r="B695" s="7" t="s">
        <v>194</v>
      </c>
      <c r="C695" s="7" t="s">
        <v>26</v>
      </c>
      <c r="D695" s="304">
        <v>8025</v>
      </c>
      <c r="E695" s="299">
        <v>80025</v>
      </c>
      <c r="F695" s="7" t="s">
        <v>164</v>
      </c>
      <c r="G695" s="7" t="s">
        <v>160</v>
      </c>
      <c r="H695" s="8">
        <v>264465</v>
      </c>
      <c r="I695" s="8">
        <v>5</v>
      </c>
      <c r="J695" s="7" t="s">
        <v>10</v>
      </c>
      <c r="K695" s="7" t="s">
        <v>161</v>
      </c>
      <c r="L695" s="8">
        <v>2</v>
      </c>
      <c r="M695" s="8">
        <v>0</v>
      </c>
      <c r="N695" s="7" t="s">
        <v>1148</v>
      </c>
      <c r="O695" s="8">
        <v>0</v>
      </c>
      <c r="P695" s="7" t="s">
        <v>1148</v>
      </c>
      <c r="Q695" s="8">
        <v>0</v>
      </c>
      <c r="R695" s="7" t="s">
        <v>1148</v>
      </c>
      <c r="S695" s="8">
        <v>1909</v>
      </c>
      <c r="T695" s="7" t="s">
        <v>1148</v>
      </c>
      <c r="U695" s="8">
        <v>0</v>
      </c>
      <c r="V695" s="7" t="s">
        <v>1148</v>
      </c>
      <c r="W695" s="33">
        <v>1909</v>
      </c>
      <c r="X695" s="7" t="s">
        <v>1148</v>
      </c>
      <c r="Y695" s="30">
        <v>0</v>
      </c>
      <c r="Z695" s="7" t="s">
        <v>1148</v>
      </c>
      <c r="AA695" s="30">
        <v>0</v>
      </c>
      <c r="AB695" s="7" t="s">
        <v>1148</v>
      </c>
      <c r="AC695" s="30">
        <v>0</v>
      </c>
      <c r="AD695" s="7" t="s">
        <v>1148</v>
      </c>
      <c r="AE695" s="30">
        <v>1.2</v>
      </c>
      <c r="AF695" s="7" t="s">
        <v>1148</v>
      </c>
      <c r="AG695" s="30">
        <v>0</v>
      </c>
      <c r="AH695" s="34" t="s">
        <v>1148</v>
      </c>
      <c r="AI695" s="32">
        <v>1.2</v>
      </c>
      <c r="AJ695" s="7" t="s">
        <v>1148</v>
      </c>
      <c r="AK695" s="7" t="str">
        <f>IF(OR(N695="Q",P695="Q",R695="Q",T695="Q",V695="Q",X695="Q",Z695="Q",AB695="Q",AD695="Q",AF695="Q",AH695="Q",AJ695="Q"),"Yes","No")</f>
        <v>No</v>
      </c>
    </row>
    <row r="696" spans="1:37">
      <c r="A696" s="7" t="s">
        <v>256</v>
      </c>
      <c r="B696" s="7" t="s">
        <v>257</v>
      </c>
      <c r="C696" s="7" t="s">
        <v>51</v>
      </c>
      <c r="D696" s="304">
        <v>1088</v>
      </c>
      <c r="E696" s="299">
        <v>10088</v>
      </c>
      <c r="F696" s="7" t="s">
        <v>167</v>
      </c>
      <c r="G696" s="7" t="s">
        <v>160</v>
      </c>
      <c r="H696" s="8">
        <v>203914</v>
      </c>
      <c r="I696" s="8">
        <v>4</v>
      </c>
      <c r="J696" s="7" t="s">
        <v>19</v>
      </c>
      <c r="K696" s="7" t="s">
        <v>161</v>
      </c>
      <c r="L696" s="8">
        <v>4</v>
      </c>
      <c r="M696" s="8">
        <v>80316</v>
      </c>
      <c r="N696" s="7" t="s">
        <v>1148</v>
      </c>
      <c r="O696" s="8">
        <v>6163</v>
      </c>
      <c r="P696" s="7" t="s">
        <v>1148</v>
      </c>
      <c r="Q696" s="8">
        <v>685</v>
      </c>
      <c r="R696" s="7" t="s">
        <v>1148</v>
      </c>
      <c r="S696" s="8">
        <v>13832</v>
      </c>
      <c r="T696" s="7" t="s">
        <v>1148</v>
      </c>
      <c r="U696" s="8">
        <v>0</v>
      </c>
      <c r="V696" s="7" t="s">
        <v>1148</v>
      </c>
      <c r="W696" s="33">
        <v>100996</v>
      </c>
      <c r="X696" s="7" t="s">
        <v>1148</v>
      </c>
      <c r="Y696" s="30">
        <v>33</v>
      </c>
      <c r="Z696" s="7" t="s">
        <v>1148</v>
      </c>
      <c r="AA696" s="30">
        <v>2.7</v>
      </c>
      <c r="AB696" s="7" t="s">
        <v>1148</v>
      </c>
      <c r="AC696" s="30">
        <v>0.3</v>
      </c>
      <c r="AD696" s="7" t="s">
        <v>1148</v>
      </c>
      <c r="AE696" s="30">
        <v>7</v>
      </c>
      <c r="AF696" s="7" t="s">
        <v>1148</v>
      </c>
      <c r="AG696" s="30">
        <v>0</v>
      </c>
      <c r="AH696" s="34" t="s">
        <v>1148</v>
      </c>
      <c r="AI696" s="32">
        <v>43</v>
      </c>
      <c r="AJ696" s="7" t="s">
        <v>1148</v>
      </c>
      <c r="AK696" s="7" t="str">
        <f>IF(OR(N696="Q",P696="Q",R696="Q",T696="Q",V696="Q",X696="Q",Z696="Q",AB696="Q",AD696="Q",AF696="Q",AH696="Q",AJ696="Q"),"Yes","No")</f>
        <v>No</v>
      </c>
    </row>
    <row r="697" spans="1:37">
      <c r="A697" s="7" t="s">
        <v>370</v>
      </c>
      <c r="B697" s="7" t="s">
        <v>371</v>
      </c>
      <c r="C697" s="7" t="s">
        <v>42</v>
      </c>
      <c r="D697" s="304">
        <v>5042</v>
      </c>
      <c r="E697" s="299">
        <v>50042</v>
      </c>
      <c r="F697" s="7" t="s">
        <v>164</v>
      </c>
      <c r="G697" s="7" t="s">
        <v>160</v>
      </c>
      <c r="H697" s="8">
        <v>8608208</v>
      </c>
      <c r="I697" s="8">
        <v>4</v>
      </c>
      <c r="J697" s="7" t="s">
        <v>7</v>
      </c>
      <c r="K697" s="7" t="s">
        <v>161</v>
      </c>
      <c r="L697" s="8">
        <v>3</v>
      </c>
      <c r="M697" s="8">
        <v>14254</v>
      </c>
      <c r="N697" s="7" t="s">
        <v>1148</v>
      </c>
      <c r="O697" s="8">
        <v>1078</v>
      </c>
      <c r="P697" s="7" t="s">
        <v>1148</v>
      </c>
      <c r="Q697" s="8">
        <v>3506</v>
      </c>
      <c r="R697" s="7" t="s">
        <v>1148</v>
      </c>
      <c r="S697" s="8">
        <v>4024</v>
      </c>
      <c r="T697" s="7" t="s">
        <v>1148</v>
      </c>
      <c r="U697" s="8">
        <v>0</v>
      </c>
      <c r="V697" s="7" t="s">
        <v>1148</v>
      </c>
      <c r="W697" s="33">
        <v>22862</v>
      </c>
      <c r="X697" s="7" t="s">
        <v>1148</v>
      </c>
      <c r="Y697" s="30">
        <v>8</v>
      </c>
      <c r="Z697" s="7" t="s">
        <v>1148</v>
      </c>
      <c r="AA697" s="30">
        <v>0.6</v>
      </c>
      <c r="AB697" s="7" t="s">
        <v>1148</v>
      </c>
      <c r="AC697" s="30">
        <v>1.8</v>
      </c>
      <c r="AD697" s="7" t="s">
        <v>1148</v>
      </c>
      <c r="AE697" s="30">
        <v>2.2000000000000002</v>
      </c>
      <c r="AF697" s="7" t="s">
        <v>1148</v>
      </c>
      <c r="AG697" s="30">
        <v>0</v>
      </c>
      <c r="AH697" s="34" t="s">
        <v>1148</v>
      </c>
      <c r="AI697" s="32">
        <v>12.6</v>
      </c>
      <c r="AJ697" s="7" t="s">
        <v>1148</v>
      </c>
      <c r="AK697" s="7" t="str">
        <f>IF(OR(N697="Q",P697="Q",R697="Q",T697="Q",V697="Q",X697="Q",Z697="Q",AB697="Q",AD697="Q",AF697="Q",AH697="Q",AJ697="Q"),"Yes","No")</f>
        <v>No</v>
      </c>
    </row>
    <row r="698" spans="1:37">
      <c r="A698" s="7" t="s">
        <v>370</v>
      </c>
      <c r="B698" s="7" t="s">
        <v>371</v>
      </c>
      <c r="C698" s="7" t="s">
        <v>42</v>
      </c>
      <c r="D698" s="304">
        <v>5042</v>
      </c>
      <c r="E698" s="299">
        <v>50042</v>
      </c>
      <c r="F698" s="7" t="s">
        <v>164</v>
      </c>
      <c r="G698" s="7" t="s">
        <v>160</v>
      </c>
      <c r="H698" s="8">
        <v>8608208</v>
      </c>
      <c r="I698" s="8">
        <v>4</v>
      </c>
      <c r="J698" s="7" t="s">
        <v>10</v>
      </c>
      <c r="K698" s="7" t="s">
        <v>161</v>
      </c>
      <c r="L698" s="8">
        <v>1</v>
      </c>
      <c r="M698" s="8">
        <v>7433</v>
      </c>
      <c r="N698" s="7" t="s">
        <v>1148</v>
      </c>
      <c r="O698" s="8">
        <v>387</v>
      </c>
      <c r="P698" s="7" t="s">
        <v>1148</v>
      </c>
      <c r="Q698" s="8">
        <v>437</v>
      </c>
      <c r="R698" s="7" t="s">
        <v>1148</v>
      </c>
      <c r="S698" s="8">
        <v>1409</v>
      </c>
      <c r="T698" s="7" t="s">
        <v>1148</v>
      </c>
      <c r="U698" s="8">
        <v>0</v>
      </c>
      <c r="V698" s="7" t="s">
        <v>1148</v>
      </c>
      <c r="W698" s="33">
        <v>9666</v>
      </c>
      <c r="X698" s="7" t="s">
        <v>1148</v>
      </c>
      <c r="Y698" s="30">
        <v>3</v>
      </c>
      <c r="Z698" s="7" t="s">
        <v>1148</v>
      </c>
      <c r="AA698" s="30">
        <v>0.2</v>
      </c>
      <c r="AB698" s="7" t="s">
        <v>1148</v>
      </c>
      <c r="AC698" s="30">
        <v>0.2</v>
      </c>
      <c r="AD698" s="7" t="s">
        <v>1148</v>
      </c>
      <c r="AE698" s="30">
        <v>0.85</v>
      </c>
      <c r="AF698" s="7" t="s">
        <v>1148</v>
      </c>
      <c r="AG698" s="30">
        <v>0</v>
      </c>
      <c r="AH698" s="34" t="s">
        <v>1148</v>
      </c>
      <c r="AI698" s="32">
        <v>4.25</v>
      </c>
      <c r="AJ698" s="7" t="s">
        <v>1148</v>
      </c>
      <c r="AK698" s="7" t="str">
        <f>IF(OR(N698="Q",P698="Q",R698="Q",T698="Q",V698="Q",X698="Q",Z698="Q",AB698="Q",AD698="Q",AF698="Q",AH698="Q",AJ698="Q"),"Yes","No")</f>
        <v>No</v>
      </c>
    </row>
    <row r="699" spans="1:37">
      <c r="A699" s="7" t="s">
        <v>1135</v>
      </c>
      <c r="B699" s="7" t="s">
        <v>499</v>
      </c>
      <c r="C699" s="7" t="s">
        <v>36</v>
      </c>
      <c r="D699" s="304">
        <v>4230</v>
      </c>
      <c r="E699" s="299">
        <v>40230</v>
      </c>
      <c r="F699" s="7" t="s">
        <v>164</v>
      </c>
      <c r="G699" s="7" t="s">
        <v>160</v>
      </c>
      <c r="H699" s="8">
        <v>4515419</v>
      </c>
      <c r="I699" s="8">
        <v>3</v>
      </c>
      <c r="J699" s="7" t="s">
        <v>12</v>
      </c>
      <c r="K699" s="7" t="s">
        <v>161</v>
      </c>
      <c r="L699" s="8">
        <v>3</v>
      </c>
      <c r="M699" s="8">
        <v>16522</v>
      </c>
      <c r="N699" s="7" t="s">
        <v>1148</v>
      </c>
      <c r="O699" s="8">
        <v>10413</v>
      </c>
      <c r="P699" s="7" t="s">
        <v>1148</v>
      </c>
      <c r="Q699" s="8">
        <v>2097</v>
      </c>
      <c r="R699" s="7" t="s">
        <v>1148</v>
      </c>
      <c r="S699" s="8">
        <v>11611</v>
      </c>
      <c r="T699" s="7" t="s">
        <v>1148</v>
      </c>
      <c r="U699" s="8">
        <v>0</v>
      </c>
      <c r="V699" s="7" t="s">
        <v>1148</v>
      </c>
      <c r="W699" s="33">
        <v>40643</v>
      </c>
      <c r="X699" s="7" t="s">
        <v>1148</v>
      </c>
      <c r="Y699" s="30">
        <v>17</v>
      </c>
      <c r="Z699" s="7" t="s">
        <v>1148</v>
      </c>
      <c r="AA699" s="30">
        <v>7</v>
      </c>
      <c r="AB699" s="7" t="s">
        <v>1148</v>
      </c>
      <c r="AC699" s="30">
        <v>2</v>
      </c>
      <c r="AD699" s="7" t="s">
        <v>1148</v>
      </c>
      <c r="AE699" s="30">
        <v>13</v>
      </c>
      <c r="AF699" s="7" t="s">
        <v>1148</v>
      </c>
      <c r="AG699" s="30">
        <v>0</v>
      </c>
      <c r="AH699" s="34" t="s">
        <v>1148</v>
      </c>
      <c r="AI699" s="32">
        <v>39</v>
      </c>
      <c r="AJ699" s="7" t="s">
        <v>1148</v>
      </c>
      <c r="AK699" s="7" t="str">
        <f>IF(OR(N699="Q",P699="Q",R699="Q",T699="Q",V699="Q",X699="Q",Z699="Q",AB699="Q",AD699="Q",AF699="Q",AH699="Q",AJ699="Q"),"Yes","No")</f>
        <v>No</v>
      </c>
    </row>
    <row r="700" spans="1:37">
      <c r="A700" s="7" t="s">
        <v>810</v>
      </c>
      <c r="B700" s="7" t="s">
        <v>355</v>
      </c>
      <c r="C700" s="7" t="s">
        <v>84</v>
      </c>
      <c r="D700" s="304">
        <v>6133</v>
      </c>
      <c r="E700" s="299">
        <v>60133</v>
      </c>
      <c r="F700" s="7" t="s">
        <v>189</v>
      </c>
      <c r="G700" s="7" t="s">
        <v>160</v>
      </c>
      <c r="H700" s="8">
        <v>5121892</v>
      </c>
      <c r="I700" s="8">
        <v>3</v>
      </c>
      <c r="J700" s="7" t="s">
        <v>12</v>
      </c>
      <c r="K700" s="7" t="s">
        <v>161</v>
      </c>
      <c r="L700" s="8">
        <v>3</v>
      </c>
      <c r="M700" s="8">
        <v>21071</v>
      </c>
      <c r="N700" s="7" t="s">
        <v>1148</v>
      </c>
      <c r="O700" s="8">
        <v>5680</v>
      </c>
      <c r="P700" s="7" t="s">
        <v>1148</v>
      </c>
      <c r="Q700" s="8">
        <v>301</v>
      </c>
      <c r="R700" s="7" t="s">
        <v>1148</v>
      </c>
      <c r="S700" s="8">
        <v>0</v>
      </c>
      <c r="T700" s="7" t="s">
        <v>1148</v>
      </c>
      <c r="U700" s="8">
        <v>3165</v>
      </c>
      <c r="V700" s="7" t="s">
        <v>1148</v>
      </c>
      <c r="W700" s="33">
        <v>30217</v>
      </c>
      <c r="X700" s="7" t="s">
        <v>1148</v>
      </c>
      <c r="Y700" s="30">
        <v>12</v>
      </c>
      <c r="Z700" s="7" t="s">
        <v>1148</v>
      </c>
      <c r="AA700" s="30">
        <v>1.24</v>
      </c>
      <c r="AB700" s="7" t="s">
        <v>1148</v>
      </c>
      <c r="AC700" s="30">
        <v>7.0000000000000007E-2</v>
      </c>
      <c r="AD700" s="7" t="s">
        <v>1148</v>
      </c>
      <c r="AE700" s="30">
        <v>0</v>
      </c>
      <c r="AF700" s="7" t="s">
        <v>1148</v>
      </c>
      <c r="AG700" s="30">
        <v>0.69</v>
      </c>
      <c r="AH700" s="34" t="s">
        <v>1148</v>
      </c>
      <c r="AI700" s="32">
        <v>14</v>
      </c>
      <c r="AJ700" s="7" t="s">
        <v>1148</v>
      </c>
      <c r="AK700" s="7" t="str">
        <f>IF(OR(N700="Q",P700="Q",R700="Q",T700="Q",V700="Q",X700="Q",Z700="Q",AB700="Q",AD700="Q",AF700="Q",AH700="Q",AJ700="Q"),"Yes","No")</f>
        <v>No</v>
      </c>
    </row>
    <row r="701" spans="1:37">
      <c r="A701" s="7" t="s">
        <v>778</v>
      </c>
      <c r="B701" s="7" t="s">
        <v>269</v>
      </c>
      <c r="C701" s="7" t="s">
        <v>89</v>
      </c>
      <c r="D701" s="304">
        <v>54</v>
      </c>
      <c r="E701" s="299">
        <v>54</v>
      </c>
      <c r="F701" s="7" t="s">
        <v>167</v>
      </c>
      <c r="G701" s="7" t="s">
        <v>160</v>
      </c>
      <c r="H701" s="8">
        <v>3059393</v>
      </c>
      <c r="I701" s="8">
        <v>2</v>
      </c>
      <c r="J701" s="7" t="s">
        <v>19</v>
      </c>
      <c r="K701" s="7" t="s">
        <v>161</v>
      </c>
      <c r="L701" s="8">
        <v>2</v>
      </c>
      <c r="M701" s="8">
        <v>22004</v>
      </c>
      <c r="N701" s="7" t="s">
        <v>1148</v>
      </c>
      <c r="O701" s="8">
        <v>6911</v>
      </c>
      <c r="P701" s="7" t="s">
        <v>1148</v>
      </c>
      <c r="Q701" s="8">
        <v>176</v>
      </c>
      <c r="R701" s="7" t="s">
        <v>1148</v>
      </c>
      <c r="S701" s="8">
        <v>10854</v>
      </c>
      <c r="T701" s="7" t="s">
        <v>1148</v>
      </c>
      <c r="U701" s="8">
        <v>1708</v>
      </c>
      <c r="V701" s="7" t="s">
        <v>1148</v>
      </c>
      <c r="W701" s="33">
        <v>41653</v>
      </c>
      <c r="X701" s="7" t="s">
        <v>1148</v>
      </c>
      <c r="Y701" s="30">
        <v>11.7</v>
      </c>
      <c r="Z701" s="7" t="s">
        <v>1148</v>
      </c>
      <c r="AA701" s="30">
        <v>4.25</v>
      </c>
      <c r="AB701" s="7" t="s">
        <v>1148</v>
      </c>
      <c r="AC701" s="30">
        <v>0.1</v>
      </c>
      <c r="AD701" s="7" t="s">
        <v>1148</v>
      </c>
      <c r="AE701" s="30">
        <v>6.15</v>
      </c>
      <c r="AF701" s="7" t="s">
        <v>1148</v>
      </c>
      <c r="AG701" s="30">
        <v>1</v>
      </c>
      <c r="AH701" s="34" t="s">
        <v>1148</v>
      </c>
      <c r="AI701" s="32">
        <v>23.2</v>
      </c>
      <c r="AJ701" s="7" t="s">
        <v>1148</v>
      </c>
      <c r="AK701" s="7" t="str">
        <f>IF(OR(N701="Q",P701="Q",R701="Q",T701="Q",V701="Q",X701="Q",Z701="Q",AB701="Q",AD701="Q",AF701="Q",AH701="Q",AJ701="Q"),"Yes","No")</f>
        <v>No</v>
      </c>
    </row>
    <row r="702" spans="1:37" ht="10.5" customHeight="1">
      <c r="A702" s="7" t="s">
        <v>239</v>
      </c>
      <c r="B702" s="7" t="s">
        <v>240</v>
      </c>
      <c r="C702" s="7" t="s">
        <v>73</v>
      </c>
      <c r="D702" s="304">
        <v>5143</v>
      </c>
      <c r="E702" s="299">
        <v>50143</v>
      </c>
      <c r="F702" s="7" t="s">
        <v>164</v>
      </c>
      <c r="G702" s="7" t="s">
        <v>160</v>
      </c>
      <c r="H702" s="8">
        <v>1780673</v>
      </c>
      <c r="I702" s="8">
        <v>2</v>
      </c>
      <c r="J702" s="7" t="s">
        <v>7</v>
      </c>
      <c r="K702" s="7" t="s">
        <v>161</v>
      </c>
      <c r="L702" s="8">
        <v>2</v>
      </c>
      <c r="M702" s="8">
        <v>1276</v>
      </c>
      <c r="N702" s="7" t="s">
        <v>1148</v>
      </c>
      <c r="O702" s="8">
        <v>0</v>
      </c>
      <c r="P702" s="7" t="s">
        <v>1148</v>
      </c>
      <c r="Q702" s="8">
        <v>0</v>
      </c>
      <c r="R702" s="7" t="s">
        <v>1148</v>
      </c>
      <c r="S702" s="8">
        <v>1188</v>
      </c>
      <c r="T702" s="7" t="s">
        <v>1148</v>
      </c>
      <c r="U702" s="8">
        <v>0</v>
      </c>
      <c r="V702" s="7" t="s">
        <v>1148</v>
      </c>
      <c r="W702" s="33">
        <v>2464</v>
      </c>
      <c r="X702" s="7" t="s">
        <v>1148</v>
      </c>
      <c r="Y702" s="30">
        <v>0.7</v>
      </c>
      <c r="Z702" s="7" t="s">
        <v>1148</v>
      </c>
      <c r="AA702" s="30">
        <v>0</v>
      </c>
      <c r="AB702" s="7" t="s">
        <v>1148</v>
      </c>
      <c r="AC702" s="30">
        <v>0</v>
      </c>
      <c r="AD702" s="7" t="s">
        <v>1148</v>
      </c>
      <c r="AE702" s="30">
        <v>2.2999999999999998</v>
      </c>
      <c r="AF702" s="7" t="s">
        <v>1148</v>
      </c>
      <c r="AG702" s="30">
        <v>0</v>
      </c>
      <c r="AH702" s="34" t="s">
        <v>1148</v>
      </c>
      <c r="AI702" s="32">
        <v>3</v>
      </c>
      <c r="AJ702" s="7" t="s">
        <v>1148</v>
      </c>
      <c r="AK702" s="7" t="str">
        <f>IF(OR(N702="Q",P702="Q",R702="Q",T702="Q",V702="Q",X702="Q",Z702="Q",AB702="Q",AD702="Q",AF702="Q",AH702="Q",AJ702="Q"),"Yes","No")</f>
        <v>No</v>
      </c>
    </row>
  </sheetData>
  <autoFilter ref="A1:AK702">
    <sortState ref="A2:AK702">
      <sortCondition descending="1" ref="I1:I702"/>
    </sortState>
  </autoFilter>
  <conditionalFormatting sqref="AL2:XFD702 A1:XFD1">
    <cfRule type="expression" dxfId="145" priority="3">
      <formula>MOD(ROW(),2)=0</formula>
    </cfRule>
  </conditionalFormatting>
  <conditionalFormatting sqref="A2:AK362 B363:AK364 A365:AK702">
    <cfRule type="expression" dxfId="144" priority="2">
      <formula>MOD(ROW(),2)=0</formula>
    </cfRule>
  </conditionalFormatting>
  <conditionalFormatting sqref="A363:A364">
    <cfRule type="expression" dxfId="143" priority="1">
      <formula>MOD(ROW(),2)=0</formula>
    </cfRule>
  </conditionalFormatting>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88" r:id="rId3" name="Drop Down 40">
              <controlPr defaultSize="0" autoLine="0" autoPict="0" macro="[0]!DropDown40_Change" altText="This drop-down menu shows or hides columns indicating the presence of &quot;questionable&quot; data.">
                <anchor moveWithCells="1">
                  <from>
                    <xdr:col>37</xdr:col>
                    <xdr:colOff>184150</xdr:colOff>
                    <xdr:row>0</xdr:row>
                    <xdr:rowOff>266700</xdr:rowOff>
                  </from>
                  <to>
                    <xdr:col>40</xdr:col>
                    <xdr:colOff>488950</xdr:colOff>
                    <xdr:row>0</xdr:row>
                    <xdr:rowOff>527050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P702"/>
  <sheetViews>
    <sheetView workbookViewId="0">
      <pane xSplit="3" ySplit="1" topLeftCell="D2" activePane="bottomRight" state="frozen"/>
      <selection pane="topRight" activeCell="D1" sqref="D1"/>
      <selection pane="bottomLeft" activeCell="A2" sqref="A2"/>
      <selection pane="bottomRight"/>
    </sheetView>
  </sheetViews>
  <sheetFormatPr defaultColWidth="9.1796875" defaultRowHeight="10.5"/>
  <cols>
    <col min="1" max="1" width="24.81640625" style="3" customWidth="1"/>
    <col min="2" max="2" width="14.54296875" style="3" customWidth="1"/>
    <col min="3" max="3" width="6.54296875" style="38" customWidth="1"/>
    <col min="4" max="4" width="8.1796875" style="300" customWidth="1"/>
    <col min="5" max="5" width="7.453125" style="301" customWidth="1"/>
    <col min="6" max="6" width="18" style="28" customWidth="1"/>
    <col min="7" max="7" width="14.1796875" style="28" customWidth="1"/>
    <col min="8" max="8" width="11.453125" style="36" customWidth="1"/>
    <col min="9" max="9" width="8.453125" style="36" customWidth="1"/>
    <col min="10" max="10" width="6.81640625" style="1" customWidth="1"/>
    <col min="11" max="11" width="6.1796875" style="2" customWidth="1"/>
    <col min="12" max="12" width="7.81640625" style="6" customWidth="1"/>
    <col min="13" max="13" width="10.453125" style="14" customWidth="1"/>
    <col min="14" max="14" width="11.81640625" style="1" hidden="1" customWidth="1"/>
    <col min="15" max="15" width="11.453125" style="14" customWidth="1"/>
    <col min="16" max="16" width="11.81640625" style="1" hidden="1" customWidth="1"/>
    <col min="17" max="17" width="11.453125" style="14" customWidth="1"/>
    <col min="18" max="18" width="11.81640625" style="1" hidden="1" customWidth="1"/>
    <col min="19" max="19" width="13.1796875" style="14" bestFit="1" customWidth="1"/>
    <col min="20" max="20" width="11.81640625" style="1" hidden="1" customWidth="1"/>
    <col min="21" max="21" width="11.453125" style="14" customWidth="1"/>
    <col min="22" max="22" width="11.81640625" style="4" hidden="1" customWidth="1"/>
    <col min="23" max="23" width="10.81640625" style="10" customWidth="1"/>
    <col min="24" max="24" width="11.81640625" style="4" hidden="1" customWidth="1"/>
    <col min="25" max="25" width="10.453125" style="31" customWidth="1"/>
    <col min="26" max="26" width="11.81640625" style="4" hidden="1" customWidth="1"/>
    <col min="27" max="27" width="11.453125" style="31" customWidth="1"/>
    <col min="28" max="28" width="11.81640625" style="4" hidden="1" customWidth="1"/>
    <col min="29" max="29" width="11.453125" style="31" customWidth="1"/>
    <col min="30" max="30" width="11.81640625" style="4" hidden="1" customWidth="1"/>
    <col min="31" max="31" width="13" style="20" bestFit="1" customWidth="1"/>
    <col min="32" max="32" width="12.7265625" style="4" hidden="1" customWidth="1"/>
    <col min="33" max="33" width="11.453125" style="205" customWidth="1"/>
    <col min="34" max="34" width="11.81640625" style="34" hidden="1" customWidth="1"/>
    <col min="35" max="35" width="9.81640625" style="32" bestFit="1" customWidth="1"/>
    <col min="36" max="36" width="11.81640625" style="7" hidden="1" customWidth="1"/>
    <col min="37" max="37" width="11.54296875" style="7" hidden="1" customWidth="1"/>
    <col min="38" max="41" width="9.1796875" style="7"/>
    <col min="42" max="42" width="9.1796875" style="7" hidden="1" customWidth="1"/>
    <col min="43" max="16384" width="9.1796875" style="7"/>
  </cols>
  <sheetData>
    <row r="1" spans="1:42" s="66" customFormat="1" ht="42">
      <c r="A1" s="66" t="s">
        <v>1</v>
      </c>
      <c r="B1" s="66" t="s">
        <v>113</v>
      </c>
      <c r="C1" s="66" t="s">
        <v>0</v>
      </c>
      <c r="D1" s="302" t="s">
        <v>1149</v>
      </c>
      <c r="E1" s="303" t="s">
        <v>1150</v>
      </c>
      <c r="F1" s="66" t="s">
        <v>853</v>
      </c>
      <c r="G1" s="72" t="s">
        <v>120</v>
      </c>
      <c r="H1" s="69" t="s">
        <v>129</v>
      </c>
      <c r="I1" s="69" t="s">
        <v>134</v>
      </c>
      <c r="J1" s="66" t="s">
        <v>3</v>
      </c>
      <c r="K1" s="66" t="s">
        <v>156</v>
      </c>
      <c r="L1" s="69" t="s">
        <v>135</v>
      </c>
      <c r="M1" s="288" t="s">
        <v>136</v>
      </c>
      <c r="N1" s="288" t="s">
        <v>938</v>
      </c>
      <c r="O1" s="288" t="s">
        <v>137</v>
      </c>
      <c r="P1" s="288" t="s">
        <v>939</v>
      </c>
      <c r="Q1" s="288" t="s">
        <v>138</v>
      </c>
      <c r="R1" s="288" t="s">
        <v>940</v>
      </c>
      <c r="S1" s="288" t="s">
        <v>1048</v>
      </c>
      <c r="T1" s="288" t="s">
        <v>961</v>
      </c>
      <c r="U1" s="288" t="s">
        <v>140</v>
      </c>
      <c r="V1" s="288" t="s">
        <v>942</v>
      </c>
      <c r="W1" s="288" t="s">
        <v>118</v>
      </c>
      <c r="X1" s="69" t="s">
        <v>943</v>
      </c>
      <c r="Y1" s="70" t="s">
        <v>141</v>
      </c>
      <c r="Z1" s="67" t="s">
        <v>962</v>
      </c>
      <c r="AA1" s="70" t="s">
        <v>142</v>
      </c>
      <c r="AB1" s="67" t="s">
        <v>963</v>
      </c>
      <c r="AC1" s="70" t="s">
        <v>143</v>
      </c>
      <c r="AD1" s="67" t="s">
        <v>964</v>
      </c>
      <c r="AE1" s="70" t="s">
        <v>144</v>
      </c>
      <c r="AF1" s="67" t="s">
        <v>965</v>
      </c>
      <c r="AG1" s="70" t="s">
        <v>145</v>
      </c>
      <c r="AH1" s="67" t="s">
        <v>966</v>
      </c>
      <c r="AI1" s="70" t="s">
        <v>119</v>
      </c>
      <c r="AJ1" s="66" t="s">
        <v>949</v>
      </c>
      <c r="AK1" s="67" t="s">
        <v>967</v>
      </c>
      <c r="AP1" s="66">
        <f>IF(AP4=1,1,0)</f>
        <v>1</v>
      </c>
    </row>
    <row r="2" spans="1:42">
      <c r="A2" s="7" t="s">
        <v>537</v>
      </c>
      <c r="B2" s="7" t="s">
        <v>497</v>
      </c>
      <c r="C2" s="37" t="s">
        <v>70</v>
      </c>
      <c r="D2" s="298">
        <v>2008</v>
      </c>
      <c r="E2" s="299">
        <v>20008</v>
      </c>
      <c r="F2" s="27" t="s">
        <v>243</v>
      </c>
      <c r="G2" s="27" t="s">
        <v>160</v>
      </c>
      <c r="H2" s="35">
        <v>18351295</v>
      </c>
      <c r="I2" s="35">
        <v>11000</v>
      </c>
      <c r="J2" s="9" t="s">
        <v>20</v>
      </c>
      <c r="K2" s="9" t="s">
        <v>161</v>
      </c>
      <c r="L2" s="8">
        <v>5282</v>
      </c>
      <c r="M2" s="8">
        <v>126750</v>
      </c>
      <c r="N2" s="9" t="s">
        <v>1148</v>
      </c>
      <c r="O2" s="8">
        <v>0</v>
      </c>
      <c r="P2" s="9" t="s">
        <v>1148</v>
      </c>
      <c r="Q2" s="8">
        <v>6359</v>
      </c>
      <c r="R2" s="9" t="s">
        <v>1148</v>
      </c>
      <c r="S2" s="8">
        <v>47923</v>
      </c>
      <c r="T2" s="9" t="s">
        <v>1148</v>
      </c>
      <c r="U2" s="8">
        <v>0</v>
      </c>
      <c r="V2" s="9" t="s">
        <v>1148</v>
      </c>
      <c r="W2" s="33">
        <v>181032</v>
      </c>
      <c r="X2" s="9" t="s">
        <v>1148</v>
      </c>
      <c r="Y2" s="30">
        <v>166</v>
      </c>
      <c r="Z2" s="9" t="s">
        <v>1148</v>
      </c>
      <c r="AA2" s="30">
        <v>0</v>
      </c>
      <c r="AB2" s="9" t="s">
        <v>1148</v>
      </c>
      <c r="AC2" s="30">
        <v>8</v>
      </c>
      <c r="AD2" s="9" t="s">
        <v>1148</v>
      </c>
      <c r="AE2" s="30">
        <v>108</v>
      </c>
      <c r="AF2" s="9" t="s">
        <v>1148</v>
      </c>
      <c r="AG2" s="19">
        <v>0</v>
      </c>
      <c r="AH2" s="34" t="s">
        <v>1148</v>
      </c>
      <c r="AI2" s="32">
        <v>282</v>
      </c>
      <c r="AJ2" s="7" t="s">
        <v>1148</v>
      </c>
      <c r="AK2" s="7" t="str">
        <f>IF(OR(N2="Q",P2="Q",R2="Q",T2="Q",V2="Q",X2="Q",Z2="Q",AB2="Q",AD2="Q",AF2="Q",AH2="Q",AJ2="Q"),"Yes","No")</f>
        <v>No</v>
      </c>
      <c r="AP2" s="7" t="s">
        <v>1043</v>
      </c>
    </row>
    <row r="3" spans="1:42">
      <c r="A3" s="7" t="s">
        <v>537</v>
      </c>
      <c r="B3" s="7" t="s">
        <v>497</v>
      </c>
      <c r="C3" s="37" t="s">
        <v>70</v>
      </c>
      <c r="D3" s="298">
        <v>2008</v>
      </c>
      <c r="E3" s="299">
        <v>20008</v>
      </c>
      <c r="F3" s="27" t="s">
        <v>243</v>
      </c>
      <c r="G3" s="27" t="s">
        <v>160</v>
      </c>
      <c r="H3" s="35">
        <v>18351295</v>
      </c>
      <c r="I3" s="35">
        <v>11000</v>
      </c>
      <c r="J3" s="9" t="s">
        <v>7</v>
      </c>
      <c r="K3" s="9" t="s">
        <v>161</v>
      </c>
      <c r="L3" s="8">
        <v>3314</v>
      </c>
      <c r="M3" s="8">
        <v>42916</v>
      </c>
      <c r="N3" s="9" t="s">
        <v>1148</v>
      </c>
      <c r="O3" s="8">
        <v>0</v>
      </c>
      <c r="P3" s="9" t="s">
        <v>1148</v>
      </c>
      <c r="Q3" s="8">
        <v>0</v>
      </c>
      <c r="R3" s="9" t="s">
        <v>1148</v>
      </c>
      <c r="S3" s="8">
        <v>31188</v>
      </c>
      <c r="T3" s="9" t="s">
        <v>1148</v>
      </c>
      <c r="U3" s="8">
        <v>0</v>
      </c>
      <c r="V3" s="9" t="s">
        <v>1148</v>
      </c>
      <c r="W3" s="33">
        <v>74104</v>
      </c>
      <c r="X3" s="9" t="s">
        <v>1148</v>
      </c>
      <c r="Y3" s="30">
        <v>73.2</v>
      </c>
      <c r="Z3" s="9" t="s">
        <v>1148</v>
      </c>
      <c r="AA3" s="30">
        <v>0</v>
      </c>
      <c r="AB3" s="9" t="s">
        <v>1148</v>
      </c>
      <c r="AC3" s="30">
        <v>0</v>
      </c>
      <c r="AD3" s="9" t="s">
        <v>1148</v>
      </c>
      <c r="AE3" s="30">
        <v>54.2</v>
      </c>
      <c r="AF3" s="9" t="s">
        <v>1148</v>
      </c>
      <c r="AG3" s="19">
        <v>0</v>
      </c>
      <c r="AH3" s="34" t="s">
        <v>1148</v>
      </c>
      <c r="AI3" s="32">
        <v>127.4</v>
      </c>
      <c r="AJ3" s="7" t="s">
        <v>1148</v>
      </c>
      <c r="AK3" s="7" t="str">
        <f>IF(OR(N3="Q",P3="Q",R3="Q",T3="Q",V3="Q",X3="Q",Z3="Q",AB3="Q",AD3="Q",AF3="Q",AH3="Q",AJ3="Q"),"Yes","No")</f>
        <v>No</v>
      </c>
      <c r="AP3" s="7" t="s">
        <v>1044</v>
      </c>
    </row>
    <row r="4" spans="1:42">
      <c r="A4" s="7" t="s">
        <v>537</v>
      </c>
      <c r="B4" s="7" t="s">
        <v>497</v>
      </c>
      <c r="C4" s="37" t="s">
        <v>70</v>
      </c>
      <c r="D4" s="298">
        <v>2008</v>
      </c>
      <c r="E4" s="299">
        <v>20008</v>
      </c>
      <c r="F4" s="27" t="s">
        <v>243</v>
      </c>
      <c r="G4" s="27" t="s">
        <v>160</v>
      </c>
      <c r="H4" s="35">
        <v>18351295</v>
      </c>
      <c r="I4" s="35">
        <v>11000</v>
      </c>
      <c r="J4" s="9" t="s">
        <v>18</v>
      </c>
      <c r="K4" s="9" t="s">
        <v>161</v>
      </c>
      <c r="L4" s="8">
        <v>456</v>
      </c>
      <c r="M4" s="8">
        <v>3825</v>
      </c>
      <c r="N4" s="9" t="s">
        <v>1148</v>
      </c>
      <c r="O4" s="8">
        <v>0</v>
      </c>
      <c r="P4" s="9" t="s">
        <v>1148</v>
      </c>
      <c r="Q4" s="8">
        <v>0</v>
      </c>
      <c r="R4" s="9" t="s">
        <v>1148</v>
      </c>
      <c r="S4" s="8">
        <v>2780</v>
      </c>
      <c r="T4" s="9" t="s">
        <v>1148</v>
      </c>
      <c r="U4" s="8">
        <v>0</v>
      </c>
      <c r="V4" s="9" t="s">
        <v>1148</v>
      </c>
      <c r="W4" s="33">
        <v>6605</v>
      </c>
      <c r="X4" s="9" t="s">
        <v>1148</v>
      </c>
      <c r="Y4" s="30">
        <v>6.5</v>
      </c>
      <c r="Z4" s="9" t="s">
        <v>1148</v>
      </c>
      <c r="AA4" s="30">
        <v>0</v>
      </c>
      <c r="AB4" s="9" t="s">
        <v>1148</v>
      </c>
      <c r="AC4" s="30">
        <v>0</v>
      </c>
      <c r="AD4" s="9" t="s">
        <v>1148</v>
      </c>
      <c r="AE4" s="30">
        <v>4.8</v>
      </c>
      <c r="AF4" s="9" t="s">
        <v>1148</v>
      </c>
      <c r="AG4" s="19">
        <v>0</v>
      </c>
      <c r="AH4" s="34" t="s">
        <v>1148</v>
      </c>
      <c r="AI4" s="32">
        <v>11.3</v>
      </c>
      <c r="AJ4" s="7" t="s">
        <v>1148</v>
      </c>
      <c r="AK4" s="7" t="str">
        <f>IF(OR(N4="Q",P4="Q",R4="Q",T4="Q",V4="Q",X4="Q",Z4="Q",AB4="Q",AD4="Q",AF4="Q",AH4="Q",AJ4="Q"),"Yes","No")</f>
        <v>No</v>
      </c>
      <c r="AP4" s="7">
        <v>1</v>
      </c>
    </row>
    <row r="5" spans="1:42">
      <c r="A5" s="7" t="s">
        <v>537</v>
      </c>
      <c r="B5" s="7" t="s">
        <v>497</v>
      </c>
      <c r="C5" s="37" t="s">
        <v>70</v>
      </c>
      <c r="D5" s="298">
        <v>2008</v>
      </c>
      <c r="E5" s="299">
        <v>20008</v>
      </c>
      <c r="F5" s="27" t="s">
        <v>243</v>
      </c>
      <c r="G5" s="27" t="s">
        <v>160</v>
      </c>
      <c r="H5" s="35">
        <v>18351295</v>
      </c>
      <c r="I5" s="35">
        <v>11000</v>
      </c>
      <c r="J5" s="9" t="s">
        <v>22</v>
      </c>
      <c r="K5" s="9" t="s">
        <v>161</v>
      </c>
      <c r="L5" s="8">
        <v>108</v>
      </c>
      <c r="M5" s="8">
        <v>774</v>
      </c>
      <c r="N5" s="9" t="s">
        <v>1148</v>
      </c>
      <c r="O5" s="8">
        <v>0</v>
      </c>
      <c r="P5" s="9" t="s">
        <v>1148</v>
      </c>
      <c r="Q5" s="8">
        <v>0</v>
      </c>
      <c r="R5" s="9" t="s">
        <v>1148</v>
      </c>
      <c r="S5" s="8">
        <v>563</v>
      </c>
      <c r="T5" s="9" t="s">
        <v>1148</v>
      </c>
      <c r="U5" s="8">
        <v>0</v>
      </c>
      <c r="V5" s="9" t="s">
        <v>1148</v>
      </c>
      <c r="W5" s="33">
        <v>1337</v>
      </c>
      <c r="X5" s="9" t="s">
        <v>1148</v>
      </c>
      <c r="Y5" s="30">
        <v>1.3</v>
      </c>
      <c r="Z5" s="9" t="s">
        <v>1148</v>
      </c>
      <c r="AA5" s="30">
        <v>0</v>
      </c>
      <c r="AB5" s="9" t="s">
        <v>1148</v>
      </c>
      <c r="AC5" s="30">
        <v>0</v>
      </c>
      <c r="AD5" s="9" t="s">
        <v>1148</v>
      </c>
      <c r="AE5" s="30">
        <v>1</v>
      </c>
      <c r="AF5" s="9" t="s">
        <v>1148</v>
      </c>
      <c r="AG5" s="19">
        <v>0</v>
      </c>
      <c r="AH5" s="34" t="s">
        <v>1148</v>
      </c>
      <c r="AI5" s="32">
        <v>2.2999999999999998</v>
      </c>
      <c r="AJ5" s="7" t="s">
        <v>1148</v>
      </c>
      <c r="AK5" s="7" t="str">
        <f>IF(OR(N5="Q",P5="Q",R5="Q",T5="Q",V5="Q",X5="Q",Z5="Q",AB5="Q",AD5="Q",AF5="Q",AH5="Q",AJ5="Q"),"Yes","No")</f>
        <v>No</v>
      </c>
    </row>
    <row r="6" spans="1:42">
      <c r="A6" s="7" t="s">
        <v>535</v>
      </c>
      <c r="B6" s="7" t="s">
        <v>534</v>
      </c>
      <c r="C6" s="37" t="s">
        <v>63</v>
      </c>
      <c r="D6" s="298">
        <v>2080</v>
      </c>
      <c r="E6" s="299">
        <v>20080</v>
      </c>
      <c r="F6" s="27" t="s">
        <v>413</v>
      </c>
      <c r="G6" s="27" t="s">
        <v>160</v>
      </c>
      <c r="H6" s="35">
        <v>18351295</v>
      </c>
      <c r="I6" s="35">
        <v>4020</v>
      </c>
      <c r="J6" s="9" t="s">
        <v>7</v>
      </c>
      <c r="K6" s="9" t="s">
        <v>161</v>
      </c>
      <c r="L6" s="8">
        <v>1870</v>
      </c>
      <c r="M6" s="8">
        <v>553391</v>
      </c>
      <c r="N6" s="9" t="s">
        <v>1148</v>
      </c>
      <c r="O6" s="8">
        <v>0</v>
      </c>
      <c r="P6" s="9" t="s">
        <v>1148</v>
      </c>
      <c r="Q6" s="8">
        <v>0</v>
      </c>
      <c r="R6" s="9" t="s">
        <v>1148</v>
      </c>
      <c r="S6" s="8">
        <v>87663</v>
      </c>
      <c r="T6" s="9" t="s">
        <v>1148</v>
      </c>
      <c r="U6" s="8">
        <v>0</v>
      </c>
      <c r="V6" s="9" t="s">
        <v>1148</v>
      </c>
      <c r="W6" s="33">
        <v>641054</v>
      </c>
      <c r="X6" s="9" t="s">
        <v>1148</v>
      </c>
      <c r="Y6" s="30">
        <v>522</v>
      </c>
      <c r="Z6" s="9" t="s">
        <v>1148</v>
      </c>
      <c r="AA6" s="30">
        <v>0</v>
      </c>
      <c r="AB6" s="9" t="s">
        <v>1148</v>
      </c>
      <c r="AC6" s="30">
        <v>0</v>
      </c>
      <c r="AD6" s="9" t="s">
        <v>1148</v>
      </c>
      <c r="AE6" s="30">
        <v>70</v>
      </c>
      <c r="AF6" s="9" t="s">
        <v>1148</v>
      </c>
      <c r="AG6" s="19">
        <v>0</v>
      </c>
      <c r="AH6" s="34" t="s">
        <v>1148</v>
      </c>
      <c r="AI6" s="32">
        <v>592</v>
      </c>
      <c r="AJ6" s="7" t="s">
        <v>1148</v>
      </c>
      <c r="AK6" s="7" t="str">
        <f>IF(OR(N6="Q",P6="Q",R6="Q",T6="Q",V6="Q",X6="Q",Z6="Q",AB6="Q",AD6="Q",AF6="Q",AH6="Q",AJ6="Q"),"Yes","No")</f>
        <v>No</v>
      </c>
    </row>
    <row r="7" spans="1:42">
      <c r="A7" s="7" t="s">
        <v>535</v>
      </c>
      <c r="B7" s="7" t="s">
        <v>534</v>
      </c>
      <c r="C7" s="37" t="s">
        <v>63</v>
      </c>
      <c r="D7" s="298">
        <v>2080</v>
      </c>
      <c r="E7" s="299">
        <v>20080</v>
      </c>
      <c r="F7" s="27" t="s">
        <v>413</v>
      </c>
      <c r="G7" s="27" t="s">
        <v>160</v>
      </c>
      <c r="H7" s="35">
        <v>18351295</v>
      </c>
      <c r="I7" s="35">
        <v>4020</v>
      </c>
      <c r="J7" s="9" t="s">
        <v>41</v>
      </c>
      <c r="K7" s="9" t="s">
        <v>161</v>
      </c>
      <c r="L7" s="8">
        <v>1267</v>
      </c>
      <c r="M7" s="8">
        <v>0</v>
      </c>
      <c r="N7" s="9" t="s">
        <v>1148</v>
      </c>
      <c r="O7" s="8">
        <v>0</v>
      </c>
      <c r="P7" s="9" t="s">
        <v>1148</v>
      </c>
      <c r="Q7" s="8">
        <v>0</v>
      </c>
      <c r="R7" s="9" t="s">
        <v>1148</v>
      </c>
      <c r="S7" s="8">
        <v>0</v>
      </c>
      <c r="T7" s="9" t="s">
        <v>1148</v>
      </c>
      <c r="U7" s="8">
        <v>0</v>
      </c>
      <c r="V7" s="9" t="s">
        <v>1148</v>
      </c>
      <c r="W7" s="33">
        <v>0</v>
      </c>
      <c r="X7" s="9" t="s">
        <v>1148</v>
      </c>
      <c r="Y7" s="30">
        <v>0</v>
      </c>
      <c r="Z7" s="9" t="s">
        <v>1148</v>
      </c>
      <c r="AA7" s="30">
        <v>0</v>
      </c>
      <c r="AB7" s="9" t="s">
        <v>1148</v>
      </c>
      <c r="AC7" s="30">
        <v>0</v>
      </c>
      <c r="AD7" s="9" t="s">
        <v>1148</v>
      </c>
      <c r="AE7" s="30">
        <v>0</v>
      </c>
      <c r="AF7" s="9" t="s">
        <v>1148</v>
      </c>
      <c r="AG7" s="19">
        <v>0</v>
      </c>
      <c r="AH7" s="34" t="s">
        <v>1148</v>
      </c>
      <c r="AI7" s="32">
        <v>0</v>
      </c>
      <c r="AJ7" s="7" t="s">
        <v>1148</v>
      </c>
      <c r="AK7" s="7" t="str">
        <f>IF(OR(N7="Q",P7="Q",R7="Q",T7="Q",V7="Q",X7="Q",Z7="Q",AB7="Q",AD7="Q",AF7="Q",AH7="Q",AJ7="Q"),"Yes","No")</f>
        <v>No</v>
      </c>
    </row>
    <row r="8" spans="1:42">
      <c r="A8" s="7" t="s">
        <v>535</v>
      </c>
      <c r="B8" s="7" t="s">
        <v>534</v>
      </c>
      <c r="C8" s="37" t="s">
        <v>63</v>
      </c>
      <c r="D8" s="298">
        <v>2080</v>
      </c>
      <c r="E8" s="299">
        <v>20080</v>
      </c>
      <c r="F8" s="27" t="s">
        <v>413</v>
      </c>
      <c r="G8" s="27" t="s">
        <v>160</v>
      </c>
      <c r="H8" s="35">
        <v>18351295</v>
      </c>
      <c r="I8" s="35">
        <v>4020</v>
      </c>
      <c r="J8" s="9" t="s">
        <v>21</v>
      </c>
      <c r="K8" s="9" t="s">
        <v>161</v>
      </c>
      <c r="L8" s="8">
        <v>14</v>
      </c>
      <c r="M8" s="8">
        <v>0</v>
      </c>
      <c r="N8" s="9" t="s">
        <v>1148</v>
      </c>
      <c r="O8" s="8">
        <v>0</v>
      </c>
      <c r="P8" s="9" t="s">
        <v>1148</v>
      </c>
      <c r="Q8" s="8">
        <v>0</v>
      </c>
      <c r="R8" s="9" t="s">
        <v>1148</v>
      </c>
      <c r="S8" s="8">
        <v>0</v>
      </c>
      <c r="T8" s="9" t="s">
        <v>1148</v>
      </c>
      <c r="U8" s="8">
        <v>0</v>
      </c>
      <c r="V8" s="9" t="s">
        <v>1148</v>
      </c>
      <c r="W8" s="33">
        <v>0</v>
      </c>
      <c r="X8" s="9" t="s">
        <v>1148</v>
      </c>
      <c r="Y8" s="30">
        <v>0</v>
      </c>
      <c r="Z8" s="9" t="s">
        <v>1148</v>
      </c>
      <c r="AA8" s="30">
        <v>0</v>
      </c>
      <c r="AB8" s="9" t="s">
        <v>1148</v>
      </c>
      <c r="AC8" s="30">
        <v>0</v>
      </c>
      <c r="AD8" s="9" t="s">
        <v>1148</v>
      </c>
      <c r="AE8" s="30">
        <v>0</v>
      </c>
      <c r="AF8" s="9" t="s">
        <v>1148</v>
      </c>
      <c r="AG8" s="19">
        <v>0</v>
      </c>
      <c r="AH8" s="34" t="s">
        <v>1148</v>
      </c>
      <c r="AI8" s="32">
        <v>0</v>
      </c>
      <c r="AJ8" s="7" t="s">
        <v>1148</v>
      </c>
      <c r="AK8" s="7" t="str">
        <f>IF(OR(N8="Q",P8="Q",R8="Q",T8="Q",V8="Q",X8="Q",Z8="Q",AB8="Q",AD8="Q",AF8="Q",AH8="Q",AJ8="Q"),"Yes","No")</f>
        <v>No</v>
      </c>
    </row>
    <row r="9" spans="1:42">
      <c r="A9" s="7" t="s">
        <v>469</v>
      </c>
      <c r="B9" s="7" t="s">
        <v>470</v>
      </c>
      <c r="C9" s="37" t="s">
        <v>17</v>
      </c>
      <c r="D9" s="298">
        <v>9154</v>
      </c>
      <c r="E9" s="299">
        <v>90154</v>
      </c>
      <c r="F9" s="27" t="s">
        <v>167</v>
      </c>
      <c r="G9" s="27" t="s">
        <v>160</v>
      </c>
      <c r="H9" s="35">
        <v>12150996</v>
      </c>
      <c r="I9" s="35">
        <v>3516</v>
      </c>
      <c r="J9" s="9" t="s">
        <v>7</v>
      </c>
      <c r="K9" s="9" t="s">
        <v>161</v>
      </c>
      <c r="L9" s="8">
        <v>1766</v>
      </c>
      <c r="M9" s="8">
        <v>788543</v>
      </c>
      <c r="N9" s="9" t="s">
        <v>1148</v>
      </c>
      <c r="O9" s="8">
        <v>0</v>
      </c>
      <c r="P9" s="9" t="s">
        <v>1148</v>
      </c>
      <c r="Q9" s="8">
        <v>0</v>
      </c>
      <c r="R9" s="9" t="s">
        <v>1148</v>
      </c>
      <c r="S9" s="8">
        <v>0</v>
      </c>
      <c r="T9" s="9" t="s">
        <v>1148</v>
      </c>
      <c r="U9" s="8">
        <v>0</v>
      </c>
      <c r="V9" s="9" t="s">
        <v>1148</v>
      </c>
      <c r="W9" s="33">
        <v>788543</v>
      </c>
      <c r="X9" s="9" t="s">
        <v>1148</v>
      </c>
      <c r="Y9" s="30">
        <v>795</v>
      </c>
      <c r="Z9" s="9" t="s">
        <v>1148</v>
      </c>
      <c r="AA9" s="30">
        <v>0</v>
      </c>
      <c r="AB9" s="9" t="s">
        <v>1148</v>
      </c>
      <c r="AC9" s="30">
        <v>0</v>
      </c>
      <c r="AD9" s="9" t="s">
        <v>1148</v>
      </c>
      <c r="AE9" s="30">
        <v>0</v>
      </c>
      <c r="AF9" s="9" t="s">
        <v>1148</v>
      </c>
      <c r="AG9" s="19">
        <v>0</v>
      </c>
      <c r="AH9" s="34" t="s">
        <v>1148</v>
      </c>
      <c r="AI9" s="32">
        <v>795</v>
      </c>
      <c r="AJ9" s="7" t="s">
        <v>1148</v>
      </c>
      <c r="AK9" s="7" t="str">
        <f>IF(OR(N9="Q",P9="Q",R9="Q",T9="Q",V9="Q",X9="Q",Z9="Q",AB9="Q",AD9="Q",AF9="Q",AH9="Q",AJ9="Q"),"Yes","No")</f>
        <v>No</v>
      </c>
    </row>
    <row r="10" spans="1:42">
      <c r="A10" s="7" t="s">
        <v>469</v>
      </c>
      <c r="B10" s="7" t="s">
        <v>470</v>
      </c>
      <c r="C10" s="37" t="s">
        <v>17</v>
      </c>
      <c r="D10" s="298">
        <v>9154</v>
      </c>
      <c r="E10" s="299">
        <v>90154</v>
      </c>
      <c r="F10" s="27" t="s">
        <v>167</v>
      </c>
      <c r="G10" s="27" t="s">
        <v>160</v>
      </c>
      <c r="H10" s="35">
        <v>12150996</v>
      </c>
      <c r="I10" s="35">
        <v>3516</v>
      </c>
      <c r="J10" s="9" t="s">
        <v>21</v>
      </c>
      <c r="K10" s="9" t="s">
        <v>161</v>
      </c>
      <c r="L10" s="8">
        <v>144</v>
      </c>
      <c r="M10" s="8">
        <v>2785</v>
      </c>
      <c r="N10" s="9" t="s">
        <v>1148</v>
      </c>
      <c r="O10" s="8">
        <v>0</v>
      </c>
      <c r="P10" s="9" t="s">
        <v>1148</v>
      </c>
      <c r="Q10" s="8">
        <v>0</v>
      </c>
      <c r="R10" s="9" t="s">
        <v>1148</v>
      </c>
      <c r="S10" s="8">
        <v>1236</v>
      </c>
      <c r="T10" s="9" t="s">
        <v>1148</v>
      </c>
      <c r="U10" s="8">
        <v>0</v>
      </c>
      <c r="V10" s="9" t="s">
        <v>1148</v>
      </c>
      <c r="W10" s="33">
        <v>4021</v>
      </c>
      <c r="X10" s="9" t="s">
        <v>1148</v>
      </c>
      <c r="Y10" s="30">
        <v>6</v>
      </c>
      <c r="Z10" s="9" t="s">
        <v>1148</v>
      </c>
      <c r="AA10" s="30">
        <v>0</v>
      </c>
      <c r="AB10" s="9" t="s">
        <v>1148</v>
      </c>
      <c r="AC10" s="30">
        <v>0</v>
      </c>
      <c r="AD10" s="9" t="s">
        <v>1148</v>
      </c>
      <c r="AE10" s="30">
        <v>1</v>
      </c>
      <c r="AF10" s="9" t="s">
        <v>1148</v>
      </c>
      <c r="AG10" s="19">
        <v>0</v>
      </c>
      <c r="AH10" s="34" t="s">
        <v>1148</v>
      </c>
      <c r="AI10" s="32">
        <v>7</v>
      </c>
      <c r="AJ10" s="7" t="s">
        <v>1148</v>
      </c>
      <c r="AK10" s="7" t="str">
        <f>IF(OR(N10="Q",P10="Q",R10="Q",T10="Q",V10="Q",X10="Q",Z10="Q",AB10="Q",AD10="Q",AF10="Q",AH10="Q",AJ10="Q"),"Yes","No")</f>
        <v>No</v>
      </c>
    </row>
    <row r="11" spans="1:42">
      <c r="A11" s="7" t="s">
        <v>469</v>
      </c>
      <c r="B11" s="7" t="s">
        <v>470</v>
      </c>
      <c r="C11" s="37" t="s">
        <v>17</v>
      </c>
      <c r="D11" s="298">
        <v>9154</v>
      </c>
      <c r="E11" s="299">
        <v>90154</v>
      </c>
      <c r="F11" s="27" t="s">
        <v>167</v>
      </c>
      <c r="G11" s="27" t="s">
        <v>160</v>
      </c>
      <c r="H11" s="35">
        <v>12150996</v>
      </c>
      <c r="I11" s="35">
        <v>3516</v>
      </c>
      <c r="J11" s="9" t="s">
        <v>20</v>
      </c>
      <c r="K11" s="9" t="s">
        <v>161</v>
      </c>
      <c r="L11" s="8">
        <v>70</v>
      </c>
      <c r="M11" s="8">
        <v>1352</v>
      </c>
      <c r="N11" s="9" t="s">
        <v>1148</v>
      </c>
      <c r="O11" s="8">
        <v>0</v>
      </c>
      <c r="P11" s="9" t="s">
        <v>1148</v>
      </c>
      <c r="Q11" s="8">
        <v>0</v>
      </c>
      <c r="R11" s="9" t="s">
        <v>1148</v>
      </c>
      <c r="S11" s="8">
        <v>0</v>
      </c>
      <c r="T11" s="9" t="s">
        <v>1148</v>
      </c>
      <c r="U11" s="8">
        <v>0</v>
      </c>
      <c r="V11" s="9" t="s">
        <v>1148</v>
      </c>
      <c r="W11" s="33">
        <v>1352</v>
      </c>
      <c r="X11" s="9" t="s">
        <v>1148</v>
      </c>
      <c r="Y11" s="30">
        <v>1</v>
      </c>
      <c r="Z11" s="9" t="s">
        <v>1148</v>
      </c>
      <c r="AA11" s="30">
        <v>0</v>
      </c>
      <c r="AB11" s="9" t="s">
        <v>1148</v>
      </c>
      <c r="AC11" s="30">
        <v>0</v>
      </c>
      <c r="AD11" s="9" t="s">
        <v>1148</v>
      </c>
      <c r="AE11" s="30">
        <v>0</v>
      </c>
      <c r="AF11" s="9" t="s">
        <v>1148</v>
      </c>
      <c r="AG11" s="19">
        <v>0</v>
      </c>
      <c r="AH11" s="34" t="s">
        <v>1148</v>
      </c>
      <c r="AI11" s="32">
        <v>1</v>
      </c>
      <c r="AJ11" s="7" t="s">
        <v>1148</v>
      </c>
      <c r="AK11" s="7" t="str">
        <f>IF(OR(N11="Q",P11="Q",R11="Q",T11="Q",V11="Q",X11="Q",Z11="Q",AB11="Q",AD11="Q",AF11="Q",AH11="Q",AJ11="Q"),"Yes","No")</f>
        <v>No</v>
      </c>
    </row>
    <row r="12" spans="1:42">
      <c r="A12" s="7" t="s">
        <v>469</v>
      </c>
      <c r="B12" s="7" t="s">
        <v>470</v>
      </c>
      <c r="C12" s="37" t="s">
        <v>17</v>
      </c>
      <c r="D12" s="298">
        <v>9154</v>
      </c>
      <c r="E12" s="299">
        <v>90154</v>
      </c>
      <c r="F12" s="27" t="s">
        <v>167</v>
      </c>
      <c r="G12" s="27" t="s">
        <v>160</v>
      </c>
      <c r="H12" s="35">
        <v>12150996</v>
      </c>
      <c r="I12" s="35">
        <v>3516</v>
      </c>
      <c r="J12" s="9" t="s">
        <v>22</v>
      </c>
      <c r="K12" s="9" t="s">
        <v>161</v>
      </c>
      <c r="L12" s="8">
        <v>33</v>
      </c>
      <c r="M12" s="8">
        <v>10754</v>
      </c>
      <c r="N12" s="9" t="s">
        <v>1148</v>
      </c>
      <c r="O12" s="8">
        <v>0</v>
      </c>
      <c r="P12" s="9" t="s">
        <v>1148</v>
      </c>
      <c r="Q12" s="8">
        <v>0</v>
      </c>
      <c r="R12" s="9" t="s">
        <v>1148</v>
      </c>
      <c r="S12" s="8">
        <v>0</v>
      </c>
      <c r="T12" s="9" t="s">
        <v>1148</v>
      </c>
      <c r="U12" s="8">
        <v>0</v>
      </c>
      <c r="V12" s="9" t="s">
        <v>1148</v>
      </c>
      <c r="W12" s="33">
        <v>10754</v>
      </c>
      <c r="X12" s="9" t="s">
        <v>1148</v>
      </c>
      <c r="Y12" s="30">
        <v>30</v>
      </c>
      <c r="Z12" s="9" t="s">
        <v>1148</v>
      </c>
      <c r="AA12" s="30">
        <v>0</v>
      </c>
      <c r="AB12" s="9" t="s">
        <v>1148</v>
      </c>
      <c r="AC12" s="30">
        <v>0</v>
      </c>
      <c r="AD12" s="9" t="s">
        <v>1148</v>
      </c>
      <c r="AE12" s="30">
        <v>0</v>
      </c>
      <c r="AF12" s="9" t="s">
        <v>1148</v>
      </c>
      <c r="AG12" s="19">
        <v>0</v>
      </c>
      <c r="AH12" s="34" t="s">
        <v>1148</v>
      </c>
      <c r="AI12" s="32">
        <v>30</v>
      </c>
      <c r="AJ12" s="7" t="s">
        <v>1148</v>
      </c>
      <c r="AK12" s="7" t="str">
        <f>IF(OR(N12="Q",P12="Q",R12="Q",T12="Q",V12="Q",X12="Q",Z12="Q",AB12="Q",AD12="Q",AF12="Q",AH12="Q",AJ12="Q"),"Yes","No")</f>
        <v>No</v>
      </c>
    </row>
    <row r="13" spans="1:42">
      <c r="A13" s="7" t="s">
        <v>702</v>
      </c>
      <c r="B13" s="7" t="s">
        <v>703</v>
      </c>
      <c r="C13" s="37" t="s">
        <v>30</v>
      </c>
      <c r="D13" s="298">
        <v>3030</v>
      </c>
      <c r="E13" s="299">
        <v>30030</v>
      </c>
      <c r="F13" s="27" t="s">
        <v>167</v>
      </c>
      <c r="G13" s="27" t="s">
        <v>160</v>
      </c>
      <c r="H13" s="35">
        <v>4586770</v>
      </c>
      <c r="I13" s="35">
        <v>3200</v>
      </c>
      <c r="J13" s="9" t="s">
        <v>7</v>
      </c>
      <c r="K13" s="9" t="s">
        <v>161</v>
      </c>
      <c r="L13" s="8">
        <v>1300</v>
      </c>
      <c r="M13" s="8">
        <v>51140</v>
      </c>
      <c r="N13" s="9" t="s">
        <v>1148</v>
      </c>
      <c r="O13" s="8">
        <v>9030</v>
      </c>
      <c r="P13" s="9" t="s">
        <v>1148</v>
      </c>
      <c r="Q13" s="8">
        <v>0</v>
      </c>
      <c r="R13" s="9" t="s">
        <v>1148</v>
      </c>
      <c r="S13" s="8">
        <v>3530</v>
      </c>
      <c r="T13" s="9" t="s">
        <v>1148</v>
      </c>
      <c r="U13" s="8">
        <v>0</v>
      </c>
      <c r="V13" s="9" t="s">
        <v>1148</v>
      </c>
      <c r="W13" s="33">
        <v>63700</v>
      </c>
      <c r="X13" s="9" t="s">
        <v>1148</v>
      </c>
      <c r="Y13" s="30">
        <v>74</v>
      </c>
      <c r="Z13" s="9" t="s">
        <v>1148</v>
      </c>
      <c r="AA13" s="30">
        <v>9</v>
      </c>
      <c r="AB13" s="9" t="s">
        <v>1148</v>
      </c>
      <c r="AC13" s="30">
        <v>0</v>
      </c>
      <c r="AD13" s="9" t="s">
        <v>1148</v>
      </c>
      <c r="AE13" s="30">
        <v>3</v>
      </c>
      <c r="AF13" s="9" t="s">
        <v>1148</v>
      </c>
      <c r="AG13" s="19">
        <v>0</v>
      </c>
      <c r="AH13" s="34" t="s">
        <v>1148</v>
      </c>
      <c r="AI13" s="32">
        <v>86</v>
      </c>
      <c r="AJ13" s="7" t="s">
        <v>1148</v>
      </c>
      <c r="AK13" s="7" t="str">
        <f>IF(OR(N13="Q",P13="Q",R13="Q",T13="Q",V13="Q",X13="Q",Z13="Q",AB13="Q",AD13="Q",AF13="Q",AH13="Q",AJ13="Q"),"Yes","No")</f>
        <v>No</v>
      </c>
    </row>
    <row r="14" spans="1:42">
      <c r="A14" s="7" t="s">
        <v>702</v>
      </c>
      <c r="B14" s="7" t="s">
        <v>703</v>
      </c>
      <c r="C14" s="37" t="s">
        <v>30</v>
      </c>
      <c r="D14" s="298">
        <v>3030</v>
      </c>
      <c r="E14" s="299">
        <v>30030</v>
      </c>
      <c r="F14" s="27" t="s">
        <v>167</v>
      </c>
      <c r="G14" s="27" t="s">
        <v>160</v>
      </c>
      <c r="H14" s="35">
        <v>4586770</v>
      </c>
      <c r="I14" s="35">
        <v>3200</v>
      </c>
      <c r="J14" s="9" t="s">
        <v>20</v>
      </c>
      <c r="K14" s="9" t="s">
        <v>161</v>
      </c>
      <c r="L14" s="8">
        <v>954</v>
      </c>
      <c r="M14" s="8">
        <v>14977</v>
      </c>
      <c r="N14" s="9" t="s">
        <v>1148</v>
      </c>
      <c r="O14" s="8">
        <v>12684</v>
      </c>
      <c r="P14" s="9" t="s">
        <v>1148</v>
      </c>
      <c r="Q14" s="8">
        <v>13968</v>
      </c>
      <c r="R14" s="9" t="s">
        <v>1148</v>
      </c>
      <c r="S14" s="8">
        <v>12649</v>
      </c>
      <c r="T14" s="9" t="s">
        <v>1148</v>
      </c>
      <c r="U14" s="8">
        <v>0</v>
      </c>
      <c r="V14" s="9" t="s">
        <v>1148</v>
      </c>
      <c r="W14" s="33">
        <v>54278</v>
      </c>
      <c r="X14" s="9" t="s">
        <v>1148</v>
      </c>
      <c r="Y14" s="30">
        <v>19</v>
      </c>
      <c r="Z14" s="9" t="s">
        <v>1148</v>
      </c>
      <c r="AA14" s="30">
        <v>14</v>
      </c>
      <c r="AB14" s="9" t="s">
        <v>1148</v>
      </c>
      <c r="AC14" s="30">
        <v>25</v>
      </c>
      <c r="AD14" s="9" t="s">
        <v>1148</v>
      </c>
      <c r="AE14" s="30">
        <v>8</v>
      </c>
      <c r="AF14" s="9" t="s">
        <v>1148</v>
      </c>
      <c r="AG14" s="19">
        <v>0</v>
      </c>
      <c r="AH14" s="34" t="s">
        <v>1148</v>
      </c>
      <c r="AI14" s="32">
        <v>66</v>
      </c>
      <c r="AJ14" s="7" t="s">
        <v>1148</v>
      </c>
      <c r="AK14" s="7" t="str">
        <f>IF(OR(N14="Q",P14="Q",R14="Q",T14="Q",V14="Q",X14="Q",Z14="Q",AB14="Q",AD14="Q",AF14="Q",AH14="Q",AJ14="Q"),"Yes","No")</f>
        <v>No</v>
      </c>
    </row>
    <row r="15" spans="1:42">
      <c r="A15" s="7" t="s">
        <v>449</v>
      </c>
      <c r="B15" s="7" t="s">
        <v>269</v>
      </c>
      <c r="C15" s="37" t="s">
        <v>89</v>
      </c>
      <c r="D15" s="298">
        <v>1</v>
      </c>
      <c r="E15" s="299">
        <v>1</v>
      </c>
      <c r="F15" s="27" t="s">
        <v>164</v>
      </c>
      <c r="G15" s="27" t="s">
        <v>160</v>
      </c>
      <c r="H15" s="35">
        <v>3059393</v>
      </c>
      <c r="I15" s="35">
        <v>2875</v>
      </c>
      <c r="J15" s="9" t="s">
        <v>8</v>
      </c>
      <c r="K15" s="9" t="s">
        <v>161</v>
      </c>
      <c r="L15" s="8">
        <v>1476</v>
      </c>
      <c r="M15" s="8">
        <v>0</v>
      </c>
      <c r="N15" s="9" t="s">
        <v>1148</v>
      </c>
      <c r="O15" s="8">
        <v>0</v>
      </c>
      <c r="P15" s="9" t="s">
        <v>1148</v>
      </c>
      <c r="Q15" s="8">
        <v>93</v>
      </c>
      <c r="R15" s="9" t="s">
        <v>1148</v>
      </c>
      <c r="S15" s="8">
        <v>1599</v>
      </c>
      <c r="T15" s="9" t="s">
        <v>1148</v>
      </c>
      <c r="U15" s="8">
        <v>206</v>
      </c>
      <c r="V15" s="9" t="s">
        <v>1148</v>
      </c>
      <c r="W15" s="33">
        <v>1898</v>
      </c>
      <c r="X15" s="9" t="s">
        <v>1148</v>
      </c>
      <c r="Y15" s="30">
        <v>0</v>
      </c>
      <c r="Z15" s="9" t="s">
        <v>1148</v>
      </c>
      <c r="AA15" s="30">
        <v>0</v>
      </c>
      <c r="AB15" s="9" t="s">
        <v>1148</v>
      </c>
      <c r="AC15" s="30">
        <v>0.11</v>
      </c>
      <c r="AD15" s="9" t="s">
        <v>1148</v>
      </c>
      <c r="AE15" s="30">
        <v>2.02</v>
      </c>
      <c r="AF15" s="9" t="s">
        <v>1148</v>
      </c>
      <c r="AG15" s="19">
        <v>0.18</v>
      </c>
      <c r="AH15" s="34" t="s">
        <v>1148</v>
      </c>
      <c r="AI15" s="32">
        <v>2.31</v>
      </c>
      <c r="AJ15" s="7" t="s">
        <v>1148</v>
      </c>
      <c r="AK15" s="7" t="str">
        <f>IF(OR(N15="Q",P15="Q",R15="Q",T15="Q",V15="Q",X15="Q",Z15="Q",AB15="Q",AD15="Q",AF15="Q",AH15="Q",AJ15="Q"),"Yes","No")</f>
        <v>No</v>
      </c>
    </row>
    <row r="16" spans="1:42">
      <c r="A16" s="7" t="s">
        <v>449</v>
      </c>
      <c r="B16" s="7" t="s">
        <v>269</v>
      </c>
      <c r="C16" s="37" t="s">
        <v>89</v>
      </c>
      <c r="D16" s="298">
        <v>1</v>
      </c>
      <c r="E16" s="299">
        <v>1</v>
      </c>
      <c r="F16" s="27" t="s">
        <v>164</v>
      </c>
      <c r="G16" s="27" t="s">
        <v>160</v>
      </c>
      <c r="H16" s="35">
        <v>3059393</v>
      </c>
      <c r="I16" s="35">
        <v>2875</v>
      </c>
      <c r="J16" s="9" t="s">
        <v>7</v>
      </c>
      <c r="K16" s="9" t="s">
        <v>161</v>
      </c>
      <c r="L16" s="8">
        <v>871</v>
      </c>
      <c r="M16" s="8">
        <v>517885</v>
      </c>
      <c r="N16" s="9" t="s">
        <v>1148</v>
      </c>
      <c r="O16" s="8">
        <v>0</v>
      </c>
      <c r="P16" s="9" t="s">
        <v>1148</v>
      </c>
      <c r="Q16" s="8">
        <v>19502</v>
      </c>
      <c r="R16" s="9" t="s">
        <v>1148</v>
      </c>
      <c r="S16" s="8">
        <v>19193</v>
      </c>
      <c r="T16" s="9" t="s">
        <v>1148</v>
      </c>
      <c r="U16" s="8">
        <v>6195</v>
      </c>
      <c r="V16" s="9" t="s">
        <v>1148</v>
      </c>
      <c r="W16" s="33">
        <v>562775</v>
      </c>
      <c r="X16" s="9" t="s">
        <v>1148</v>
      </c>
      <c r="Y16" s="30">
        <v>761.58</v>
      </c>
      <c r="Z16" s="9" t="s">
        <v>1148</v>
      </c>
      <c r="AA16" s="30">
        <v>0</v>
      </c>
      <c r="AB16" s="9" t="s">
        <v>1148</v>
      </c>
      <c r="AC16" s="30">
        <v>25.36</v>
      </c>
      <c r="AD16" s="9" t="s">
        <v>1148</v>
      </c>
      <c r="AE16" s="30">
        <v>25</v>
      </c>
      <c r="AF16" s="9" t="s">
        <v>1148</v>
      </c>
      <c r="AG16" s="19">
        <v>8.07</v>
      </c>
      <c r="AH16" s="34" t="s">
        <v>1148</v>
      </c>
      <c r="AI16" s="32">
        <v>820.01</v>
      </c>
      <c r="AJ16" s="7" t="s">
        <v>1148</v>
      </c>
      <c r="AK16" s="7" t="str">
        <f>IF(OR(N16="Q",P16="Q",R16="Q",T16="Q",V16="Q",X16="Q",Z16="Q",AB16="Q",AD16="Q",AF16="Q",AH16="Q",AJ16="Q"),"Yes","No")</f>
        <v>No</v>
      </c>
    </row>
    <row r="17" spans="1:37">
      <c r="A17" s="7" t="s">
        <v>449</v>
      </c>
      <c r="B17" s="7" t="s">
        <v>269</v>
      </c>
      <c r="C17" s="37" t="s">
        <v>89</v>
      </c>
      <c r="D17" s="298">
        <v>1</v>
      </c>
      <c r="E17" s="299">
        <v>1</v>
      </c>
      <c r="F17" s="27" t="s">
        <v>164</v>
      </c>
      <c r="G17" s="27" t="s">
        <v>160</v>
      </c>
      <c r="H17" s="35">
        <v>3059393</v>
      </c>
      <c r="I17" s="35">
        <v>2875</v>
      </c>
      <c r="J17" s="9" t="s">
        <v>25</v>
      </c>
      <c r="K17" s="9" t="s">
        <v>161</v>
      </c>
      <c r="L17" s="8">
        <v>129</v>
      </c>
      <c r="M17" s="8">
        <v>71137</v>
      </c>
      <c r="N17" s="9" t="s">
        <v>1148</v>
      </c>
      <c r="O17" s="8">
        <v>0</v>
      </c>
      <c r="P17" s="9" t="s">
        <v>1148</v>
      </c>
      <c r="Q17" s="8">
        <v>5958</v>
      </c>
      <c r="R17" s="9" t="s">
        <v>1148</v>
      </c>
      <c r="S17" s="8">
        <v>2841</v>
      </c>
      <c r="T17" s="9" t="s">
        <v>1148</v>
      </c>
      <c r="U17" s="8">
        <v>1422</v>
      </c>
      <c r="V17" s="9" t="s">
        <v>1148</v>
      </c>
      <c r="W17" s="33">
        <v>81358</v>
      </c>
      <c r="X17" s="9" t="s">
        <v>1148</v>
      </c>
      <c r="Y17" s="30">
        <v>104.61</v>
      </c>
      <c r="Z17" s="9" t="s">
        <v>1148</v>
      </c>
      <c r="AA17" s="30">
        <v>0</v>
      </c>
      <c r="AB17" s="9" t="s">
        <v>1148</v>
      </c>
      <c r="AC17" s="30">
        <v>7.6</v>
      </c>
      <c r="AD17" s="9" t="s">
        <v>1148</v>
      </c>
      <c r="AE17" s="30">
        <v>3.7</v>
      </c>
      <c r="AF17" s="9" t="s">
        <v>1148</v>
      </c>
      <c r="AG17" s="19">
        <v>1.84</v>
      </c>
      <c r="AH17" s="34" t="s">
        <v>1148</v>
      </c>
      <c r="AI17" s="32">
        <v>117.75</v>
      </c>
      <c r="AJ17" s="7" t="s">
        <v>1148</v>
      </c>
      <c r="AK17" s="7" t="str">
        <f>IF(OR(N17="Q",P17="Q",R17="Q",T17="Q",V17="Q",X17="Q",Z17="Q",AB17="Q",AD17="Q",AF17="Q",AH17="Q",AJ17="Q"),"Yes","No")</f>
        <v>No</v>
      </c>
    </row>
    <row r="18" spans="1:37">
      <c r="A18" s="7" t="s">
        <v>449</v>
      </c>
      <c r="B18" s="7" t="s">
        <v>269</v>
      </c>
      <c r="C18" s="37" t="s">
        <v>89</v>
      </c>
      <c r="D18" s="298">
        <v>1</v>
      </c>
      <c r="E18" s="299">
        <v>1</v>
      </c>
      <c r="F18" s="27" t="s">
        <v>164</v>
      </c>
      <c r="G18" s="27" t="s">
        <v>160</v>
      </c>
      <c r="H18" s="35">
        <v>3059393</v>
      </c>
      <c r="I18" s="35">
        <v>2875</v>
      </c>
      <c r="J18" s="9" t="s">
        <v>12</v>
      </c>
      <c r="K18" s="9" t="s">
        <v>161</v>
      </c>
      <c r="L18" s="8">
        <v>3</v>
      </c>
      <c r="M18" s="8">
        <v>1466</v>
      </c>
      <c r="N18" s="9" t="s">
        <v>1148</v>
      </c>
      <c r="O18" s="8">
        <v>0</v>
      </c>
      <c r="P18" s="9" t="s">
        <v>1148</v>
      </c>
      <c r="Q18" s="8">
        <v>196</v>
      </c>
      <c r="R18" s="9" t="s">
        <v>1148</v>
      </c>
      <c r="S18" s="8">
        <v>359</v>
      </c>
      <c r="T18" s="9" t="s">
        <v>1148</v>
      </c>
      <c r="U18" s="8">
        <v>0</v>
      </c>
      <c r="V18" s="9" t="s">
        <v>1148</v>
      </c>
      <c r="W18" s="33">
        <v>2021</v>
      </c>
      <c r="X18" s="9" t="s">
        <v>1148</v>
      </c>
      <c r="Y18" s="30">
        <v>1.79</v>
      </c>
      <c r="Z18" s="9" t="s">
        <v>1148</v>
      </c>
      <c r="AA18" s="30">
        <v>0</v>
      </c>
      <c r="AB18" s="9" t="s">
        <v>1148</v>
      </c>
      <c r="AC18" s="30">
        <v>0.24</v>
      </c>
      <c r="AD18" s="9" t="s">
        <v>1148</v>
      </c>
      <c r="AE18" s="30">
        <v>0.56000000000000005</v>
      </c>
      <c r="AF18" s="9" t="s">
        <v>1148</v>
      </c>
      <c r="AG18" s="19">
        <v>0</v>
      </c>
      <c r="AH18" s="34" t="s">
        <v>1148</v>
      </c>
      <c r="AI18" s="32">
        <v>2.59</v>
      </c>
      <c r="AJ18" s="7" t="s">
        <v>1148</v>
      </c>
      <c r="AK18" s="7" t="str">
        <f>IF(OR(N18="Q",P18="Q",R18="Q",T18="Q",V18="Q",X18="Q",Z18="Q",AB18="Q",AD18="Q",AF18="Q",AH18="Q",AJ18="Q"),"Yes","No")</f>
        <v>No</v>
      </c>
    </row>
    <row r="19" spans="1:37">
      <c r="A19" s="7" t="s">
        <v>284</v>
      </c>
      <c r="B19" s="7" t="s">
        <v>285</v>
      </c>
      <c r="C19" s="37" t="s">
        <v>40</v>
      </c>
      <c r="D19" s="298">
        <v>5066</v>
      </c>
      <c r="E19" s="299">
        <v>50066</v>
      </c>
      <c r="F19" s="27" t="s">
        <v>167</v>
      </c>
      <c r="G19" s="27" t="s">
        <v>160</v>
      </c>
      <c r="H19" s="35">
        <v>8608208</v>
      </c>
      <c r="I19" s="35">
        <v>2728</v>
      </c>
      <c r="J19" s="9" t="s">
        <v>7</v>
      </c>
      <c r="K19" s="9" t="s">
        <v>161</v>
      </c>
      <c r="L19" s="8">
        <v>1594</v>
      </c>
      <c r="M19" s="8">
        <v>1196850</v>
      </c>
      <c r="N19" s="9" t="s">
        <v>1148</v>
      </c>
      <c r="O19" s="8">
        <v>0</v>
      </c>
      <c r="P19" s="9" t="s">
        <v>1148</v>
      </c>
      <c r="Q19" s="8">
        <v>866</v>
      </c>
      <c r="R19" s="9" t="s">
        <v>1148</v>
      </c>
      <c r="S19" s="8">
        <v>5531</v>
      </c>
      <c r="T19" s="9" t="s">
        <v>1148</v>
      </c>
      <c r="U19" s="8">
        <v>0</v>
      </c>
      <c r="V19" s="9" t="s">
        <v>1148</v>
      </c>
      <c r="W19" s="33">
        <v>1203247</v>
      </c>
      <c r="X19" s="9" t="s">
        <v>1148</v>
      </c>
      <c r="Y19" s="30">
        <v>781</v>
      </c>
      <c r="Z19" s="9" t="s">
        <v>1148</v>
      </c>
      <c r="AA19" s="30">
        <v>0</v>
      </c>
      <c r="AB19" s="9" t="s">
        <v>1148</v>
      </c>
      <c r="AC19" s="30">
        <v>1</v>
      </c>
      <c r="AD19" s="9" t="s">
        <v>1148</v>
      </c>
      <c r="AE19" s="30">
        <v>12</v>
      </c>
      <c r="AF19" s="9" t="s">
        <v>1148</v>
      </c>
      <c r="AG19" s="19">
        <v>0</v>
      </c>
      <c r="AH19" s="34" t="s">
        <v>1148</v>
      </c>
      <c r="AI19" s="32">
        <v>794</v>
      </c>
      <c r="AJ19" s="7" t="s">
        <v>1148</v>
      </c>
      <c r="AK19" s="7" t="str">
        <f>IF(OR(N19="Q",P19="Q",R19="Q",T19="Q",V19="Q",X19="Q",Z19="Q",AB19="Q",AD19="Q",AF19="Q",AH19="Q",AJ19="Q"),"Yes","No")</f>
        <v>No</v>
      </c>
    </row>
    <row r="20" spans="1:37">
      <c r="A20" s="7" t="s">
        <v>284</v>
      </c>
      <c r="B20" s="7" t="s">
        <v>285</v>
      </c>
      <c r="C20" s="37" t="s">
        <v>40</v>
      </c>
      <c r="D20" s="298">
        <v>5066</v>
      </c>
      <c r="E20" s="299">
        <v>50066</v>
      </c>
      <c r="F20" s="27" t="s">
        <v>167</v>
      </c>
      <c r="G20" s="27" t="s">
        <v>160</v>
      </c>
      <c r="H20" s="35">
        <v>8608208</v>
      </c>
      <c r="I20" s="35">
        <v>2728</v>
      </c>
      <c r="J20" s="9" t="s">
        <v>20</v>
      </c>
      <c r="K20" s="9" t="s">
        <v>161</v>
      </c>
      <c r="L20" s="8">
        <v>1134</v>
      </c>
      <c r="M20" s="8">
        <v>1174284</v>
      </c>
      <c r="N20" s="9" t="s">
        <v>1148</v>
      </c>
      <c r="O20" s="8">
        <v>0</v>
      </c>
      <c r="P20" s="9" t="s">
        <v>1148</v>
      </c>
      <c r="Q20" s="8">
        <v>742</v>
      </c>
      <c r="R20" s="9" t="s">
        <v>1148</v>
      </c>
      <c r="S20" s="8">
        <v>6725</v>
      </c>
      <c r="T20" s="9" t="s">
        <v>1148</v>
      </c>
      <c r="U20" s="8">
        <v>0</v>
      </c>
      <c r="V20" s="9" t="s">
        <v>1148</v>
      </c>
      <c r="W20" s="33">
        <v>1181751</v>
      </c>
      <c r="X20" s="9" t="s">
        <v>1148</v>
      </c>
      <c r="Y20" s="30">
        <v>781</v>
      </c>
      <c r="Z20" s="9" t="s">
        <v>1148</v>
      </c>
      <c r="AA20" s="30">
        <v>0</v>
      </c>
      <c r="AB20" s="9" t="s">
        <v>1148</v>
      </c>
      <c r="AC20" s="30">
        <v>1</v>
      </c>
      <c r="AD20" s="9" t="s">
        <v>1148</v>
      </c>
      <c r="AE20" s="30">
        <v>14</v>
      </c>
      <c r="AF20" s="9" t="s">
        <v>1148</v>
      </c>
      <c r="AG20" s="19">
        <v>0</v>
      </c>
      <c r="AH20" s="34" t="s">
        <v>1148</v>
      </c>
      <c r="AI20" s="32">
        <v>796</v>
      </c>
      <c r="AJ20" s="7" t="s">
        <v>1148</v>
      </c>
      <c r="AK20" s="7" t="str">
        <f>IF(OR(N20="Q",P20="Q",R20="Q",T20="Q",V20="Q",X20="Q",Z20="Q",AB20="Q",AD20="Q",AF20="Q",AH20="Q",AJ20="Q"),"Yes","No")</f>
        <v>No</v>
      </c>
    </row>
    <row r="21" spans="1:37">
      <c r="A21" s="7" t="s">
        <v>486</v>
      </c>
      <c r="B21" s="7" t="s">
        <v>487</v>
      </c>
      <c r="C21" s="37" t="s">
        <v>47</v>
      </c>
      <c r="D21" s="298">
        <v>1003</v>
      </c>
      <c r="E21" s="299">
        <v>10003</v>
      </c>
      <c r="F21" s="27" t="s">
        <v>167</v>
      </c>
      <c r="G21" s="27" t="s">
        <v>160</v>
      </c>
      <c r="H21" s="35">
        <v>4181019</v>
      </c>
      <c r="I21" s="35">
        <v>2344</v>
      </c>
      <c r="J21" s="9" t="s">
        <v>7</v>
      </c>
      <c r="K21" s="9" t="s">
        <v>161</v>
      </c>
      <c r="L21" s="8">
        <v>790</v>
      </c>
      <c r="M21" s="8">
        <v>521910</v>
      </c>
      <c r="N21" s="9" t="s">
        <v>1148</v>
      </c>
      <c r="O21" s="8">
        <v>3071</v>
      </c>
      <c r="P21" s="9" t="s">
        <v>1148</v>
      </c>
      <c r="Q21" s="8">
        <v>0</v>
      </c>
      <c r="R21" s="9" t="s">
        <v>1148</v>
      </c>
      <c r="S21" s="8">
        <v>0</v>
      </c>
      <c r="T21" s="9" t="s">
        <v>1148</v>
      </c>
      <c r="U21" s="8">
        <v>0</v>
      </c>
      <c r="V21" s="9" t="s">
        <v>1148</v>
      </c>
      <c r="W21" s="33">
        <v>524981</v>
      </c>
      <c r="X21" s="9" t="s">
        <v>1148</v>
      </c>
      <c r="Y21" s="30">
        <v>338</v>
      </c>
      <c r="Z21" s="9" t="s">
        <v>1148</v>
      </c>
      <c r="AA21" s="30">
        <v>2</v>
      </c>
      <c r="AB21" s="9" t="s">
        <v>1148</v>
      </c>
      <c r="AC21" s="30">
        <v>0</v>
      </c>
      <c r="AD21" s="9" t="s">
        <v>1148</v>
      </c>
      <c r="AE21" s="30">
        <v>0</v>
      </c>
      <c r="AF21" s="9" t="s">
        <v>1148</v>
      </c>
      <c r="AG21" s="19">
        <v>0</v>
      </c>
      <c r="AH21" s="34" t="s">
        <v>1148</v>
      </c>
      <c r="AI21" s="32">
        <v>340</v>
      </c>
      <c r="AJ21" s="7" t="s">
        <v>1148</v>
      </c>
      <c r="AK21" s="7" t="str">
        <f>IF(OR(N21="Q",P21="Q",R21="Q",T21="Q",V21="Q",X21="Q",Z21="Q",AB21="Q",AD21="Q",AF21="Q",AH21="Q",AJ21="Q"),"Yes","No")</f>
        <v>No</v>
      </c>
    </row>
    <row r="22" spans="1:37">
      <c r="A22" s="7" t="s">
        <v>486</v>
      </c>
      <c r="B22" s="7" t="s">
        <v>487</v>
      </c>
      <c r="C22" s="37" t="s">
        <v>47</v>
      </c>
      <c r="D22" s="298">
        <v>1003</v>
      </c>
      <c r="E22" s="299">
        <v>10003</v>
      </c>
      <c r="F22" s="27" t="s">
        <v>167</v>
      </c>
      <c r="G22" s="27" t="s">
        <v>160</v>
      </c>
      <c r="H22" s="35">
        <v>4181019</v>
      </c>
      <c r="I22" s="35">
        <v>2344</v>
      </c>
      <c r="J22" s="9" t="s">
        <v>20</v>
      </c>
      <c r="K22" s="9" t="s">
        <v>161</v>
      </c>
      <c r="L22" s="8">
        <v>336</v>
      </c>
      <c r="M22" s="8">
        <v>121667</v>
      </c>
      <c r="N22" s="9" t="s">
        <v>1148</v>
      </c>
      <c r="O22" s="8">
        <v>0</v>
      </c>
      <c r="P22" s="9" t="s">
        <v>1148</v>
      </c>
      <c r="Q22" s="8">
        <v>0</v>
      </c>
      <c r="R22" s="9" t="s">
        <v>1148</v>
      </c>
      <c r="S22" s="8">
        <v>54</v>
      </c>
      <c r="T22" s="9" t="s">
        <v>1148</v>
      </c>
      <c r="U22" s="8">
        <v>0</v>
      </c>
      <c r="V22" s="9" t="s">
        <v>1148</v>
      </c>
      <c r="W22" s="33">
        <v>121721</v>
      </c>
      <c r="X22" s="9" t="s">
        <v>1148</v>
      </c>
      <c r="Y22" s="30">
        <v>91</v>
      </c>
      <c r="Z22" s="9" t="s">
        <v>1148</v>
      </c>
      <c r="AA22" s="30">
        <v>0</v>
      </c>
      <c r="AB22" s="9" t="s">
        <v>1148</v>
      </c>
      <c r="AC22" s="30">
        <v>0</v>
      </c>
      <c r="AD22" s="9" t="s">
        <v>1148</v>
      </c>
      <c r="AE22" s="30">
        <v>0.01</v>
      </c>
      <c r="AF22" s="9" t="s">
        <v>1148</v>
      </c>
      <c r="AG22" s="19">
        <v>0</v>
      </c>
      <c r="AH22" s="34" t="s">
        <v>1148</v>
      </c>
      <c r="AI22" s="32">
        <v>91.01</v>
      </c>
      <c r="AJ22" s="7" t="s">
        <v>1148</v>
      </c>
      <c r="AK22" s="7" t="str">
        <f>IF(OR(N22="Q",P22="Q",R22="Q",T22="Q",V22="Q",X22="Q",Z22="Q",AB22="Q",AD22="Q",AF22="Q",AH22="Q",AJ22="Q"),"Yes","No")</f>
        <v>No</v>
      </c>
    </row>
    <row r="23" spans="1:37">
      <c r="A23" s="7" t="s">
        <v>486</v>
      </c>
      <c r="B23" s="7" t="s">
        <v>487</v>
      </c>
      <c r="C23" s="37" t="s">
        <v>47</v>
      </c>
      <c r="D23" s="298">
        <v>1003</v>
      </c>
      <c r="E23" s="299">
        <v>10003</v>
      </c>
      <c r="F23" s="27" t="s">
        <v>167</v>
      </c>
      <c r="G23" s="27" t="s">
        <v>160</v>
      </c>
      <c r="H23" s="35">
        <v>4181019</v>
      </c>
      <c r="I23" s="35">
        <v>2344</v>
      </c>
      <c r="J23" s="9" t="s">
        <v>21</v>
      </c>
      <c r="K23" s="9" t="s">
        <v>161</v>
      </c>
      <c r="L23" s="8">
        <v>151</v>
      </c>
      <c r="M23" s="8">
        <v>146742</v>
      </c>
      <c r="N23" s="9" t="s">
        <v>1148</v>
      </c>
      <c r="O23" s="8">
        <v>0</v>
      </c>
      <c r="P23" s="9" t="s">
        <v>1148</v>
      </c>
      <c r="Q23" s="8">
        <v>0</v>
      </c>
      <c r="R23" s="9" t="s">
        <v>1148</v>
      </c>
      <c r="S23" s="8">
        <v>0</v>
      </c>
      <c r="T23" s="9" t="s">
        <v>1148</v>
      </c>
      <c r="U23" s="8">
        <v>0</v>
      </c>
      <c r="V23" s="9" t="s">
        <v>1148</v>
      </c>
      <c r="W23" s="33">
        <v>146742</v>
      </c>
      <c r="X23" s="9" t="s">
        <v>1148</v>
      </c>
      <c r="Y23" s="30">
        <v>111</v>
      </c>
      <c r="Z23" s="9" t="s">
        <v>1148</v>
      </c>
      <c r="AA23" s="30">
        <v>0</v>
      </c>
      <c r="AB23" s="9" t="s">
        <v>1148</v>
      </c>
      <c r="AC23" s="30">
        <v>0</v>
      </c>
      <c r="AD23" s="9" t="s">
        <v>1148</v>
      </c>
      <c r="AE23" s="30">
        <v>0</v>
      </c>
      <c r="AF23" s="9" t="s">
        <v>1148</v>
      </c>
      <c r="AG23" s="19">
        <v>0</v>
      </c>
      <c r="AH23" s="34" t="s">
        <v>1148</v>
      </c>
      <c r="AI23" s="32">
        <v>111</v>
      </c>
      <c r="AJ23" s="7" t="s">
        <v>1148</v>
      </c>
      <c r="AK23" s="7" t="str">
        <f>IF(OR(N23="Q",P23="Q",R23="Q",T23="Q",V23="Q",X23="Q",Z23="Q",AB23="Q",AD23="Q",AF23="Q",AH23="Q",AJ23="Q"),"Yes","No")</f>
        <v>No</v>
      </c>
    </row>
    <row r="24" spans="1:37">
      <c r="A24" s="7" t="s">
        <v>486</v>
      </c>
      <c r="B24" s="7" t="s">
        <v>487</v>
      </c>
      <c r="C24" s="37" t="s">
        <v>47</v>
      </c>
      <c r="D24" s="298">
        <v>1003</v>
      </c>
      <c r="E24" s="299">
        <v>10003</v>
      </c>
      <c r="F24" s="27" t="s">
        <v>167</v>
      </c>
      <c r="G24" s="27" t="s">
        <v>160</v>
      </c>
      <c r="H24" s="35">
        <v>4181019</v>
      </c>
      <c r="I24" s="35">
        <v>2344</v>
      </c>
      <c r="J24" s="9" t="s">
        <v>22</v>
      </c>
      <c r="K24" s="9" t="s">
        <v>161</v>
      </c>
      <c r="L24" s="8">
        <v>30</v>
      </c>
      <c r="M24" s="8">
        <v>7721</v>
      </c>
      <c r="N24" s="9" t="s">
        <v>1148</v>
      </c>
      <c r="O24" s="8">
        <v>0</v>
      </c>
      <c r="P24" s="9" t="s">
        <v>1148</v>
      </c>
      <c r="Q24" s="8">
        <v>0</v>
      </c>
      <c r="R24" s="9" t="s">
        <v>1148</v>
      </c>
      <c r="S24" s="8">
        <v>0</v>
      </c>
      <c r="T24" s="9" t="s">
        <v>1148</v>
      </c>
      <c r="U24" s="8">
        <v>0</v>
      </c>
      <c r="V24" s="9" t="s">
        <v>1148</v>
      </c>
      <c r="W24" s="33">
        <v>7721</v>
      </c>
      <c r="X24" s="9" t="s">
        <v>1148</v>
      </c>
      <c r="Y24" s="30">
        <v>5</v>
      </c>
      <c r="Z24" s="9" t="s">
        <v>1148</v>
      </c>
      <c r="AA24" s="30">
        <v>0</v>
      </c>
      <c r="AB24" s="9" t="s">
        <v>1148</v>
      </c>
      <c r="AC24" s="30">
        <v>0</v>
      </c>
      <c r="AD24" s="9" t="s">
        <v>1148</v>
      </c>
      <c r="AE24" s="30">
        <v>0</v>
      </c>
      <c r="AF24" s="9" t="s">
        <v>1148</v>
      </c>
      <c r="AG24" s="19">
        <v>0</v>
      </c>
      <c r="AH24" s="34" t="s">
        <v>1148</v>
      </c>
      <c r="AI24" s="32">
        <v>5</v>
      </c>
      <c r="AJ24" s="7" t="s">
        <v>1148</v>
      </c>
      <c r="AK24" s="7" t="str">
        <f>IF(OR(N24="Q",P24="Q",R24="Q",T24="Q",V24="Q",X24="Q",Z24="Q",AB24="Q",AD24="Q",AF24="Q",AH24="Q",AJ24="Q"),"Yes","No")</f>
        <v>No</v>
      </c>
    </row>
    <row r="25" spans="1:37">
      <c r="A25" s="7" t="s">
        <v>486</v>
      </c>
      <c r="B25" s="7" t="s">
        <v>487</v>
      </c>
      <c r="C25" s="37" t="s">
        <v>47</v>
      </c>
      <c r="D25" s="298">
        <v>1003</v>
      </c>
      <c r="E25" s="299">
        <v>10003</v>
      </c>
      <c r="F25" s="27" t="s">
        <v>167</v>
      </c>
      <c r="G25" s="27" t="s">
        <v>160</v>
      </c>
      <c r="H25" s="35">
        <v>4181019</v>
      </c>
      <c r="I25" s="35">
        <v>2344</v>
      </c>
      <c r="J25" s="9" t="s">
        <v>25</v>
      </c>
      <c r="K25" s="9" t="s">
        <v>161</v>
      </c>
      <c r="L25" s="8">
        <v>10</v>
      </c>
      <c r="M25" s="8">
        <v>4632</v>
      </c>
      <c r="N25" s="9" t="s">
        <v>1148</v>
      </c>
      <c r="O25" s="8">
        <v>0</v>
      </c>
      <c r="P25" s="9" t="s">
        <v>1148</v>
      </c>
      <c r="Q25" s="8">
        <v>0</v>
      </c>
      <c r="R25" s="9" t="s">
        <v>1148</v>
      </c>
      <c r="S25" s="8">
        <v>0</v>
      </c>
      <c r="T25" s="9" t="s">
        <v>1148</v>
      </c>
      <c r="U25" s="8">
        <v>0</v>
      </c>
      <c r="V25" s="9" t="s">
        <v>1148</v>
      </c>
      <c r="W25" s="33">
        <v>4632</v>
      </c>
      <c r="X25" s="9" t="s">
        <v>1148</v>
      </c>
      <c r="Y25" s="30">
        <v>3</v>
      </c>
      <c r="Z25" s="9" t="s">
        <v>1148</v>
      </c>
      <c r="AA25" s="30">
        <v>0</v>
      </c>
      <c r="AB25" s="9" t="s">
        <v>1148</v>
      </c>
      <c r="AC25" s="30">
        <v>0</v>
      </c>
      <c r="AD25" s="9" t="s">
        <v>1148</v>
      </c>
      <c r="AE25" s="30">
        <v>0</v>
      </c>
      <c r="AF25" s="9" t="s">
        <v>1148</v>
      </c>
      <c r="AG25" s="19">
        <v>0</v>
      </c>
      <c r="AH25" s="34" t="s">
        <v>1148</v>
      </c>
      <c r="AI25" s="32">
        <v>3</v>
      </c>
      <c r="AJ25" s="7" t="s">
        <v>1148</v>
      </c>
      <c r="AK25" s="7" t="str">
        <f>IF(OR(N25="Q",P25="Q",R25="Q",T25="Q",V25="Q",X25="Q",Z25="Q",AB25="Q",AD25="Q",AF25="Q",AH25="Q",AJ25="Q"),"Yes","No")</f>
        <v>No</v>
      </c>
    </row>
    <row r="26" spans="1:37">
      <c r="A26" s="7" t="s">
        <v>634</v>
      </c>
      <c r="B26" s="7" t="s">
        <v>635</v>
      </c>
      <c r="C26" s="37" t="s">
        <v>77</v>
      </c>
      <c r="D26" s="298">
        <v>3019</v>
      </c>
      <c r="E26" s="299">
        <v>30019</v>
      </c>
      <c r="F26" s="27" t="s">
        <v>167</v>
      </c>
      <c r="G26" s="27" t="s">
        <v>160</v>
      </c>
      <c r="H26" s="35">
        <v>5441567</v>
      </c>
      <c r="I26" s="35">
        <v>2340</v>
      </c>
      <c r="J26" s="9" t="s">
        <v>7</v>
      </c>
      <c r="K26" s="9" t="s">
        <v>161</v>
      </c>
      <c r="L26" s="8">
        <v>1172</v>
      </c>
      <c r="M26" s="8">
        <v>97694</v>
      </c>
      <c r="N26" s="9" t="s">
        <v>1148</v>
      </c>
      <c r="O26" s="8">
        <v>0</v>
      </c>
      <c r="P26" s="9" t="s">
        <v>1148</v>
      </c>
      <c r="Q26" s="8">
        <v>0</v>
      </c>
      <c r="R26" s="9" t="s">
        <v>1148</v>
      </c>
      <c r="S26" s="8">
        <v>0</v>
      </c>
      <c r="T26" s="9" t="s">
        <v>1148</v>
      </c>
      <c r="U26" s="8">
        <v>0</v>
      </c>
      <c r="V26" s="9" t="s">
        <v>1148</v>
      </c>
      <c r="W26" s="33">
        <v>97694</v>
      </c>
      <c r="X26" s="9" t="s">
        <v>1148</v>
      </c>
      <c r="Y26" s="30">
        <v>101</v>
      </c>
      <c r="Z26" s="9" t="s">
        <v>1148</v>
      </c>
      <c r="AA26" s="30">
        <v>0</v>
      </c>
      <c r="AB26" s="9" t="s">
        <v>1148</v>
      </c>
      <c r="AC26" s="30">
        <v>0</v>
      </c>
      <c r="AD26" s="9" t="s">
        <v>1148</v>
      </c>
      <c r="AE26" s="30">
        <v>0</v>
      </c>
      <c r="AF26" s="9" t="s">
        <v>1148</v>
      </c>
      <c r="AG26" s="19">
        <v>0</v>
      </c>
      <c r="AH26" s="34" t="s">
        <v>1148</v>
      </c>
      <c r="AI26" s="32">
        <v>101</v>
      </c>
      <c r="AJ26" s="7" t="s">
        <v>1148</v>
      </c>
      <c r="AK26" s="7" t="str">
        <f>IF(OR(N26="Q",P26="Q",R26="Q",T26="Q",V26="Q",X26="Q",Z26="Q",AB26="Q",AD26="Q",AF26="Q",AH26="Q",AJ26="Q"),"Yes","No")</f>
        <v>No</v>
      </c>
    </row>
    <row r="27" spans="1:37">
      <c r="A27" s="7" t="s">
        <v>634</v>
      </c>
      <c r="B27" s="7" t="s">
        <v>635</v>
      </c>
      <c r="C27" s="37" t="s">
        <v>77</v>
      </c>
      <c r="D27" s="298">
        <v>3019</v>
      </c>
      <c r="E27" s="299">
        <v>30019</v>
      </c>
      <c r="F27" s="27" t="s">
        <v>167</v>
      </c>
      <c r="G27" s="27" t="s">
        <v>160</v>
      </c>
      <c r="H27" s="35">
        <v>5441567</v>
      </c>
      <c r="I27" s="35">
        <v>2340</v>
      </c>
      <c r="J27" s="9" t="s">
        <v>41</v>
      </c>
      <c r="K27" s="9" t="s">
        <v>161</v>
      </c>
      <c r="L27" s="8">
        <v>339</v>
      </c>
      <c r="M27" s="8">
        <v>30218</v>
      </c>
      <c r="N27" s="9" t="s">
        <v>1148</v>
      </c>
      <c r="O27" s="8">
        <v>0</v>
      </c>
      <c r="P27" s="9" t="s">
        <v>1148</v>
      </c>
      <c r="Q27" s="8">
        <v>0</v>
      </c>
      <c r="R27" s="9" t="s">
        <v>1148</v>
      </c>
      <c r="S27" s="8">
        <v>0</v>
      </c>
      <c r="T27" s="9" t="s">
        <v>1148</v>
      </c>
      <c r="U27" s="8">
        <v>0</v>
      </c>
      <c r="V27" s="9" t="s">
        <v>1148</v>
      </c>
      <c r="W27" s="33">
        <v>30218</v>
      </c>
      <c r="X27" s="9" t="s">
        <v>1148</v>
      </c>
      <c r="Y27" s="30">
        <v>26</v>
      </c>
      <c r="Z27" s="9" t="s">
        <v>1148</v>
      </c>
      <c r="AA27" s="30">
        <v>0</v>
      </c>
      <c r="AB27" s="9" t="s">
        <v>1148</v>
      </c>
      <c r="AC27" s="30">
        <v>0</v>
      </c>
      <c r="AD27" s="9" t="s">
        <v>1148</v>
      </c>
      <c r="AE27" s="30">
        <v>0</v>
      </c>
      <c r="AF27" s="9" t="s">
        <v>1148</v>
      </c>
      <c r="AG27" s="19">
        <v>0</v>
      </c>
      <c r="AH27" s="34" t="s">
        <v>1148</v>
      </c>
      <c r="AI27" s="32">
        <v>26</v>
      </c>
      <c r="AJ27" s="7" t="s">
        <v>1148</v>
      </c>
      <c r="AK27" s="7" t="str">
        <f>IF(OR(N27="Q",P27="Q",R27="Q",T27="Q",V27="Q",X27="Q",Z27="Q",AB27="Q",AD27="Q",AF27="Q",AH27="Q",AJ27="Q"),"Yes","No")</f>
        <v>No</v>
      </c>
    </row>
    <row r="28" spans="1:37">
      <c r="A28" s="7" t="s">
        <v>634</v>
      </c>
      <c r="B28" s="7" t="s">
        <v>635</v>
      </c>
      <c r="C28" s="37" t="s">
        <v>77</v>
      </c>
      <c r="D28" s="298">
        <v>3019</v>
      </c>
      <c r="E28" s="299">
        <v>30019</v>
      </c>
      <c r="F28" s="27" t="s">
        <v>167</v>
      </c>
      <c r="G28" s="27" t="s">
        <v>160</v>
      </c>
      <c r="H28" s="35">
        <v>5441567</v>
      </c>
      <c r="I28" s="35">
        <v>2340</v>
      </c>
      <c r="J28" s="9" t="s">
        <v>20</v>
      </c>
      <c r="K28" s="9" t="s">
        <v>161</v>
      </c>
      <c r="L28" s="8">
        <v>287</v>
      </c>
      <c r="M28" s="8">
        <v>28832</v>
      </c>
      <c r="N28" s="9" t="s">
        <v>1148</v>
      </c>
      <c r="O28" s="8">
        <v>0</v>
      </c>
      <c r="P28" s="9" t="s">
        <v>1148</v>
      </c>
      <c r="Q28" s="8">
        <v>0</v>
      </c>
      <c r="R28" s="9" t="s">
        <v>1148</v>
      </c>
      <c r="S28" s="8">
        <v>0</v>
      </c>
      <c r="T28" s="9" t="s">
        <v>1148</v>
      </c>
      <c r="U28" s="8">
        <v>0</v>
      </c>
      <c r="V28" s="9" t="s">
        <v>1148</v>
      </c>
      <c r="W28" s="33">
        <v>28832</v>
      </c>
      <c r="X28" s="9" t="s">
        <v>1148</v>
      </c>
      <c r="Y28" s="30">
        <v>30</v>
      </c>
      <c r="Z28" s="9" t="s">
        <v>1148</v>
      </c>
      <c r="AA28" s="30">
        <v>0</v>
      </c>
      <c r="AB28" s="9" t="s">
        <v>1148</v>
      </c>
      <c r="AC28" s="30">
        <v>0</v>
      </c>
      <c r="AD28" s="9" t="s">
        <v>1148</v>
      </c>
      <c r="AE28" s="30">
        <v>0</v>
      </c>
      <c r="AF28" s="9" t="s">
        <v>1148</v>
      </c>
      <c r="AG28" s="19">
        <v>0</v>
      </c>
      <c r="AH28" s="34" t="s">
        <v>1148</v>
      </c>
      <c r="AI28" s="32">
        <v>30</v>
      </c>
      <c r="AJ28" s="7" t="s">
        <v>1148</v>
      </c>
      <c r="AK28" s="7" t="str">
        <f>IF(OR(N28="Q",P28="Q",R28="Q",T28="Q",V28="Q",X28="Q",Z28="Q",AB28="Q",AD28="Q",AF28="Q",AH28="Q",AJ28="Q"),"Yes","No")</f>
        <v>No</v>
      </c>
    </row>
    <row r="29" spans="1:37">
      <c r="A29" s="7" t="s">
        <v>634</v>
      </c>
      <c r="B29" s="7" t="s">
        <v>635</v>
      </c>
      <c r="C29" s="37" t="s">
        <v>77</v>
      </c>
      <c r="D29" s="298">
        <v>3019</v>
      </c>
      <c r="E29" s="299">
        <v>30019</v>
      </c>
      <c r="F29" s="27" t="s">
        <v>167</v>
      </c>
      <c r="G29" s="27" t="s">
        <v>160</v>
      </c>
      <c r="H29" s="35">
        <v>5441567</v>
      </c>
      <c r="I29" s="35">
        <v>2340</v>
      </c>
      <c r="J29" s="9" t="s">
        <v>12</v>
      </c>
      <c r="K29" s="9" t="s">
        <v>161</v>
      </c>
      <c r="L29" s="8">
        <v>124</v>
      </c>
      <c r="M29" s="8">
        <v>11104</v>
      </c>
      <c r="N29" s="9" t="s">
        <v>1148</v>
      </c>
      <c r="O29" s="8">
        <v>0</v>
      </c>
      <c r="P29" s="9" t="s">
        <v>1148</v>
      </c>
      <c r="Q29" s="8">
        <v>0</v>
      </c>
      <c r="R29" s="9" t="s">
        <v>1148</v>
      </c>
      <c r="S29" s="8">
        <v>0</v>
      </c>
      <c r="T29" s="9" t="s">
        <v>1148</v>
      </c>
      <c r="U29" s="8">
        <v>0</v>
      </c>
      <c r="V29" s="9" t="s">
        <v>1148</v>
      </c>
      <c r="W29" s="33">
        <v>11104</v>
      </c>
      <c r="X29" s="9" t="s">
        <v>1148</v>
      </c>
      <c r="Y29" s="30">
        <v>11</v>
      </c>
      <c r="Z29" s="9" t="s">
        <v>1148</v>
      </c>
      <c r="AA29" s="30">
        <v>0</v>
      </c>
      <c r="AB29" s="9" t="s">
        <v>1148</v>
      </c>
      <c r="AC29" s="30">
        <v>0</v>
      </c>
      <c r="AD29" s="9" t="s">
        <v>1148</v>
      </c>
      <c r="AE29" s="30">
        <v>0</v>
      </c>
      <c r="AF29" s="9" t="s">
        <v>1148</v>
      </c>
      <c r="AG29" s="19">
        <v>0</v>
      </c>
      <c r="AH29" s="34" t="s">
        <v>1148</v>
      </c>
      <c r="AI29" s="32">
        <v>11</v>
      </c>
      <c r="AJ29" s="7" t="s">
        <v>1148</v>
      </c>
      <c r="AK29" s="7" t="str">
        <f>IF(OR(N29="Q",P29="Q",R29="Q",T29="Q",V29="Q",X29="Q",Z29="Q",AB29="Q",AD29="Q",AF29="Q",AH29="Q",AJ29="Q"),"Yes","No")</f>
        <v>No</v>
      </c>
    </row>
    <row r="30" spans="1:37">
      <c r="A30" s="7" t="s">
        <v>634</v>
      </c>
      <c r="B30" s="7" t="s">
        <v>635</v>
      </c>
      <c r="C30" s="37" t="s">
        <v>77</v>
      </c>
      <c r="D30" s="298">
        <v>3019</v>
      </c>
      <c r="E30" s="299">
        <v>30019</v>
      </c>
      <c r="F30" s="27" t="s">
        <v>167</v>
      </c>
      <c r="G30" s="27" t="s">
        <v>160</v>
      </c>
      <c r="H30" s="35">
        <v>5441567</v>
      </c>
      <c r="I30" s="35">
        <v>2340</v>
      </c>
      <c r="J30" s="9" t="s">
        <v>25</v>
      </c>
      <c r="K30" s="9" t="s">
        <v>161</v>
      </c>
      <c r="L30" s="8">
        <v>30</v>
      </c>
      <c r="M30" s="8">
        <v>2821</v>
      </c>
      <c r="N30" s="9" t="s">
        <v>1148</v>
      </c>
      <c r="O30" s="8">
        <v>0</v>
      </c>
      <c r="P30" s="9" t="s">
        <v>1148</v>
      </c>
      <c r="Q30" s="8">
        <v>0</v>
      </c>
      <c r="R30" s="9" t="s">
        <v>1148</v>
      </c>
      <c r="S30" s="8">
        <v>0</v>
      </c>
      <c r="T30" s="9" t="s">
        <v>1148</v>
      </c>
      <c r="U30" s="8">
        <v>0</v>
      </c>
      <c r="V30" s="9" t="s">
        <v>1148</v>
      </c>
      <c r="W30" s="33">
        <v>2821</v>
      </c>
      <c r="X30" s="9" t="s">
        <v>1148</v>
      </c>
      <c r="Y30" s="30">
        <v>3</v>
      </c>
      <c r="Z30" s="9" t="s">
        <v>1148</v>
      </c>
      <c r="AA30" s="30">
        <v>0</v>
      </c>
      <c r="AB30" s="9" t="s">
        <v>1148</v>
      </c>
      <c r="AC30" s="30">
        <v>0</v>
      </c>
      <c r="AD30" s="9" t="s">
        <v>1148</v>
      </c>
      <c r="AE30" s="30">
        <v>0</v>
      </c>
      <c r="AF30" s="9" t="s">
        <v>1148</v>
      </c>
      <c r="AG30" s="19">
        <v>0</v>
      </c>
      <c r="AH30" s="34" t="s">
        <v>1148</v>
      </c>
      <c r="AI30" s="32">
        <v>3</v>
      </c>
      <c r="AJ30" s="7" t="s">
        <v>1148</v>
      </c>
      <c r="AK30" s="7" t="str">
        <f>IF(OR(N30="Q",P30="Q",R30="Q",T30="Q",V30="Q",X30="Q",Z30="Q",AB30="Q",AD30="Q",AF30="Q",AH30="Q",AJ30="Q"),"Yes","No")</f>
        <v>No</v>
      </c>
    </row>
    <row r="31" spans="1:37">
      <c r="A31" s="7" t="s">
        <v>506</v>
      </c>
      <c r="B31" s="7" t="s">
        <v>507</v>
      </c>
      <c r="C31" s="37" t="s">
        <v>84</v>
      </c>
      <c r="D31" s="298">
        <v>6008</v>
      </c>
      <c r="E31" s="299">
        <v>60008</v>
      </c>
      <c r="F31" s="27" t="s">
        <v>167</v>
      </c>
      <c r="G31" s="27" t="s">
        <v>160</v>
      </c>
      <c r="H31" s="35">
        <v>4944332</v>
      </c>
      <c r="I31" s="35">
        <v>2240</v>
      </c>
      <c r="J31" s="9" t="s">
        <v>7</v>
      </c>
      <c r="K31" s="9" t="s">
        <v>161</v>
      </c>
      <c r="L31" s="8">
        <v>610</v>
      </c>
      <c r="M31" s="8">
        <v>85636</v>
      </c>
      <c r="N31" s="9" t="s">
        <v>1148</v>
      </c>
      <c r="O31" s="8">
        <v>0</v>
      </c>
      <c r="P31" s="9" t="s">
        <v>1148</v>
      </c>
      <c r="Q31" s="8">
        <v>0</v>
      </c>
      <c r="R31" s="9" t="s">
        <v>1148</v>
      </c>
      <c r="S31" s="8">
        <v>9062</v>
      </c>
      <c r="T31" s="9" t="s">
        <v>1148</v>
      </c>
      <c r="U31" s="8">
        <v>0</v>
      </c>
      <c r="V31" s="9" t="s">
        <v>1148</v>
      </c>
      <c r="W31" s="33">
        <v>94698</v>
      </c>
      <c r="X31" s="9" t="s">
        <v>1148</v>
      </c>
      <c r="Y31" s="30">
        <v>63.84</v>
      </c>
      <c r="Z31" s="9" t="s">
        <v>1148</v>
      </c>
      <c r="AA31" s="30">
        <v>0</v>
      </c>
      <c r="AB31" s="9" t="s">
        <v>1148</v>
      </c>
      <c r="AC31" s="30">
        <v>0</v>
      </c>
      <c r="AD31" s="9" t="s">
        <v>1148</v>
      </c>
      <c r="AE31" s="30">
        <v>4.37</v>
      </c>
      <c r="AF31" s="9" t="s">
        <v>1148</v>
      </c>
      <c r="AG31" s="19">
        <v>0</v>
      </c>
      <c r="AH31" s="34" t="s">
        <v>1148</v>
      </c>
      <c r="AI31" s="32">
        <v>68.209999999999994</v>
      </c>
      <c r="AJ31" s="7" t="s">
        <v>1148</v>
      </c>
      <c r="AK31" s="7" t="str">
        <f>IF(OR(N31="Q",P31="Q",R31="Q",T31="Q",V31="Q",X31="Q",Z31="Q",AB31="Q",AD31="Q",AF31="Q",AH31="Q",AJ31="Q"),"Yes","No")</f>
        <v>No</v>
      </c>
    </row>
    <row r="32" spans="1:37">
      <c r="A32" s="7" t="s">
        <v>506</v>
      </c>
      <c r="B32" s="7" t="s">
        <v>507</v>
      </c>
      <c r="C32" s="37" t="s">
        <v>84</v>
      </c>
      <c r="D32" s="298">
        <v>6008</v>
      </c>
      <c r="E32" s="299">
        <v>60008</v>
      </c>
      <c r="F32" s="27" t="s">
        <v>167</v>
      </c>
      <c r="G32" s="27" t="s">
        <v>160</v>
      </c>
      <c r="H32" s="35">
        <v>4944332</v>
      </c>
      <c r="I32" s="35">
        <v>2240</v>
      </c>
      <c r="J32" s="9" t="s">
        <v>18</v>
      </c>
      <c r="K32" s="9" t="s">
        <v>161</v>
      </c>
      <c r="L32" s="8">
        <v>232</v>
      </c>
      <c r="M32" s="8">
        <v>12288</v>
      </c>
      <c r="N32" s="9" t="s">
        <v>1148</v>
      </c>
      <c r="O32" s="8">
        <v>0</v>
      </c>
      <c r="P32" s="9" t="s">
        <v>1148</v>
      </c>
      <c r="Q32" s="8">
        <v>0</v>
      </c>
      <c r="R32" s="9" t="s">
        <v>1148</v>
      </c>
      <c r="S32" s="8">
        <v>1300</v>
      </c>
      <c r="T32" s="9" t="s">
        <v>1148</v>
      </c>
      <c r="U32" s="8">
        <v>0</v>
      </c>
      <c r="V32" s="9" t="s">
        <v>1148</v>
      </c>
      <c r="W32" s="33">
        <v>13588</v>
      </c>
      <c r="X32" s="9" t="s">
        <v>1148</v>
      </c>
      <c r="Y32" s="30">
        <v>9.16</v>
      </c>
      <c r="Z32" s="9" t="s">
        <v>1148</v>
      </c>
      <c r="AA32" s="30">
        <v>0</v>
      </c>
      <c r="AB32" s="9" t="s">
        <v>1148</v>
      </c>
      <c r="AC32" s="30">
        <v>0</v>
      </c>
      <c r="AD32" s="9" t="s">
        <v>1148</v>
      </c>
      <c r="AE32" s="30">
        <v>0.63</v>
      </c>
      <c r="AF32" s="9" t="s">
        <v>1148</v>
      </c>
      <c r="AG32" s="19">
        <v>0</v>
      </c>
      <c r="AH32" s="34" t="s">
        <v>1148</v>
      </c>
      <c r="AI32" s="32">
        <v>9.7899999999999991</v>
      </c>
      <c r="AJ32" s="7" t="s">
        <v>1148</v>
      </c>
      <c r="AK32" s="7" t="str">
        <f>IF(OR(N32="Q",P32="Q",R32="Q",T32="Q",V32="Q",X32="Q",Z32="Q",AB32="Q",AD32="Q",AF32="Q",AH32="Q",AJ32="Q"),"Yes","No")</f>
        <v>No</v>
      </c>
    </row>
    <row r="33" spans="1:37">
      <c r="A33" s="7" t="s">
        <v>506</v>
      </c>
      <c r="B33" s="7" t="s">
        <v>507</v>
      </c>
      <c r="C33" s="37" t="s">
        <v>84</v>
      </c>
      <c r="D33" s="298">
        <v>6008</v>
      </c>
      <c r="E33" s="299">
        <v>60008</v>
      </c>
      <c r="F33" s="27" t="s">
        <v>167</v>
      </c>
      <c r="G33" s="27" t="s">
        <v>160</v>
      </c>
      <c r="H33" s="35">
        <v>4944332</v>
      </c>
      <c r="I33" s="35">
        <v>2240</v>
      </c>
      <c r="J33" s="9" t="s">
        <v>21</v>
      </c>
      <c r="K33" s="9" t="s">
        <v>161</v>
      </c>
      <c r="L33" s="8">
        <v>51</v>
      </c>
      <c r="M33" s="8">
        <v>0</v>
      </c>
      <c r="N33" s="9" t="s">
        <v>1148</v>
      </c>
      <c r="O33" s="8">
        <v>0</v>
      </c>
      <c r="P33" s="9" t="s">
        <v>1148</v>
      </c>
      <c r="Q33" s="8">
        <v>0</v>
      </c>
      <c r="R33" s="9" t="s">
        <v>1148</v>
      </c>
      <c r="S33" s="8">
        <v>0</v>
      </c>
      <c r="T33" s="9" t="s">
        <v>1148</v>
      </c>
      <c r="U33" s="8">
        <v>0</v>
      </c>
      <c r="V33" s="9" t="s">
        <v>1148</v>
      </c>
      <c r="W33" s="33">
        <v>0</v>
      </c>
      <c r="X33" s="9" t="s">
        <v>1148</v>
      </c>
      <c r="Y33" s="30">
        <v>0</v>
      </c>
      <c r="Z33" s="9" t="s">
        <v>1148</v>
      </c>
      <c r="AA33" s="30">
        <v>0</v>
      </c>
      <c r="AB33" s="9" t="s">
        <v>1148</v>
      </c>
      <c r="AC33" s="30">
        <v>0</v>
      </c>
      <c r="AD33" s="9" t="s">
        <v>1148</v>
      </c>
      <c r="AE33" s="30">
        <v>0</v>
      </c>
      <c r="AF33" s="9" t="s">
        <v>1148</v>
      </c>
      <c r="AG33" s="19">
        <v>0</v>
      </c>
      <c r="AH33" s="34" t="s">
        <v>1148</v>
      </c>
      <c r="AI33" s="32">
        <v>0</v>
      </c>
      <c r="AJ33" s="7" t="s">
        <v>1148</v>
      </c>
      <c r="AK33" s="7" t="str">
        <f>IF(OR(N33="Q",P33="Q",R33="Q",T33="Q",V33="Q",X33="Q",Z33="Q",AB33="Q",AD33="Q",AF33="Q",AH33="Q",AJ33="Q"),"Yes","No")</f>
        <v>No</v>
      </c>
    </row>
    <row r="34" spans="1:37">
      <c r="A34" s="7" t="s">
        <v>559</v>
      </c>
      <c r="B34" s="7" t="s">
        <v>560</v>
      </c>
      <c r="C34" s="37" t="s">
        <v>40</v>
      </c>
      <c r="D34" s="298">
        <v>5113</v>
      </c>
      <c r="E34" s="299">
        <v>50113</v>
      </c>
      <c r="F34" s="27" t="s">
        <v>167</v>
      </c>
      <c r="G34" s="27" t="s">
        <v>160</v>
      </c>
      <c r="H34" s="35">
        <v>8608208</v>
      </c>
      <c r="I34" s="35">
        <v>1638</v>
      </c>
      <c r="J34" s="9" t="s">
        <v>8</v>
      </c>
      <c r="K34" s="9" t="s">
        <v>161</v>
      </c>
      <c r="L34" s="8">
        <v>710</v>
      </c>
      <c r="M34" s="8">
        <v>0</v>
      </c>
      <c r="N34" s="9" t="s">
        <v>1148</v>
      </c>
      <c r="O34" s="8">
        <v>0</v>
      </c>
      <c r="P34" s="9" t="s">
        <v>1148</v>
      </c>
      <c r="Q34" s="8">
        <v>0</v>
      </c>
      <c r="R34" s="9" t="s">
        <v>1148</v>
      </c>
      <c r="S34" s="8">
        <v>0</v>
      </c>
      <c r="T34" s="9" t="s">
        <v>1148</v>
      </c>
      <c r="U34" s="8">
        <v>0</v>
      </c>
      <c r="V34" s="9" t="s">
        <v>1148</v>
      </c>
      <c r="W34" s="33">
        <v>0</v>
      </c>
      <c r="X34" s="9" t="s">
        <v>1148</v>
      </c>
      <c r="Y34" s="30">
        <v>0</v>
      </c>
      <c r="Z34" s="9" t="s">
        <v>1148</v>
      </c>
      <c r="AA34" s="30">
        <v>0</v>
      </c>
      <c r="AB34" s="9" t="s">
        <v>1148</v>
      </c>
      <c r="AC34" s="30">
        <v>0</v>
      </c>
      <c r="AD34" s="9" t="s">
        <v>1148</v>
      </c>
      <c r="AE34" s="30">
        <v>0</v>
      </c>
      <c r="AF34" s="9" t="s">
        <v>1148</v>
      </c>
      <c r="AG34" s="19">
        <v>0</v>
      </c>
      <c r="AH34" s="34" t="s">
        <v>1148</v>
      </c>
      <c r="AI34" s="32">
        <v>0</v>
      </c>
      <c r="AJ34" s="7" t="s">
        <v>1148</v>
      </c>
      <c r="AK34" s="7" t="str">
        <f>IF(OR(N34="Q",P34="Q",R34="Q",T34="Q",V34="Q",X34="Q",Z34="Q",AB34="Q",AD34="Q",AF34="Q",AH34="Q",AJ34="Q"),"Yes","No")</f>
        <v>No</v>
      </c>
    </row>
    <row r="35" spans="1:37">
      <c r="A35" s="7" t="s">
        <v>559</v>
      </c>
      <c r="B35" s="7" t="s">
        <v>560</v>
      </c>
      <c r="C35" s="37" t="s">
        <v>40</v>
      </c>
      <c r="D35" s="298">
        <v>5113</v>
      </c>
      <c r="E35" s="299">
        <v>50113</v>
      </c>
      <c r="F35" s="27" t="s">
        <v>167</v>
      </c>
      <c r="G35" s="27" t="s">
        <v>160</v>
      </c>
      <c r="H35" s="35">
        <v>8608208</v>
      </c>
      <c r="I35" s="35">
        <v>1638</v>
      </c>
      <c r="J35" s="9" t="s">
        <v>7</v>
      </c>
      <c r="K35" s="9" t="s">
        <v>161</v>
      </c>
      <c r="L35" s="8">
        <v>520</v>
      </c>
      <c r="M35" s="8">
        <v>221634</v>
      </c>
      <c r="N35" s="9" t="s">
        <v>1148</v>
      </c>
      <c r="O35" s="8">
        <v>4129</v>
      </c>
      <c r="P35" s="9" t="s">
        <v>1148</v>
      </c>
      <c r="Q35" s="8">
        <v>2546</v>
      </c>
      <c r="R35" s="9" t="s">
        <v>1148</v>
      </c>
      <c r="S35" s="8">
        <v>20784</v>
      </c>
      <c r="T35" s="9" t="s">
        <v>1148</v>
      </c>
      <c r="U35" s="8">
        <v>0</v>
      </c>
      <c r="V35" s="9" t="s">
        <v>1148</v>
      </c>
      <c r="W35" s="33">
        <v>249093</v>
      </c>
      <c r="X35" s="9" t="s">
        <v>1148</v>
      </c>
      <c r="Y35" s="30">
        <v>168.7</v>
      </c>
      <c r="Z35" s="9" t="s">
        <v>1148</v>
      </c>
      <c r="AA35" s="30">
        <v>4</v>
      </c>
      <c r="AB35" s="9" t="s">
        <v>1148</v>
      </c>
      <c r="AC35" s="30">
        <v>2</v>
      </c>
      <c r="AD35" s="9" t="s">
        <v>1148</v>
      </c>
      <c r="AE35" s="30">
        <v>19</v>
      </c>
      <c r="AF35" s="9" t="s">
        <v>1148</v>
      </c>
      <c r="AG35" s="19">
        <v>0</v>
      </c>
      <c r="AH35" s="34" t="s">
        <v>1148</v>
      </c>
      <c r="AI35" s="32">
        <v>193.7</v>
      </c>
      <c r="AJ35" s="7" t="s">
        <v>1148</v>
      </c>
      <c r="AK35" s="7" t="str">
        <f>IF(OR(N35="Q",P35="Q",R35="Q",T35="Q",V35="Q",X35="Q",Z35="Q",AB35="Q",AD35="Q",AF35="Q",AH35="Q",AJ35="Q"),"Yes","No")</f>
        <v>No</v>
      </c>
    </row>
    <row r="36" spans="1:37">
      <c r="A36" s="7" t="s">
        <v>559</v>
      </c>
      <c r="B36" s="7" t="s">
        <v>560</v>
      </c>
      <c r="C36" s="37" t="s">
        <v>40</v>
      </c>
      <c r="D36" s="298">
        <v>5113</v>
      </c>
      <c r="E36" s="299">
        <v>50113</v>
      </c>
      <c r="F36" s="27" t="s">
        <v>167</v>
      </c>
      <c r="G36" s="27" t="s">
        <v>160</v>
      </c>
      <c r="H36" s="35">
        <v>8608208</v>
      </c>
      <c r="I36" s="35">
        <v>1638</v>
      </c>
      <c r="J36" s="9" t="s">
        <v>10</v>
      </c>
      <c r="K36" s="9" t="s">
        <v>161</v>
      </c>
      <c r="L36" s="8">
        <v>7</v>
      </c>
      <c r="M36" s="8">
        <v>8355</v>
      </c>
      <c r="N36" s="9" t="s">
        <v>1148</v>
      </c>
      <c r="O36" s="8">
        <v>0</v>
      </c>
      <c r="P36" s="9" t="s">
        <v>1148</v>
      </c>
      <c r="Q36" s="8">
        <v>0</v>
      </c>
      <c r="R36" s="9" t="s">
        <v>1148</v>
      </c>
      <c r="S36" s="8">
        <v>0</v>
      </c>
      <c r="T36" s="9" t="s">
        <v>1148</v>
      </c>
      <c r="U36" s="8">
        <v>0</v>
      </c>
      <c r="V36" s="9" t="s">
        <v>1148</v>
      </c>
      <c r="W36" s="33">
        <v>8355</v>
      </c>
      <c r="X36" s="9" t="s">
        <v>1148</v>
      </c>
      <c r="Y36" s="30">
        <v>6.4</v>
      </c>
      <c r="Z36" s="9" t="s">
        <v>1148</v>
      </c>
      <c r="AA36" s="30">
        <v>0</v>
      </c>
      <c r="AB36" s="9" t="s">
        <v>1148</v>
      </c>
      <c r="AC36" s="30">
        <v>0</v>
      </c>
      <c r="AD36" s="9" t="s">
        <v>1148</v>
      </c>
      <c r="AE36" s="30">
        <v>0</v>
      </c>
      <c r="AF36" s="9" t="s">
        <v>1148</v>
      </c>
      <c r="AG36" s="19">
        <v>0</v>
      </c>
      <c r="AH36" s="34" t="s">
        <v>1148</v>
      </c>
      <c r="AI36" s="32">
        <v>6.4</v>
      </c>
      <c r="AJ36" s="7" t="s">
        <v>1148</v>
      </c>
      <c r="AK36" s="7" t="str">
        <f>IF(OR(N36="Q",P36="Q",R36="Q",T36="Q",V36="Q",X36="Q",Z36="Q",AB36="Q",AD36="Q",AF36="Q",AH36="Q",AJ36="Q"),"Yes","No")</f>
        <v>No</v>
      </c>
    </row>
    <row r="37" spans="1:37">
      <c r="A37" s="7" t="s">
        <v>555</v>
      </c>
      <c r="B37" s="7" t="s">
        <v>556</v>
      </c>
      <c r="C37" s="37" t="s">
        <v>17</v>
      </c>
      <c r="D37" s="298">
        <v>9036</v>
      </c>
      <c r="E37" s="299">
        <v>90036</v>
      </c>
      <c r="F37" s="27" t="s">
        <v>167</v>
      </c>
      <c r="G37" s="27" t="s">
        <v>160</v>
      </c>
      <c r="H37" s="35">
        <v>12150996</v>
      </c>
      <c r="I37" s="35">
        <v>1528</v>
      </c>
      <c r="J37" s="9" t="s">
        <v>7</v>
      </c>
      <c r="K37" s="9" t="s">
        <v>161</v>
      </c>
      <c r="L37" s="8">
        <v>293</v>
      </c>
      <c r="M37" s="8">
        <v>24635</v>
      </c>
      <c r="N37" s="9" t="s">
        <v>1148</v>
      </c>
      <c r="O37" s="8">
        <v>1037</v>
      </c>
      <c r="P37" s="9" t="s">
        <v>1148</v>
      </c>
      <c r="Q37" s="8">
        <v>318</v>
      </c>
      <c r="R37" s="9" t="s">
        <v>1148</v>
      </c>
      <c r="S37" s="8">
        <v>9553</v>
      </c>
      <c r="T37" s="9" t="s">
        <v>1148</v>
      </c>
      <c r="U37" s="8">
        <v>0</v>
      </c>
      <c r="V37" s="9" t="s">
        <v>1148</v>
      </c>
      <c r="W37" s="33">
        <v>35543</v>
      </c>
      <c r="X37" s="9" t="s">
        <v>1148</v>
      </c>
      <c r="Y37" s="30">
        <v>29.03</v>
      </c>
      <c r="Z37" s="9" t="s">
        <v>1148</v>
      </c>
      <c r="AA37" s="30">
        <v>0.49</v>
      </c>
      <c r="AB37" s="9" t="s">
        <v>1148</v>
      </c>
      <c r="AC37" s="30">
        <v>0.49</v>
      </c>
      <c r="AD37" s="9" t="s">
        <v>1148</v>
      </c>
      <c r="AE37" s="30">
        <v>10.29</v>
      </c>
      <c r="AF37" s="9" t="s">
        <v>1148</v>
      </c>
      <c r="AG37" s="19">
        <v>0</v>
      </c>
      <c r="AH37" s="34" t="s">
        <v>1148</v>
      </c>
      <c r="AI37" s="32">
        <v>40.299999999999997</v>
      </c>
      <c r="AJ37" s="7" t="s">
        <v>1148</v>
      </c>
      <c r="AK37" s="7" t="str">
        <f>IF(OR(N37="Q",P37="Q",R37="Q",T37="Q",V37="Q",X37="Q",Z37="Q",AB37="Q",AD37="Q",AF37="Q",AH37="Q",AJ37="Q"),"Yes","No")</f>
        <v>No</v>
      </c>
    </row>
    <row r="38" spans="1:37">
      <c r="A38" s="7" t="s">
        <v>555</v>
      </c>
      <c r="B38" s="7" t="s">
        <v>556</v>
      </c>
      <c r="C38" s="37" t="s">
        <v>17</v>
      </c>
      <c r="D38" s="298">
        <v>9036</v>
      </c>
      <c r="E38" s="299">
        <v>90036</v>
      </c>
      <c r="F38" s="27" t="s">
        <v>167</v>
      </c>
      <c r="G38" s="27" t="s">
        <v>160</v>
      </c>
      <c r="H38" s="35">
        <v>12150996</v>
      </c>
      <c r="I38" s="35">
        <v>1528</v>
      </c>
      <c r="J38" s="9" t="s">
        <v>18</v>
      </c>
      <c r="K38" s="9" t="s">
        <v>161</v>
      </c>
      <c r="L38" s="8">
        <v>6</v>
      </c>
      <c r="M38" s="8">
        <v>411</v>
      </c>
      <c r="N38" s="9" t="s">
        <v>1148</v>
      </c>
      <c r="O38" s="8">
        <v>19</v>
      </c>
      <c r="P38" s="9" t="s">
        <v>1148</v>
      </c>
      <c r="Q38" s="8">
        <v>7</v>
      </c>
      <c r="R38" s="9" t="s">
        <v>1148</v>
      </c>
      <c r="S38" s="8">
        <v>83</v>
      </c>
      <c r="T38" s="9" t="s">
        <v>1148</v>
      </c>
      <c r="U38" s="8">
        <v>0</v>
      </c>
      <c r="V38" s="9" t="s">
        <v>1148</v>
      </c>
      <c r="W38" s="33">
        <v>520</v>
      </c>
      <c r="X38" s="9" t="s">
        <v>1148</v>
      </c>
      <c r="Y38" s="30">
        <v>0.37</v>
      </c>
      <c r="Z38" s="9" t="s">
        <v>1148</v>
      </c>
      <c r="AA38" s="30">
        <v>0.01</v>
      </c>
      <c r="AB38" s="9" t="s">
        <v>1148</v>
      </c>
      <c r="AC38" s="30">
        <v>0.01</v>
      </c>
      <c r="AD38" s="9" t="s">
        <v>1148</v>
      </c>
      <c r="AE38" s="30">
        <v>0</v>
      </c>
      <c r="AF38" s="9" t="s">
        <v>1148</v>
      </c>
      <c r="AG38" s="19">
        <v>0</v>
      </c>
      <c r="AH38" s="34" t="s">
        <v>1148</v>
      </c>
      <c r="AI38" s="32">
        <v>0.39</v>
      </c>
      <c r="AJ38" s="7" t="s">
        <v>1148</v>
      </c>
      <c r="AK38" s="7" t="str">
        <f>IF(OR(N38="Q",P38="Q",R38="Q",T38="Q",V38="Q",X38="Q",Z38="Q",AB38="Q",AD38="Q",AF38="Q",AH38="Q",AJ38="Q"),"Yes","No")</f>
        <v>No</v>
      </c>
    </row>
    <row r="39" spans="1:37">
      <c r="A39" s="7" t="s">
        <v>606</v>
      </c>
      <c r="B39" s="7" t="s">
        <v>396</v>
      </c>
      <c r="C39" s="37" t="s">
        <v>17</v>
      </c>
      <c r="D39" s="298">
        <v>9015</v>
      </c>
      <c r="E39" s="299">
        <v>90015</v>
      </c>
      <c r="F39" s="27" t="s">
        <v>164</v>
      </c>
      <c r="G39" s="27" t="s">
        <v>160</v>
      </c>
      <c r="H39" s="35">
        <v>3281212</v>
      </c>
      <c r="I39" s="35">
        <v>1524</v>
      </c>
      <c r="J39" s="9" t="s">
        <v>7</v>
      </c>
      <c r="K39" s="9" t="s">
        <v>161</v>
      </c>
      <c r="L39" s="8">
        <v>430</v>
      </c>
      <c r="M39" s="8">
        <v>0</v>
      </c>
      <c r="N39" s="9" t="s">
        <v>1148</v>
      </c>
      <c r="O39" s="8">
        <v>0</v>
      </c>
      <c r="P39" s="9" t="s">
        <v>1148</v>
      </c>
      <c r="Q39" s="8">
        <v>0</v>
      </c>
      <c r="R39" s="9" t="s">
        <v>1148</v>
      </c>
      <c r="S39" s="8">
        <v>0</v>
      </c>
      <c r="T39" s="9" t="s">
        <v>1148</v>
      </c>
      <c r="U39" s="8">
        <v>0</v>
      </c>
      <c r="V39" s="9" t="s">
        <v>1148</v>
      </c>
      <c r="W39" s="33">
        <v>0</v>
      </c>
      <c r="X39" s="9" t="s">
        <v>1148</v>
      </c>
      <c r="Y39" s="30">
        <v>0</v>
      </c>
      <c r="Z39" s="9" t="s">
        <v>1148</v>
      </c>
      <c r="AA39" s="30">
        <v>0</v>
      </c>
      <c r="AB39" s="9" t="s">
        <v>1148</v>
      </c>
      <c r="AC39" s="30">
        <v>0</v>
      </c>
      <c r="AD39" s="9" t="s">
        <v>1148</v>
      </c>
      <c r="AE39" s="30">
        <v>0</v>
      </c>
      <c r="AF39" s="9" t="s">
        <v>1148</v>
      </c>
      <c r="AG39" s="19">
        <v>0</v>
      </c>
      <c r="AH39" s="34" t="s">
        <v>1148</v>
      </c>
      <c r="AI39" s="32">
        <v>0</v>
      </c>
      <c r="AJ39" s="7" t="s">
        <v>1148</v>
      </c>
      <c r="AK39" s="7" t="str">
        <f>IF(OR(N39="Q",P39="Q",R39="Q",T39="Q",V39="Q",X39="Q",Z39="Q",AB39="Q",AD39="Q",AF39="Q",AH39="Q",AJ39="Q"),"Yes","No")</f>
        <v>No</v>
      </c>
    </row>
    <row r="40" spans="1:37">
      <c r="A40" s="7" t="s">
        <v>606</v>
      </c>
      <c r="B40" s="7" t="s">
        <v>396</v>
      </c>
      <c r="C40" s="37" t="s">
        <v>17</v>
      </c>
      <c r="D40" s="298">
        <v>9015</v>
      </c>
      <c r="E40" s="299">
        <v>90015</v>
      </c>
      <c r="F40" s="27" t="s">
        <v>164</v>
      </c>
      <c r="G40" s="27" t="s">
        <v>160</v>
      </c>
      <c r="H40" s="35">
        <v>3281212</v>
      </c>
      <c r="I40" s="35">
        <v>1524</v>
      </c>
      <c r="J40" s="9" t="s">
        <v>25</v>
      </c>
      <c r="K40" s="9" t="s">
        <v>161</v>
      </c>
      <c r="L40" s="8">
        <v>196</v>
      </c>
      <c r="M40" s="8">
        <v>0</v>
      </c>
      <c r="N40" s="9" t="s">
        <v>1148</v>
      </c>
      <c r="O40" s="8">
        <v>0</v>
      </c>
      <c r="P40" s="9" t="s">
        <v>1148</v>
      </c>
      <c r="Q40" s="8">
        <v>0</v>
      </c>
      <c r="R40" s="9" t="s">
        <v>1148</v>
      </c>
      <c r="S40" s="8">
        <v>0</v>
      </c>
      <c r="T40" s="9" t="s">
        <v>1148</v>
      </c>
      <c r="U40" s="8">
        <v>0</v>
      </c>
      <c r="V40" s="9" t="s">
        <v>1148</v>
      </c>
      <c r="W40" s="33">
        <v>0</v>
      </c>
      <c r="X40" s="9" t="s">
        <v>1148</v>
      </c>
      <c r="Y40" s="30">
        <v>0</v>
      </c>
      <c r="Z40" s="9" t="s">
        <v>1148</v>
      </c>
      <c r="AA40" s="30">
        <v>0</v>
      </c>
      <c r="AB40" s="9" t="s">
        <v>1148</v>
      </c>
      <c r="AC40" s="30">
        <v>0</v>
      </c>
      <c r="AD40" s="9" t="s">
        <v>1148</v>
      </c>
      <c r="AE40" s="30">
        <v>0</v>
      </c>
      <c r="AF40" s="9" t="s">
        <v>1148</v>
      </c>
      <c r="AG40" s="19">
        <v>0</v>
      </c>
      <c r="AH40" s="34" t="s">
        <v>1148</v>
      </c>
      <c r="AI40" s="32">
        <v>0</v>
      </c>
      <c r="AJ40" s="7" t="s">
        <v>1148</v>
      </c>
      <c r="AK40" s="7" t="str">
        <f>IF(OR(N40="Q",P40="Q",R40="Q",T40="Q",V40="Q",X40="Q",Z40="Q",AB40="Q",AD40="Q",AF40="Q",AH40="Q",AJ40="Q"),"Yes","No")</f>
        <v>No</v>
      </c>
    </row>
    <row r="41" spans="1:37">
      <c r="A41" s="7" t="s">
        <v>606</v>
      </c>
      <c r="B41" s="7" t="s">
        <v>396</v>
      </c>
      <c r="C41" s="37" t="s">
        <v>17</v>
      </c>
      <c r="D41" s="298">
        <v>9015</v>
      </c>
      <c r="E41" s="299">
        <v>90015</v>
      </c>
      <c r="F41" s="27" t="s">
        <v>164</v>
      </c>
      <c r="G41" s="27" t="s">
        <v>160</v>
      </c>
      <c r="H41" s="35">
        <v>3281212</v>
      </c>
      <c r="I41" s="35">
        <v>1524</v>
      </c>
      <c r="J41" s="9" t="s">
        <v>21</v>
      </c>
      <c r="K41" s="9" t="s">
        <v>161</v>
      </c>
      <c r="L41" s="8">
        <v>131</v>
      </c>
      <c r="M41" s="8">
        <v>0</v>
      </c>
      <c r="N41" s="9" t="s">
        <v>1148</v>
      </c>
      <c r="O41" s="8">
        <v>0</v>
      </c>
      <c r="P41" s="9" t="s">
        <v>1148</v>
      </c>
      <c r="Q41" s="8">
        <v>0</v>
      </c>
      <c r="R41" s="9" t="s">
        <v>1148</v>
      </c>
      <c r="S41" s="8">
        <v>0</v>
      </c>
      <c r="T41" s="9" t="s">
        <v>1148</v>
      </c>
      <c r="U41" s="8">
        <v>0</v>
      </c>
      <c r="V41" s="9" t="s">
        <v>1148</v>
      </c>
      <c r="W41" s="33">
        <v>0</v>
      </c>
      <c r="X41" s="9" t="s">
        <v>1148</v>
      </c>
      <c r="Y41" s="30">
        <v>0</v>
      </c>
      <c r="Z41" s="9" t="s">
        <v>1148</v>
      </c>
      <c r="AA41" s="30">
        <v>0</v>
      </c>
      <c r="AB41" s="9" t="s">
        <v>1148</v>
      </c>
      <c r="AC41" s="30">
        <v>0</v>
      </c>
      <c r="AD41" s="9" t="s">
        <v>1148</v>
      </c>
      <c r="AE41" s="30">
        <v>0</v>
      </c>
      <c r="AF41" s="9" t="s">
        <v>1148</v>
      </c>
      <c r="AG41" s="19">
        <v>0</v>
      </c>
      <c r="AH41" s="34" t="s">
        <v>1148</v>
      </c>
      <c r="AI41" s="32">
        <v>0</v>
      </c>
      <c r="AJ41" s="7" t="s">
        <v>1148</v>
      </c>
      <c r="AK41" s="7" t="str">
        <f>IF(OR(N41="Q",P41="Q",R41="Q",T41="Q",V41="Q",X41="Q",Z41="Q",AB41="Q",AD41="Q",AF41="Q",AH41="Q",AJ41="Q"),"Yes","No")</f>
        <v>No</v>
      </c>
    </row>
    <row r="42" spans="1:37">
      <c r="A42" s="7" t="s">
        <v>606</v>
      </c>
      <c r="B42" s="7" t="s">
        <v>396</v>
      </c>
      <c r="C42" s="37" t="s">
        <v>17</v>
      </c>
      <c r="D42" s="298">
        <v>9015</v>
      </c>
      <c r="E42" s="299">
        <v>90015</v>
      </c>
      <c r="F42" s="27" t="s">
        <v>164</v>
      </c>
      <c r="G42" s="27" t="s">
        <v>160</v>
      </c>
      <c r="H42" s="35">
        <v>3281212</v>
      </c>
      <c r="I42" s="35">
        <v>1524</v>
      </c>
      <c r="J42" s="9" t="s">
        <v>24</v>
      </c>
      <c r="K42" s="9" t="s">
        <v>161</v>
      </c>
      <c r="L42" s="8">
        <v>27</v>
      </c>
      <c r="M42" s="8">
        <v>0</v>
      </c>
      <c r="N42" s="9" t="s">
        <v>1148</v>
      </c>
      <c r="O42" s="8">
        <v>0</v>
      </c>
      <c r="P42" s="9" t="s">
        <v>1148</v>
      </c>
      <c r="Q42" s="8">
        <v>0</v>
      </c>
      <c r="R42" s="9" t="s">
        <v>1148</v>
      </c>
      <c r="S42" s="8">
        <v>0</v>
      </c>
      <c r="T42" s="9" t="s">
        <v>1148</v>
      </c>
      <c r="U42" s="8">
        <v>0</v>
      </c>
      <c r="V42" s="9" t="s">
        <v>1148</v>
      </c>
      <c r="W42" s="33">
        <v>0</v>
      </c>
      <c r="X42" s="9" t="s">
        <v>1148</v>
      </c>
      <c r="Y42" s="30">
        <v>0</v>
      </c>
      <c r="Z42" s="9" t="s">
        <v>1148</v>
      </c>
      <c r="AA42" s="30">
        <v>0</v>
      </c>
      <c r="AB42" s="9" t="s">
        <v>1148</v>
      </c>
      <c r="AC42" s="30">
        <v>0</v>
      </c>
      <c r="AD42" s="9" t="s">
        <v>1148</v>
      </c>
      <c r="AE42" s="30">
        <v>0</v>
      </c>
      <c r="AF42" s="9" t="s">
        <v>1148</v>
      </c>
      <c r="AG42" s="19">
        <v>0</v>
      </c>
      <c r="AH42" s="34" t="s">
        <v>1148</v>
      </c>
      <c r="AI42" s="32">
        <v>0</v>
      </c>
      <c r="AJ42" s="7" t="s">
        <v>1148</v>
      </c>
      <c r="AK42" s="7" t="str">
        <f>IF(OR(N42="Q",P42="Q",R42="Q",T42="Q",V42="Q",X42="Q",Z42="Q",AB42="Q",AD42="Q",AF42="Q",AH42="Q",AJ42="Q"),"Yes","No")</f>
        <v>No</v>
      </c>
    </row>
    <row r="43" spans="1:37">
      <c r="A43" s="7" t="s">
        <v>606</v>
      </c>
      <c r="B43" s="7" t="s">
        <v>396</v>
      </c>
      <c r="C43" s="37" t="s">
        <v>17</v>
      </c>
      <c r="D43" s="298">
        <v>9015</v>
      </c>
      <c r="E43" s="299">
        <v>90015</v>
      </c>
      <c r="F43" s="27" t="s">
        <v>164</v>
      </c>
      <c r="G43" s="27" t="s">
        <v>160</v>
      </c>
      <c r="H43" s="35">
        <v>3281212</v>
      </c>
      <c r="I43" s="35">
        <v>1524</v>
      </c>
      <c r="J43" s="9" t="s">
        <v>12</v>
      </c>
      <c r="K43" s="9" t="s">
        <v>161</v>
      </c>
      <c r="L43" s="8">
        <v>24</v>
      </c>
      <c r="M43" s="8">
        <v>0</v>
      </c>
      <c r="N43" s="9" t="s">
        <v>1148</v>
      </c>
      <c r="O43" s="8">
        <v>0</v>
      </c>
      <c r="P43" s="9" t="s">
        <v>1148</v>
      </c>
      <c r="Q43" s="8">
        <v>0</v>
      </c>
      <c r="R43" s="9" t="s">
        <v>1148</v>
      </c>
      <c r="S43" s="8">
        <v>0</v>
      </c>
      <c r="T43" s="9" t="s">
        <v>1148</v>
      </c>
      <c r="U43" s="8">
        <v>0</v>
      </c>
      <c r="V43" s="9" t="s">
        <v>1148</v>
      </c>
      <c r="W43" s="33">
        <v>0</v>
      </c>
      <c r="X43" s="9" t="s">
        <v>1148</v>
      </c>
      <c r="Y43" s="30">
        <v>0</v>
      </c>
      <c r="Z43" s="9" t="s">
        <v>1148</v>
      </c>
      <c r="AA43" s="30">
        <v>0</v>
      </c>
      <c r="AB43" s="9" t="s">
        <v>1148</v>
      </c>
      <c r="AC43" s="30">
        <v>0</v>
      </c>
      <c r="AD43" s="9" t="s">
        <v>1148</v>
      </c>
      <c r="AE43" s="30">
        <v>0</v>
      </c>
      <c r="AF43" s="9" t="s">
        <v>1148</v>
      </c>
      <c r="AG43" s="19">
        <v>0</v>
      </c>
      <c r="AH43" s="34" t="s">
        <v>1148</v>
      </c>
      <c r="AI43" s="32">
        <v>0</v>
      </c>
      <c r="AJ43" s="7" t="s">
        <v>1148</v>
      </c>
      <c r="AK43" s="7" t="str">
        <f>IF(OR(N43="Q",P43="Q",R43="Q",T43="Q",V43="Q",X43="Q",Z43="Q",AB43="Q",AD43="Q",AF43="Q",AH43="Q",AJ43="Q"),"Yes","No")</f>
        <v>No</v>
      </c>
    </row>
    <row r="44" spans="1:37">
      <c r="A44" s="7" t="s">
        <v>480</v>
      </c>
      <c r="B44" s="7" t="s">
        <v>481</v>
      </c>
      <c r="C44" s="37" t="s">
        <v>48</v>
      </c>
      <c r="D44" s="298">
        <v>3034</v>
      </c>
      <c r="E44" s="299">
        <v>30034</v>
      </c>
      <c r="F44" s="27" t="s">
        <v>159</v>
      </c>
      <c r="G44" s="27" t="s">
        <v>160</v>
      </c>
      <c r="H44" s="35">
        <v>2203663</v>
      </c>
      <c r="I44" s="35">
        <v>1491</v>
      </c>
      <c r="J44" s="9" t="s">
        <v>7</v>
      </c>
      <c r="K44" s="9" t="s">
        <v>161</v>
      </c>
      <c r="L44" s="8">
        <v>620</v>
      </c>
      <c r="M44" s="8">
        <v>25105</v>
      </c>
      <c r="N44" s="9" t="s">
        <v>1148</v>
      </c>
      <c r="O44" s="8">
        <v>0</v>
      </c>
      <c r="P44" s="9" t="s">
        <v>1148</v>
      </c>
      <c r="Q44" s="8">
        <v>0</v>
      </c>
      <c r="R44" s="9" t="s">
        <v>1148</v>
      </c>
      <c r="S44" s="8">
        <v>24471</v>
      </c>
      <c r="T44" s="9" t="s">
        <v>1148</v>
      </c>
      <c r="U44" s="8">
        <v>0</v>
      </c>
      <c r="V44" s="9" t="s">
        <v>1148</v>
      </c>
      <c r="W44" s="33">
        <v>49576</v>
      </c>
      <c r="X44" s="9" t="s">
        <v>1148</v>
      </c>
      <c r="Y44" s="30">
        <v>33</v>
      </c>
      <c r="Z44" s="9" t="s">
        <v>1148</v>
      </c>
      <c r="AA44" s="30">
        <v>0</v>
      </c>
      <c r="AB44" s="9" t="s">
        <v>1148</v>
      </c>
      <c r="AC44" s="30">
        <v>0</v>
      </c>
      <c r="AD44" s="9" t="s">
        <v>1148</v>
      </c>
      <c r="AE44" s="30">
        <v>23</v>
      </c>
      <c r="AF44" s="9" t="s">
        <v>1148</v>
      </c>
      <c r="AG44" s="19">
        <v>0</v>
      </c>
      <c r="AH44" s="34" t="s">
        <v>1148</v>
      </c>
      <c r="AI44" s="32">
        <v>56</v>
      </c>
      <c r="AJ44" s="7" t="s">
        <v>1148</v>
      </c>
      <c r="AK44" s="7" t="str">
        <f>IF(OR(N44="Q",P44="Q",R44="Q",T44="Q",V44="Q",X44="Q",Z44="Q",AB44="Q",AD44="Q",AF44="Q",AH44="Q",AJ44="Q"),"Yes","No")</f>
        <v>No</v>
      </c>
    </row>
    <row r="45" spans="1:37">
      <c r="A45" s="7" t="s">
        <v>480</v>
      </c>
      <c r="B45" s="7" t="s">
        <v>481</v>
      </c>
      <c r="C45" s="37" t="s">
        <v>48</v>
      </c>
      <c r="D45" s="298">
        <v>3034</v>
      </c>
      <c r="E45" s="299">
        <v>30034</v>
      </c>
      <c r="F45" s="27" t="s">
        <v>159</v>
      </c>
      <c r="G45" s="27" t="s">
        <v>160</v>
      </c>
      <c r="H45" s="35">
        <v>2203663</v>
      </c>
      <c r="I45" s="35">
        <v>1491</v>
      </c>
      <c r="J45" s="9" t="s">
        <v>20</v>
      </c>
      <c r="K45" s="9" t="s">
        <v>161</v>
      </c>
      <c r="L45" s="8">
        <v>54</v>
      </c>
      <c r="M45" s="8">
        <v>0</v>
      </c>
      <c r="N45" s="9" t="s">
        <v>1148</v>
      </c>
      <c r="O45" s="8">
        <v>0</v>
      </c>
      <c r="P45" s="9" t="s">
        <v>1148</v>
      </c>
      <c r="Q45" s="8">
        <v>0</v>
      </c>
      <c r="R45" s="9" t="s">
        <v>1148</v>
      </c>
      <c r="S45" s="8">
        <v>2563</v>
      </c>
      <c r="T45" s="9" t="s">
        <v>1148</v>
      </c>
      <c r="U45" s="8">
        <v>0</v>
      </c>
      <c r="V45" s="9" t="s">
        <v>1148</v>
      </c>
      <c r="W45" s="33">
        <v>2563</v>
      </c>
      <c r="X45" s="9" t="s">
        <v>1148</v>
      </c>
      <c r="Y45" s="30">
        <v>0</v>
      </c>
      <c r="Z45" s="9" t="s">
        <v>1148</v>
      </c>
      <c r="AA45" s="30">
        <v>0</v>
      </c>
      <c r="AB45" s="9" t="s">
        <v>1148</v>
      </c>
      <c r="AC45" s="30">
        <v>0</v>
      </c>
      <c r="AD45" s="9" t="s">
        <v>1148</v>
      </c>
      <c r="AE45" s="30">
        <v>4</v>
      </c>
      <c r="AF45" s="9" t="s">
        <v>1148</v>
      </c>
      <c r="AG45" s="19">
        <v>0</v>
      </c>
      <c r="AH45" s="34" t="s">
        <v>1148</v>
      </c>
      <c r="AI45" s="32">
        <v>4</v>
      </c>
      <c r="AJ45" s="7" t="s">
        <v>1148</v>
      </c>
      <c r="AK45" s="7" t="str">
        <f>IF(OR(N45="Q",P45="Q",R45="Q",T45="Q",V45="Q",X45="Q",Z45="Q",AB45="Q",AD45="Q",AF45="Q",AH45="Q",AJ45="Q"),"Yes","No")</f>
        <v>No</v>
      </c>
    </row>
    <row r="46" spans="1:37">
      <c r="A46" s="7" t="s">
        <v>480</v>
      </c>
      <c r="B46" s="7" t="s">
        <v>481</v>
      </c>
      <c r="C46" s="37" t="s">
        <v>48</v>
      </c>
      <c r="D46" s="298">
        <v>3034</v>
      </c>
      <c r="E46" s="299">
        <v>30034</v>
      </c>
      <c r="F46" s="27" t="s">
        <v>159</v>
      </c>
      <c r="G46" s="27" t="s">
        <v>160</v>
      </c>
      <c r="H46" s="35">
        <v>2203663</v>
      </c>
      <c r="I46" s="35">
        <v>1491</v>
      </c>
      <c r="J46" s="9" t="s">
        <v>21</v>
      </c>
      <c r="K46" s="9" t="s">
        <v>161</v>
      </c>
      <c r="L46" s="8">
        <v>38</v>
      </c>
      <c r="M46" s="8">
        <v>726</v>
      </c>
      <c r="N46" s="9" t="s">
        <v>1148</v>
      </c>
      <c r="O46" s="8">
        <v>0</v>
      </c>
      <c r="P46" s="9" t="s">
        <v>1148</v>
      </c>
      <c r="Q46" s="8">
        <v>0</v>
      </c>
      <c r="R46" s="9" t="s">
        <v>1148</v>
      </c>
      <c r="S46" s="8">
        <v>1018</v>
      </c>
      <c r="T46" s="9" t="s">
        <v>1148</v>
      </c>
      <c r="U46" s="8">
        <v>0</v>
      </c>
      <c r="V46" s="9" t="s">
        <v>1148</v>
      </c>
      <c r="W46" s="33">
        <v>1744</v>
      </c>
      <c r="X46" s="9" t="s">
        <v>1148</v>
      </c>
      <c r="Y46" s="30">
        <v>5</v>
      </c>
      <c r="Z46" s="9" t="s">
        <v>1148</v>
      </c>
      <c r="AA46" s="30">
        <v>0</v>
      </c>
      <c r="AB46" s="9" t="s">
        <v>1148</v>
      </c>
      <c r="AC46" s="30">
        <v>0</v>
      </c>
      <c r="AD46" s="9" t="s">
        <v>1148</v>
      </c>
      <c r="AE46" s="30">
        <v>2</v>
      </c>
      <c r="AF46" s="9" t="s">
        <v>1148</v>
      </c>
      <c r="AG46" s="19">
        <v>0</v>
      </c>
      <c r="AH46" s="34" t="s">
        <v>1148</v>
      </c>
      <c r="AI46" s="32">
        <v>7</v>
      </c>
      <c r="AJ46" s="7" t="s">
        <v>1148</v>
      </c>
      <c r="AK46" s="7" t="str">
        <f>IF(OR(N46="Q",P46="Q",R46="Q",T46="Q",V46="Q",X46="Q",Z46="Q",AB46="Q",AD46="Q",AF46="Q",AH46="Q",AJ46="Q"),"Yes","No")</f>
        <v>No</v>
      </c>
    </row>
    <row r="47" spans="1:37">
      <c r="A47" s="7" t="s">
        <v>582</v>
      </c>
      <c r="B47" s="7" t="s">
        <v>583</v>
      </c>
      <c r="C47" s="37" t="s">
        <v>26</v>
      </c>
      <c r="D47" s="298">
        <v>8006</v>
      </c>
      <c r="E47" s="299">
        <v>80006</v>
      </c>
      <c r="F47" s="27" t="s">
        <v>167</v>
      </c>
      <c r="G47" s="27" t="s">
        <v>160</v>
      </c>
      <c r="H47" s="35">
        <v>2374203</v>
      </c>
      <c r="I47" s="35">
        <v>1395</v>
      </c>
      <c r="J47" s="9" t="s">
        <v>7</v>
      </c>
      <c r="K47" s="9" t="s">
        <v>161</v>
      </c>
      <c r="L47" s="8">
        <v>482</v>
      </c>
      <c r="M47" s="8">
        <v>75475</v>
      </c>
      <c r="N47" s="9" t="s">
        <v>1148</v>
      </c>
      <c r="O47" s="8">
        <v>0</v>
      </c>
      <c r="P47" s="9" t="s">
        <v>1148</v>
      </c>
      <c r="Q47" s="8">
        <v>0</v>
      </c>
      <c r="R47" s="9" t="s">
        <v>1148</v>
      </c>
      <c r="S47" s="8">
        <v>0</v>
      </c>
      <c r="T47" s="9" t="s">
        <v>1148</v>
      </c>
      <c r="U47" s="8">
        <v>0</v>
      </c>
      <c r="V47" s="9" t="s">
        <v>1148</v>
      </c>
      <c r="W47" s="33">
        <v>75475</v>
      </c>
      <c r="X47" s="9" t="s">
        <v>1148</v>
      </c>
      <c r="Y47" s="30">
        <v>137</v>
      </c>
      <c r="Z47" s="9" t="s">
        <v>1148</v>
      </c>
      <c r="AA47" s="30">
        <v>0</v>
      </c>
      <c r="AB47" s="9" t="s">
        <v>1148</v>
      </c>
      <c r="AC47" s="30">
        <v>0</v>
      </c>
      <c r="AD47" s="9" t="s">
        <v>1148</v>
      </c>
      <c r="AE47" s="30">
        <v>0</v>
      </c>
      <c r="AF47" s="9" t="s">
        <v>1148</v>
      </c>
      <c r="AG47" s="19">
        <v>0</v>
      </c>
      <c r="AH47" s="34" t="s">
        <v>1148</v>
      </c>
      <c r="AI47" s="32">
        <v>137</v>
      </c>
      <c r="AJ47" s="7" t="s">
        <v>1148</v>
      </c>
      <c r="AK47" s="7" t="str">
        <f>IF(OR(N47="Q",P47="Q",R47="Q",T47="Q",V47="Q",X47="Q",Z47="Q",AB47="Q",AD47="Q",AF47="Q",AH47="Q",AJ47="Q"),"Yes","No")</f>
        <v>No</v>
      </c>
    </row>
    <row r="48" spans="1:37">
      <c r="A48" s="7" t="s">
        <v>582</v>
      </c>
      <c r="B48" s="7" t="s">
        <v>583</v>
      </c>
      <c r="C48" s="37" t="s">
        <v>26</v>
      </c>
      <c r="D48" s="298">
        <v>8006</v>
      </c>
      <c r="E48" s="299">
        <v>80006</v>
      </c>
      <c r="F48" s="27" t="s">
        <v>167</v>
      </c>
      <c r="G48" s="27" t="s">
        <v>160</v>
      </c>
      <c r="H48" s="35">
        <v>2374203</v>
      </c>
      <c r="I48" s="35">
        <v>1395</v>
      </c>
      <c r="J48" s="9" t="s">
        <v>21</v>
      </c>
      <c r="K48" s="9" t="s">
        <v>161</v>
      </c>
      <c r="L48" s="8">
        <v>137</v>
      </c>
      <c r="M48" s="8">
        <v>460</v>
      </c>
      <c r="N48" s="9" t="s">
        <v>1148</v>
      </c>
      <c r="O48" s="8">
        <v>0</v>
      </c>
      <c r="P48" s="9" t="s">
        <v>1148</v>
      </c>
      <c r="Q48" s="8">
        <v>0</v>
      </c>
      <c r="R48" s="9" t="s">
        <v>1148</v>
      </c>
      <c r="S48" s="8">
        <v>0</v>
      </c>
      <c r="T48" s="9" t="s">
        <v>1148</v>
      </c>
      <c r="U48" s="8">
        <v>0</v>
      </c>
      <c r="V48" s="9" t="s">
        <v>1148</v>
      </c>
      <c r="W48" s="33">
        <v>460</v>
      </c>
      <c r="X48" s="9" t="s">
        <v>1148</v>
      </c>
      <c r="Y48" s="30">
        <v>1.5</v>
      </c>
      <c r="Z48" s="9" t="s">
        <v>1148</v>
      </c>
      <c r="AA48" s="30">
        <v>0</v>
      </c>
      <c r="AB48" s="9" t="s">
        <v>1148</v>
      </c>
      <c r="AC48" s="30">
        <v>0</v>
      </c>
      <c r="AD48" s="9" t="s">
        <v>1148</v>
      </c>
      <c r="AE48" s="30">
        <v>0</v>
      </c>
      <c r="AF48" s="9" t="s">
        <v>1148</v>
      </c>
      <c r="AG48" s="19">
        <v>0</v>
      </c>
      <c r="AH48" s="34" t="s">
        <v>1148</v>
      </c>
      <c r="AI48" s="32">
        <v>1.5</v>
      </c>
      <c r="AJ48" s="7" t="s">
        <v>1148</v>
      </c>
      <c r="AK48" s="7" t="str">
        <f>IF(OR(N48="Q",P48="Q",R48="Q",T48="Q",V48="Q",X48="Q",Z48="Q",AB48="Q",AD48="Q",AF48="Q",AH48="Q",AJ48="Q"),"Yes","No")</f>
        <v>No</v>
      </c>
    </row>
    <row r="49" spans="1:37">
      <c r="A49" s="7" t="s">
        <v>496</v>
      </c>
      <c r="B49" s="7" t="s">
        <v>497</v>
      </c>
      <c r="C49" s="37" t="s">
        <v>70</v>
      </c>
      <c r="D49" s="298">
        <v>2078</v>
      </c>
      <c r="E49" s="299">
        <v>20078</v>
      </c>
      <c r="F49" s="27" t="s">
        <v>243</v>
      </c>
      <c r="G49" s="27" t="s">
        <v>160</v>
      </c>
      <c r="H49" s="35">
        <v>18351295</v>
      </c>
      <c r="I49" s="35">
        <v>1199</v>
      </c>
      <c r="J49" s="9" t="s">
        <v>41</v>
      </c>
      <c r="K49" s="9" t="s">
        <v>161</v>
      </c>
      <c r="L49" s="8">
        <v>1188</v>
      </c>
      <c r="M49" s="8">
        <v>0</v>
      </c>
      <c r="N49" s="9" t="s">
        <v>1148</v>
      </c>
      <c r="O49" s="8">
        <v>0</v>
      </c>
      <c r="P49" s="9" t="s">
        <v>1148</v>
      </c>
      <c r="Q49" s="8">
        <v>0</v>
      </c>
      <c r="R49" s="9" t="s">
        <v>1148</v>
      </c>
      <c r="S49" s="8">
        <v>0</v>
      </c>
      <c r="T49" s="9" t="s">
        <v>1148</v>
      </c>
      <c r="U49" s="8">
        <v>0</v>
      </c>
      <c r="V49" s="9" t="s">
        <v>1148</v>
      </c>
      <c r="W49" s="33">
        <v>0</v>
      </c>
      <c r="X49" s="9" t="s">
        <v>1148</v>
      </c>
      <c r="Y49" s="30">
        <v>0</v>
      </c>
      <c r="Z49" s="9" t="s">
        <v>1148</v>
      </c>
      <c r="AA49" s="30">
        <v>0</v>
      </c>
      <c r="AB49" s="9" t="s">
        <v>1148</v>
      </c>
      <c r="AC49" s="30">
        <v>0</v>
      </c>
      <c r="AD49" s="9" t="s">
        <v>1148</v>
      </c>
      <c r="AE49" s="30">
        <v>0</v>
      </c>
      <c r="AF49" s="9" t="s">
        <v>1148</v>
      </c>
      <c r="AG49" s="19">
        <v>0</v>
      </c>
      <c r="AH49" s="34" t="s">
        <v>1148</v>
      </c>
      <c r="AI49" s="32">
        <v>0</v>
      </c>
      <c r="AJ49" s="7" t="s">
        <v>1148</v>
      </c>
      <c r="AK49" s="7" t="str">
        <f>IF(OR(N49="Q",P49="Q",R49="Q",T49="Q",V49="Q",X49="Q",Z49="Q",AB49="Q",AD49="Q",AF49="Q",AH49="Q",AJ49="Q"),"Yes","No")</f>
        <v>No</v>
      </c>
    </row>
    <row r="50" spans="1:37">
      <c r="A50" s="7" t="s">
        <v>512</v>
      </c>
      <c r="B50" s="7" t="s">
        <v>513</v>
      </c>
      <c r="C50" s="37" t="s">
        <v>32</v>
      </c>
      <c r="D50" s="298">
        <v>4034</v>
      </c>
      <c r="E50" s="299">
        <v>40034</v>
      </c>
      <c r="F50" s="27" t="s">
        <v>164</v>
      </c>
      <c r="G50" s="27" t="s">
        <v>160</v>
      </c>
      <c r="H50" s="35">
        <v>5502379</v>
      </c>
      <c r="I50" s="35">
        <v>1129</v>
      </c>
      <c r="J50" s="9" t="s">
        <v>7</v>
      </c>
      <c r="K50" s="9" t="s">
        <v>161</v>
      </c>
      <c r="L50" s="8">
        <v>672</v>
      </c>
      <c r="M50" s="8">
        <v>449157</v>
      </c>
      <c r="N50" s="9" t="s">
        <v>1148</v>
      </c>
      <c r="O50" s="8">
        <v>0</v>
      </c>
      <c r="P50" s="9" t="s">
        <v>1148</v>
      </c>
      <c r="Q50" s="8">
        <v>0</v>
      </c>
      <c r="R50" s="9" t="s">
        <v>1148</v>
      </c>
      <c r="S50" s="8">
        <v>1270</v>
      </c>
      <c r="T50" s="9" t="s">
        <v>1148</v>
      </c>
      <c r="U50" s="8">
        <v>0</v>
      </c>
      <c r="V50" s="9" t="s">
        <v>1148</v>
      </c>
      <c r="W50" s="33">
        <v>450427</v>
      </c>
      <c r="X50" s="9" t="s">
        <v>1148</v>
      </c>
      <c r="Y50" s="30">
        <v>312</v>
      </c>
      <c r="Z50" s="9" t="s">
        <v>1148</v>
      </c>
      <c r="AA50" s="30">
        <v>0</v>
      </c>
      <c r="AB50" s="9" t="s">
        <v>1148</v>
      </c>
      <c r="AC50" s="30">
        <v>0</v>
      </c>
      <c r="AD50" s="9" t="s">
        <v>1148</v>
      </c>
      <c r="AE50" s="30">
        <v>1</v>
      </c>
      <c r="AF50" s="9" t="s">
        <v>1148</v>
      </c>
      <c r="AG50" s="19">
        <v>0</v>
      </c>
      <c r="AH50" s="34" t="s">
        <v>1148</v>
      </c>
      <c r="AI50" s="32">
        <v>313</v>
      </c>
      <c r="AJ50" s="7" t="s">
        <v>1148</v>
      </c>
      <c r="AK50" s="7" t="str">
        <f>IF(OR(N50="Q",P50="Q",R50="Q",T50="Q",V50="Q",X50="Q",Z50="Q",AB50="Q",AD50="Q",AF50="Q",AH50="Q",AJ50="Q"),"Yes","No")</f>
        <v>No</v>
      </c>
    </row>
    <row r="51" spans="1:37">
      <c r="A51" s="7" t="s">
        <v>512</v>
      </c>
      <c r="B51" s="7" t="s">
        <v>513</v>
      </c>
      <c r="C51" s="37" t="s">
        <v>32</v>
      </c>
      <c r="D51" s="298">
        <v>4034</v>
      </c>
      <c r="E51" s="299">
        <v>40034</v>
      </c>
      <c r="F51" s="27" t="s">
        <v>164</v>
      </c>
      <c r="G51" s="27" t="s">
        <v>160</v>
      </c>
      <c r="H51" s="35">
        <v>5502379</v>
      </c>
      <c r="I51" s="35">
        <v>1129</v>
      </c>
      <c r="J51" s="9" t="s">
        <v>20</v>
      </c>
      <c r="K51" s="9" t="s">
        <v>161</v>
      </c>
      <c r="L51" s="8">
        <v>80</v>
      </c>
      <c r="M51" s="8">
        <v>4608</v>
      </c>
      <c r="N51" s="9" t="s">
        <v>1148</v>
      </c>
      <c r="O51" s="8">
        <v>0</v>
      </c>
      <c r="P51" s="9" t="s">
        <v>1148</v>
      </c>
      <c r="Q51" s="8">
        <v>0</v>
      </c>
      <c r="R51" s="9" t="s">
        <v>1148</v>
      </c>
      <c r="S51" s="8">
        <v>344</v>
      </c>
      <c r="T51" s="9" t="s">
        <v>1148</v>
      </c>
      <c r="U51" s="8">
        <v>0</v>
      </c>
      <c r="V51" s="9" t="s">
        <v>1148</v>
      </c>
      <c r="W51" s="33">
        <v>4952</v>
      </c>
      <c r="X51" s="9" t="s">
        <v>1148</v>
      </c>
      <c r="Y51" s="30">
        <v>3.75</v>
      </c>
      <c r="Z51" s="9" t="s">
        <v>1148</v>
      </c>
      <c r="AA51" s="30">
        <v>0</v>
      </c>
      <c r="AB51" s="9" t="s">
        <v>1148</v>
      </c>
      <c r="AC51" s="30">
        <v>0</v>
      </c>
      <c r="AD51" s="9" t="s">
        <v>1148</v>
      </c>
      <c r="AE51" s="30">
        <v>0.25</v>
      </c>
      <c r="AF51" s="9" t="s">
        <v>1148</v>
      </c>
      <c r="AG51" s="19">
        <v>0</v>
      </c>
      <c r="AH51" s="34" t="s">
        <v>1148</v>
      </c>
      <c r="AI51" s="32">
        <v>4</v>
      </c>
      <c r="AJ51" s="7" t="s">
        <v>1148</v>
      </c>
      <c r="AK51" s="7" t="str">
        <f>IF(OR(N51="Q",P51="Q",R51="Q",T51="Q",V51="Q",X51="Q",Z51="Q",AB51="Q",AD51="Q",AF51="Q",AH51="Q",AJ51="Q"),"Yes","No")</f>
        <v>No</v>
      </c>
    </row>
    <row r="52" spans="1:37">
      <c r="A52" s="7" t="s">
        <v>512</v>
      </c>
      <c r="B52" s="7" t="s">
        <v>513</v>
      </c>
      <c r="C52" s="37" t="s">
        <v>32</v>
      </c>
      <c r="D52" s="298">
        <v>4034</v>
      </c>
      <c r="E52" s="299">
        <v>40034</v>
      </c>
      <c r="F52" s="27" t="s">
        <v>164</v>
      </c>
      <c r="G52" s="27" t="s">
        <v>160</v>
      </c>
      <c r="H52" s="35">
        <v>5502379</v>
      </c>
      <c r="I52" s="35">
        <v>1129</v>
      </c>
      <c r="J52" s="9" t="s">
        <v>34</v>
      </c>
      <c r="K52" s="9" t="s">
        <v>161</v>
      </c>
      <c r="L52" s="8">
        <v>23</v>
      </c>
      <c r="M52" s="8">
        <v>0</v>
      </c>
      <c r="N52" s="9" t="s">
        <v>1148</v>
      </c>
      <c r="O52" s="8">
        <v>0</v>
      </c>
      <c r="P52" s="9" t="s">
        <v>1148</v>
      </c>
      <c r="Q52" s="8">
        <v>0</v>
      </c>
      <c r="R52" s="9" t="s">
        <v>1148</v>
      </c>
      <c r="S52" s="8">
        <v>0</v>
      </c>
      <c r="T52" s="9" t="s">
        <v>1148</v>
      </c>
      <c r="U52" s="8">
        <v>0</v>
      </c>
      <c r="V52" s="9" t="s">
        <v>1148</v>
      </c>
      <c r="W52" s="33">
        <v>0</v>
      </c>
      <c r="X52" s="9" t="s">
        <v>1148</v>
      </c>
      <c r="Y52" s="30">
        <v>0</v>
      </c>
      <c r="Z52" s="9" t="s">
        <v>1148</v>
      </c>
      <c r="AA52" s="30">
        <v>0</v>
      </c>
      <c r="AB52" s="9" t="s">
        <v>1148</v>
      </c>
      <c r="AC52" s="30">
        <v>0</v>
      </c>
      <c r="AD52" s="9" t="s">
        <v>1148</v>
      </c>
      <c r="AE52" s="30">
        <v>0</v>
      </c>
      <c r="AF52" s="9" t="s">
        <v>1148</v>
      </c>
      <c r="AG52" s="19">
        <v>0</v>
      </c>
      <c r="AH52" s="34" t="s">
        <v>1148</v>
      </c>
      <c r="AI52" s="32">
        <v>0</v>
      </c>
      <c r="AJ52" s="7" t="s">
        <v>1148</v>
      </c>
      <c r="AK52" s="7" t="str">
        <f>IF(OR(N52="Q",P52="Q",R52="Q",T52="Q",V52="Q",X52="Q",Z52="Q",AB52="Q",AD52="Q",AF52="Q",AH52="Q",AJ52="Q"),"Yes","No")</f>
        <v>No</v>
      </c>
    </row>
    <row r="53" spans="1:37">
      <c r="A53" s="7" t="s">
        <v>693</v>
      </c>
      <c r="B53" s="7" t="s">
        <v>694</v>
      </c>
      <c r="C53" s="37" t="s">
        <v>85</v>
      </c>
      <c r="D53" s="298">
        <v>8001</v>
      </c>
      <c r="E53" s="299">
        <v>80001</v>
      </c>
      <c r="F53" s="27" t="s">
        <v>167</v>
      </c>
      <c r="G53" s="27" t="s">
        <v>160</v>
      </c>
      <c r="H53" s="35">
        <v>1021243</v>
      </c>
      <c r="I53" s="35">
        <v>1104</v>
      </c>
      <c r="J53" s="9" t="s">
        <v>8</v>
      </c>
      <c r="K53" s="9" t="s">
        <v>161</v>
      </c>
      <c r="L53" s="8">
        <v>424</v>
      </c>
      <c r="M53" s="8">
        <v>0</v>
      </c>
      <c r="N53" s="9" t="s">
        <v>1148</v>
      </c>
      <c r="O53" s="8">
        <v>0</v>
      </c>
      <c r="P53" s="9" t="s">
        <v>1148</v>
      </c>
      <c r="Q53" s="8">
        <v>1353</v>
      </c>
      <c r="R53" s="9" t="s">
        <v>1148</v>
      </c>
      <c r="S53" s="8">
        <v>1492</v>
      </c>
      <c r="T53" s="9" t="s">
        <v>1148</v>
      </c>
      <c r="U53" s="8">
        <v>0</v>
      </c>
      <c r="V53" s="9" t="s">
        <v>1148</v>
      </c>
      <c r="W53" s="33">
        <v>2845</v>
      </c>
      <c r="X53" s="9" t="s">
        <v>1148</v>
      </c>
      <c r="Y53" s="30">
        <v>0</v>
      </c>
      <c r="Z53" s="9" t="s">
        <v>1148</v>
      </c>
      <c r="AA53" s="30">
        <v>0</v>
      </c>
      <c r="AB53" s="9" t="s">
        <v>1148</v>
      </c>
      <c r="AC53" s="30">
        <v>2.2999999999999998</v>
      </c>
      <c r="AD53" s="9" t="s">
        <v>1148</v>
      </c>
      <c r="AE53" s="30">
        <v>1.6</v>
      </c>
      <c r="AF53" s="9" t="s">
        <v>1148</v>
      </c>
      <c r="AG53" s="19">
        <v>0</v>
      </c>
      <c r="AH53" s="34" t="s">
        <v>1148</v>
      </c>
      <c r="AI53" s="32">
        <v>3.9</v>
      </c>
      <c r="AJ53" s="7" t="s">
        <v>1148</v>
      </c>
      <c r="AK53" s="7" t="str">
        <f>IF(OR(N53="Q",P53="Q",R53="Q",T53="Q",V53="Q",X53="Q",Z53="Q",AB53="Q",AD53="Q",AF53="Q",AH53="Q",AJ53="Q"),"Yes","No")</f>
        <v>No</v>
      </c>
    </row>
    <row r="54" spans="1:37">
      <c r="A54" s="7" t="s">
        <v>693</v>
      </c>
      <c r="B54" s="7" t="s">
        <v>694</v>
      </c>
      <c r="C54" s="37" t="s">
        <v>85</v>
      </c>
      <c r="D54" s="298">
        <v>8001</v>
      </c>
      <c r="E54" s="299">
        <v>80001</v>
      </c>
      <c r="F54" s="27" t="s">
        <v>167</v>
      </c>
      <c r="G54" s="27" t="s">
        <v>160</v>
      </c>
      <c r="H54" s="35">
        <v>1021243</v>
      </c>
      <c r="I54" s="35">
        <v>1104</v>
      </c>
      <c r="J54" s="9" t="s">
        <v>7</v>
      </c>
      <c r="K54" s="9" t="s">
        <v>161</v>
      </c>
      <c r="L54" s="8">
        <v>401</v>
      </c>
      <c r="M54" s="8">
        <v>48985</v>
      </c>
      <c r="N54" s="9" t="s">
        <v>1148</v>
      </c>
      <c r="O54" s="8">
        <v>0</v>
      </c>
      <c r="P54" s="9" t="s">
        <v>1148</v>
      </c>
      <c r="Q54" s="8">
        <v>16329</v>
      </c>
      <c r="R54" s="9" t="s">
        <v>1148</v>
      </c>
      <c r="S54" s="8">
        <v>10435</v>
      </c>
      <c r="T54" s="9" t="s">
        <v>1148</v>
      </c>
      <c r="U54" s="8">
        <v>0</v>
      </c>
      <c r="V54" s="9" t="s">
        <v>1148</v>
      </c>
      <c r="W54" s="33">
        <v>75749</v>
      </c>
      <c r="X54" s="9" t="s">
        <v>1148</v>
      </c>
      <c r="Y54" s="30">
        <v>59.3</v>
      </c>
      <c r="Z54" s="9" t="s">
        <v>1148</v>
      </c>
      <c r="AA54" s="30">
        <v>0</v>
      </c>
      <c r="AB54" s="9" t="s">
        <v>1148</v>
      </c>
      <c r="AC54" s="30">
        <v>24.1</v>
      </c>
      <c r="AD54" s="9" t="s">
        <v>1148</v>
      </c>
      <c r="AE54" s="30">
        <v>19.8</v>
      </c>
      <c r="AF54" s="9" t="s">
        <v>1148</v>
      </c>
      <c r="AG54" s="19">
        <v>0</v>
      </c>
      <c r="AH54" s="34" t="s">
        <v>1148</v>
      </c>
      <c r="AI54" s="32">
        <v>103.2</v>
      </c>
      <c r="AJ54" s="7" t="s">
        <v>1148</v>
      </c>
      <c r="AK54" s="7" t="str">
        <f>IF(OR(N54="Q",P54="Q",R54="Q",T54="Q",V54="Q",X54="Q",Z54="Q",AB54="Q",AD54="Q",AF54="Q",AH54="Q",AJ54="Q"),"Yes","No")</f>
        <v>No</v>
      </c>
    </row>
    <row r="55" spans="1:37">
      <c r="A55" s="7" t="s">
        <v>693</v>
      </c>
      <c r="B55" s="7" t="s">
        <v>694</v>
      </c>
      <c r="C55" s="37" t="s">
        <v>85</v>
      </c>
      <c r="D55" s="298">
        <v>8001</v>
      </c>
      <c r="E55" s="299">
        <v>80001</v>
      </c>
      <c r="F55" s="27" t="s">
        <v>167</v>
      </c>
      <c r="G55" s="27" t="s">
        <v>160</v>
      </c>
      <c r="H55" s="35">
        <v>1021243</v>
      </c>
      <c r="I55" s="35">
        <v>1104</v>
      </c>
      <c r="J55" s="9" t="s">
        <v>21</v>
      </c>
      <c r="K55" s="9" t="s">
        <v>161</v>
      </c>
      <c r="L55" s="8">
        <v>91</v>
      </c>
      <c r="M55" s="8">
        <v>2429</v>
      </c>
      <c r="N55" s="9" t="s">
        <v>1148</v>
      </c>
      <c r="O55" s="8">
        <v>0</v>
      </c>
      <c r="P55" s="9" t="s">
        <v>1148</v>
      </c>
      <c r="Q55" s="8">
        <v>7435</v>
      </c>
      <c r="R55" s="9" t="s">
        <v>1148</v>
      </c>
      <c r="S55" s="8">
        <v>5577</v>
      </c>
      <c r="T55" s="9" t="s">
        <v>1148</v>
      </c>
      <c r="U55" s="8">
        <v>0</v>
      </c>
      <c r="V55" s="9" t="s">
        <v>1148</v>
      </c>
      <c r="W55" s="33">
        <v>15441</v>
      </c>
      <c r="X55" s="9" t="s">
        <v>1148</v>
      </c>
      <c r="Y55" s="30">
        <v>1.8</v>
      </c>
      <c r="Z55" s="9" t="s">
        <v>1148</v>
      </c>
      <c r="AA55" s="30">
        <v>0</v>
      </c>
      <c r="AB55" s="9" t="s">
        <v>1148</v>
      </c>
      <c r="AC55" s="30">
        <v>9.6999999999999993</v>
      </c>
      <c r="AD55" s="9" t="s">
        <v>1148</v>
      </c>
      <c r="AE55" s="30">
        <v>10.199999999999999</v>
      </c>
      <c r="AF55" s="9" t="s">
        <v>1148</v>
      </c>
      <c r="AG55" s="19">
        <v>0</v>
      </c>
      <c r="AH55" s="34" t="s">
        <v>1148</v>
      </c>
      <c r="AI55" s="32">
        <v>21.7</v>
      </c>
      <c r="AJ55" s="7" t="s">
        <v>1148</v>
      </c>
      <c r="AK55" s="7" t="str">
        <f>IF(OR(N55="Q",P55="Q",R55="Q",T55="Q",V55="Q",X55="Q",Z55="Q",AB55="Q",AD55="Q",AF55="Q",AH55="Q",AJ55="Q"),"Yes","No")</f>
        <v>No</v>
      </c>
    </row>
    <row r="56" spans="1:37">
      <c r="A56" s="7" t="s">
        <v>693</v>
      </c>
      <c r="B56" s="7" t="s">
        <v>694</v>
      </c>
      <c r="C56" s="37" t="s">
        <v>85</v>
      </c>
      <c r="D56" s="298">
        <v>8001</v>
      </c>
      <c r="E56" s="299">
        <v>80001</v>
      </c>
      <c r="F56" s="27" t="s">
        <v>167</v>
      </c>
      <c r="G56" s="27" t="s">
        <v>160</v>
      </c>
      <c r="H56" s="35">
        <v>1021243</v>
      </c>
      <c r="I56" s="35">
        <v>1104</v>
      </c>
      <c r="J56" s="9" t="s">
        <v>10</v>
      </c>
      <c r="K56" s="9" t="s">
        <v>161</v>
      </c>
      <c r="L56" s="8">
        <v>59</v>
      </c>
      <c r="M56" s="8">
        <v>6762</v>
      </c>
      <c r="N56" s="9" t="s">
        <v>1148</v>
      </c>
      <c r="O56" s="8">
        <v>0</v>
      </c>
      <c r="P56" s="9" t="s">
        <v>1148</v>
      </c>
      <c r="Q56" s="8">
        <v>1677</v>
      </c>
      <c r="R56" s="9" t="s">
        <v>1148</v>
      </c>
      <c r="S56" s="8">
        <v>1379</v>
      </c>
      <c r="T56" s="9" t="s">
        <v>1148</v>
      </c>
      <c r="U56" s="8">
        <v>0</v>
      </c>
      <c r="V56" s="9" t="s">
        <v>1148</v>
      </c>
      <c r="W56" s="33">
        <v>9818</v>
      </c>
      <c r="X56" s="9" t="s">
        <v>1148</v>
      </c>
      <c r="Y56" s="30">
        <v>8.3000000000000007</v>
      </c>
      <c r="Z56" s="9" t="s">
        <v>1148</v>
      </c>
      <c r="AA56" s="30">
        <v>0</v>
      </c>
      <c r="AB56" s="9" t="s">
        <v>1148</v>
      </c>
      <c r="AC56" s="30">
        <v>2.5</v>
      </c>
      <c r="AD56" s="9" t="s">
        <v>1148</v>
      </c>
      <c r="AE56" s="30">
        <v>2.9</v>
      </c>
      <c r="AF56" s="9" t="s">
        <v>1148</v>
      </c>
      <c r="AG56" s="19">
        <v>0</v>
      </c>
      <c r="AH56" s="34" t="s">
        <v>1148</v>
      </c>
      <c r="AI56" s="32">
        <v>13.7</v>
      </c>
      <c r="AJ56" s="7" t="s">
        <v>1148</v>
      </c>
      <c r="AK56" s="7" t="str">
        <f>IF(OR(N56="Q",P56="Q",R56="Q",T56="Q",V56="Q",X56="Q",Z56="Q",AB56="Q",AD56="Q",AF56="Q",AH56="Q",AJ56="Q"),"Yes","No")</f>
        <v>No</v>
      </c>
    </row>
    <row r="57" spans="1:37">
      <c r="A57" s="7" t="s">
        <v>693</v>
      </c>
      <c r="B57" s="7" t="s">
        <v>694</v>
      </c>
      <c r="C57" s="37" t="s">
        <v>85</v>
      </c>
      <c r="D57" s="298">
        <v>8001</v>
      </c>
      <c r="E57" s="299">
        <v>80001</v>
      </c>
      <c r="F57" s="27" t="s">
        <v>167</v>
      </c>
      <c r="G57" s="27" t="s">
        <v>160</v>
      </c>
      <c r="H57" s="35">
        <v>1021243</v>
      </c>
      <c r="I57" s="35">
        <v>1104</v>
      </c>
      <c r="J57" s="9" t="s">
        <v>18</v>
      </c>
      <c r="K57" s="9" t="s">
        <v>161</v>
      </c>
      <c r="L57" s="8">
        <v>42</v>
      </c>
      <c r="M57" s="8">
        <v>3443</v>
      </c>
      <c r="N57" s="9" t="s">
        <v>1148</v>
      </c>
      <c r="O57" s="8">
        <v>0</v>
      </c>
      <c r="P57" s="9" t="s">
        <v>1148</v>
      </c>
      <c r="Q57" s="8">
        <v>1150</v>
      </c>
      <c r="R57" s="9" t="s">
        <v>1148</v>
      </c>
      <c r="S57" s="8">
        <v>713</v>
      </c>
      <c r="T57" s="9" t="s">
        <v>1148</v>
      </c>
      <c r="U57" s="8">
        <v>0</v>
      </c>
      <c r="V57" s="9" t="s">
        <v>1148</v>
      </c>
      <c r="W57" s="33">
        <v>5306</v>
      </c>
      <c r="X57" s="9" t="s">
        <v>1148</v>
      </c>
      <c r="Y57" s="30">
        <v>4.2</v>
      </c>
      <c r="Z57" s="9" t="s">
        <v>1148</v>
      </c>
      <c r="AA57" s="30">
        <v>0</v>
      </c>
      <c r="AB57" s="9" t="s">
        <v>1148</v>
      </c>
      <c r="AC57" s="30">
        <v>1.7</v>
      </c>
      <c r="AD57" s="9" t="s">
        <v>1148</v>
      </c>
      <c r="AE57" s="30">
        <v>1.3</v>
      </c>
      <c r="AF57" s="9" t="s">
        <v>1148</v>
      </c>
      <c r="AG57" s="19">
        <v>0</v>
      </c>
      <c r="AH57" s="34" t="s">
        <v>1148</v>
      </c>
      <c r="AI57" s="32">
        <v>7.2</v>
      </c>
      <c r="AJ57" s="7" t="s">
        <v>1148</v>
      </c>
      <c r="AK57" s="7" t="str">
        <f>IF(OR(N57="Q",P57="Q",R57="Q",T57="Q",V57="Q",X57="Q",Z57="Q",AB57="Q",AD57="Q",AF57="Q",AH57="Q",AJ57="Q"),"Yes","No")</f>
        <v>No</v>
      </c>
    </row>
    <row r="58" spans="1:37">
      <c r="A58" s="7" t="s">
        <v>693</v>
      </c>
      <c r="B58" s="7" t="s">
        <v>694</v>
      </c>
      <c r="C58" s="37" t="s">
        <v>85</v>
      </c>
      <c r="D58" s="298">
        <v>8001</v>
      </c>
      <c r="E58" s="299">
        <v>80001</v>
      </c>
      <c r="F58" s="27" t="s">
        <v>167</v>
      </c>
      <c r="G58" s="27" t="s">
        <v>160</v>
      </c>
      <c r="H58" s="35">
        <v>1021243</v>
      </c>
      <c r="I58" s="35">
        <v>1104</v>
      </c>
      <c r="J58" s="9" t="s">
        <v>41</v>
      </c>
      <c r="K58" s="9" t="s">
        <v>161</v>
      </c>
      <c r="L58" s="8">
        <v>36</v>
      </c>
      <c r="M58" s="8">
        <v>53385</v>
      </c>
      <c r="N58" s="9" t="s">
        <v>1148</v>
      </c>
      <c r="O58" s="8">
        <v>0</v>
      </c>
      <c r="P58" s="9" t="s">
        <v>1148</v>
      </c>
      <c r="Q58" s="8">
        <v>6885</v>
      </c>
      <c r="R58" s="9" t="s">
        <v>1148</v>
      </c>
      <c r="S58" s="8">
        <v>4497</v>
      </c>
      <c r="T58" s="9" t="s">
        <v>1148</v>
      </c>
      <c r="U58" s="8">
        <v>0</v>
      </c>
      <c r="V58" s="9" t="s">
        <v>1148</v>
      </c>
      <c r="W58" s="33">
        <v>64767</v>
      </c>
      <c r="X58" s="9" t="s">
        <v>1148</v>
      </c>
      <c r="Y58" s="30">
        <v>68</v>
      </c>
      <c r="Z58" s="9" t="s">
        <v>1148</v>
      </c>
      <c r="AA58" s="30">
        <v>0</v>
      </c>
      <c r="AB58" s="9" t="s">
        <v>1148</v>
      </c>
      <c r="AC58" s="30">
        <v>9.4</v>
      </c>
      <c r="AD58" s="9" t="s">
        <v>1148</v>
      </c>
      <c r="AE58" s="30">
        <v>8.1999999999999993</v>
      </c>
      <c r="AF58" s="9" t="s">
        <v>1148</v>
      </c>
      <c r="AG58" s="19">
        <v>0</v>
      </c>
      <c r="AH58" s="34" t="s">
        <v>1148</v>
      </c>
      <c r="AI58" s="32">
        <v>85.6</v>
      </c>
      <c r="AJ58" s="7" t="s">
        <v>1148</v>
      </c>
      <c r="AK58" s="7" t="str">
        <f>IF(OR(N58="Q",P58="Q",R58="Q",T58="Q",V58="Q",X58="Q",Z58="Q",AB58="Q",AD58="Q",AF58="Q",AH58="Q",AJ58="Q"),"Yes","No")</f>
        <v>No</v>
      </c>
    </row>
    <row r="59" spans="1:37">
      <c r="A59" s="7" t="s">
        <v>748</v>
      </c>
      <c r="B59" s="7" t="s">
        <v>497</v>
      </c>
      <c r="C59" s="37" t="s">
        <v>70</v>
      </c>
      <c r="D59" s="298">
        <v>2188</v>
      </c>
      <c r="E59" s="299">
        <v>20188</v>
      </c>
      <c r="F59" s="27" t="s">
        <v>243</v>
      </c>
      <c r="G59" s="27" t="s">
        <v>160</v>
      </c>
      <c r="H59" s="35">
        <v>18351295</v>
      </c>
      <c r="I59" s="35">
        <v>1091</v>
      </c>
      <c r="J59" s="9" t="s">
        <v>7</v>
      </c>
      <c r="K59" s="9" t="s">
        <v>161</v>
      </c>
      <c r="L59" s="8">
        <v>1091</v>
      </c>
      <c r="M59" s="8">
        <v>23446</v>
      </c>
      <c r="N59" s="9" t="s">
        <v>1148</v>
      </c>
      <c r="O59" s="8">
        <v>0</v>
      </c>
      <c r="P59" s="9" t="s">
        <v>1148</v>
      </c>
      <c r="Q59" s="8">
        <v>0</v>
      </c>
      <c r="R59" s="9" t="s">
        <v>1148</v>
      </c>
      <c r="S59" s="8">
        <v>390</v>
      </c>
      <c r="T59" s="9" t="s">
        <v>1148</v>
      </c>
      <c r="U59" s="8">
        <v>0</v>
      </c>
      <c r="V59" s="9" t="s">
        <v>1148</v>
      </c>
      <c r="W59" s="33">
        <v>23836</v>
      </c>
      <c r="X59" s="9" t="s">
        <v>1148</v>
      </c>
      <c r="Y59" s="30">
        <v>44</v>
      </c>
      <c r="Z59" s="9" t="s">
        <v>1148</v>
      </c>
      <c r="AA59" s="30">
        <v>0</v>
      </c>
      <c r="AB59" s="9" t="s">
        <v>1148</v>
      </c>
      <c r="AC59" s="30">
        <v>0</v>
      </c>
      <c r="AD59" s="9" t="s">
        <v>1148</v>
      </c>
      <c r="AE59" s="30">
        <v>1</v>
      </c>
      <c r="AF59" s="9" t="s">
        <v>1148</v>
      </c>
      <c r="AG59" s="19">
        <v>0</v>
      </c>
      <c r="AH59" s="34" t="s">
        <v>1148</v>
      </c>
      <c r="AI59" s="32">
        <v>45</v>
      </c>
      <c r="AJ59" s="7" t="s">
        <v>1148</v>
      </c>
      <c r="AK59" s="7" t="str">
        <f>IF(OR(N59="Q",P59="Q",R59="Q",T59="Q",V59="Q",X59="Q",Z59="Q",AB59="Q",AD59="Q",AF59="Q",AH59="Q",AJ59="Q"),"Yes","No")</f>
        <v>No</v>
      </c>
    </row>
    <row r="60" spans="1:37">
      <c r="A60" s="7" t="s">
        <v>541</v>
      </c>
      <c r="B60" s="7" t="s">
        <v>285</v>
      </c>
      <c r="C60" s="37" t="s">
        <v>40</v>
      </c>
      <c r="D60" s="298">
        <v>5118</v>
      </c>
      <c r="E60" s="299">
        <v>50118</v>
      </c>
      <c r="F60" s="27" t="s">
        <v>167</v>
      </c>
      <c r="G60" s="27" t="s">
        <v>160</v>
      </c>
      <c r="H60" s="35">
        <v>8608208</v>
      </c>
      <c r="I60" s="35">
        <v>1062</v>
      </c>
      <c r="J60" s="9" t="s">
        <v>41</v>
      </c>
      <c r="K60" s="9" t="s">
        <v>161</v>
      </c>
      <c r="L60" s="8">
        <v>1062</v>
      </c>
      <c r="M60" s="8">
        <v>0</v>
      </c>
      <c r="N60" s="9" t="s">
        <v>1148</v>
      </c>
      <c r="O60" s="8">
        <v>0</v>
      </c>
      <c r="P60" s="9" t="s">
        <v>1148</v>
      </c>
      <c r="Q60" s="8">
        <v>0</v>
      </c>
      <c r="R60" s="9" t="s">
        <v>1148</v>
      </c>
      <c r="S60" s="8">
        <v>0</v>
      </c>
      <c r="T60" s="9" t="s">
        <v>1148</v>
      </c>
      <c r="U60" s="8">
        <v>0</v>
      </c>
      <c r="V60" s="9" t="s">
        <v>1148</v>
      </c>
      <c r="W60" s="33">
        <v>0</v>
      </c>
      <c r="X60" s="9" t="s">
        <v>1148</v>
      </c>
      <c r="Y60" s="30">
        <v>0</v>
      </c>
      <c r="Z60" s="9" t="s">
        <v>1148</v>
      </c>
      <c r="AA60" s="30">
        <v>0</v>
      </c>
      <c r="AB60" s="9" t="s">
        <v>1148</v>
      </c>
      <c r="AC60" s="30">
        <v>0</v>
      </c>
      <c r="AD60" s="9" t="s">
        <v>1148</v>
      </c>
      <c r="AE60" s="30">
        <v>0</v>
      </c>
      <c r="AF60" s="9" t="s">
        <v>1148</v>
      </c>
      <c r="AG60" s="19">
        <v>0</v>
      </c>
      <c r="AH60" s="34" t="s">
        <v>1148</v>
      </c>
      <c r="AI60" s="32">
        <v>0</v>
      </c>
      <c r="AJ60" s="7" t="s">
        <v>1148</v>
      </c>
      <c r="AK60" s="7" t="str">
        <f>IF(OR(N60="Q",P60="Q",R60="Q",T60="Q",V60="Q",X60="Q",Z60="Q",AB60="Q",AD60="Q",AF60="Q",AH60="Q",AJ60="Q"),"Yes","No")</f>
        <v>No</v>
      </c>
    </row>
    <row r="61" spans="1:37">
      <c r="A61" s="7" t="s">
        <v>354</v>
      </c>
      <c r="B61" s="7" t="s">
        <v>355</v>
      </c>
      <c r="C61" s="37" t="s">
        <v>84</v>
      </c>
      <c r="D61" s="298">
        <v>6056</v>
      </c>
      <c r="E61" s="299">
        <v>60056</v>
      </c>
      <c r="F61" s="27" t="s">
        <v>167</v>
      </c>
      <c r="G61" s="27" t="s">
        <v>160</v>
      </c>
      <c r="H61" s="35">
        <v>5121892</v>
      </c>
      <c r="I61" s="35">
        <v>1042</v>
      </c>
      <c r="J61" s="9" t="s">
        <v>7</v>
      </c>
      <c r="K61" s="9" t="s">
        <v>161</v>
      </c>
      <c r="L61" s="8">
        <v>535</v>
      </c>
      <c r="M61" s="8">
        <v>89568</v>
      </c>
      <c r="N61" s="9" t="s">
        <v>1148</v>
      </c>
      <c r="O61" s="8">
        <v>4997</v>
      </c>
      <c r="P61" s="9" t="s">
        <v>1148</v>
      </c>
      <c r="Q61" s="8">
        <v>792</v>
      </c>
      <c r="R61" s="9" t="s">
        <v>1148</v>
      </c>
      <c r="S61" s="8">
        <v>11057</v>
      </c>
      <c r="T61" s="9" t="s">
        <v>1148</v>
      </c>
      <c r="U61" s="8">
        <v>529</v>
      </c>
      <c r="V61" s="9" t="s">
        <v>1148</v>
      </c>
      <c r="W61" s="33">
        <v>106943</v>
      </c>
      <c r="X61" s="9" t="s">
        <v>1148</v>
      </c>
      <c r="Y61" s="30">
        <v>59</v>
      </c>
      <c r="Z61" s="9" t="s">
        <v>1148</v>
      </c>
      <c r="AA61" s="30">
        <v>4</v>
      </c>
      <c r="AB61" s="9" t="s">
        <v>1148</v>
      </c>
      <c r="AC61" s="30">
        <v>1</v>
      </c>
      <c r="AD61" s="9" t="s">
        <v>1148</v>
      </c>
      <c r="AE61" s="30">
        <v>10</v>
      </c>
      <c r="AF61" s="9" t="s">
        <v>1148</v>
      </c>
      <c r="AG61" s="19">
        <v>1</v>
      </c>
      <c r="AH61" s="34" t="s">
        <v>1148</v>
      </c>
      <c r="AI61" s="32">
        <v>75</v>
      </c>
      <c r="AJ61" s="7" t="s">
        <v>1148</v>
      </c>
      <c r="AK61" s="7" t="str">
        <f>IF(OR(N61="Q",P61="Q",R61="Q",T61="Q",V61="Q",X61="Q",Z61="Q",AB61="Q",AD61="Q",AF61="Q",AH61="Q",AJ61="Q"),"Yes","No")</f>
        <v>No</v>
      </c>
    </row>
    <row r="62" spans="1:37">
      <c r="A62" s="7" t="s">
        <v>354</v>
      </c>
      <c r="B62" s="7" t="s">
        <v>355</v>
      </c>
      <c r="C62" s="37" t="s">
        <v>84</v>
      </c>
      <c r="D62" s="298">
        <v>6056</v>
      </c>
      <c r="E62" s="299">
        <v>60056</v>
      </c>
      <c r="F62" s="27" t="s">
        <v>167</v>
      </c>
      <c r="G62" s="27" t="s">
        <v>160</v>
      </c>
      <c r="H62" s="35">
        <v>5121892</v>
      </c>
      <c r="I62" s="35">
        <v>1042</v>
      </c>
      <c r="J62" s="9" t="s">
        <v>8</v>
      </c>
      <c r="K62" s="9" t="s">
        <v>161</v>
      </c>
      <c r="L62" s="8">
        <v>164</v>
      </c>
      <c r="M62" s="8">
        <v>0</v>
      </c>
      <c r="N62" s="9" t="s">
        <v>1148</v>
      </c>
      <c r="O62" s="8">
        <v>0</v>
      </c>
      <c r="P62" s="9" t="s">
        <v>1148</v>
      </c>
      <c r="Q62" s="8">
        <v>0</v>
      </c>
      <c r="R62" s="9" t="s">
        <v>1148</v>
      </c>
      <c r="S62" s="8">
        <v>3216</v>
      </c>
      <c r="T62" s="9" t="s">
        <v>1148</v>
      </c>
      <c r="U62" s="8">
        <v>0</v>
      </c>
      <c r="V62" s="9" t="s">
        <v>1148</v>
      </c>
      <c r="W62" s="33">
        <v>3216</v>
      </c>
      <c r="X62" s="9" t="s">
        <v>1148</v>
      </c>
      <c r="Y62" s="30">
        <v>0</v>
      </c>
      <c r="Z62" s="9" t="s">
        <v>1148</v>
      </c>
      <c r="AA62" s="30">
        <v>0</v>
      </c>
      <c r="AB62" s="9" t="s">
        <v>1148</v>
      </c>
      <c r="AC62" s="30">
        <v>0</v>
      </c>
      <c r="AD62" s="9" t="s">
        <v>1148</v>
      </c>
      <c r="AE62" s="30">
        <v>7</v>
      </c>
      <c r="AF62" s="9" t="s">
        <v>1148</v>
      </c>
      <c r="AG62" s="19">
        <v>0</v>
      </c>
      <c r="AH62" s="34" t="s">
        <v>1148</v>
      </c>
      <c r="AI62" s="32">
        <v>7</v>
      </c>
      <c r="AJ62" s="7" t="s">
        <v>1148</v>
      </c>
      <c r="AK62" s="7" t="str">
        <f>IF(OR(N62="Q",P62="Q",R62="Q",T62="Q",V62="Q",X62="Q",Z62="Q",AB62="Q",AD62="Q",AF62="Q",AH62="Q",AJ62="Q"),"Yes","No")</f>
        <v>No</v>
      </c>
    </row>
    <row r="63" spans="1:37">
      <c r="A63" s="7" t="s">
        <v>354</v>
      </c>
      <c r="B63" s="7" t="s">
        <v>355</v>
      </c>
      <c r="C63" s="37" t="s">
        <v>84</v>
      </c>
      <c r="D63" s="298">
        <v>6056</v>
      </c>
      <c r="E63" s="299">
        <v>60056</v>
      </c>
      <c r="F63" s="27" t="s">
        <v>167</v>
      </c>
      <c r="G63" s="27" t="s">
        <v>160</v>
      </c>
      <c r="H63" s="35">
        <v>5121892</v>
      </c>
      <c r="I63" s="35">
        <v>1042</v>
      </c>
      <c r="J63" s="9" t="s">
        <v>21</v>
      </c>
      <c r="K63" s="9" t="s">
        <v>161</v>
      </c>
      <c r="L63" s="8">
        <v>105</v>
      </c>
      <c r="M63" s="8">
        <v>13531</v>
      </c>
      <c r="N63" s="9" t="s">
        <v>1148</v>
      </c>
      <c r="O63" s="8">
        <v>1100</v>
      </c>
      <c r="P63" s="9" t="s">
        <v>1148</v>
      </c>
      <c r="Q63" s="8">
        <v>3705</v>
      </c>
      <c r="R63" s="9" t="s">
        <v>1148</v>
      </c>
      <c r="S63" s="8">
        <v>4608</v>
      </c>
      <c r="T63" s="9" t="s">
        <v>1148</v>
      </c>
      <c r="U63" s="8">
        <v>385</v>
      </c>
      <c r="V63" s="9" t="s">
        <v>1148</v>
      </c>
      <c r="W63" s="33">
        <v>23329</v>
      </c>
      <c r="X63" s="9" t="s">
        <v>1148</v>
      </c>
      <c r="Y63" s="30">
        <v>9</v>
      </c>
      <c r="Z63" s="9" t="s">
        <v>1148</v>
      </c>
      <c r="AA63" s="30">
        <v>1</v>
      </c>
      <c r="AB63" s="9" t="s">
        <v>1148</v>
      </c>
      <c r="AC63" s="30">
        <v>3</v>
      </c>
      <c r="AD63" s="9" t="s">
        <v>1148</v>
      </c>
      <c r="AE63" s="30">
        <v>5</v>
      </c>
      <c r="AF63" s="9" t="s">
        <v>1148</v>
      </c>
      <c r="AG63" s="19">
        <v>1</v>
      </c>
      <c r="AH63" s="34" t="s">
        <v>1148</v>
      </c>
      <c r="AI63" s="32">
        <v>19</v>
      </c>
      <c r="AJ63" s="7" t="s">
        <v>1148</v>
      </c>
      <c r="AK63" s="7" t="str">
        <f>IF(OR(N63="Q",P63="Q",R63="Q",T63="Q",V63="Q",X63="Q",Z63="Q",AB63="Q",AD63="Q",AF63="Q",AH63="Q",AJ63="Q"),"Yes","No")</f>
        <v>No</v>
      </c>
    </row>
    <row r="64" spans="1:37">
      <c r="A64" s="7" t="s">
        <v>354</v>
      </c>
      <c r="B64" s="7" t="s">
        <v>355</v>
      </c>
      <c r="C64" s="37" t="s">
        <v>84</v>
      </c>
      <c r="D64" s="298">
        <v>6056</v>
      </c>
      <c r="E64" s="299">
        <v>60056</v>
      </c>
      <c r="F64" s="27" t="s">
        <v>167</v>
      </c>
      <c r="G64" s="27" t="s">
        <v>160</v>
      </c>
      <c r="H64" s="35">
        <v>5121892</v>
      </c>
      <c r="I64" s="35">
        <v>1042</v>
      </c>
      <c r="J64" s="9" t="s">
        <v>12</v>
      </c>
      <c r="K64" s="9" t="s">
        <v>161</v>
      </c>
      <c r="L64" s="8">
        <v>1</v>
      </c>
      <c r="M64" s="8">
        <v>0</v>
      </c>
      <c r="N64" s="9" t="s">
        <v>1148</v>
      </c>
      <c r="O64" s="8">
        <v>0</v>
      </c>
      <c r="P64" s="9" t="s">
        <v>1148</v>
      </c>
      <c r="Q64" s="8">
        <v>0</v>
      </c>
      <c r="R64" s="9" t="s">
        <v>1148</v>
      </c>
      <c r="S64" s="8">
        <v>0</v>
      </c>
      <c r="T64" s="9" t="s">
        <v>1148</v>
      </c>
      <c r="U64" s="8">
        <v>0</v>
      </c>
      <c r="V64" s="9" t="s">
        <v>1148</v>
      </c>
      <c r="W64" s="33">
        <v>0</v>
      </c>
      <c r="X64" s="9" t="s">
        <v>1148</v>
      </c>
      <c r="Y64" s="30">
        <v>0</v>
      </c>
      <c r="Z64" s="9" t="s">
        <v>1148</v>
      </c>
      <c r="AA64" s="30">
        <v>0</v>
      </c>
      <c r="AB64" s="9" t="s">
        <v>1148</v>
      </c>
      <c r="AC64" s="30">
        <v>0</v>
      </c>
      <c r="AD64" s="9" t="s">
        <v>1148</v>
      </c>
      <c r="AE64" s="30">
        <v>0</v>
      </c>
      <c r="AF64" s="9" t="s">
        <v>1148</v>
      </c>
      <c r="AG64" s="19">
        <v>0</v>
      </c>
      <c r="AH64" s="34" t="s">
        <v>1148</v>
      </c>
      <c r="AI64" s="32">
        <v>0</v>
      </c>
      <c r="AJ64" s="7" t="s">
        <v>1148</v>
      </c>
      <c r="AK64" s="7" t="str">
        <f>IF(OR(N64="Q",P64="Q",R64="Q",T64="Q",V64="Q",X64="Q",Z64="Q",AB64="Q",AD64="Q",AF64="Q",AH64="Q",AJ64="Q"),"Yes","No")</f>
        <v>No</v>
      </c>
    </row>
    <row r="65" spans="1:37">
      <c r="A65" s="7" t="s">
        <v>467</v>
      </c>
      <c r="B65" s="7" t="s">
        <v>468</v>
      </c>
      <c r="C65" s="37" t="s">
        <v>70</v>
      </c>
      <c r="D65" s="298">
        <v>2100</v>
      </c>
      <c r="E65" s="299">
        <v>20100</v>
      </c>
      <c r="F65" s="27" t="s">
        <v>243</v>
      </c>
      <c r="G65" s="27" t="s">
        <v>160</v>
      </c>
      <c r="H65" s="35">
        <v>18351295</v>
      </c>
      <c r="I65" s="35">
        <v>1019</v>
      </c>
      <c r="J65" s="9" t="s">
        <v>41</v>
      </c>
      <c r="K65" s="9" t="s">
        <v>161</v>
      </c>
      <c r="L65" s="8">
        <v>1019</v>
      </c>
      <c r="M65" s="8">
        <v>0</v>
      </c>
      <c r="N65" s="9" t="s">
        <v>1148</v>
      </c>
      <c r="O65" s="8">
        <v>0</v>
      </c>
      <c r="P65" s="9" t="s">
        <v>1148</v>
      </c>
      <c r="Q65" s="8">
        <v>0</v>
      </c>
      <c r="R65" s="9" t="s">
        <v>1148</v>
      </c>
      <c r="S65" s="8">
        <v>0</v>
      </c>
      <c r="T65" s="9" t="s">
        <v>1148</v>
      </c>
      <c r="U65" s="8">
        <v>0</v>
      </c>
      <c r="V65" s="9" t="s">
        <v>1148</v>
      </c>
      <c r="W65" s="33">
        <v>0</v>
      </c>
      <c r="X65" s="9" t="s">
        <v>1148</v>
      </c>
      <c r="Y65" s="30">
        <v>0</v>
      </c>
      <c r="Z65" s="9" t="s">
        <v>1148</v>
      </c>
      <c r="AA65" s="30">
        <v>0</v>
      </c>
      <c r="AB65" s="9" t="s">
        <v>1148</v>
      </c>
      <c r="AC65" s="30">
        <v>0</v>
      </c>
      <c r="AD65" s="9" t="s">
        <v>1148</v>
      </c>
      <c r="AE65" s="30">
        <v>0</v>
      </c>
      <c r="AF65" s="9" t="s">
        <v>1148</v>
      </c>
      <c r="AG65" s="19">
        <v>0</v>
      </c>
      <c r="AH65" s="34" t="s">
        <v>1148</v>
      </c>
      <c r="AI65" s="32">
        <v>0</v>
      </c>
      <c r="AJ65" s="7" t="s">
        <v>1148</v>
      </c>
      <c r="AK65" s="7" t="str">
        <f>IF(OR(N65="Q",P65="Q",R65="Q",T65="Q",V65="Q",X65="Q",Z65="Q",AB65="Q",AD65="Q",AF65="Q",AH65="Q",AJ65="Q"),"Yes","No")</f>
        <v>No</v>
      </c>
    </row>
    <row r="66" spans="1:37">
      <c r="A66" s="7" t="s">
        <v>689</v>
      </c>
      <c r="B66" s="7" t="s">
        <v>257</v>
      </c>
      <c r="C66" s="37" t="s">
        <v>76</v>
      </c>
      <c r="D66" s="298">
        <v>8</v>
      </c>
      <c r="E66" s="299">
        <v>8</v>
      </c>
      <c r="F66" s="27" t="s">
        <v>167</v>
      </c>
      <c r="G66" s="27" t="s">
        <v>160</v>
      </c>
      <c r="H66" s="35">
        <v>1849898</v>
      </c>
      <c r="I66" s="35">
        <v>918</v>
      </c>
      <c r="J66" s="9" t="s">
        <v>7</v>
      </c>
      <c r="K66" s="9" t="s">
        <v>161</v>
      </c>
      <c r="L66" s="8">
        <v>534</v>
      </c>
      <c r="M66" s="8">
        <v>485869</v>
      </c>
      <c r="N66" s="9" t="s">
        <v>1148</v>
      </c>
      <c r="O66" s="8">
        <v>0</v>
      </c>
      <c r="P66" s="9" t="s">
        <v>1148</v>
      </c>
      <c r="Q66" s="8">
        <v>0</v>
      </c>
      <c r="R66" s="9" t="s">
        <v>1148</v>
      </c>
      <c r="S66" s="8">
        <v>9516</v>
      </c>
      <c r="T66" s="9" t="s">
        <v>1148</v>
      </c>
      <c r="U66" s="8">
        <v>0</v>
      </c>
      <c r="V66" s="9" t="s">
        <v>1148</v>
      </c>
      <c r="W66" s="33">
        <v>495385</v>
      </c>
      <c r="X66" s="9" t="s">
        <v>1148</v>
      </c>
      <c r="Y66" s="30">
        <v>333</v>
      </c>
      <c r="Z66" s="9" t="s">
        <v>1148</v>
      </c>
      <c r="AA66" s="30">
        <v>0</v>
      </c>
      <c r="AB66" s="9" t="s">
        <v>1148</v>
      </c>
      <c r="AC66" s="30">
        <v>0</v>
      </c>
      <c r="AD66" s="9" t="s">
        <v>1148</v>
      </c>
      <c r="AE66" s="30">
        <v>6</v>
      </c>
      <c r="AF66" s="9" t="s">
        <v>1148</v>
      </c>
      <c r="AG66" s="19">
        <v>0</v>
      </c>
      <c r="AH66" s="34" t="s">
        <v>1148</v>
      </c>
      <c r="AI66" s="32">
        <v>339</v>
      </c>
      <c r="AJ66" s="7" t="s">
        <v>1148</v>
      </c>
      <c r="AK66" s="7" t="str">
        <f>IF(OR(N66="Q",P66="Q",R66="Q",T66="Q",V66="Q",X66="Q",Z66="Q",AB66="Q",AD66="Q",AF66="Q",AH66="Q",AJ66="Q"),"Yes","No")</f>
        <v>No</v>
      </c>
    </row>
    <row r="67" spans="1:37">
      <c r="A67" s="7" t="s">
        <v>689</v>
      </c>
      <c r="B67" s="7" t="s">
        <v>257</v>
      </c>
      <c r="C67" s="37" t="s">
        <v>76</v>
      </c>
      <c r="D67" s="298">
        <v>8</v>
      </c>
      <c r="E67" s="299">
        <v>8</v>
      </c>
      <c r="F67" s="27" t="s">
        <v>167</v>
      </c>
      <c r="G67" s="27" t="s">
        <v>160</v>
      </c>
      <c r="H67" s="35">
        <v>1849898</v>
      </c>
      <c r="I67" s="35">
        <v>918</v>
      </c>
      <c r="J67" s="9" t="s">
        <v>21</v>
      </c>
      <c r="K67" s="9" t="s">
        <v>161</v>
      </c>
      <c r="L67" s="8">
        <v>104</v>
      </c>
      <c r="M67" s="8">
        <v>0</v>
      </c>
      <c r="N67" s="9" t="s">
        <v>1148</v>
      </c>
      <c r="O67" s="8">
        <v>0</v>
      </c>
      <c r="P67" s="9" t="s">
        <v>1148</v>
      </c>
      <c r="Q67" s="8">
        <v>0</v>
      </c>
      <c r="R67" s="9" t="s">
        <v>1148</v>
      </c>
      <c r="S67" s="8">
        <v>5260</v>
      </c>
      <c r="T67" s="9" t="s">
        <v>1148</v>
      </c>
      <c r="U67" s="8">
        <v>5012</v>
      </c>
      <c r="V67" s="9" t="s">
        <v>1148</v>
      </c>
      <c r="W67" s="33">
        <v>10272</v>
      </c>
      <c r="X67" s="9" t="s">
        <v>1148</v>
      </c>
      <c r="Y67" s="30">
        <v>0</v>
      </c>
      <c r="Z67" s="9" t="s">
        <v>1148</v>
      </c>
      <c r="AA67" s="30">
        <v>0</v>
      </c>
      <c r="AB67" s="9" t="s">
        <v>1148</v>
      </c>
      <c r="AC67" s="30">
        <v>0</v>
      </c>
      <c r="AD67" s="9" t="s">
        <v>1148</v>
      </c>
      <c r="AE67" s="30">
        <v>3.5</v>
      </c>
      <c r="AF67" s="9" t="s">
        <v>1148</v>
      </c>
      <c r="AG67" s="19">
        <v>4.5</v>
      </c>
      <c r="AH67" s="34" t="s">
        <v>1148</v>
      </c>
      <c r="AI67" s="32">
        <v>8</v>
      </c>
      <c r="AJ67" s="7" t="s">
        <v>1148</v>
      </c>
      <c r="AK67" s="7" t="str">
        <f>IF(OR(N67="Q",P67="Q",R67="Q",T67="Q",V67="Q",X67="Q",Z67="Q",AB67="Q",AD67="Q",AF67="Q",AH67="Q",AJ67="Q"),"Yes","No")</f>
        <v>No</v>
      </c>
    </row>
    <row r="68" spans="1:37">
      <c r="A68" s="7" t="s">
        <v>573</v>
      </c>
      <c r="B68" s="7" t="s">
        <v>574</v>
      </c>
      <c r="C68" s="37" t="s">
        <v>77</v>
      </c>
      <c r="D68" s="298">
        <v>3022</v>
      </c>
      <c r="E68" s="299">
        <v>30022</v>
      </c>
      <c r="F68" s="27" t="s">
        <v>167</v>
      </c>
      <c r="G68" s="27" t="s">
        <v>160</v>
      </c>
      <c r="H68" s="35">
        <v>1733853</v>
      </c>
      <c r="I68" s="35">
        <v>912</v>
      </c>
      <c r="J68" s="9" t="s">
        <v>7</v>
      </c>
      <c r="K68" s="9" t="s">
        <v>161</v>
      </c>
      <c r="L68" s="8">
        <v>575</v>
      </c>
      <c r="M68" s="8">
        <v>0</v>
      </c>
      <c r="N68" s="9" t="s">
        <v>1148</v>
      </c>
      <c r="O68" s="8">
        <v>0</v>
      </c>
      <c r="P68" s="9" t="s">
        <v>1148</v>
      </c>
      <c r="Q68" s="8">
        <v>0</v>
      </c>
      <c r="R68" s="9" t="s">
        <v>1148</v>
      </c>
      <c r="S68" s="8">
        <v>0</v>
      </c>
      <c r="T68" s="9" t="s">
        <v>1148</v>
      </c>
      <c r="U68" s="8">
        <v>0</v>
      </c>
      <c r="V68" s="9" t="s">
        <v>1148</v>
      </c>
      <c r="W68" s="33">
        <v>0</v>
      </c>
      <c r="X68" s="9" t="s">
        <v>1148</v>
      </c>
      <c r="Y68" s="30">
        <v>0</v>
      </c>
      <c r="Z68" s="9" t="s">
        <v>1148</v>
      </c>
      <c r="AA68" s="30">
        <v>0</v>
      </c>
      <c r="AB68" s="9" t="s">
        <v>1148</v>
      </c>
      <c r="AC68" s="30">
        <v>0</v>
      </c>
      <c r="AD68" s="9" t="s">
        <v>1148</v>
      </c>
      <c r="AE68" s="30">
        <v>0</v>
      </c>
      <c r="AF68" s="9" t="s">
        <v>1148</v>
      </c>
      <c r="AG68" s="19">
        <v>0</v>
      </c>
      <c r="AH68" s="34" t="s">
        <v>1148</v>
      </c>
      <c r="AI68" s="32">
        <v>0</v>
      </c>
      <c r="AJ68" s="7" t="s">
        <v>1148</v>
      </c>
      <c r="AK68" s="7" t="str">
        <f>IF(OR(N68="Q",P68="Q",R68="Q",T68="Q",V68="Q",X68="Q",Z68="Q",AB68="Q",AD68="Q",AF68="Q",AH68="Q",AJ68="Q"),"Yes","No")</f>
        <v>No</v>
      </c>
    </row>
    <row r="69" spans="1:37">
      <c r="A69" s="7" t="s">
        <v>573</v>
      </c>
      <c r="B69" s="7" t="s">
        <v>574</v>
      </c>
      <c r="C69" s="37" t="s">
        <v>77</v>
      </c>
      <c r="D69" s="298">
        <v>3022</v>
      </c>
      <c r="E69" s="299">
        <v>30022</v>
      </c>
      <c r="F69" s="27" t="s">
        <v>167</v>
      </c>
      <c r="G69" s="27" t="s">
        <v>160</v>
      </c>
      <c r="H69" s="35">
        <v>1733853</v>
      </c>
      <c r="I69" s="35">
        <v>912</v>
      </c>
      <c r="J69" s="9" t="s">
        <v>21</v>
      </c>
      <c r="K69" s="9" t="s">
        <v>161</v>
      </c>
      <c r="L69" s="8">
        <v>56</v>
      </c>
      <c r="M69" s="8">
        <v>0</v>
      </c>
      <c r="N69" s="9" t="s">
        <v>1148</v>
      </c>
      <c r="O69" s="8">
        <v>0</v>
      </c>
      <c r="P69" s="9" t="s">
        <v>1148</v>
      </c>
      <c r="Q69" s="8">
        <v>0</v>
      </c>
      <c r="R69" s="9" t="s">
        <v>1148</v>
      </c>
      <c r="S69" s="8">
        <v>0</v>
      </c>
      <c r="T69" s="9" t="s">
        <v>1148</v>
      </c>
      <c r="U69" s="8">
        <v>0</v>
      </c>
      <c r="V69" s="9" t="s">
        <v>1148</v>
      </c>
      <c r="W69" s="33">
        <v>0</v>
      </c>
      <c r="X69" s="9" t="s">
        <v>1148</v>
      </c>
      <c r="Y69" s="30">
        <v>0</v>
      </c>
      <c r="Z69" s="9" t="s">
        <v>1148</v>
      </c>
      <c r="AA69" s="30">
        <v>0</v>
      </c>
      <c r="AB69" s="9" t="s">
        <v>1148</v>
      </c>
      <c r="AC69" s="30">
        <v>0</v>
      </c>
      <c r="AD69" s="9" t="s">
        <v>1148</v>
      </c>
      <c r="AE69" s="30">
        <v>0</v>
      </c>
      <c r="AF69" s="9" t="s">
        <v>1148</v>
      </c>
      <c r="AG69" s="19">
        <v>0</v>
      </c>
      <c r="AH69" s="34" t="s">
        <v>1148</v>
      </c>
      <c r="AI69" s="32">
        <v>0</v>
      </c>
      <c r="AJ69" s="7" t="s">
        <v>1148</v>
      </c>
      <c r="AK69" s="7" t="str">
        <f>IF(OR(N69="Q",P69="Q",R69="Q",T69="Q",V69="Q",X69="Q",Z69="Q",AB69="Q",AD69="Q",AF69="Q",AH69="Q",AJ69="Q"),"Yes","No")</f>
        <v>No</v>
      </c>
    </row>
    <row r="70" spans="1:37">
      <c r="A70" s="7" t="s">
        <v>573</v>
      </c>
      <c r="B70" s="7" t="s">
        <v>574</v>
      </c>
      <c r="C70" s="37" t="s">
        <v>77</v>
      </c>
      <c r="D70" s="298">
        <v>3022</v>
      </c>
      <c r="E70" s="299">
        <v>30022</v>
      </c>
      <c r="F70" s="27" t="s">
        <v>167</v>
      </c>
      <c r="G70" s="27" t="s">
        <v>160</v>
      </c>
      <c r="H70" s="35">
        <v>1733853</v>
      </c>
      <c r="I70" s="35">
        <v>912</v>
      </c>
      <c r="J70" s="9" t="s">
        <v>78</v>
      </c>
      <c r="K70" s="9" t="s">
        <v>161</v>
      </c>
      <c r="L70" s="8">
        <v>2</v>
      </c>
      <c r="M70" s="8">
        <v>0</v>
      </c>
      <c r="N70" s="9" t="s">
        <v>1148</v>
      </c>
      <c r="O70" s="8">
        <v>0</v>
      </c>
      <c r="P70" s="9" t="s">
        <v>1148</v>
      </c>
      <c r="Q70" s="8">
        <v>0</v>
      </c>
      <c r="R70" s="9" t="s">
        <v>1148</v>
      </c>
      <c r="S70" s="8">
        <v>0</v>
      </c>
      <c r="T70" s="9" t="s">
        <v>1148</v>
      </c>
      <c r="U70" s="8">
        <v>0</v>
      </c>
      <c r="V70" s="9" t="s">
        <v>1148</v>
      </c>
      <c r="W70" s="33">
        <v>0</v>
      </c>
      <c r="X70" s="9" t="s">
        <v>1148</v>
      </c>
      <c r="Y70" s="30">
        <v>0</v>
      </c>
      <c r="Z70" s="9" t="s">
        <v>1148</v>
      </c>
      <c r="AA70" s="30">
        <v>0</v>
      </c>
      <c r="AB70" s="9" t="s">
        <v>1148</v>
      </c>
      <c r="AC70" s="30">
        <v>0</v>
      </c>
      <c r="AD70" s="9" t="s">
        <v>1148</v>
      </c>
      <c r="AE70" s="30">
        <v>0</v>
      </c>
      <c r="AF70" s="9" t="s">
        <v>1148</v>
      </c>
      <c r="AG70" s="19">
        <v>0</v>
      </c>
      <c r="AH70" s="34" t="s">
        <v>1148</v>
      </c>
      <c r="AI70" s="32">
        <v>0</v>
      </c>
      <c r="AJ70" s="7" t="s">
        <v>1148</v>
      </c>
      <c r="AK70" s="7" t="str">
        <f>IF(OR(N70="Q",P70="Q",R70="Q",T70="Q",V70="Q",X70="Q",Z70="Q",AB70="Q",AD70="Q",AF70="Q",AH70="Q",AJ70="Q"),"Yes","No")</f>
        <v>No</v>
      </c>
    </row>
    <row r="71" spans="1:37">
      <c r="A71" s="7" t="s">
        <v>494</v>
      </c>
      <c r="B71" s="7" t="s">
        <v>495</v>
      </c>
      <c r="C71" s="37" t="s">
        <v>54</v>
      </c>
      <c r="D71" s="298">
        <v>5027</v>
      </c>
      <c r="E71" s="299">
        <v>50027</v>
      </c>
      <c r="F71" s="27" t="s">
        <v>243</v>
      </c>
      <c r="G71" s="27" t="s">
        <v>160</v>
      </c>
      <c r="H71" s="35">
        <v>2650890</v>
      </c>
      <c r="I71" s="35">
        <v>885</v>
      </c>
      <c r="J71" s="9" t="s">
        <v>7</v>
      </c>
      <c r="K71" s="9" t="s">
        <v>161</v>
      </c>
      <c r="L71" s="8">
        <v>793</v>
      </c>
      <c r="M71" s="8">
        <v>560084</v>
      </c>
      <c r="N71" s="9" t="s">
        <v>1148</v>
      </c>
      <c r="O71" s="8">
        <v>0</v>
      </c>
      <c r="P71" s="9" t="s">
        <v>1148</v>
      </c>
      <c r="Q71" s="8">
        <v>14</v>
      </c>
      <c r="R71" s="9" t="s">
        <v>1148</v>
      </c>
      <c r="S71" s="8">
        <v>6172</v>
      </c>
      <c r="T71" s="9" t="s">
        <v>1148</v>
      </c>
      <c r="U71" s="8">
        <v>2188</v>
      </c>
      <c r="V71" s="9" t="s">
        <v>1148</v>
      </c>
      <c r="W71" s="33">
        <v>568458</v>
      </c>
      <c r="X71" s="9" t="s">
        <v>1148</v>
      </c>
      <c r="Y71" s="30">
        <v>447</v>
      </c>
      <c r="Z71" s="9" t="s">
        <v>1148</v>
      </c>
      <c r="AA71" s="30">
        <v>0</v>
      </c>
      <c r="AB71" s="9" t="s">
        <v>1148</v>
      </c>
      <c r="AC71" s="30">
        <v>1</v>
      </c>
      <c r="AD71" s="9" t="s">
        <v>1148</v>
      </c>
      <c r="AE71" s="30">
        <v>12</v>
      </c>
      <c r="AF71" s="9" t="s">
        <v>1148</v>
      </c>
      <c r="AG71" s="19">
        <v>2</v>
      </c>
      <c r="AH71" s="34" t="s">
        <v>1148</v>
      </c>
      <c r="AI71" s="32">
        <v>462</v>
      </c>
      <c r="AJ71" s="7" t="s">
        <v>1148</v>
      </c>
      <c r="AK71" s="7" t="str">
        <f>IF(OR(N71="Q",P71="Q",R71="Q",T71="Q",V71="Q",X71="Q",Z71="Q",AB71="Q",AD71="Q",AF71="Q",AH71="Q",AJ71="Q"),"Yes","No")</f>
        <v>No</v>
      </c>
    </row>
    <row r="72" spans="1:37">
      <c r="A72" s="7" t="s">
        <v>494</v>
      </c>
      <c r="B72" s="7" t="s">
        <v>495</v>
      </c>
      <c r="C72" s="37" t="s">
        <v>54</v>
      </c>
      <c r="D72" s="298">
        <v>5027</v>
      </c>
      <c r="E72" s="299">
        <v>50027</v>
      </c>
      <c r="F72" s="27" t="s">
        <v>243</v>
      </c>
      <c r="G72" s="27" t="s">
        <v>160</v>
      </c>
      <c r="H72" s="35">
        <v>2650890</v>
      </c>
      <c r="I72" s="35">
        <v>885</v>
      </c>
      <c r="J72" s="9" t="s">
        <v>21</v>
      </c>
      <c r="K72" s="9" t="s">
        <v>161</v>
      </c>
      <c r="L72" s="8">
        <v>72</v>
      </c>
      <c r="M72" s="8">
        <v>3725</v>
      </c>
      <c r="N72" s="9" t="s">
        <v>1148</v>
      </c>
      <c r="O72" s="8">
        <v>0</v>
      </c>
      <c r="P72" s="9" t="s">
        <v>1148</v>
      </c>
      <c r="Q72" s="8">
        <v>545</v>
      </c>
      <c r="R72" s="9" t="s">
        <v>1148</v>
      </c>
      <c r="S72" s="8">
        <v>889</v>
      </c>
      <c r="T72" s="9" t="s">
        <v>1148</v>
      </c>
      <c r="U72" s="8">
        <v>1428</v>
      </c>
      <c r="V72" s="9" t="s">
        <v>1148</v>
      </c>
      <c r="W72" s="33">
        <v>6587</v>
      </c>
      <c r="X72" s="9" t="s">
        <v>1148</v>
      </c>
      <c r="Y72" s="30">
        <v>16</v>
      </c>
      <c r="Z72" s="9" t="s">
        <v>1148</v>
      </c>
      <c r="AA72" s="30">
        <v>0</v>
      </c>
      <c r="AB72" s="9" t="s">
        <v>1148</v>
      </c>
      <c r="AC72" s="30">
        <v>1</v>
      </c>
      <c r="AD72" s="9" t="s">
        <v>1148</v>
      </c>
      <c r="AE72" s="30">
        <v>1</v>
      </c>
      <c r="AF72" s="9" t="s">
        <v>1148</v>
      </c>
      <c r="AG72" s="19">
        <v>2</v>
      </c>
      <c r="AH72" s="34" t="s">
        <v>1148</v>
      </c>
      <c r="AI72" s="32">
        <v>20</v>
      </c>
      <c r="AJ72" s="7" t="s">
        <v>1148</v>
      </c>
      <c r="AK72" s="7" t="str">
        <f>IF(OR(N72="Q",P72="Q",R72="Q",T72="Q",V72="Q",X72="Q",Z72="Q",AB72="Q",AD72="Q",AF72="Q",AH72="Q",AJ72="Q"),"Yes","No")</f>
        <v>No</v>
      </c>
    </row>
    <row r="73" spans="1:37">
      <c r="A73" s="7" t="s">
        <v>498</v>
      </c>
      <c r="B73" s="7" t="s">
        <v>499</v>
      </c>
      <c r="C73" s="37" t="s">
        <v>36</v>
      </c>
      <c r="D73" s="298">
        <v>4022</v>
      </c>
      <c r="E73" s="299">
        <v>40022</v>
      </c>
      <c r="F73" s="27" t="s">
        <v>167</v>
      </c>
      <c r="G73" s="27" t="s">
        <v>160</v>
      </c>
      <c r="H73" s="35">
        <v>4515419</v>
      </c>
      <c r="I73" s="35">
        <v>838</v>
      </c>
      <c r="J73" s="9" t="s">
        <v>7</v>
      </c>
      <c r="K73" s="9" t="s">
        <v>161</v>
      </c>
      <c r="L73" s="8">
        <v>451</v>
      </c>
      <c r="M73" s="8">
        <v>99119</v>
      </c>
      <c r="N73" s="9" t="s">
        <v>1148</v>
      </c>
      <c r="O73" s="8">
        <v>0</v>
      </c>
      <c r="P73" s="9" t="s">
        <v>1148</v>
      </c>
      <c r="Q73" s="8">
        <v>0</v>
      </c>
      <c r="R73" s="9" t="s">
        <v>1148</v>
      </c>
      <c r="S73" s="8">
        <v>0</v>
      </c>
      <c r="T73" s="9" t="s">
        <v>1148</v>
      </c>
      <c r="U73" s="8">
        <v>0</v>
      </c>
      <c r="V73" s="9" t="s">
        <v>1148</v>
      </c>
      <c r="W73" s="33">
        <v>99119</v>
      </c>
      <c r="X73" s="9" t="s">
        <v>1148</v>
      </c>
      <c r="Y73" s="30">
        <v>81.400000000000006</v>
      </c>
      <c r="Z73" s="9" t="s">
        <v>1148</v>
      </c>
      <c r="AA73" s="30">
        <v>0</v>
      </c>
      <c r="AB73" s="9" t="s">
        <v>1148</v>
      </c>
      <c r="AC73" s="30">
        <v>0</v>
      </c>
      <c r="AD73" s="9" t="s">
        <v>1148</v>
      </c>
      <c r="AE73" s="30">
        <v>0</v>
      </c>
      <c r="AF73" s="9" t="s">
        <v>1148</v>
      </c>
      <c r="AG73" s="19">
        <v>0</v>
      </c>
      <c r="AH73" s="34" t="s">
        <v>1148</v>
      </c>
      <c r="AI73" s="32">
        <v>81.400000000000006</v>
      </c>
      <c r="AJ73" s="7" t="s">
        <v>1148</v>
      </c>
      <c r="AK73" s="7" t="str">
        <f>IF(OR(N73="Q",P73="Q",R73="Q",T73="Q",V73="Q",X73="Q",Z73="Q",AB73="Q",AD73="Q",AF73="Q",AH73="Q",AJ73="Q"),"Yes","No")</f>
        <v>No</v>
      </c>
    </row>
    <row r="74" spans="1:37">
      <c r="A74" s="7" t="s">
        <v>498</v>
      </c>
      <c r="B74" s="7" t="s">
        <v>499</v>
      </c>
      <c r="C74" s="37" t="s">
        <v>36</v>
      </c>
      <c r="D74" s="298">
        <v>4022</v>
      </c>
      <c r="E74" s="299">
        <v>40022</v>
      </c>
      <c r="F74" s="27" t="s">
        <v>167</v>
      </c>
      <c r="G74" s="27" t="s">
        <v>160</v>
      </c>
      <c r="H74" s="35">
        <v>4515419</v>
      </c>
      <c r="I74" s="35">
        <v>838</v>
      </c>
      <c r="J74" s="9" t="s">
        <v>20</v>
      </c>
      <c r="K74" s="9" t="s">
        <v>161</v>
      </c>
      <c r="L74" s="8">
        <v>224</v>
      </c>
      <c r="M74" s="8">
        <v>68570</v>
      </c>
      <c r="N74" s="9" t="s">
        <v>1148</v>
      </c>
      <c r="O74" s="8">
        <v>0</v>
      </c>
      <c r="P74" s="9" t="s">
        <v>1148</v>
      </c>
      <c r="Q74" s="8">
        <v>0</v>
      </c>
      <c r="R74" s="9" t="s">
        <v>1148</v>
      </c>
      <c r="S74" s="8">
        <v>0</v>
      </c>
      <c r="T74" s="9" t="s">
        <v>1148</v>
      </c>
      <c r="U74" s="8">
        <v>0</v>
      </c>
      <c r="V74" s="9" t="s">
        <v>1148</v>
      </c>
      <c r="W74" s="33">
        <v>68570</v>
      </c>
      <c r="X74" s="9" t="s">
        <v>1148</v>
      </c>
      <c r="Y74" s="30">
        <v>51.6</v>
      </c>
      <c r="Z74" s="9" t="s">
        <v>1148</v>
      </c>
      <c r="AA74" s="30">
        <v>0</v>
      </c>
      <c r="AB74" s="9" t="s">
        <v>1148</v>
      </c>
      <c r="AC74" s="30">
        <v>0</v>
      </c>
      <c r="AD74" s="9" t="s">
        <v>1148</v>
      </c>
      <c r="AE74" s="30">
        <v>0</v>
      </c>
      <c r="AF74" s="9" t="s">
        <v>1148</v>
      </c>
      <c r="AG74" s="19">
        <v>0</v>
      </c>
      <c r="AH74" s="34" t="s">
        <v>1148</v>
      </c>
      <c r="AI74" s="32">
        <v>51.6</v>
      </c>
      <c r="AJ74" s="7" t="s">
        <v>1148</v>
      </c>
      <c r="AK74" s="7" t="str">
        <f>IF(OR(N74="Q",P74="Q",R74="Q",T74="Q",V74="Q",X74="Q",Z74="Q",AB74="Q",AD74="Q",AF74="Q",AH74="Q",AJ74="Q"),"Yes","No")</f>
        <v>No</v>
      </c>
    </row>
    <row r="75" spans="1:37">
      <c r="A75" s="7" t="s">
        <v>498</v>
      </c>
      <c r="B75" s="7" t="s">
        <v>499</v>
      </c>
      <c r="C75" s="37" t="s">
        <v>36</v>
      </c>
      <c r="D75" s="298">
        <v>4022</v>
      </c>
      <c r="E75" s="299">
        <v>40022</v>
      </c>
      <c r="F75" s="27" t="s">
        <v>167</v>
      </c>
      <c r="G75" s="27" t="s">
        <v>160</v>
      </c>
      <c r="H75" s="35">
        <v>4515419</v>
      </c>
      <c r="I75" s="35">
        <v>838</v>
      </c>
      <c r="J75" s="9" t="s">
        <v>10</v>
      </c>
      <c r="K75" s="9" t="s">
        <v>161</v>
      </c>
      <c r="L75" s="8">
        <v>163</v>
      </c>
      <c r="M75" s="8">
        <v>78446</v>
      </c>
      <c r="N75" s="9" t="s">
        <v>1148</v>
      </c>
      <c r="O75" s="8">
        <v>0</v>
      </c>
      <c r="P75" s="9" t="s">
        <v>1148</v>
      </c>
      <c r="Q75" s="8">
        <v>0</v>
      </c>
      <c r="R75" s="9" t="s">
        <v>1148</v>
      </c>
      <c r="S75" s="8">
        <v>0</v>
      </c>
      <c r="T75" s="9" t="s">
        <v>1148</v>
      </c>
      <c r="U75" s="8">
        <v>0</v>
      </c>
      <c r="V75" s="9" t="s">
        <v>1148</v>
      </c>
      <c r="W75" s="33">
        <v>78446</v>
      </c>
      <c r="X75" s="9" t="s">
        <v>1148</v>
      </c>
      <c r="Y75" s="30">
        <v>57</v>
      </c>
      <c r="Z75" s="9" t="s">
        <v>1148</v>
      </c>
      <c r="AA75" s="30">
        <v>0</v>
      </c>
      <c r="AB75" s="9" t="s">
        <v>1148</v>
      </c>
      <c r="AC75" s="30">
        <v>0</v>
      </c>
      <c r="AD75" s="9" t="s">
        <v>1148</v>
      </c>
      <c r="AE75" s="30">
        <v>0</v>
      </c>
      <c r="AF75" s="9" t="s">
        <v>1148</v>
      </c>
      <c r="AG75" s="19">
        <v>0</v>
      </c>
      <c r="AH75" s="34" t="s">
        <v>1148</v>
      </c>
      <c r="AI75" s="32">
        <v>57</v>
      </c>
      <c r="AJ75" s="7" t="s">
        <v>1148</v>
      </c>
      <c r="AK75" s="7" t="str">
        <f>IF(OR(N75="Q",P75="Q",R75="Q",T75="Q",V75="Q",X75="Q",Z75="Q",AB75="Q",AD75="Q",AF75="Q",AH75="Q",AJ75="Q"),"Yes","No")</f>
        <v>No</v>
      </c>
    </row>
    <row r="76" spans="1:37">
      <c r="A76" s="7" t="s">
        <v>695</v>
      </c>
      <c r="B76" s="7" t="s">
        <v>696</v>
      </c>
      <c r="C76" s="37" t="s">
        <v>84</v>
      </c>
      <c r="D76" s="298">
        <v>6011</v>
      </c>
      <c r="E76" s="299">
        <v>60011</v>
      </c>
      <c r="F76" s="27" t="s">
        <v>167</v>
      </c>
      <c r="G76" s="27" t="s">
        <v>160</v>
      </c>
      <c r="H76" s="35">
        <v>1758210</v>
      </c>
      <c r="I76" s="35">
        <v>786</v>
      </c>
      <c r="J76" s="9" t="s">
        <v>7</v>
      </c>
      <c r="K76" s="9" t="s">
        <v>161</v>
      </c>
      <c r="L76" s="8">
        <v>372</v>
      </c>
      <c r="M76" s="8">
        <v>194994</v>
      </c>
      <c r="N76" s="9" t="s">
        <v>1148</v>
      </c>
      <c r="O76" s="8">
        <v>0</v>
      </c>
      <c r="P76" s="9" t="s">
        <v>1148</v>
      </c>
      <c r="Q76" s="8">
        <v>0</v>
      </c>
      <c r="R76" s="9" t="s">
        <v>1148</v>
      </c>
      <c r="S76" s="8">
        <v>21079</v>
      </c>
      <c r="T76" s="9" t="s">
        <v>1148</v>
      </c>
      <c r="U76" s="8">
        <v>0</v>
      </c>
      <c r="V76" s="9" t="s">
        <v>1148</v>
      </c>
      <c r="W76" s="33">
        <v>216073</v>
      </c>
      <c r="X76" s="9" t="s">
        <v>1148</v>
      </c>
      <c r="Y76" s="30">
        <v>152.19999999999999</v>
      </c>
      <c r="Z76" s="9" t="s">
        <v>1148</v>
      </c>
      <c r="AA76" s="30">
        <v>0</v>
      </c>
      <c r="AB76" s="9" t="s">
        <v>1148</v>
      </c>
      <c r="AC76" s="30">
        <v>0</v>
      </c>
      <c r="AD76" s="9" t="s">
        <v>1148</v>
      </c>
      <c r="AE76" s="30">
        <v>16.5</v>
      </c>
      <c r="AF76" s="9" t="s">
        <v>1148</v>
      </c>
      <c r="AG76" s="19">
        <v>0</v>
      </c>
      <c r="AH76" s="34" t="s">
        <v>1148</v>
      </c>
      <c r="AI76" s="32">
        <v>168.7</v>
      </c>
      <c r="AJ76" s="7" t="s">
        <v>1148</v>
      </c>
      <c r="AK76" s="7" t="str">
        <f>IF(OR(N76="Q",P76="Q",R76="Q",T76="Q",V76="Q",X76="Q",Z76="Q",AB76="Q",AD76="Q",AF76="Q",AH76="Q",AJ76="Q"),"Yes","No")</f>
        <v>No</v>
      </c>
    </row>
    <row r="77" spans="1:37">
      <c r="A77" s="7" t="s">
        <v>695</v>
      </c>
      <c r="B77" s="7" t="s">
        <v>696</v>
      </c>
      <c r="C77" s="37" t="s">
        <v>84</v>
      </c>
      <c r="D77" s="298">
        <v>6011</v>
      </c>
      <c r="E77" s="299">
        <v>60011</v>
      </c>
      <c r="F77" s="27" t="s">
        <v>167</v>
      </c>
      <c r="G77" s="27" t="s">
        <v>160</v>
      </c>
      <c r="H77" s="35">
        <v>1758210</v>
      </c>
      <c r="I77" s="35">
        <v>786</v>
      </c>
      <c r="J77" s="9" t="s">
        <v>10</v>
      </c>
      <c r="K77" s="9" t="s">
        <v>161</v>
      </c>
      <c r="L77" s="8">
        <v>102</v>
      </c>
      <c r="M77" s="8">
        <v>12585</v>
      </c>
      <c r="N77" s="9" t="s">
        <v>1148</v>
      </c>
      <c r="O77" s="8">
        <v>0</v>
      </c>
      <c r="P77" s="9" t="s">
        <v>1148</v>
      </c>
      <c r="Q77" s="8">
        <v>0</v>
      </c>
      <c r="R77" s="9" t="s">
        <v>1148</v>
      </c>
      <c r="S77" s="8">
        <v>731</v>
      </c>
      <c r="T77" s="9" t="s">
        <v>1148</v>
      </c>
      <c r="U77" s="8">
        <v>0</v>
      </c>
      <c r="V77" s="9" t="s">
        <v>1148</v>
      </c>
      <c r="W77" s="33">
        <v>13316</v>
      </c>
      <c r="X77" s="9" t="s">
        <v>1148</v>
      </c>
      <c r="Y77" s="30">
        <v>9.8000000000000007</v>
      </c>
      <c r="Z77" s="9" t="s">
        <v>1148</v>
      </c>
      <c r="AA77" s="30">
        <v>0</v>
      </c>
      <c r="AB77" s="9" t="s">
        <v>1148</v>
      </c>
      <c r="AC77" s="30">
        <v>0</v>
      </c>
      <c r="AD77" s="9" t="s">
        <v>1148</v>
      </c>
      <c r="AE77" s="30">
        <v>0.6</v>
      </c>
      <c r="AF77" s="9" t="s">
        <v>1148</v>
      </c>
      <c r="AG77" s="19">
        <v>0</v>
      </c>
      <c r="AH77" s="34" t="s">
        <v>1148</v>
      </c>
      <c r="AI77" s="32">
        <v>10.4</v>
      </c>
      <c r="AJ77" s="7" t="s">
        <v>1148</v>
      </c>
      <c r="AK77" s="7" t="str">
        <f>IF(OR(N77="Q",P77="Q",R77="Q",T77="Q",V77="Q",X77="Q",Z77="Q",AB77="Q",AD77="Q",AF77="Q",AH77="Q",AJ77="Q"),"Yes","No")</f>
        <v>No</v>
      </c>
    </row>
    <row r="78" spans="1:37">
      <c r="A78" s="7" t="s">
        <v>603</v>
      </c>
      <c r="B78" s="7" t="s">
        <v>604</v>
      </c>
      <c r="C78" s="37" t="s">
        <v>17</v>
      </c>
      <c r="D78" s="298">
        <v>9026</v>
      </c>
      <c r="E78" s="299">
        <v>90026</v>
      </c>
      <c r="F78" s="27" t="s">
        <v>167</v>
      </c>
      <c r="G78" s="27" t="s">
        <v>160</v>
      </c>
      <c r="H78" s="35">
        <v>2956746</v>
      </c>
      <c r="I78" s="35">
        <v>732</v>
      </c>
      <c r="J78" s="9" t="s">
        <v>7</v>
      </c>
      <c r="K78" s="9" t="s">
        <v>161</v>
      </c>
      <c r="L78" s="8">
        <v>215</v>
      </c>
      <c r="M78" s="8">
        <v>0</v>
      </c>
      <c r="N78" s="9" t="s">
        <v>1148</v>
      </c>
      <c r="O78" s="8">
        <v>0</v>
      </c>
      <c r="P78" s="9" t="s">
        <v>1148</v>
      </c>
      <c r="Q78" s="8">
        <v>0</v>
      </c>
      <c r="R78" s="9" t="s">
        <v>1148</v>
      </c>
      <c r="S78" s="8">
        <v>4876</v>
      </c>
      <c r="T78" s="9" t="s">
        <v>1148</v>
      </c>
      <c r="U78" s="8">
        <v>0</v>
      </c>
      <c r="V78" s="9" t="s">
        <v>1148</v>
      </c>
      <c r="W78" s="33">
        <v>4876</v>
      </c>
      <c r="X78" s="9" t="s">
        <v>1148</v>
      </c>
      <c r="Y78" s="30">
        <v>0</v>
      </c>
      <c r="Z78" s="9" t="s">
        <v>1148</v>
      </c>
      <c r="AA78" s="30">
        <v>0</v>
      </c>
      <c r="AB78" s="9" t="s">
        <v>1148</v>
      </c>
      <c r="AC78" s="30">
        <v>0</v>
      </c>
      <c r="AD78" s="9" t="s">
        <v>1148</v>
      </c>
      <c r="AE78" s="30">
        <v>5</v>
      </c>
      <c r="AF78" s="9" t="s">
        <v>1148</v>
      </c>
      <c r="AG78" s="19">
        <v>0</v>
      </c>
      <c r="AH78" s="34" t="s">
        <v>1148</v>
      </c>
      <c r="AI78" s="32">
        <v>5</v>
      </c>
      <c r="AJ78" s="7" t="s">
        <v>1148</v>
      </c>
      <c r="AK78" s="7" t="str">
        <f>IF(OR(N78="Q",P78="Q",R78="Q",T78="Q",V78="Q",X78="Q",Z78="Q",AB78="Q",AD78="Q",AF78="Q",AH78="Q",AJ78="Q"),"Yes","No")</f>
        <v>No</v>
      </c>
    </row>
    <row r="79" spans="1:37">
      <c r="A79" s="7" t="s">
        <v>603</v>
      </c>
      <c r="B79" s="7" t="s">
        <v>604</v>
      </c>
      <c r="C79" s="37" t="s">
        <v>17</v>
      </c>
      <c r="D79" s="298">
        <v>9026</v>
      </c>
      <c r="E79" s="299">
        <v>90026</v>
      </c>
      <c r="F79" s="27" t="s">
        <v>167</v>
      </c>
      <c r="G79" s="27" t="s">
        <v>160</v>
      </c>
      <c r="H79" s="35">
        <v>2956746</v>
      </c>
      <c r="I79" s="35">
        <v>732</v>
      </c>
      <c r="J79" s="9" t="s">
        <v>21</v>
      </c>
      <c r="K79" s="9" t="s">
        <v>161</v>
      </c>
      <c r="L79" s="8">
        <v>97</v>
      </c>
      <c r="M79" s="8">
        <v>27096</v>
      </c>
      <c r="N79" s="9" t="s">
        <v>1148</v>
      </c>
      <c r="O79" s="8">
        <v>7</v>
      </c>
      <c r="P79" s="9" t="s">
        <v>1148</v>
      </c>
      <c r="Q79" s="8">
        <v>0</v>
      </c>
      <c r="R79" s="9" t="s">
        <v>1148</v>
      </c>
      <c r="S79" s="8">
        <v>819</v>
      </c>
      <c r="T79" s="9" t="s">
        <v>1148</v>
      </c>
      <c r="U79" s="8">
        <v>0</v>
      </c>
      <c r="V79" s="9" t="s">
        <v>1148</v>
      </c>
      <c r="W79" s="33">
        <v>27922</v>
      </c>
      <c r="X79" s="9" t="s">
        <v>1148</v>
      </c>
      <c r="Y79" s="30">
        <v>46</v>
      </c>
      <c r="Z79" s="9" t="s">
        <v>1148</v>
      </c>
      <c r="AA79" s="30">
        <v>1</v>
      </c>
      <c r="AB79" s="9" t="s">
        <v>1148</v>
      </c>
      <c r="AC79" s="30">
        <v>0</v>
      </c>
      <c r="AD79" s="9" t="s">
        <v>1148</v>
      </c>
      <c r="AE79" s="30">
        <v>0</v>
      </c>
      <c r="AF79" s="9" t="s">
        <v>1148</v>
      </c>
      <c r="AG79" s="19">
        <v>0</v>
      </c>
      <c r="AH79" s="34" t="s">
        <v>1148</v>
      </c>
      <c r="AI79" s="32">
        <v>47</v>
      </c>
      <c r="AJ79" s="7" t="s">
        <v>1148</v>
      </c>
      <c r="AK79" s="7" t="str">
        <f>IF(OR(N79="Q",P79="Q",R79="Q",T79="Q",V79="Q",X79="Q",Z79="Q",AB79="Q",AD79="Q",AF79="Q",AH79="Q",AJ79="Q"),"Yes","No")</f>
        <v>No</v>
      </c>
    </row>
    <row r="80" spans="1:37">
      <c r="A80" s="7" t="s">
        <v>611</v>
      </c>
      <c r="B80" s="7" t="s">
        <v>612</v>
      </c>
      <c r="C80" s="37" t="s">
        <v>17</v>
      </c>
      <c r="D80" s="298">
        <v>9013</v>
      </c>
      <c r="E80" s="299">
        <v>90013</v>
      </c>
      <c r="F80" s="27" t="s">
        <v>167</v>
      </c>
      <c r="G80" s="27" t="s">
        <v>160</v>
      </c>
      <c r="H80" s="35">
        <v>1664496</v>
      </c>
      <c r="I80" s="35">
        <v>679</v>
      </c>
      <c r="J80" s="9" t="s">
        <v>7</v>
      </c>
      <c r="K80" s="9" t="s">
        <v>161</v>
      </c>
      <c r="L80" s="8">
        <v>384</v>
      </c>
      <c r="M80" s="8">
        <v>0</v>
      </c>
      <c r="N80" s="9" t="s">
        <v>1148</v>
      </c>
      <c r="O80" s="8">
        <v>0</v>
      </c>
      <c r="P80" s="9" t="s">
        <v>1148</v>
      </c>
      <c r="Q80" s="8">
        <v>0</v>
      </c>
      <c r="R80" s="9" t="s">
        <v>1148</v>
      </c>
      <c r="S80" s="8">
        <v>0</v>
      </c>
      <c r="T80" s="9" t="s">
        <v>1148</v>
      </c>
      <c r="U80" s="8">
        <v>0</v>
      </c>
      <c r="V80" s="9" t="s">
        <v>1148</v>
      </c>
      <c r="W80" s="33">
        <v>0</v>
      </c>
      <c r="X80" s="9" t="s">
        <v>1148</v>
      </c>
      <c r="Y80" s="30">
        <v>0</v>
      </c>
      <c r="Z80" s="9" t="s">
        <v>1148</v>
      </c>
      <c r="AA80" s="30">
        <v>0</v>
      </c>
      <c r="AB80" s="9" t="s">
        <v>1148</v>
      </c>
      <c r="AC80" s="30">
        <v>0</v>
      </c>
      <c r="AD80" s="9" t="s">
        <v>1148</v>
      </c>
      <c r="AE80" s="30">
        <v>0</v>
      </c>
      <c r="AF80" s="9" t="s">
        <v>1148</v>
      </c>
      <c r="AG80" s="19">
        <v>0</v>
      </c>
      <c r="AH80" s="34" t="s">
        <v>1148</v>
      </c>
      <c r="AI80" s="32">
        <v>0</v>
      </c>
      <c r="AJ80" s="7" t="s">
        <v>1148</v>
      </c>
      <c r="AK80" s="7" t="str">
        <f>IF(OR(N80="Q",P80="Q",R80="Q",T80="Q",V80="Q",X80="Q",Z80="Q",AB80="Q",AD80="Q",AF80="Q",AH80="Q",AJ80="Q"),"Yes","No")</f>
        <v>No</v>
      </c>
    </row>
    <row r="81" spans="1:37">
      <c r="A81" s="7" t="s">
        <v>611</v>
      </c>
      <c r="B81" s="7" t="s">
        <v>612</v>
      </c>
      <c r="C81" s="37" t="s">
        <v>17</v>
      </c>
      <c r="D81" s="298">
        <v>9013</v>
      </c>
      <c r="E81" s="299">
        <v>90013</v>
      </c>
      <c r="F81" s="27" t="s">
        <v>167</v>
      </c>
      <c r="G81" s="27" t="s">
        <v>160</v>
      </c>
      <c r="H81" s="35">
        <v>1664496</v>
      </c>
      <c r="I81" s="35">
        <v>679</v>
      </c>
      <c r="J81" s="9" t="s">
        <v>21</v>
      </c>
      <c r="K81" s="9" t="s">
        <v>161</v>
      </c>
      <c r="L81" s="8">
        <v>59</v>
      </c>
      <c r="M81" s="8">
        <v>0</v>
      </c>
      <c r="N81" s="9" t="s">
        <v>1148</v>
      </c>
      <c r="O81" s="8">
        <v>0</v>
      </c>
      <c r="P81" s="9" t="s">
        <v>1148</v>
      </c>
      <c r="Q81" s="8">
        <v>0</v>
      </c>
      <c r="R81" s="9" t="s">
        <v>1148</v>
      </c>
      <c r="S81" s="8">
        <v>0</v>
      </c>
      <c r="T81" s="9" t="s">
        <v>1148</v>
      </c>
      <c r="U81" s="8">
        <v>0</v>
      </c>
      <c r="V81" s="9" t="s">
        <v>1148</v>
      </c>
      <c r="W81" s="33">
        <v>0</v>
      </c>
      <c r="X81" s="9" t="s">
        <v>1148</v>
      </c>
      <c r="Y81" s="30">
        <v>0</v>
      </c>
      <c r="Z81" s="9" t="s">
        <v>1148</v>
      </c>
      <c r="AA81" s="30">
        <v>0</v>
      </c>
      <c r="AB81" s="9" t="s">
        <v>1148</v>
      </c>
      <c r="AC81" s="30">
        <v>0</v>
      </c>
      <c r="AD81" s="9" t="s">
        <v>1148</v>
      </c>
      <c r="AE81" s="30">
        <v>0</v>
      </c>
      <c r="AF81" s="9" t="s">
        <v>1148</v>
      </c>
      <c r="AG81" s="19">
        <v>0</v>
      </c>
      <c r="AH81" s="34" t="s">
        <v>1148</v>
      </c>
      <c r="AI81" s="32">
        <v>0</v>
      </c>
      <c r="AJ81" s="7" t="s">
        <v>1148</v>
      </c>
      <c r="AK81" s="7" t="str">
        <f>IF(OR(N81="Q",P81="Q",R81="Q",T81="Q",V81="Q",X81="Q",Z81="Q",AB81="Q",AD81="Q",AF81="Q",AH81="Q",AJ81="Q"),"Yes","No")</f>
        <v>No</v>
      </c>
    </row>
    <row r="82" spans="1:37">
      <c r="A82" s="7" t="s">
        <v>1146</v>
      </c>
      <c r="B82" s="7" t="s">
        <v>199</v>
      </c>
      <c r="C82" s="37" t="s">
        <v>17</v>
      </c>
      <c r="D82" s="298">
        <v>9014</v>
      </c>
      <c r="E82" s="299">
        <v>90014</v>
      </c>
      <c r="F82" s="27" t="s">
        <v>167</v>
      </c>
      <c r="G82" s="27" t="s">
        <v>160</v>
      </c>
      <c r="H82" s="35">
        <v>3281212</v>
      </c>
      <c r="I82" s="35">
        <v>667</v>
      </c>
      <c r="J82" s="9" t="s">
        <v>7</v>
      </c>
      <c r="K82" s="9" t="s">
        <v>161</v>
      </c>
      <c r="L82" s="8">
        <v>362</v>
      </c>
      <c r="M82" s="8">
        <v>8355</v>
      </c>
      <c r="N82" s="9" t="s">
        <v>1148</v>
      </c>
      <c r="O82" s="8">
        <v>0</v>
      </c>
      <c r="P82" s="9" t="s">
        <v>1148</v>
      </c>
      <c r="Q82" s="8">
        <v>0</v>
      </c>
      <c r="R82" s="9" t="s">
        <v>1148</v>
      </c>
      <c r="S82" s="8">
        <v>0</v>
      </c>
      <c r="T82" s="9" t="s">
        <v>1148</v>
      </c>
      <c r="U82" s="8">
        <v>0</v>
      </c>
      <c r="V82" s="9" t="s">
        <v>1148</v>
      </c>
      <c r="W82" s="33">
        <v>8355</v>
      </c>
      <c r="X82" s="9" t="s">
        <v>1148</v>
      </c>
      <c r="Y82" s="30">
        <v>7</v>
      </c>
      <c r="Z82" s="9" t="s">
        <v>1148</v>
      </c>
      <c r="AA82" s="30">
        <v>0</v>
      </c>
      <c r="AB82" s="9" t="s">
        <v>1148</v>
      </c>
      <c r="AC82" s="30">
        <v>0</v>
      </c>
      <c r="AD82" s="9" t="s">
        <v>1148</v>
      </c>
      <c r="AE82" s="30">
        <v>0</v>
      </c>
      <c r="AF82" s="9" t="s">
        <v>1148</v>
      </c>
      <c r="AG82" s="19">
        <v>0</v>
      </c>
      <c r="AH82" s="34" t="s">
        <v>1148</v>
      </c>
      <c r="AI82" s="32">
        <v>7</v>
      </c>
      <c r="AJ82" s="7" t="s">
        <v>1148</v>
      </c>
      <c r="AK82" s="7" t="str">
        <f>IF(OR(N82="Q",P82="Q",R82="Q",T82="Q",V82="Q",X82="Q",Z82="Q",AB82="Q",AD82="Q",AF82="Q",AH82="Q",AJ82="Q"),"Yes","No")</f>
        <v>No</v>
      </c>
    </row>
    <row r="83" spans="1:37">
      <c r="A83" s="7" t="s">
        <v>1146</v>
      </c>
      <c r="B83" s="7" t="s">
        <v>199</v>
      </c>
      <c r="C83" s="37" t="s">
        <v>17</v>
      </c>
      <c r="D83" s="298">
        <v>9014</v>
      </c>
      <c r="E83" s="299">
        <v>90014</v>
      </c>
      <c r="F83" s="27" t="s">
        <v>167</v>
      </c>
      <c r="G83" s="27" t="s">
        <v>160</v>
      </c>
      <c r="H83" s="35">
        <v>3281212</v>
      </c>
      <c r="I83" s="35">
        <v>667</v>
      </c>
      <c r="J83" s="9" t="s">
        <v>18</v>
      </c>
      <c r="K83" s="9" t="s">
        <v>161</v>
      </c>
      <c r="L83" s="8">
        <v>104</v>
      </c>
      <c r="M83" s="8">
        <v>0</v>
      </c>
      <c r="N83" s="9" t="s">
        <v>1148</v>
      </c>
      <c r="O83" s="8">
        <v>0</v>
      </c>
      <c r="P83" s="9" t="s">
        <v>1148</v>
      </c>
      <c r="Q83" s="8">
        <v>0</v>
      </c>
      <c r="R83" s="9" t="s">
        <v>1148</v>
      </c>
      <c r="S83" s="8">
        <v>0</v>
      </c>
      <c r="T83" s="9" t="s">
        <v>1148</v>
      </c>
      <c r="U83" s="8">
        <v>0</v>
      </c>
      <c r="V83" s="9" t="s">
        <v>1148</v>
      </c>
      <c r="W83" s="33">
        <v>0</v>
      </c>
      <c r="X83" s="9" t="s">
        <v>1148</v>
      </c>
      <c r="Y83" s="30">
        <v>0</v>
      </c>
      <c r="Z83" s="9" t="s">
        <v>1148</v>
      </c>
      <c r="AA83" s="30">
        <v>0</v>
      </c>
      <c r="AB83" s="9" t="s">
        <v>1148</v>
      </c>
      <c r="AC83" s="30">
        <v>0</v>
      </c>
      <c r="AD83" s="9" t="s">
        <v>1148</v>
      </c>
      <c r="AE83" s="30">
        <v>0</v>
      </c>
      <c r="AF83" s="9" t="s">
        <v>1148</v>
      </c>
      <c r="AG83" s="19">
        <v>0</v>
      </c>
      <c r="AH83" s="34" t="s">
        <v>1148</v>
      </c>
      <c r="AI83" s="32">
        <v>0</v>
      </c>
      <c r="AJ83" s="7" t="s">
        <v>1148</v>
      </c>
      <c r="AK83" s="7" t="str">
        <f>IF(OR(N83="Q",P83="Q",R83="Q",T83="Q",V83="Q",X83="Q",Z83="Q",AB83="Q",AD83="Q",AF83="Q",AH83="Q",AJ83="Q"),"Yes","No")</f>
        <v>No</v>
      </c>
    </row>
    <row r="84" spans="1:37">
      <c r="A84" s="7" t="s">
        <v>628</v>
      </c>
      <c r="B84" s="7" t="s">
        <v>377</v>
      </c>
      <c r="C84" s="37" t="s">
        <v>89</v>
      </c>
      <c r="D84" s="298">
        <v>29</v>
      </c>
      <c r="E84" s="299">
        <v>29</v>
      </c>
      <c r="F84" s="27" t="s">
        <v>167</v>
      </c>
      <c r="G84" s="27" t="s">
        <v>160</v>
      </c>
      <c r="H84" s="35">
        <v>3059393</v>
      </c>
      <c r="I84" s="35">
        <v>608</v>
      </c>
      <c r="J84" s="9" t="s">
        <v>8</v>
      </c>
      <c r="K84" s="9" t="s">
        <v>161</v>
      </c>
      <c r="L84" s="8">
        <v>368</v>
      </c>
      <c r="M84" s="8">
        <v>122</v>
      </c>
      <c r="N84" s="9" t="s">
        <v>1148</v>
      </c>
      <c r="O84" s="8">
        <v>0</v>
      </c>
      <c r="P84" s="9" t="s">
        <v>1148</v>
      </c>
      <c r="Q84" s="8">
        <v>0</v>
      </c>
      <c r="R84" s="9" t="s">
        <v>1148</v>
      </c>
      <c r="S84" s="8">
        <v>164</v>
      </c>
      <c r="T84" s="9" t="s">
        <v>1148</v>
      </c>
      <c r="U84" s="8">
        <v>0</v>
      </c>
      <c r="V84" s="9" t="s">
        <v>1148</v>
      </c>
      <c r="W84" s="33">
        <v>286</v>
      </c>
      <c r="X84" s="9" t="s">
        <v>1148</v>
      </c>
      <c r="Y84" s="30">
        <v>0</v>
      </c>
      <c r="Z84" s="9" t="s">
        <v>1148</v>
      </c>
      <c r="AA84" s="30">
        <v>0</v>
      </c>
      <c r="AB84" s="9" t="s">
        <v>1148</v>
      </c>
      <c r="AC84" s="30">
        <v>0</v>
      </c>
      <c r="AD84" s="9" t="s">
        <v>1148</v>
      </c>
      <c r="AE84" s="30">
        <v>0.5</v>
      </c>
      <c r="AF84" s="9" t="s">
        <v>1148</v>
      </c>
      <c r="AG84" s="19">
        <v>0</v>
      </c>
      <c r="AH84" s="34" t="s">
        <v>1148</v>
      </c>
      <c r="AI84" s="32">
        <v>0.5</v>
      </c>
      <c r="AJ84" s="7" t="s">
        <v>1148</v>
      </c>
      <c r="AK84" s="7" t="str">
        <f>IF(OR(N84="Q",P84="Q",R84="Q",T84="Q",V84="Q",X84="Q",Z84="Q",AB84="Q",AD84="Q",AF84="Q",AH84="Q",AJ84="Q"),"Yes","No")</f>
        <v>No</v>
      </c>
    </row>
    <row r="85" spans="1:37">
      <c r="A85" s="7" t="s">
        <v>628</v>
      </c>
      <c r="B85" s="7" t="s">
        <v>377</v>
      </c>
      <c r="C85" s="37" t="s">
        <v>89</v>
      </c>
      <c r="D85" s="298">
        <v>29</v>
      </c>
      <c r="E85" s="299">
        <v>29</v>
      </c>
      <c r="F85" s="27" t="s">
        <v>167</v>
      </c>
      <c r="G85" s="27" t="s">
        <v>160</v>
      </c>
      <c r="H85" s="35">
        <v>3059393</v>
      </c>
      <c r="I85" s="35">
        <v>608</v>
      </c>
      <c r="J85" s="9" t="s">
        <v>7</v>
      </c>
      <c r="K85" s="9" t="s">
        <v>161</v>
      </c>
      <c r="L85" s="8">
        <v>93</v>
      </c>
      <c r="M85" s="8">
        <v>12654</v>
      </c>
      <c r="N85" s="9" t="s">
        <v>1148</v>
      </c>
      <c r="O85" s="8">
        <v>0</v>
      </c>
      <c r="P85" s="9" t="s">
        <v>1148</v>
      </c>
      <c r="Q85" s="8">
        <v>0</v>
      </c>
      <c r="R85" s="9" t="s">
        <v>1148</v>
      </c>
      <c r="S85" s="8">
        <v>1346</v>
      </c>
      <c r="T85" s="9" t="s">
        <v>1148</v>
      </c>
      <c r="U85" s="8">
        <v>0</v>
      </c>
      <c r="V85" s="9" t="s">
        <v>1148</v>
      </c>
      <c r="W85" s="33">
        <v>14000</v>
      </c>
      <c r="X85" s="9" t="s">
        <v>1148</v>
      </c>
      <c r="Y85" s="30">
        <v>10.8</v>
      </c>
      <c r="Z85" s="9" t="s">
        <v>1148</v>
      </c>
      <c r="AA85" s="30">
        <v>0</v>
      </c>
      <c r="AB85" s="9" t="s">
        <v>1148</v>
      </c>
      <c r="AC85" s="30">
        <v>0</v>
      </c>
      <c r="AD85" s="9" t="s">
        <v>1148</v>
      </c>
      <c r="AE85" s="30">
        <v>1.2</v>
      </c>
      <c r="AF85" s="9" t="s">
        <v>1148</v>
      </c>
      <c r="AG85" s="19">
        <v>0</v>
      </c>
      <c r="AH85" s="34" t="s">
        <v>1148</v>
      </c>
      <c r="AI85" s="32">
        <v>12</v>
      </c>
      <c r="AJ85" s="7" t="s">
        <v>1148</v>
      </c>
      <c r="AK85" s="7" t="str">
        <f>IF(OR(N85="Q",P85="Q",R85="Q",T85="Q",V85="Q",X85="Q",Z85="Q",AB85="Q",AD85="Q",AF85="Q",AH85="Q",AJ85="Q"),"Yes","No")</f>
        <v>No</v>
      </c>
    </row>
    <row r="86" spans="1:37">
      <c r="A86" s="7" t="s">
        <v>628</v>
      </c>
      <c r="B86" s="7" t="s">
        <v>377</v>
      </c>
      <c r="C86" s="37" t="s">
        <v>89</v>
      </c>
      <c r="D86" s="298">
        <v>29</v>
      </c>
      <c r="E86" s="299">
        <v>29</v>
      </c>
      <c r="F86" s="27" t="s">
        <v>167</v>
      </c>
      <c r="G86" s="27" t="s">
        <v>160</v>
      </c>
      <c r="H86" s="35">
        <v>3059393</v>
      </c>
      <c r="I86" s="35">
        <v>608</v>
      </c>
      <c r="J86" s="9" t="s">
        <v>18</v>
      </c>
      <c r="K86" s="9" t="s">
        <v>161</v>
      </c>
      <c r="L86" s="8">
        <v>49</v>
      </c>
      <c r="M86" s="8">
        <v>2543</v>
      </c>
      <c r="N86" s="9" t="s">
        <v>1148</v>
      </c>
      <c r="O86" s="8">
        <v>0</v>
      </c>
      <c r="P86" s="9" t="s">
        <v>1148</v>
      </c>
      <c r="Q86" s="8">
        <v>0</v>
      </c>
      <c r="R86" s="9" t="s">
        <v>1148</v>
      </c>
      <c r="S86" s="8">
        <v>270</v>
      </c>
      <c r="T86" s="9" t="s">
        <v>1148</v>
      </c>
      <c r="U86" s="8">
        <v>0</v>
      </c>
      <c r="V86" s="9" t="s">
        <v>1148</v>
      </c>
      <c r="W86" s="33">
        <v>2813</v>
      </c>
      <c r="X86" s="9" t="s">
        <v>1148</v>
      </c>
      <c r="Y86" s="30">
        <v>2.2000000000000002</v>
      </c>
      <c r="Z86" s="9" t="s">
        <v>1148</v>
      </c>
      <c r="AA86" s="30">
        <v>0</v>
      </c>
      <c r="AB86" s="9" t="s">
        <v>1148</v>
      </c>
      <c r="AC86" s="30">
        <v>0</v>
      </c>
      <c r="AD86" s="9" t="s">
        <v>1148</v>
      </c>
      <c r="AE86" s="30">
        <v>0.2</v>
      </c>
      <c r="AF86" s="9" t="s">
        <v>1148</v>
      </c>
      <c r="AG86" s="19">
        <v>0</v>
      </c>
      <c r="AH86" s="34" t="s">
        <v>1148</v>
      </c>
      <c r="AI86" s="32">
        <v>2.4</v>
      </c>
      <c r="AJ86" s="7" t="s">
        <v>1148</v>
      </c>
      <c r="AK86" s="7" t="str">
        <f>IF(OR(N86="Q",P86="Q",R86="Q",T86="Q",V86="Q",X86="Q",Z86="Q",AB86="Q",AD86="Q",AF86="Q",AH86="Q",AJ86="Q"),"Yes","No")</f>
        <v>No</v>
      </c>
    </row>
    <row r="87" spans="1:37">
      <c r="A87" s="7" t="s">
        <v>262</v>
      </c>
      <c r="B87" s="7" t="s">
        <v>263</v>
      </c>
      <c r="C87" s="37" t="s">
        <v>32</v>
      </c>
      <c r="D87" s="298">
        <v>4035</v>
      </c>
      <c r="E87" s="299">
        <v>40035</v>
      </c>
      <c r="F87" s="27" t="s">
        <v>167</v>
      </c>
      <c r="G87" s="27" t="s">
        <v>160</v>
      </c>
      <c r="H87" s="35">
        <v>1510516</v>
      </c>
      <c r="I87" s="35">
        <v>560</v>
      </c>
      <c r="J87" s="9" t="s">
        <v>7</v>
      </c>
      <c r="K87" s="9" t="s">
        <v>161</v>
      </c>
      <c r="L87" s="8">
        <v>238</v>
      </c>
      <c r="M87" s="8">
        <v>32939</v>
      </c>
      <c r="N87" s="9" t="s">
        <v>1148</v>
      </c>
      <c r="O87" s="8">
        <v>1529</v>
      </c>
      <c r="P87" s="9" t="s">
        <v>1148</v>
      </c>
      <c r="Q87" s="8">
        <v>0</v>
      </c>
      <c r="R87" s="9" t="s">
        <v>1148</v>
      </c>
      <c r="S87" s="8">
        <v>4867</v>
      </c>
      <c r="T87" s="9" t="s">
        <v>1148</v>
      </c>
      <c r="U87" s="8">
        <v>0</v>
      </c>
      <c r="V87" s="9" t="s">
        <v>1148</v>
      </c>
      <c r="W87" s="33">
        <v>39335</v>
      </c>
      <c r="X87" s="9" t="s">
        <v>1148</v>
      </c>
      <c r="Y87" s="30">
        <v>28</v>
      </c>
      <c r="Z87" s="9" t="s">
        <v>1148</v>
      </c>
      <c r="AA87" s="30">
        <v>1</v>
      </c>
      <c r="AB87" s="9" t="s">
        <v>1148</v>
      </c>
      <c r="AC87" s="30">
        <v>0</v>
      </c>
      <c r="AD87" s="9" t="s">
        <v>1148</v>
      </c>
      <c r="AE87" s="30">
        <v>4</v>
      </c>
      <c r="AF87" s="9" t="s">
        <v>1148</v>
      </c>
      <c r="AG87" s="19">
        <v>0</v>
      </c>
      <c r="AH87" s="34" t="s">
        <v>1148</v>
      </c>
      <c r="AI87" s="32">
        <v>33</v>
      </c>
      <c r="AJ87" s="7" t="s">
        <v>1148</v>
      </c>
      <c r="AK87" s="7" t="str">
        <f>IF(OR(N87="Q",P87="Q",R87="Q",T87="Q",V87="Q",X87="Q",Z87="Q",AB87="Q",AD87="Q",AF87="Q",AH87="Q",AJ87="Q"),"Yes","No")</f>
        <v>No</v>
      </c>
    </row>
    <row r="88" spans="1:37">
      <c r="A88" s="7" t="s">
        <v>262</v>
      </c>
      <c r="B88" s="7" t="s">
        <v>263</v>
      </c>
      <c r="C88" s="37" t="s">
        <v>32</v>
      </c>
      <c r="D88" s="298">
        <v>4035</v>
      </c>
      <c r="E88" s="299">
        <v>40035</v>
      </c>
      <c r="F88" s="27" t="s">
        <v>167</v>
      </c>
      <c r="G88" s="27" t="s">
        <v>160</v>
      </c>
      <c r="H88" s="35">
        <v>1510516</v>
      </c>
      <c r="I88" s="35">
        <v>560</v>
      </c>
      <c r="J88" s="9" t="s">
        <v>22</v>
      </c>
      <c r="K88" s="9" t="s">
        <v>161</v>
      </c>
      <c r="L88" s="8">
        <v>12</v>
      </c>
      <c r="M88" s="8">
        <v>1194</v>
      </c>
      <c r="N88" s="9" t="s">
        <v>1148</v>
      </c>
      <c r="O88" s="8">
        <v>0</v>
      </c>
      <c r="P88" s="9" t="s">
        <v>1148</v>
      </c>
      <c r="Q88" s="8">
        <v>0</v>
      </c>
      <c r="R88" s="9" t="s">
        <v>1148</v>
      </c>
      <c r="S88" s="8">
        <v>242</v>
      </c>
      <c r="T88" s="9" t="s">
        <v>1148</v>
      </c>
      <c r="U88" s="8">
        <v>0</v>
      </c>
      <c r="V88" s="9" t="s">
        <v>1148</v>
      </c>
      <c r="W88" s="33">
        <v>1436</v>
      </c>
      <c r="X88" s="9" t="s">
        <v>1148</v>
      </c>
      <c r="Y88" s="30">
        <v>1</v>
      </c>
      <c r="Z88" s="9" t="s">
        <v>1148</v>
      </c>
      <c r="AA88" s="30">
        <v>0</v>
      </c>
      <c r="AB88" s="9" t="s">
        <v>1148</v>
      </c>
      <c r="AC88" s="30">
        <v>0</v>
      </c>
      <c r="AD88" s="9" t="s">
        <v>1148</v>
      </c>
      <c r="AE88" s="30">
        <v>1</v>
      </c>
      <c r="AF88" s="9" t="s">
        <v>1148</v>
      </c>
      <c r="AG88" s="19">
        <v>0</v>
      </c>
      <c r="AH88" s="34" t="s">
        <v>1148</v>
      </c>
      <c r="AI88" s="32">
        <v>2</v>
      </c>
      <c r="AJ88" s="7" t="s">
        <v>1148</v>
      </c>
      <c r="AK88" s="7" t="str">
        <f>IF(OR(N88="Q",P88="Q",R88="Q",T88="Q",V88="Q",X88="Q",Z88="Q",AB88="Q",AD88="Q",AF88="Q",AH88="Q",AJ88="Q"),"Yes","No")</f>
        <v>No</v>
      </c>
    </row>
    <row r="89" spans="1:37">
      <c r="A89" s="7" t="s">
        <v>659</v>
      </c>
      <c r="B89" s="7" t="s">
        <v>660</v>
      </c>
      <c r="C89" s="37" t="s">
        <v>73</v>
      </c>
      <c r="D89" s="298">
        <v>5015</v>
      </c>
      <c r="E89" s="299">
        <v>50015</v>
      </c>
      <c r="F89" s="27" t="s">
        <v>167</v>
      </c>
      <c r="G89" s="27" t="s">
        <v>160</v>
      </c>
      <c r="H89" s="35">
        <v>1780673</v>
      </c>
      <c r="I89" s="35">
        <v>547</v>
      </c>
      <c r="J89" s="9" t="s">
        <v>7</v>
      </c>
      <c r="K89" s="9" t="s">
        <v>161</v>
      </c>
      <c r="L89" s="8">
        <v>350</v>
      </c>
      <c r="M89" s="8">
        <v>180032</v>
      </c>
      <c r="N89" s="9" t="s">
        <v>1148</v>
      </c>
      <c r="O89" s="8">
        <v>39550</v>
      </c>
      <c r="P89" s="9" t="s">
        <v>1148</v>
      </c>
      <c r="Q89" s="8">
        <v>0</v>
      </c>
      <c r="R89" s="9" t="s">
        <v>1148</v>
      </c>
      <c r="S89" s="8">
        <v>4156</v>
      </c>
      <c r="T89" s="9" t="s">
        <v>1148</v>
      </c>
      <c r="U89" s="8">
        <v>0</v>
      </c>
      <c r="V89" s="9" t="s">
        <v>1148</v>
      </c>
      <c r="W89" s="33">
        <v>223738</v>
      </c>
      <c r="X89" s="9" t="s">
        <v>1148</v>
      </c>
      <c r="Y89" s="30">
        <v>114.48</v>
      </c>
      <c r="Z89" s="9" t="s">
        <v>1148</v>
      </c>
      <c r="AA89" s="30">
        <v>26.4</v>
      </c>
      <c r="AB89" s="9" t="s">
        <v>1148</v>
      </c>
      <c r="AC89" s="30">
        <v>0</v>
      </c>
      <c r="AD89" s="9" t="s">
        <v>1148</v>
      </c>
      <c r="AE89" s="30">
        <v>2.96</v>
      </c>
      <c r="AF89" s="9" t="s">
        <v>1148</v>
      </c>
      <c r="AG89" s="19">
        <v>0</v>
      </c>
      <c r="AH89" s="34" t="s">
        <v>1148</v>
      </c>
      <c r="AI89" s="32">
        <v>143.84</v>
      </c>
      <c r="AJ89" s="7" t="s">
        <v>1148</v>
      </c>
      <c r="AK89" s="7" t="str">
        <f>IF(OR(N89="Q",P89="Q",R89="Q",T89="Q",V89="Q",X89="Q",Z89="Q",AB89="Q",AD89="Q",AF89="Q",AH89="Q",AJ89="Q"),"Yes","No")</f>
        <v>No</v>
      </c>
    </row>
    <row r="90" spans="1:37">
      <c r="A90" s="7" t="s">
        <v>659</v>
      </c>
      <c r="B90" s="7" t="s">
        <v>660</v>
      </c>
      <c r="C90" s="37" t="s">
        <v>73</v>
      </c>
      <c r="D90" s="298">
        <v>5015</v>
      </c>
      <c r="E90" s="299">
        <v>50015</v>
      </c>
      <c r="F90" s="27" t="s">
        <v>167</v>
      </c>
      <c r="G90" s="27" t="s">
        <v>160</v>
      </c>
      <c r="H90" s="35">
        <v>1780673</v>
      </c>
      <c r="I90" s="35">
        <v>547</v>
      </c>
      <c r="J90" s="9" t="s">
        <v>10</v>
      </c>
      <c r="K90" s="9" t="s">
        <v>161</v>
      </c>
      <c r="L90" s="8">
        <v>73</v>
      </c>
      <c r="M90" s="8">
        <v>14455</v>
      </c>
      <c r="N90" s="9" t="s">
        <v>1148</v>
      </c>
      <c r="O90" s="8">
        <v>0</v>
      </c>
      <c r="P90" s="9" t="s">
        <v>1148</v>
      </c>
      <c r="Q90" s="8">
        <v>3081</v>
      </c>
      <c r="R90" s="9" t="s">
        <v>1148</v>
      </c>
      <c r="S90" s="8">
        <v>866</v>
      </c>
      <c r="T90" s="9" t="s">
        <v>1148</v>
      </c>
      <c r="U90" s="8">
        <v>0</v>
      </c>
      <c r="V90" s="9" t="s">
        <v>1148</v>
      </c>
      <c r="W90" s="33">
        <v>18402</v>
      </c>
      <c r="X90" s="9" t="s">
        <v>1148</v>
      </c>
      <c r="Y90" s="30">
        <v>9.8800000000000008</v>
      </c>
      <c r="Z90" s="9" t="s">
        <v>1148</v>
      </c>
      <c r="AA90" s="30">
        <v>0</v>
      </c>
      <c r="AB90" s="9" t="s">
        <v>1148</v>
      </c>
      <c r="AC90" s="30">
        <v>2</v>
      </c>
      <c r="AD90" s="9" t="s">
        <v>1148</v>
      </c>
      <c r="AE90" s="30">
        <v>0.62</v>
      </c>
      <c r="AF90" s="9" t="s">
        <v>1148</v>
      </c>
      <c r="AG90" s="19">
        <v>0</v>
      </c>
      <c r="AH90" s="34" t="s">
        <v>1148</v>
      </c>
      <c r="AI90" s="32">
        <v>12.5</v>
      </c>
      <c r="AJ90" s="7" t="s">
        <v>1148</v>
      </c>
      <c r="AK90" s="7" t="str">
        <f>IF(OR(N90="Q",P90="Q",R90="Q",T90="Q",V90="Q",X90="Q",Z90="Q",AB90="Q",AD90="Q",AF90="Q",AH90="Q",AJ90="Q"),"Yes","No")</f>
        <v>No</v>
      </c>
    </row>
    <row r="91" spans="1:37">
      <c r="A91" s="7" t="s">
        <v>659</v>
      </c>
      <c r="B91" s="7" t="s">
        <v>660</v>
      </c>
      <c r="C91" s="37" t="s">
        <v>73</v>
      </c>
      <c r="D91" s="298">
        <v>5015</v>
      </c>
      <c r="E91" s="299">
        <v>50015</v>
      </c>
      <c r="F91" s="27" t="s">
        <v>167</v>
      </c>
      <c r="G91" s="27" t="s">
        <v>160</v>
      </c>
      <c r="H91" s="35">
        <v>1780673</v>
      </c>
      <c r="I91" s="35">
        <v>547</v>
      </c>
      <c r="J91" s="9" t="s">
        <v>20</v>
      </c>
      <c r="K91" s="9" t="s">
        <v>161</v>
      </c>
      <c r="L91" s="8">
        <v>20</v>
      </c>
      <c r="M91" s="8">
        <v>15490</v>
      </c>
      <c r="N91" s="9" t="s">
        <v>1148</v>
      </c>
      <c r="O91" s="8">
        <v>0</v>
      </c>
      <c r="P91" s="9" t="s">
        <v>1148</v>
      </c>
      <c r="Q91" s="8">
        <v>0</v>
      </c>
      <c r="R91" s="9" t="s">
        <v>1148</v>
      </c>
      <c r="S91" s="8">
        <v>237</v>
      </c>
      <c r="T91" s="9" t="s">
        <v>1148</v>
      </c>
      <c r="U91" s="8">
        <v>0</v>
      </c>
      <c r="V91" s="9" t="s">
        <v>1148</v>
      </c>
      <c r="W91" s="33">
        <v>15727</v>
      </c>
      <c r="X91" s="9" t="s">
        <v>1148</v>
      </c>
      <c r="Y91" s="30">
        <v>10.99</v>
      </c>
      <c r="Z91" s="9" t="s">
        <v>1148</v>
      </c>
      <c r="AA91" s="30">
        <v>0</v>
      </c>
      <c r="AB91" s="9" t="s">
        <v>1148</v>
      </c>
      <c r="AC91" s="30">
        <v>0</v>
      </c>
      <c r="AD91" s="9" t="s">
        <v>1148</v>
      </c>
      <c r="AE91" s="30">
        <v>0.17</v>
      </c>
      <c r="AF91" s="9" t="s">
        <v>1148</v>
      </c>
      <c r="AG91" s="19">
        <v>0</v>
      </c>
      <c r="AH91" s="34" t="s">
        <v>1148</v>
      </c>
      <c r="AI91" s="32">
        <v>11.16</v>
      </c>
      <c r="AJ91" s="7" t="s">
        <v>1148</v>
      </c>
      <c r="AK91" s="7" t="str">
        <f>IF(OR(N91="Q",P91="Q",R91="Q",T91="Q",V91="Q",X91="Q",Z91="Q",AB91="Q",AD91="Q",AF91="Q",AH91="Q",AJ91="Q"),"Yes","No")</f>
        <v>No</v>
      </c>
    </row>
    <row r="92" spans="1:37">
      <c r="A92" s="7" t="s">
        <v>659</v>
      </c>
      <c r="B92" s="7" t="s">
        <v>660</v>
      </c>
      <c r="C92" s="37" t="s">
        <v>73</v>
      </c>
      <c r="D92" s="298">
        <v>5015</v>
      </c>
      <c r="E92" s="299">
        <v>50015</v>
      </c>
      <c r="F92" s="27" t="s">
        <v>167</v>
      </c>
      <c r="G92" s="27" t="s">
        <v>160</v>
      </c>
      <c r="H92" s="35">
        <v>1780673</v>
      </c>
      <c r="I92" s="35">
        <v>547</v>
      </c>
      <c r="J92" s="9" t="s">
        <v>22</v>
      </c>
      <c r="K92" s="9" t="s">
        <v>161</v>
      </c>
      <c r="L92" s="8">
        <v>16</v>
      </c>
      <c r="M92" s="8">
        <v>6276</v>
      </c>
      <c r="N92" s="9" t="s">
        <v>1148</v>
      </c>
      <c r="O92" s="8">
        <v>861</v>
      </c>
      <c r="P92" s="9" t="s">
        <v>1148</v>
      </c>
      <c r="Q92" s="8">
        <v>0</v>
      </c>
      <c r="R92" s="9" t="s">
        <v>1148</v>
      </c>
      <c r="S92" s="8">
        <v>190</v>
      </c>
      <c r="T92" s="9" t="s">
        <v>1148</v>
      </c>
      <c r="U92" s="8">
        <v>0</v>
      </c>
      <c r="V92" s="9" t="s">
        <v>1148</v>
      </c>
      <c r="W92" s="33">
        <v>7327</v>
      </c>
      <c r="X92" s="9" t="s">
        <v>1148</v>
      </c>
      <c r="Y92" s="30">
        <v>3.81</v>
      </c>
      <c r="Z92" s="9" t="s">
        <v>1148</v>
      </c>
      <c r="AA92" s="30">
        <v>0.6</v>
      </c>
      <c r="AB92" s="9" t="s">
        <v>1148</v>
      </c>
      <c r="AC92" s="30">
        <v>0</v>
      </c>
      <c r="AD92" s="9" t="s">
        <v>1148</v>
      </c>
      <c r="AE92" s="30">
        <v>0.14000000000000001</v>
      </c>
      <c r="AF92" s="9" t="s">
        <v>1148</v>
      </c>
      <c r="AG92" s="19">
        <v>0</v>
      </c>
      <c r="AH92" s="34" t="s">
        <v>1148</v>
      </c>
      <c r="AI92" s="32">
        <v>4.55</v>
      </c>
      <c r="AJ92" s="7" t="s">
        <v>1148</v>
      </c>
      <c r="AK92" s="7" t="str">
        <f>IF(OR(N92="Q",P92="Q",R92="Q",T92="Q",V92="Q",X92="Q",Z92="Q",AB92="Q",AD92="Q",AF92="Q",AH92="Q",AJ92="Q"),"Yes","No")</f>
        <v>No</v>
      </c>
    </row>
    <row r="93" spans="1:37">
      <c r="A93" s="7" t="s">
        <v>659</v>
      </c>
      <c r="B93" s="7" t="s">
        <v>660</v>
      </c>
      <c r="C93" s="37" t="s">
        <v>73</v>
      </c>
      <c r="D93" s="298">
        <v>5015</v>
      </c>
      <c r="E93" s="299">
        <v>50015</v>
      </c>
      <c r="F93" s="27" t="s">
        <v>167</v>
      </c>
      <c r="G93" s="27" t="s">
        <v>160</v>
      </c>
      <c r="H93" s="35">
        <v>1780673</v>
      </c>
      <c r="I93" s="35">
        <v>547</v>
      </c>
      <c r="J93" s="9" t="s">
        <v>21</v>
      </c>
      <c r="K93" s="9" t="s">
        <v>161</v>
      </c>
      <c r="L93" s="8">
        <v>14</v>
      </c>
      <c r="M93" s="8">
        <v>6824</v>
      </c>
      <c r="N93" s="9" t="s">
        <v>1148</v>
      </c>
      <c r="O93" s="8">
        <v>0</v>
      </c>
      <c r="P93" s="9" t="s">
        <v>1148</v>
      </c>
      <c r="Q93" s="8">
        <v>0</v>
      </c>
      <c r="R93" s="9" t="s">
        <v>1148</v>
      </c>
      <c r="S93" s="8">
        <v>166</v>
      </c>
      <c r="T93" s="9" t="s">
        <v>1148</v>
      </c>
      <c r="U93" s="8">
        <v>0</v>
      </c>
      <c r="V93" s="9" t="s">
        <v>1148</v>
      </c>
      <c r="W93" s="33">
        <v>6990</v>
      </c>
      <c r="X93" s="9" t="s">
        <v>1148</v>
      </c>
      <c r="Y93" s="30">
        <v>4.8499999999999996</v>
      </c>
      <c r="Z93" s="9" t="s">
        <v>1148</v>
      </c>
      <c r="AA93" s="30">
        <v>0</v>
      </c>
      <c r="AB93" s="9" t="s">
        <v>1148</v>
      </c>
      <c r="AC93" s="30">
        <v>0</v>
      </c>
      <c r="AD93" s="9" t="s">
        <v>1148</v>
      </c>
      <c r="AE93" s="30">
        <v>0.12</v>
      </c>
      <c r="AF93" s="9" t="s">
        <v>1148</v>
      </c>
      <c r="AG93" s="19">
        <v>0</v>
      </c>
      <c r="AH93" s="34" t="s">
        <v>1148</v>
      </c>
      <c r="AI93" s="32">
        <v>4.97</v>
      </c>
      <c r="AJ93" s="7" t="s">
        <v>1148</v>
      </c>
      <c r="AK93" s="7" t="str">
        <f>IF(OR(N93="Q",P93="Q",R93="Q",T93="Q",V93="Q",X93="Q",Z93="Q",AB93="Q",AD93="Q",AF93="Q",AH93="Q",AJ93="Q"),"Yes","No")</f>
        <v>No</v>
      </c>
    </row>
    <row r="94" spans="1:37">
      <c r="A94" s="7" t="s">
        <v>53</v>
      </c>
      <c r="B94" s="7" t="s">
        <v>796</v>
      </c>
      <c r="C94" s="37" t="s">
        <v>52</v>
      </c>
      <c r="D94" s="298">
        <v>5193</v>
      </c>
      <c r="E94" s="299">
        <v>50193</v>
      </c>
      <c r="F94" s="27" t="s">
        <v>246</v>
      </c>
      <c r="G94" s="27" t="s">
        <v>160</v>
      </c>
      <c r="H94" s="35">
        <v>3734090</v>
      </c>
      <c r="I94" s="35">
        <v>539</v>
      </c>
      <c r="J94" s="9" t="s">
        <v>8</v>
      </c>
      <c r="K94" s="9" t="s">
        <v>161</v>
      </c>
      <c r="L94" s="8">
        <v>539</v>
      </c>
      <c r="M94" s="8">
        <v>0</v>
      </c>
      <c r="N94" s="9" t="s">
        <v>1148</v>
      </c>
      <c r="O94" s="8">
        <v>0</v>
      </c>
      <c r="P94" s="9" t="s">
        <v>1148</v>
      </c>
      <c r="Q94" s="8">
        <v>0</v>
      </c>
      <c r="R94" s="9" t="s">
        <v>1148</v>
      </c>
      <c r="S94" s="8">
        <v>0</v>
      </c>
      <c r="T94" s="9" t="s">
        <v>1148</v>
      </c>
      <c r="U94" s="8">
        <v>0</v>
      </c>
      <c r="V94" s="9" t="s">
        <v>1148</v>
      </c>
      <c r="W94" s="33">
        <v>0</v>
      </c>
      <c r="X94" s="9" t="s">
        <v>1148</v>
      </c>
      <c r="Y94" s="30">
        <v>0</v>
      </c>
      <c r="Z94" s="9" t="s">
        <v>1148</v>
      </c>
      <c r="AA94" s="30">
        <v>0</v>
      </c>
      <c r="AB94" s="9" t="s">
        <v>1148</v>
      </c>
      <c r="AC94" s="30">
        <v>0</v>
      </c>
      <c r="AD94" s="9" t="s">
        <v>1148</v>
      </c>
      <c r="AE94" s="30">
        <v>0</v>
      </c>
      <c r="AF94" s="9" t="s">
        <v>1148</v>
      </c>
      <c r="AG94" s="19">
        <v>0</v>
      </c>
      <c r="AH94" s="34" t="s">
        <v>1148</v>
      </c>
      <c r="AI94" s="32">
        <v>0</v>
      </c>
      <c r="AJ94" s="7" t="s">
        <v>1148</v>
      </c>
      <c r="AK94" s="7" t="str">
        <f>IF(OR(N94="Q",P94="Q",R94="Q",T94="Q",V94="Q",X94="Q",Z94="Q",AB94="Q",AD94="Q",AF94="Q",AH94="Q",AJ94="Q"),"Yes","No")</f>
        <v>No</v>
      </c>
    </row>
    <row r="95" spans="1:37">
      <c r="A95" s="7" t="s">
        <v>605</v>
      </c>
      <c r="B95" s="7" t="s">
        <v>199</v>
      </c>
      <c r="C95" s="37" t="s">
        <v>17</v>
      </c>
      <c r="D95" s="298">
        <v>9003</v>
      </c>
      <c r="E95" s="299">
        <v>90003</v>
      </c>
      <c r="F95" s="27" t="s">
        <v>167</v>
      </c>
      <c r="G95" s="27" t="s">
        <v>160</v>
      </c>
      <c r="H95" s="35">
        <v>3281212</v>
      </c>
      <c r="I95" s="35">
        <v>538</v>
      </c>
      <c r="J95" s="9" t="s">
        <v>20</v>
      </c>
      <c r="K95" s="9" t="s">
        <v>161</v>
      </c>
      <c r="L95" s="8">
        <v>534</v>
      </c>
      <c r="M95" s="8">
        <v>98353</v>
      </c>
      <c r="N95" s="9" t="s">
        <v>1148</v>
      </c>
      <c r="O95" s="8">
        <v>14012</v>
      </c>
      <c r="P95" s="9" t="s">
        <v>1148</v>
      </c>
      <c r="Q95" s="8">
        <v>16507</v>
      </c>
      <c r="R95" s="9" t="s">
        <v>1148</v>
      </c>
      <c r="S95" s="8">
        <v>9594</v>
      </c>
      <c r="T95" s="9" t="s">
        <v>1148</v>
      </c>
      <c r="U95" s="8">
        <v>0</v>
      </c>
      <c r="V95" s="9" t="s">
        <v>1148</v>
      </c>
      <c r="W95" s="33">
        <v>138466</v>
      </c>
      <c r="X95" s="9" t="s">
        <v>1148</v>
      </c>
      <c r="Y95" s="30">
        <v>94</v>
      </c>
      <c r="Z95" s="9" t="s">
        <v>1148</v>
      </c>
      <c r="AA95" s="30">
        <v>11</v>
      </c>
      <c r="AB95" s="9" t="s">
        <v>1148</v>
      </c>
      <c r="AC95" s="30">
        <v>17</v>
      </c>
      <c r="AD95" s="9" t="s">
        <v>1148</v>
      </c>
      <c r="AE95" s="30">
        <v>6</v>
      </c>
      <c r="AF95" s="9" t="s">
        <v>1148</v>
      </c>
      <c r="AG95" s="19">
        <v>0</v>
      </c>
      <c r="AH95" s="34" t="s">
        <v>1148</v>
      </c>
      <c r="AI95" s="32">
        <v>128</v>
      </c>
      <c r="AJ95" s="7" t="s">
        <v>1148</v>
      </c>
      <c r="AK95" s="7" t="str">
        <f>IF(OR(N95="Q",P95="Q",R95="Q",T95="Q",V95="Q",X95="Q",Z95="Q",AB95="Q",AD95="Q",AF95="Q",AH95="Q",AJ95="Q"),"Yes","No")</f>
        <v>No</v>
      </c>
    </row>
    <row r="96" spans="1:37">
      <c r="A96" s="7" t="s">
        <v>565</v>
      </c>
      <c r="B96" s="7" t="s">
        <v>566</v>
      </c>
      <c r="C96" s="37" t="s">
        <v>89</v>
      </c>
      <c r="D96" s="298">
        <v>3</v>
      </c>
      <c r="E96" s="299">
        <v>3</v>
      </c>
      <c r="F96" s="27" t="s">
        <v>167</v>
      </c>
      <c r="G96" s="27" t="s">
        <v>160</v>
      </c>
      <c r="H96" s="35">
        <v>3059393</v>
      </c>
      <c r="I96" s="35">
        <v>507</v>
      </c>
      <c r="J96" s="9" t="s">
        <v>8</v>
      </c>
      <c r="K96" s="9" t="s">
        <v>161</v>
      </c>
      <c r="L96" s="8">
        <v>303</v>
      </c>
      <c r="M96" s="8">
        <v>0</v>
      </c>
      <c r="N96" s="9" t="s">
        <v>1148</v>
      </c>
      <c r="O96" s="8">
        <v>0</v>
      </c>
      <c r="P96" s="9" t="s">
        <v>1148</v>
      </c>
      <c r="Q96" s="8">
        <v>0</v>
      </c>
      <c r="R96" s="9" t="s">
        <v>1148</v>
      </c>
      <c r="S96" s="8">
        <v>173</v>
      </c>
      <c r="T96" s="9" t="s">
        <v>1148</v>
      </c>
      <c r="U96" s="8">
        <v>0</v>
      </c>
      <c r="V96" s="9" t="s">
        <v>1148</v>
      </c>
      <c r="W96" s="33">
        <v>173</v>
      </c>
      <c r="X96" s="9" t="s">
        <v>1148</v>
      </c>
      <c r="Y96" s="30">
        <v>0</v>
      </c>
      <c r="Z96" s="9" t="s">
        <v>1148</v>
      </c>
      <c r="AA96" s="30">
        <v>0</v>
      </c>
      <c r="AB96" s="9" t="s">
        <v>1148</v>
      </c>
      <c r="AC96" s="30">
        <v>0</v>
      </c>
      <c r="AD96" s="9" t="s">
        <v>1148</v>
      </c>
      <c r="AE96" s="30">
        <v>1</v>
      </c>
      <c r="AF96" s="9" t="s">
        <v>1148</v>
      </c>
      <c r="AG96" s="19">
        <v>0</v>
      </c>
      <c r="AH96" s="34" t="s">
        <v>1148</v>
      </c>
      <c r="AI96" s="32">
        <v>1</v>
      </c>
      <c r="AJ96" s="7" t="s">
        <v>1148</v>
      </c>
      <c r="AK96" s="7" t="str">
        <f>IF(OR(N96="Q",P96="Q",R96="Q",T96="Q",V96="Q",X96="Q",Z96="Q",AB96="Q",AD96="Q",AF96="Q",AH96="Q",AJ96="Q"),"Yes","No")</f>
        <v>No</v>
      </c>
    </row>
    <row r="97" spans="1:37">
      <c r="A97" s="7" t="s">
        <v>565</v>
      </c>
      <c r="B97" s="7" t="s">
        <v>566</v>
      </c>
      <c r="C97" s="37" t="s">
        <v>89</v>
      </c>
      <c r="D97" s="298">
        <v>3</v>
      </c>
      <c r="E97" s="299">
        <v>3</v>
      </c>
      <c r="F97" s="27" t="s">
        <v>167</v>
      </c>
      <c r="G97" s="27" t="s">
        <v>160</v>
      </c>
      <c r="H97" s="35">
        <v>3059393</v>
      </c>
      <c r="I97" s="35">
        <v>507</v>
      </c>
      <c r="J97" s="9" t="s">
        <v>7</v>
      </c>
      <c r="K97" s="9" t="s">
        <v>161</v>
      </c>
      <c r="L97" s="8">
        <v>116</v>
      </c>
      <c r="M97" s="8">
        <v>143418</v>
      </c>
      <c r="N97" s="9" t="s">
        <v>1148</v>
      </c>
      <c r="O97" s="8">
        <v>0</v>
      </c>
      <c r="P97" s="9" t="s">
        <v>1148</v>
      </c>
      <c r="Q97" s="8">
        <v>0</v>
      </c>
      <c r="R97" s="9" t="s">
        <v>1148</v>
      </c>
      <c r="S97" s="8">
        <v>1819</v>
      </c>
      <c r="T97" s="9" t="s">
        <v>1148</v>
      </c>
      <c r="U97" s="8">
        <v>0</v>
      </c>
      <c r="V97" s="9" t="s">
        <v>1148</v>
      </c>
      <c r="W97" s="33">
        <v>145237</v>
      </c>
      <c r="X97" s="9" t="s">
        <v>1148</v>
      </c>
      <c r="Y97" s="30">
        <v>60</v>
      </c>
      <c r="Z97" s="9" t="s">
        <v>1148</v>
      </c>
      <c r="AA97" s="30">
        <v>0</v>
      </c>
      <c r="AB97" s="9" t="s">
        <v>1148</v>
      </c>
      <c r="AC97" s="30">
        <v>0</v>
      </c>
      <c r="AD97" s="9" t="s">
        <v>1148</v>
      </c>
      <c r="AE97" s="30">
        <v>2</v>
      </c>
      <c r="AF97" s="9" t="s">
        <v>1148</v>
      </c>
      <c r="AG97" s="19">
        <v>0</v>
      </c>
      <c r="AH97" s="34" t="s">
        <v>1148</v>
      </c>
      <c r="AI97" s="32">
        <v>62</v>
      </c>
      <c r="AJ97" s="7" t="s">
        <v>1148</v>
      </c>
      <c r="AK97" s="7" t="str">
        <f>IF(OR(N97="Q",P97="Q",R97="Q",T97="Q",V97="Q",X97="Q",Z97="Q",AB97="Q",AD97="Q",AF97="Q",AH97="Q",AJ97="Q"),"Yes","No")</f>
        <v>No</v>
      </c>
    </row>
    <row r="98" spans="1:37">
      <c r="A98" s="7" t="s">
        <v>565</v>
      </c>
      <c r="B98" s="7" t="s">
        <v>566</v>
      </c>
      <c r="C98" s="37" t="s">
        <v>89</v>
      </c>
      <c r="D98" s="298">
        <v>3</v>
      </c>
      <c r="E98" s="299">
        <v>3</v>
      </c>
      <c r="F98" s="27" t="s">
        <v>167</v>
      </c>
      <c r="G98" s="27" t="s">
        <v>160</v>
      </c>
      <c r="H98" s="35">
        <v>3059393</v>
      </c>
      <c r="I98" s="35">
        <v>507</v>
      </c>
      <c r="J98" s="9" t="s">
        <v>10</v>
      </c>
      <c r="K98" s="9" t="s">
        <v>161</v>
      </c>
      <c r="L98" s="8">
        <v>30</v>
      </c>
      <c r="M98" s="8">
        <v>5839</v>
      </c>
      <c r="N98" s="9" t="s">
        <v>1148</v>
      </c>
      <c r="O98" s="8">
        <v>0</v>
      </c>
      <c r="P98" s="9" t="s">
        <v>1148</v>
      </c>
      <c r="Q98" s="8">
        <v>0</v>
      </c>
      <c r="R98" s="9" t="s">
        <v>1148</v>
      </c>
      <c r="S98" s="8">
        <v>1792</v>
      </c>
      <c r="T98" s="9" t="s">
        <v>1148</v>
      </c>
      <c r="U98" s="8">
        <v>0</v>
      </c>
      <c r="V98" s="9" t="s">
        <v>1148</v>
      </c>
      <c r="W98" s="33">
        <v>7631</v>
      </c>
      <c r="X98" s="9" t="s">
        <v>1148</v>
      </c>
      <c r="Y98" s="30">
        <v>2.4</v>
      </c>
      <c r="Z98" s="9" t="s">
        <v>1148</v>
      </c>
      <c r="AA98" s="30">
        <v>0</v>
      </c>
      <c r="AB98" s="9" t="s">
        <v>1148</v>
      </c>
      <c r="AC98" s="30">
        <v>0</v>
      </c>
      <c r="AD98" s="9" t="s">
        <v>1148</v>
      </c>
      <c r="AE98" s="30">
        <v>0.9</v>
      </c>
      <c r="AF98" s="9" t="s">
        <v>1148</v>
      </c>
      <c r="AG98" s="19">
        <v>0</v>
      </c>
      <c r="AH98" s="34" t="s">
        <v>1148</v>
      </c>
      <c r="AI98" s="32">
        <v>3.3</v>
      </c>
      <c r="AJ98" s="7" t="s">
        <v>1148</v>
      </c>
      <c r="AK98" s="7" t="str">
        <f>IF(OR(N98="Q",P98="Q",R98="Q",T98="Q",V98="Q",X98="Q",Z98="Q",AB98="Q",AD98="Q",AF98="Q",AH98="Q",AJ98="Q"),"Yes","No")</f>
        <v>No</v>
      </c>
    </row>
    <row r="99" spans="1:37">
      <c r="A99" s="7" t="s">
        <v>798</v>
      </c>
      <c r="B99" s="7" t="s">
        <v>799</v>
      </c>
      <c r="C99" s="37" t="s">
        <v>17</v>
      </c>
      <c r="D99" s="298">
        <v>9230</v>
      </c>
      <c r="E99" s="299">
        <v>90230</v>
      </c>
      <c r="F99" s="27" t="s">
        <v>164</v>
      </c>
      <c r="G99" s="27" t="s">
        <v>160</v>
      </c>
      <c r="H99" s="35">
        <v>87941</v>
      </c>
      <c r="I99" s="35">
        <v>505</v>
      </c>
      <c r="J99" s="9" t="s">
        <v>8</v>
      </c>
      <c r="K99" s="9" t="s">
        <v>161</v>
      </c>
      <c r="L99" s="8">
        <v>505</v>
      </c>
      <c r="M99" s="8">
        <v>198</v>
      </c>
      <c r="N99" s="9" t="s">
        <v>1148</v>
      </c>
      <c r="O99" s="8">
        <v>0</v>
      </c>
      <c r="P99" s="9" t="s">
        <v>1148</v>
      </c>
      <c r="Q99" s="8">
        <v>0</v>
      </c>
      <c r="R99" s="9" t="s">
        <v>1148</v>
      </c>
      <c r="S99" s="8">
        <v>0</v>
      </c>
      <c r="T99" s="9" t="s">
        <v>1148</v>
      </c>
      <c r="U99" s="8">
        <v>0</v>
      </c>
      <c r="V99" s="9" t="s">
        <v>1148</v>
      </c>
      <c r="W99" s="33">
        <v>198</v>
      </c>
      <c r="X99" s="9" t="s">
        <v>1148</v>
      </c>
      <c r="Y99" s="30">
        <v>1</v>
      </c>
      <c r="Z99" s="9" t="s">
        <v>1148</v>
      </c>
      <c r="AA99" s="30">
        <v>0</v>
      </c>
      <c r="AB99" s="9" t="s">
        <v>1148</v>
      </c>
      <c r="AC99" s="30">
        <v>0</v>
      </c>
      <c r="AD99" s="9" t="s">
        <v>1148</v>
      </c>
      <c r="AE99" s="30">
        <v>0</v>
      </c>
      <c r="AF99" s="9" t="s">
        <v>1148</v>
      </c>
      <c r="AG99" s="19">
        <v>0</v>
      </c>
      <c r="AH99" s="34" t="s">
        <v>1148</v>
      </c>
      <c r="AI99" s="32">
        <v>1</v>
      </c>
      <c r="AJ99" s="7" t="s">
        <v>1148</v>
      </c>
      <c r="AK99" s="7" t="str">
        <f>IF(OR(N99="Q",P99="Q",R99="Q",T99="Q",V99="Q",X99="Q",Z99="Q",AB99="Q",AD99="Q",AF99="Q",AH99="Q",AJ99="Q"),"Yes","No")</f>
        <v>No</v>
      </c>
    </row>
    <row r="100" spans="1:37">
      <c r="A100" s="7" t="s">
        <v>237</v>
      </c>
      <c r="B100" s="7" t="s">
        <v>238</v>
      </c>
      <c r="C100" s="37" t="s">
        <v>32</v>
      </c>
      <c r="D100" s="298">
        <v>4029</v>
      </c>
      <c r="E100" s="299">
        <v>40029</v>
      </c>
      <c r="F100" s="27" t="s">
        <v>164</v>
      </c>
      <c r="G100" s="27" t="s">
        <v>160</v>
      </c>
      <c r="H100" s="35">
        <v>5502379</v>
      </c>
      <c r="I100" s="35">
        <v>474</v>
      </c>
      <c r="J100" s="9" t="s">
        <v>7</v>
      </c>
      <c r="K100" s="9" t="s">
        <v>161</v>
      </c>
      <c r="L100" s="8">
        <v>274</v>
      </c>
      <c r="M100" s="8">
        <v>1024</v>
      </c>
      <c r="N100" s="9" t="s">
        <v>1148</v>
      </c>
      <c r="O100" s="8">
        <v>0</v>
      </c>
      <c r="P100" s="9" t="s">
        <v>1148</v>
      </c>
      <c r="Q100" s="8">
        <v>0</v>
      </c>
      <c r="R100" s="9" t="s">
        <v>1148</v>
      </c>
      <c r="S100" s="8">
        <v>234</v>
      </c>
      <c r="T100" s="9" t="s">
        <v>1148</v>
      </c>
      <c r="U100" s="8">
        <v>0</v>
      </c>
      <c r="V100" s="9" t="s">
        <v>1148</v>
      </c>
      <c r="W100" s="33">
        <v>1258</v>
      </c>
      <c r="X100" s="9" t="s">
        <v>1148</v>
      </c>
      <c r="Y100" s="30">
        <v>2</v>
      </c>
      <c r="Z100" s="9" t="s">
        <v>1148</v>
      </c>
      <c r="AA100" s="30">
        <v>0</v>
      </c>
      <c r="AB100" s="9" t="s">
        <v>1148</v>
      </c>
      <c r="AC100" s="30">
        <v>0</v>
      </c>
      <c r="AD100" s="9" t="s">
        <v>1148</v>
      </c>
      <c r="AE100" s="30">
        <v>2</v>
      </c>
      <c r="AF100" s="9" t="s">
        <v>1148</v>
      </c>
      <c r="AG100" s="19">
        <v>0</v>
      </c>
      <c r="AH100" s="34" t="s">
        <v>1148</v>
      </c>
      <c r="AI100" s="32">
        <v>4</v>
      </c>
      <c r="AJ100" s="7" t="s">
        <v>1148</v>
      </c>
      <c r="AK100" s="7" t="str">
        <f>IF(OR(N100="Q",P100="Q",R100="Q",T100="Q",V100="Q",X100="Q",Z100="Q",AB100="Q",AD100="Q",AF100="Q",AH100="Q",AJ100="Q"),"Yes","No")</f>
        <v>No</v>
      </c>
    </row>
    <row r="101" spans="1:37">
      <c r="A101" s="7" t="s">
        <v>219</v>
      </c>
      <c r="B101" s="7" t="s">
        <v>220</v>
      </c>
      <c r="C101" s="37" t="s">
        <v>55</v>
      </c>
      <c r="D101" s="298">
        <v>7006</v>
      </c>
      <c r="E101" s="299">
        <v>70006</v>
      </c>
      <c r="F101" s="27" t="s">
        <v>167</v>
      </c>
      <c r="G101" s="27" t="s">
        <v>160</v>
      </c>
      <c r="H101" s="35">
        <v>2150706</v>
      </c>
      <c r="I101" s="35">
        <v>473</v>
      </c>
      <c r="J101" s="9" t="s">
        <v>7</v>
      </c>
      <c r="K101" s="9" t="s">
        <v>161</v>
      </c>
      <c r="L101" s="8">
        <v>317</v>
      </c>
      <c r="M101" s="8">
        <v>90117</v>
      </c>
      <c r="N101" s="9" t="s">
        <v>1148</v>
      </c>
      <c r="O101" s="8">
        <v>0</v>
      </c>
      <c r="P101" s="9" t="s">
        <v>1148</v>
      </c>
      <c r="Q101" s="8">
        <v>9678</v>
      </c>
      <c r="R101" s="9" t="s">
        <v>1148</v>
      </c>
      <c r="S101" s="8">
        <v>0</v>
      </c>
      <c r="T101" s="9" t="s">
        <v>1148</v>
      </c>
      <c r="U101" s="8">
        <v>0</v>
      </c>
      <c r="V101" s="9" t="s">
        <v>1148</v>
      </c>
      <c r="W101" s="33">
        <v>99795</v>
      </c>
      <c r="X101" s="9" t="s">
        <v>1148</v>
      </c>
      <c r="Y101" s="30">
        <v>101.84</v>
      </c>
      <c r="Z101" s="9" t="s">
        <v>1148</v>
      </c>
      <c r="AA101" s="30">
        <v>0</v>
      </c>
      <c r="AB101" s="9" t="s">
        <v>1148</v>
      </c>
      <c r="AC101" s="30">
        <v>18.29</v>
      </c>
      <c r="AD101" s="9" t="s">
        <v>1148</v>
      </c>
      <c r="AE101" s="30">
        <v>0</v>
      </c>
      <c r="AF101" s="9" t="s">
        <v>1148</v>
      </c>
      <c r="AG101" s="19">
        <v>0</v>
      </c>
      <c r="AH101" s="34" t="s">
        <v>1148</v>
      </c>
      <c r="AI101" s="32">
        <v>120.13</v>
      </c>
      <c r="AJ101" s="7" t="s">
        <v>1148</v>
      </c>
      <c r="AK101" s="7" t="str">
        <f>IF(OR(N101="Q",P101="Q",R101="Q",T101="Q",V101="Q",X101="Q",Z101="Q",AB101="Q",AD101="Q",AF101="Q",AH101="Q",AJ101="Q"),"Yes","No")</f>
        <v>No</v>
      </c>
    </row>
    <row r="102" spans="1:37">
      <c r="A102" s="7" t="s">
        <v>219</v>
      </c>
      <c r="B102" s="7" t="s">
        <v>220</v>
      </c>
      <c r="C102" s="37" t="s">
        <v>55</v>
      </c>
      <c r="D102" s="298">
        <v>7006</v>
      </c>
      <c r="E102" s="299">
        <v>70006</v>
      </c>
      <c r="F102" s="27" t="s">
        <v>167</v>
      </c>
      <c r="G102" s="27" t="s">
        <v>160</v>
      </c>
      <c r="H102" s="35">
        <v>2150706</v>
      </c>
      <c r="I102" s="35">
        <v>473</v>
      </c>
      <c r="J102" s="9" t="s">
        <v>10</v>
      </c>
      <c r="K102" s="9" t="s">
        <v>161</v>
      </c>
      <c r="L102" s="8">
        <v>98</v>
      </c>
      <c r="M102" s="8">
        <v>820</v>
      </c>
      <c r="N102" s="9" t="s">
        <v>1148</v>
      </c>
      <c r="O102" s="8">
        <v>0</v>
      </c>
      <c r="P102" s="9" t="s">
        <v>1148</v>
      </c>
      <c r="Q102" s="8">
        <v>0</v>
      </c>
      <c r="R102" s="9" t="s">
        <v>1148</v>
      </c>
      <c r="S102" s="8">
        <v>1218</v>
      </c>
      <c r="T102" s="9" t="s">
        <v>1148</v>
      </c>
      <c r="U102" s="8">
        <v>0</v>
      </c>
      <c r="V102" s="9" t="s">
        <v>1148</v>
      </c>
      <c r="W102" s="33">
        <v>2038</v>
      </c>
      <c r="X102" s="9" t="s">
        <v>1148</v>
      </c>
      <c r="Y102" s="30">
        <v>1.97</v>
      </c>
      <c r="Z102" s="9" t="s">
        <v>1148</v>
      </c>
      <c r="AA102" s="30">
        <v>0</v>
      </c>
      <c r="AB102" s="9" t="s">
        <v>1148</v>
      </c>
      <c r="AC102" s="30">
        <v>0</v>
      </c>
      <c r="AD102" s="9" t="s">
        <v>1148</v>
      </c>
      <c r="AE102" s="30">
        <v>2.61</v>
      </c>
      <c r="AF102" s="9" t="s">
        <v>1148</v>
      </c>
      <c r="AG102" s="19">
        <v>0</v>
      </c>
      <c r="AH102" s="34" t="s">
        <v>1148</v>
      </c>
      <c r="AI102" s="32">
        <v>4.58</v>
      </c>
      <c r="AJ102" s="7" t="s">
        <v>1148</v>
      </c>
      <c r="AK102" s="7" t="str">
        <f>IF(OR(N102="Q",P102="Q",R102="Q",T102="Q",V102="Q",X102="Q",Z102="Q",AB102="Q",AD102="Q",AF102="Q",AH102="Q",AJ102="Q"),"Yes","No")</f>
        <v>No</v>
      </c>
    </row>
    <row r="103" spans="1:37">
      <c r="A103" s="7" t="s">
        <v>219</v>
      </c>
      <c r="B103" s="7" t="s">
        <v>220</v>
      </c>
      <c r="C103" s="37" t="s">
        <v>55</v>
      </c>
      <c r="D103" s="298">
        <v>7006</v>
      </c>
      <c r="E103" s="299">
        <v>70006</v>
      </c>
      <c r="F103" s="27" t="s">
        <v>167</v>
      </c>
      <c r="G103" s="27" t="s">
        <v>160</v>
      </c>
      <c r="H103" s="35">
        <v>2150706</v>
      </c>
      <c r="I103" s="35">
        <v>473</v>
      </c>
      <c r="J103" s="9" t="s">
        <v>21</v>
      </c>
      <c r="K103" s="9" t="s">
        <v>161</v>
      </c>
      <c r="L103" s="8">
        <v>58</v>
      </c>
      <c r="M103" s="8">
        <v>20691</v>
      </c>
      <c r="N103" s="9" t="s">
        <v>1148</v>
      </c>
      <c r="O103" s="8">
        <v>0</v>
      </c>
      <c r="P103" s="9" t="s">
        <v>1148</v>
      </c>
      <c r="Q103" s="8">
        <v>0</v>
      </c>
      <c r="R103" s="9" t="s">
        <v>1148</v>
      </c>
      <c r="S103" s="8">
        <v>4656</v>
      </c>
      <c r="T103" s="9" t="s">
        <v>1148</v>
      </c>
      <c r="U103" s="8">
        <v>0</v>
      </c>
      <c r="V103" s="9" t="s">
        <v>1148</v>
      </c>
      <c r="W103" s="33">
        <v>25347</v>
      </c>
      <c r="X103" s="9" t="s">
        <v>1148</v>
      </c>
      <c r="Y103" s="30">
        <v>69.19</v>
      </c>
      <c r="Z103" s="9" t="s">
        <v>1148</v>
      </c>
      <c r="AA103" s="30">
        <v>0</v>
      </c>
      <c r="AB103" s="9" t="s">
        <v>1148</v>
      </c>
      <c r="AC103" s="30">
        <v>0</v>
      </c>
      <c r="AD103" s="9" t="s">
        <v>1148</v>
      </c>
      <c r="AE103" s="30">
        <v>8.1999999999999993</v>
      </c>
      <c r="AF103" s="9" t="s">
        <v>1148</v>
      </c>
      <c r="AG103" s="19">
        <v>0</v>
      </c>
      <c r="AH103" s="34" t="s">
        <v>1148</v>
      </c>
      <c r="AI103" s="32">
        <v>77.39</v>
      </c>
      <c r="AJ103" s="7" t="s">
        <v>1148</v>
      </c>
      <c r="AK103" s="7" t="str">
        <f>IF(OR(N103="Q",P103="Q",R103="Q",T103="Q",V103="Q",X103="Q",Z103="Q",AB103="Q",AD103="Q",AF103="Q",AH103="Q",AJ103="Q"),"Yes","No")</f>
        <v>No</v>
      </c>
    </row>
    <row r="104" spans="1:37">
      <c r="A104" s="7" t="s">
        <v>298</v>
      </c>
      <c r="B104" s="7" t="s">
        <v>299</v>
      </c>
      <c r="C104" s="37" t="s">
        <v>52</v>
      </c>
      <c r="D104" s="298">
        <v>5119</v>
      </c>
      <c r="E104" s="299">
        <v>50119</v>
      </c>
      <c r="F104" s="27" t="s">
        <v>164</v>
      </c>
      <c r="G104" s="27" t="s">
        <v>160</v>
      </c>
      <c r="H104" s="35">
        <v>3734090</v>
      </c>
      <c r="I104" s="35">
        <v>454</v>
      </c>
      <c r="J104" s="9" t="s">
        <v>7</v>
      </c>
      <c r="K104" s="9" t="s">
        <v>161</v>
      </c>
      <c r="L104" s="8">
        <v>229</v>
      </c>
      <c r="M104" s="8">
        <v>0</v>
      </c>
      <c r="N104" s="9" t="s">
        <v>1148</v>
      </c>
      <c r="O104" s="8">
        <v>0</v>
      </c>
      <c r="P104" s="9" t="s">
        <v>1148</v>
      </c>
      <c r="Q104" s="8">
        <v>0</v>
      </c>
      <c r="R104" s="9" t="s">
        <v>1148</v>
      </c>
      <c r="S104" s="8">
        <v>0</v>
      </c>
      <c r="T104" s="9" t="s">
        <v>1148</v>
      </c>
      <c r="U104" s="8">
        <v>0</v>
      </c>
      <c r="V104" s="9" t="s">
        <v>1148</v>
      </c>
      <c r="W104" s="33">
        <v>0</v>
      </c>
      <c r="X104" s="9" t="s">
        <v>1148</v>
      </c>
      <c r="Y104" s="30">
        <v>0</v>
      </c>
      <c r="Z104" s="9" t="s">
        <v>1148</v>
      </c>
      <c r="AA104" s="30">
        <v>0</v>
      </c>
      <c r="AB104" s="9" t="s">
        <v>1148</v>
      </c>
      <c r="AC104" s="30">
        <v>0</v>
      </c>
      <c r="AD104" s="9" t="s">
        <v>1148</v>
      </c>
      <c r="AE104" s="30">
        <v>0</v>
      </c>
      <c r="AF104" s="9" t="s">
        <v>1148</v>
      </c>
      <c r="AG104" s="19">
        <v>0</v>
      </c>
      <c r="AH104" s="34" t="s">
        <v>1148</v>
      </c>
      <c r="AI104" s="32">
        <v>0</v>
      </c>
      <c r="AJ104" s="7" t="s">
        <v>1148</v>
      </c>
      <c r="AK104" s="7" t="str">
        <f>IF(OR(N104="Q",P104="Q",R104="Q",T104="Q",V104="Q",X104="Q",Z104="Q",AB104="Q",AD104="Q",AF104="Q",AH104="Q",AJ104="Q"),"Yes","No")</f>
        <v>No</v>
      </c>
    </row>
    <row r="105" spans="1:37">
      <c r="A105" s="7" t="s">
        <v>561</v>
      </c>
      <c r="B105" s="7" t="s">
        <v>562</v>
      </c>
      <c r="C105" s="37" t="s">
        <v>32</v>
      </c>
      <c r="D105" s="298">
        <v>4037</v>
      </c>
      <c r="E105" s="299">
        <v>40037</v>
      </c>
      <c r="F105" s="27" t="s">
        <v>164</v>
      </c>
      <c r="G105" s="27" t="s">
        <v>160</v>
      </c>
      <c r="H105" s="35">
        <v>5502379</v>
      </c>
      <c r="I105" s="35">
        <v>450</v>
      </c>
      <c r="J105" s="9" t="s">
        <v>7</v>
      </c>
      <c r="K105" s="9" t="s">
        <v>161</v>
      </c>
      <c r="L105" s="8">
        <v>131</v>
      </c>
      <c r="M105" s="8">
        <v>596</v>
      </c>
      <c r="N105" s="9" t="s">
        <v>1148</v>
      </c>
      <c r="O105" s="8">
        <v>0</v>
      </c>
      <c r="P105" s="9" t="s">
        <v>1148</v>
      </c>
      <c r="Q105" s="8">
        <v>0</v>
      </c>
      <c r="R105" s="9" t="s">
        <v>1148</v>
      </c>
      <c r="S105" s="8">
        <v>0</v>
      </c>
      <c r="T105" s="9" t="s">
        <v>1148</v>
      </c>
      <c r="U105" s="8">
        <v>0</v>
      </c>
      <c r="V105" s="9" t="s">
        <v>1148</v>
      </c>
      <c r="W105" s="33">
        <v>596</v>
      </c>
      <c r="X105" s="9" t="s">
        <v>1148</v>
      </c>
      <c r="Y105" s="30">
        <v>1</v>
      </c>
      <c r="Z105" s="9" t="s">
        <v>1148</v>
      </c>
      <c r="AA105" s="30">
        <v>0</v>
      </c>
      <c r="AB105" s="9" t="s">
        <v>1148</v>
      </c>
      <c r="AC105" s="30">
        <v>0</v>
      </c>
      <c r="AD105" s="9" t="s">
        <v>1148</v>
      </c>
      <c r="AE105" s="30">
        <v>0</v>
      </c>
      <c r="AF105" s="9" t="s">
        <v>1148</v>
      </c>
      <c r="AG105" s="19">
        <v>0</v>
      </c>
      <c r="AH105" s="34" t="s">
        <v>1148</v>
      </c>
      <c r="AI105" s="32">
        <v>1</v>
      </c>
      <c r="AJ105" s="7" t="s">
        <v>1148</v>
      </c>
      <c r="AK105" s="7" t="str">
        <f>IF(OR(N105="Q",P105="Q",R105="Q",T105="Q",V105="Q",X105="Q",Z105="Q",AB105="Q",AD105="Q",AF105="Q",AH105="Q",AJ105="Q"),"Yes","No")</f>
        <v>No</v>
      </c>
    </row>
    <row r="106" spans="1:37">
      <c r="A106" s="7" t="s">
        <v>359</v>
      </c>
      <c r="B106" s="7" t="s">
        <v>360</v>
      </c>
      <c r="C106" s="37" t="s">
        <v>31</v>
      </c>
      <c r="D106" s="298">
        <v>3075</v>
      </c>
      <c r="E106" s="299">
        <v>30075</v>
      </c>
      <c r="F106" s="27" t="s">
        <v>167</v>
      </c>
      <c r="G106" s="27" t="s">
        <v>160</v>
      </c>
      <c r="H106" s="35">
        <v>5441567</v>
      </c>
      <c r="I106" s="35">
        <v>445</v>
      </c>
      <c r="J106" s="9" t="s">
        <v>10</v>
      </c>
      <c r="K106" s="9" t="s">
        <v>161</v>
      </c>
      <c r="L106" s="8">
        <v>240</v>
      </c>
      <c r="M106" s="8">
        <v>14752</v>
      </c>
      <c r="N106" s="9" t="s">
        <v>1148</v>
      </c>
      <c r="O106" s="8">
        <v>0</v>
      </c>
      <c r="P106" s="9" t="s">
        <v>1148</v>
      </c>
      <c r="Q106" s="8">
        <v>0</v>
      </c>
      <c r="R106" s="9" t="s">
        <v>1148</v>
      </c>
      <c r="S106" s="8">
        <v>714</v>
      </c>
      <c r="T106" s="9" t="s">
        <v>1148</v>
      </c>
      <c r="U106" s="8">
        <v>0</v>
      </c>
      <c r="V106" s="9" t="s">
        <v>1148</v>
      </c>
      <c r="W106" s="33">
        <v>15466</v>
      </c>
      <c r="X106" s="9" t="s">
        <v>1148</v>
      </c>
      <c r="Y106" s="30">
        <v>15</v>
      </c>
      <c r="Z106" s="9" t="s">
        <v>1148</v>
      </c>
      <c r="AA106" s="30">
        <v>0</v>
      </c>
      <c r="AB106" s="9" t="s">
        <v>1148</v>
      </c>
      <c r="AC106" s="30">
        <v>0</v>
      </c>
      <c r="AD106" s="9" t="s">
        <v>1148</v>
      </c>
      <c r="AE106" s="30">
        <v>1</v>
      </c>
      <c r="AF106" s="9" t="s">
        <v>1148</v>
      </c>
      <c r="AG106" s="19">
        <v>0</v>
      </c>
      <c r="AH106" s="34" t="s">
        <v>1148</v>
      </c>
      <c r="AI106" s="32">
        <v>16</v>
      </c>
      <c r="AJ106" s="7" t="s">
        <v>1148</v>
      </c>
      <c r="AK106" s="7" t="str">
        <f>IF(OR(N106="Q",P106="Q",R106="Q",T106="Q",V106="Q",X106="Q",Z106="Q",AB106="Q",AD106="Q",AF106="Q",AH106="Q",AJ106="Q"),"Yes","No")</f>
        <v>No</v>
      </c>
    </row>
    <row r="107" spans="1:37">
      <c r="A107" s="7" t="s">
        <v>359</v>
      </c>
      <c r="B107" s="7" t="s">
        <v>360</v>
      </c>
      <c r="C107" s="37" t="s">
        <v>31</v>
      </c>
      <c r="D107" s="298">
        <v>3075</v>
      </c>
      <c r="E107" s="299">
        <v>30075</v>
      </c>
      <c r="F107" s="27" t="s">
        <v>167</v>
      </c>
      <c r="G107" s="27" t="s">
        <v>160</v>
      </c>
      <c r="H107" s="35">
        <v>5441567</v>
      </c>
      <c r="I107" s="35">
        <v>445</v>
      </c>
      <c r="J107" s="9" t="s">
        <v>7</v>
      </c>
      <c r="K107" s="9" t="s">
        <v>161</v>
      </c>
      <c r="L107" s="8">
        <v>173</v>
      </c>
      <c r="M107" s="8">
        <v>6049</v>
      </c>
      <c r="N107" s="9" t="s">
        <v>1148</v>
      </c>
      <c r="O107" s="8">
        <v>0</v>
      </c>
      <c r="P107" s="9" t="s">
        <v>1148</v>
      </c>
      <c r="Q107" s="8">
        <v>0</v>
      </c>
      <c r="R107" s="9" t="s">
        <v>1148</v>
      </c>
      <c r="S107" s="8">
        <v>515</v>
      </c>
      <c r="T107" s="9" t="s">
        <v>1148</v>
      </c>
      <c r="U107" s="8">
        <v>0</v>
      </c>
      <c r="V107" s="9" t="s">
        <v>1148</v>
      </c>
      <c r="W107" s="33">
        <v>6564</v>
      </c>
      <c r="X107" s="9" t="s">
        <v>1148</v>
      </c>
      <c r="Y107" s="30">
        <v>8</v>
      </c>
      <c r="Z107" s="9" t="s">
        <v>1148</v>
      </c>
      <c r="AA107" s="30">
        <v>0</v>
      </c>
      <c r="AB107" s="9" t="s">
        <v>1148</v>
      </c>
      <c r="AC107" s="30">
        <v>0</v>
      </c>
      <c r="AD107" s="9" t="s">
        <v>1148</v>
      </c>
      <c r="AE107" s="30">
        <v>1</v>
      </c>
      <c r="AF107" s="9" t="s">
        <v>1148</v>
      </c>
      <c r="AG107" s="19">
        <v>0</v>
      </c>
      <c r="AH107" s="34" t="s">
        <v>1148</v>
      </c>
      <c r="AI107" s="32">
        <v>9</v>
      </c>
      <c r="AJ107" s="7" t="s">
        <v>1148</v>
      </c>
      <c r="AK107" s="7" t="str">
        <f>IF(OR(N107="Q",P107="Q",R107="Q",T107="Q",V107="Q",X107="Q",Z107="Q",AB107="Q",AD107="Q",AF107="Q",AH107="Q",AJ107="Q"),"Yes","No")</f>
        <v>No</v>
      </c>
    </row>
    <row r="108" spans="1:37">
      <c r="A108" s="7" t="s">
        <v>215</v>
      </c>
      <c r="B108" s="7" t="s">
        <v>216</v>
      </c>
      <c r="C108" s="37" t="s">
        <v>89</v>
      </c>
      <c r="D108" s="298">
        <v>18</v>
      </c>
      <c r="E108" s="299">
        <v>18</v>
      </c>
      <c r="F108" s="27" t="s">
        <v>167</v>
      </c>
      <c r="G108" s="27" t="s">
        <v>160</v>
      </c>
      <c r="H108" s="35">
        <v>210975</v>
      </c>
      <c r="I108" s="35">
        <v>440</v>
      </c>
      <c r="J108" s="9" t="s">
        <v>8</v>
      </c>
      <c r="K108" s="9" t="s">
        <v>161</v>
      </c>
      <c r="L108" s="8">
        <v>276</v>
      </c>
      <c r="M108" s="8">
        <v>1334</v>
      </c>
      <c r="N108" s="9" t="s">
        <v>1148</v>
      </c>
      <c r="O108" s="8">
        <v>629</v>
      </c>
      <c r="P108" s="9" t="s">
        <v>1148</v>
      </c>
      <c r="Q108" s="8">
        <v>0</v>
      </c>
      <c r="R108" s="9" t="s">
        <v>1148</v>
      </c>
      <c r="S108" s="8">
        <v>296</v>
      </c>
      <c r="T108" s="9" t="s">
        <v>1148</v>
      </c>
      <c r="U108" s="8">
        <v>0</v>
      </c>
      <c r="V108" s="9" t="s">
        <v>1148</v>
      </c>
      <c r="W108" s="33">
        <v>2259</v>
      </c>
      <c r="X108" s="9" t="s">
        <v>1148</v>
      </c>
      <c r="Y108" s="30">
        <v>1</v>
      </c>
      <c r="Z108" s="9" t="s">
        <v>1148</v>
      </c>
      <c r="AA108" s="30">
        <v>0.69</v>
      </c>
      <c r="AB108" s="9" t="s">
        <v>1148</v>
      </c>
      <c r="AC108" s="30">
        <v>0</v>
      </c>
      <c r="AD108" s="9" t="s">
        <v>1148</v>
      </c>
      <c r="AE108" s="30">
        <v>0.62</v>
      </c>
      <c r="AF108" s="9" t="s">
        <v>1148</v>
      </c>
      <c r="AG108" s="19">
        <v>0</v>
      </c>
      <c r="AH108" s="34" t="s">
        <v>1148</v>
      </c>
      <c r="AI108" s="32">
        <v>2.31</v>
      </c>
      <c r="AJ108" s="7" t="s">
        <v>1148</v>
      </c>
      <c r="AK108" s="7" t="str">
        <f>IF(OR(N108="Q",P108="Q",R108="Q",T108="Q",V108="Q",X108="Q",Z108="Q",AB108="Q",AD108="Q",AF108="Q",AH108="Q",AJ108="Q"),"Yes","No")</f>
        <v>No</v>
      </c>
    </row>
    <row r="109" spans="1:37">
      <c r="A109" s="7" t="s">
        <v>215</v>
      </c>
      <c r="B109" s="7" t="s">
        <v>216</v>
      </c>
      <c r="C109" s="37" t="s">
        <v>89</v>
      </c>
      <c r="D109" s="298">
        <v>18</v>
      </c>
      <c r="E109" s="299">
        <v>18</v>
      </c>
      <c r="F109" s="27" t="s">
        <v>167</v>
      </c>
      <c r="G109" s="27" t="s">
        <v>160</v>
      </c>
      <c r="H109" s="35">
        <v>210975</v>
      </c>
      <c r="I109" s="35">
        <v>440</v>
      </c>
      <c r="J109" s="9" t="s">
        <v>10</v>
      </c>
      <c r="K109" s="9" t="s">
        <v>161</v>
      </c>
      <c r="L109" s="8">
        <v>61</v>
      </c>
      <c r="M109" s="8">
        <v>25716</v>
      </c>
      <c r="N109" s="9" t="s">
        <v>1148</v>
      </c>
      <c r="O109" s="8">
        <v>2660</v>
      </c>
      <c r="P109" s="9" t="s">
        <v>1148</v>
      </c>
      <c r="Q109" s="8">
        <v>0</v>
      </c>
      <c r="R109" s="9" t="s">
        <v>1148</v>
      </c>
      <c r="S109" s="8">
        <v>1949</v>
      </c>
      <c r="T109" s="9" t="s">
        <v>1148</v>
      </c>
      <c r="U109" s="8">
        <v>0</v>
      </c>
      <c r="V109" s="9" t="s">
        <v>1148</v>
      </c>
      <c r="W109" s="33">
        <v>30325</v>
      </c>
      <c r="X109" s="9" t="s">
        <v>1148</v>
      </c>
      <c r="Y109" s="30">
        <v>29</v>
      </c>
      <c r="Z109" s="9" t="s">
        <v>1148</v>
      </c>
      <c r="AA109" s="30">
        <v>2.9</v>
      </c>
      <c r="AB109" s="9" t="s">
        <v>1148</v>
      </c>
      <c r="AC109" s="30">
        <v>0</v>
      </c>
      <c r="AD109" s="9" t="s">
        <v>1148</v>
      </c>
      <c r="AE109" s="30">
        <v>4.08</v>
      </c>
      <c r="AF109" s="9" t="s">
        <v>1148</v>
      </c>
      <c r="AG109" s="19">
        <v>0</v>
      </c>
      <c r="AH109" s="34" t="s">
        <v>1148</v>
      </c>
      <c r="AI109" s="32">
        <v>35.979999999999997</v>
      </c>
      <c r="AJ109" s="7" t="s">
        <v>1148</v>
      </c>
      <c r="AK109" s="7" t="str">
        <f>IF(OR(N109="Q",P109="Q",R109="Q",T109="Q",V109="Q",X109="Q",Z109="Q",AB109="Q",AD109="Q",AF109="Q",AH109="Q",AJ109="Q"),"Yes","No")</f>
        <v>No</v>
      </c>
    </row>
    <row r="110" spans="1:37">
      <c r="A110" s="7" t="s">
        <v>215</v>
      </c>
      <c r="B110" s="7" t="s">
        <v>216</v>
      </c>
      <c r="C110" s="37" t="s">
        <v>89</v>
      </c>
      <c r="D110" s="298">
        <v>18</v>
      </c>
      <c r="E110" s="299">
        <v>18</v>
      </c>
      <c r="F110" s="27" t="s">
        <v>167</v>
      </c>
      <c r="G110" s="27" t="s">
        <v>160</v>
      </c>
      <c r="H110" s="35">
        <v>210975</v>
      </c>
      <c r="I110" s="35">
        <v>440</v>
      </c>
      <c r="J110" s="9" t="s">
        <v>7</v>
      </c>
      <c r="K110" s="9" t="s">
        <v>161</v>
      </c>
      <c r="L110" s="8">
        <v>52</v>
      </c>
      <c r="M110" s="8">
        <v>26886</v>
      </c>
      <c r="N110" s="9" t="s">
        <v>1148</v>
      </c>
      <c r="O110" s="8">
        <v>4041</v>
      </c>
      <c r="P110" s="9" t="s">
        <v>1148</v>
      </c>
      <c r="Q110" s="8">
        <v>0</v>
      </c>
      <c r="R110" s="9" t="s">
        <v>1148</v>
      </c>
      <c r="S110" s="8">
        <v>2052</v>
      </c>
      <c r="T110" s="9" t="s">
        <v>1148</v>
      </c>
      <c r="U110" s="8">
        <v>0</v>
      </c>
      <c r="V110" s="9" t="s">
        <v>1148</v>
      </c>
      <c r="W110" s="33">
        <v>32979</v>
      </c>
      <c r="X110" s="9" t="s">
        <v>1148</v>
      </c>
      <c r="Y110" s="30">
        <v>32</v>
      </c>
      <c r="Z110" s="9" t="s">
        <v>1148</v>
      </c>
      <c r="AA110" s="30">
        <v>4.41</v>
      </c>
      <c r="AB110" s="9" t="s">
        <v>1148</v>
      </c>
      <c r="AC110" s="30">
        <v>0</v>
      </c>
      <c r="AD110" s="9" t="s">
        <v>1148</v>
      </c>
      <c r="AE110" s="30">
        <v>4.3</v>
      </c>
      <c r="AF110" s="9" t="s">
        <v>1148</v>
      </c>
      <c r="AG110" s="19">
        <v>0</v>
      </c>
      <c r="AH110" s="34" t="s">
        <v>1148</v>
      </c>
      <c r="AI110" s="32">
        <v>40.71</v>
      </c>
      <c r="AJ110" s="7" t="s">
        <v>1148</v>
      </c>
      <c r="AK110" s="7" t="str">
        <f>IF(OR(N110="Q",P110="Q",R110="Q",T110="Q",V110="Q",X110="Q",Z110="Q",AB110="Q",AD110="Q",AF110="Q",AH110="Q",AJ110="Q"),"Yes","No")</f>
        <v>No</v>
      </c>
    </row>
    <row r="111" spans="1:37">
      <c r="A111" s="7" t="s">
        <v>518</v>
      </c>
      <c r="B111" s="7" t="s">
        <v>519</v>
      </c>
      <c r="C111" s="37" t="s">
        <v>93</v>
      </c>
      <c r="D111" s="298">
        <v>5008</v>
      </c>
      <c r="E111" s="299">
        <v>50008</v>
      </c>
      <c r="F111" s="27" t="s">
        <v>164</v>
      </c>
      <c r="G111" s="27" t="s">
        <v>160</v>
      </c>
      <c r="H111" s="35">
        <v>1376476</v>
      </c>
      <c r="I111" s="35">
        <v>433</v>
      </c>
      <c r="J111" s="9" t="s">
        <v>7</v>
      </c>
      <c r="K111" s="9" t="s">
        <v>161</v>
      </c>
      <c r="L111" s="8">
        <v>343</v>
      </c>
      <c r="M111" s="8">
        <v>3036</v>
      </c>
      <c r="N111" s="9" t="s">
        <v>1148</v>
      </c>
      <c r="O111" s="8">
        <v>0</v>
      </c>
      <c r="P111" s="9" t="s">
        <v>1148</v>
      </c>
      <c r="Q111" s="8">
        <v>0</v>
      </c>
      <c r="R111" s="9" t="s">
        <v>1148</v>
      </c>
      <c r="S111" s="8">
        <v>1560</v>
      </c>
      <c r="T111" s="9" t="s">
        <v>1148</v>
      </c>
      <c r="U111" s="8">
        <v>0</v>
      </c>
      <c r="V111" s="9" t="s">
        <v>1148</v>
      </c>
      <c r="W111" s="33">
        <v>4596</v>
      </c>
      <c r="X111" s="9" t="s">
        <v>1148</v>
      </c>
      <c r="Y111" s="30">
        <v>2</v>
      </c>
      <c r="Z111" s="9" t="s">
        <v>1148</v>
      </c>
      <c r="AA111" s="30">
        <v>0</v>
      </c>
      <c r="AB111" s="9" t="s">
        <v>1148</v>
      </c>
      <c r="AC111" s="30">
        <v>0</v>
      </c>
      <c r="AD111" s="9" t="s">
        <v>1148</v>
      </c>
      <c r="AE111" s="30">
        <v>1</v>
      </c>
      <c r="AF111" s="9" t="s">
        <v>1148</v>
      </c>
      <c r="AG111" s="19">
        <v>0</v>
      </c>
      <c r="AH111" s="34" t="s">
        <v>1148</v>
      </c>
      <c r="AI111" s="32">
        <v>3</v>
      </c>
      <c r="AJ111" s="7" t="s">
        <v>1148</v>
      </c>
      <c r="AK111" s="7" t="str">
        <f>IF(OR(N111="Q",P111="Q",R111="Q",T111="Q",V111="Q",X111="Q",Z111="Q",AB111="Q",AD111="Q",AF111="Q",AH111="Q",AJ111="Q"),"Yes","No")</f>
        <v>No</v>
      </c>
    </row>
    <row r="112" spans="1:37">
      <c r="A112" s="7" t="s">
        <v>278</v>
      </c>
      <c r="B112" s="7" t="s">
        <v>279</v>
      </c>
      <c r="C112" s="37" t="s">
        <v>58</v>
      </c>
      <c r="D112" s="298">
        <v>4008</v>
      </c>
      <c r="E112" s="299">
        <v>40008</v>
      </c>
      <c r="F112" s="27" t="s">
        <v>164</v>
      </c>
      <c r="G112" s="27" t="s">
        <v>160</v>
      </c>
      <c r="H112" s="35">
        <v>1249442</v>
      </c>
      <c r="I112" s="35">
        <v>431</v>
      </c>
      <c r="J112" s="9" t="s">
        <v>7</v>
      </c>
      <c r="K112" s="9" t="s">
        <v>161</v>
      </c>
      <c r="L112" s="8">
        <v>196</v>
      </c>
      <c r="M112" s="8">
        <v>44049</v>
      </c>
      <c r="N112" s="9" t="s">
        <v>1148</v>
      </c>
      <c r="O112" s="8">
        <v>1090</v>
      </c>
      <c r="P112" s="9" t="s">
        <v>1148</v>
      </c>
      <c r="Q112" s="8">
        <v>0</v>
      </c>
      <c r="R112" s="9" t="s">
        <v>1148</v>
      </c>
      <c r="S112" s="8">
        <v>0</v>
      </c>
      <c r="T112" s="9" t="s">
        <v>1148</v>
      </c>
      <c r="U112" s="8">
        <v>0</v>
      </c>
      <c r="V112" s="9" t="s">
        <v>1148</v>
      </c>
      <c r="W112" s="33">
        <v>45139</v>
      </c>
      <c r="X112" s="9" t="s">
        <v>1148</v>
      </c>
      <c r="Y112" s="30">
        <v>49</v>
      </c>
      <c r="Z112" s="9" t="s">
        <v>1148</v>
      </c>
      <c r="AA112" s="30">
        <v>1.5</v>
      </c>
      <c r="AB112" s="9" t="s">
        <v>1148</v>
      </c>
      <c r="AC112" s="30">
        <v>0</v>
      </c>
      <c r="AD112" s="9" t="s">
        <v>1148</v>
      </c>
      <c r="AE112" s="30">
        <v>0</v>
      </c>
      <c r="AF112" s="9" t="s">
        <v>1148</v>
      </c>
      <c r="AG112" s="19">
        <v>0</v>
      </c>
      <c r="AH112" s="34" t="s">
        <v>1148</v>
      </c>
      <c r="AI112" s="32">
        <v>50.5</v>
      </c>
      <c r="AJ112" s="7" t="s">
        <v>1148</v>
      </c>
      <c r="AK112" s="7" t="str">
        <f>IF(OR(N112="Q",P112="Q",R112="Q",T112="Q",V112="Q",X112="Q",Z112="Q",AB112="Q",AD112="Q",AF112="Q",AH112="Q",AJ112="Q"),"Yes","No")</f>
        <v>No</v>
      </c>
    </row>
    <row r="113" spans="1:37">
      <c r="A113" s="7" t="s">
        <v>278</v>
      </c>
      <c r="B113" s="7" t="s">
        <v>279</v>
      </c>
      <c r="C113" s="37" t="s">
        <v>58</v>
      </c>
      <c r="D113" s="298">
        <v>4008</v>
      </c>
      <c r="E113" s="299">
        <v>40008</v>
      </c>
      <c r="F113" s="27" t="s">
        <v>164</v>
      </c>
      <c r="G113" s="27" t="s">
        <v>160</v>
      </c>
      <c r="H113" s="35">
        <v>1249442</v>
      </c>
      <c r="I113" s="35">
        <v>431</v>
      </c>
      <c r="J113" s="9" t="s">
        <v>8</v>
      </c>
      <c r="K113" s="9" t="s">
        <v>161</v>
      </c>
      <c r="L113" s="8">
        <v>79</v>
      </c>
      <c r="M113" s="8">
        <v>0</v>
      </c>
      <c r="N113" s="9" t="s">
        <v>1148</v>
      </c>
      <c r="O113" s="8">
        <v>0</v>
      </c>
      <c r="P113" s="9" t="s">
        <v>1148</v>
      </c>
      <c r="Q113" s="8">
        <v>0</v>
      </c>
      <c r="R113" s="9" t="s">
        <v>1148</v>
      </c>
      <c r="S113" s="8">
        <v>0</v>
      </c>
      <c r="T113" s="9" t="s">
        <v>1148</v>
      </c>
      <c r="U113" s="8">
        <v>0</v>
      </c>
      <c r="V113" s="9" t="s">
        <v>1148</v>
      </c>
      <c r="W113" s="33">
        <v>0</v>
      </c>
      <c r="X113" s="9" t="s">
        <v>1148</v>
      </c>
      <c r="Y113" s="30">
        <v>0</v>
      </c>
      <c r="Z113" s="9" t="s">
        <v>1148</v>
      </c>
      <c r="AA113" s="30">
        <v>0</v>
      </c>
      <c r="AB113" s="9" t="s">
        <v>1148</v>
      </c>
      <c r="AC113" s="30">
        <v>0</v>
      </c>
      <c r="AD113" s="9" t="s">
        <v>1148</v>
      </c>
      <c r="AE113" s="30">
        <v>0</v>
      </c>
      <c r="AF113" s="9" t="s">
        <v>1148</v>
      </c>
      <c r="AG113" s="19">
        <v>0</v>
      </c>
      <c r="AH113" s="34" t="s">
        <v>1148</v>
      </c>
      <c r="AI113" s="32">
        <v>0</v>
      </c>
      <c r="AJ113" s="7" t="s">
        <v>1148</v>
      </c>
      <c r="AK113" s="7" t="str">
        <f>IF(OR(N113="Q",P113="Q",R113="Q",T113="Q",V113="Q",X113="Q",Z113="Q",AB113="Q",AD113="Q",AF113="Q",AH113="Q",AJ113="Q"),"Yes","No")</f>
        <v>No</v>
      </c>
    </row>
    <row r="114" spans="1:37">
      <c r="A114" s="7" t="s">
        <v>278</v>
      </c>
      <c r="B114" s="7" t="s">
        <v>279</v>
      </c>
      <c r="C114" s="37" t="s">
        <v>58</v>
      </c>
      <c r="D114" s="298">
        <v>4008</v>
      </c>
      <c r="E114" s="299">
        <v>40008</v>
      </c>
      <c r="F114" s="27" t="s">
        <v>164</v>
      </c>
      <c r="G114" s="27" t="s">
        <v>160</v>
      </c>
      <c r="H114" s="35">
        <v>1249442</v>
      </c>
      <c r="I114" s="35">
        <v>431</v>
      </c>
      <c r="J114" s="9" t="s">
        <v>10</v>
      </c>
      <c r="K114" s="9" t="s">
        <v>161</v>
      </c>
      <c r="L114" s="8">
        <v>73</v>
      </c>
      <c r="M114" s="8">
        <v>37741</v>
      </c>
      <c r="N114" s="9" t="s">
        <v>1148</v>
      </c>
      <c r="O114" s="8">
        <v>0</v>
      </c>
      <c r="P114" s="9" t="s">
        <v>1148</v>
      </c>
      <c r="Q114" s="8">
        <v>0</v>
      </c>
      <c r="R114" s="9" t="s">
        <v>1148</v>
      </c>
      <c r="S114" s="8">
        <v>0</v>
      </c>
      <c r="T114" s="9" t="s">
        <v>1148</v>
      </c>
      <c r="U114" s="8">
        <v>0</v>
      </c>
      <c r="V114" s="9" t="s">
        <v>1148</v>
      </c>
      <c r="W114" s="33">
        <v>37741</v>
      </c>
      <c r="X114" s="9" t="s">
        <v>1148</v>
      </c>
      <c r="Y114" s="30">
        <v>32</v>
      </c>
      <c r="Z114" s="9" t="s">
        <v>1148</v>
      </c>
      <c r="AA114" s="30">
        <v>0</v>
      </c>
      <c r="AB114" s="9" t="s">
        <v>1148</v>
      </c>
      <c r="AC114" s="30">
        <v>0</v>
      </c>
      <c r="AD114" s="9" t="s">
        <v>1148</v>
      </c>
      <c r="AE114" s="30">
        <v>0</v>
      </c>
      <c r="AF114" s="9" t="s">
        <v>1148</v>
      </c>
      <c r="AG114" s="19">
        <v>0</v>
      </c>
      <c r="AH114" s="34" t="s">
        <v>1148</v>
      </c>
      <c r="AI114" s="32">
        <v>32</v>
      </c>
      <c r="AJ114" s="7" t="s">
        <v>1148</v>
      </c>
      <c r="AK114" s="7" t="str">
        <f>IF(OR(N114="Q",P114="Q",R114="Q",T114="Q",V114="Q",X114="Q",Z114="Q",AB114="Q",AD114="Q",AF114="Q",AH114="Q",AJ114="Q"),"Yes","No")</f>
        <v>No</v>
      </c>
    </row>
    <row r="115" spans="1:37">
      <c r="A115" s="7" t="s">
        <v>278</v>
      </c>
      <c r="B115" s="7" t="s">
        <v>279</v>
      </c>
      <c r="C115" s="37" t="s">
        <v>58</v>
      </c>
      <c r="D115" s="298">
        <v>4008</v>
      </c>
      <c r="E115" s="299">
        <v>40008</v>
      </c>
      <c r="F115" s="27" t="s">
        <v>164</v>
      </c>
      <c r="G115" s="27" t="s">
        <v>160</v>
      </c>
      <c r="H115" s="35">
        <v>1249442</v>
      </c>
      <c r="I115" s="35">
        <v>431</v>
      </c>
      <c r="J115" s="9" t="s">
        <v>18</v>
      </c>
      <c r="K115" s="9" t="s">
        <v>161</v>
      </c>
      <c r="L115" s="8">
        <v>69</v>
      </c>
      <c r="M115" s="8">
        <v>7470</v>
      </c>
      <c r="N115" s="9" t="s">
        <v>1148</v>
      </c>
      <c r="O115" s="8">
        <v>185</v>
      </c>
      <c r="P115" s="9" t="s">
        <v>1148</v>
      </c>
      <c r="Q115" s="8">
        <v>0</v>
      </c>
      <c r="R115" s="9" t="s">
        <v>1148</v>
      </c>
      <c r="S115" s="8">
        <v>0</v>
      </c>
      <c r="T115" s="9" t="s">
        <v>1148</v>
      </c>
      <c r="U115" s="8">
        <v>0</v>
      </c>
      <c r="V115" s="9" t="s">
        <v>1148</v>
      </c>
      <c r="W115" s="33">
        <v>7655</v>
      </c>
      <c r="X115" s="9" t="s">
        <v>1148</v>
      </c>
      <c r="Y115" s="30">
        <v>9</v>
      </c>
      <c r="Z115" s="9" t="s">
        <v>1148</v>
      </c>
      <c r="AA115" s="30">
        <v>0.5</v>
      </c>
      <c r="AB115" s="9" t="s">
        <v>1148</v>
      </c>
      <c r="AC115" s="30">
        <v>0</v>
      </c>
      <c r="AD115" s="9" t="s">
        <v>1148</v>
      </c>
      <c r="AE115" s="30">
        <v>0</v>
      </c>
      <c r="AF115" s="9" t="s">
        <v>1148</v>
      </c>
      <c r="AG115" s="19">
        <v>0</v>
      </c>
      <c r="AH115" s="34" t="s">
        <v>1148</v>
      </c>
      <c r="AI115" s="32">
        <v>9.5</v>
      </c>
      <c r="AJ115" s="7" t="s">
        <v>1148</v>
      </c>
      <c r="AK115" s="7" t="str">
        <f>IF(OR(N115="Q",P115="Q",R115="Q",T115="Q",V115="Q",X115="Q",Z115="Q",AB115="Q",AD115="Q",AF115="Q",AH115="Q",AJ115="Q"),"Yes","No")</f>
        <v>No</v>
      </c>
    </row>
    <row r="116" spans="1:37">
      <c r="A116" s="7" t="s">
        <v>278</v>
      </c>
      <c r="B116" s="7" t="s">
        <v>279</v>
      </c>
      <c r="C116" s="37" t="s">
        <v>58</v>
      </c>
      <c r="D116" s="298">
        <v>4008</v>
      </c>
      <c r="E116" s="299">
        <v>40008</v>
      </c>
      <c r="F116" s="27" t="s">
        <v>164</v>
      </c>
      <c r="G116" s="27" t="s">
        <v>160</v>
      </c>
      <c r="H116" s="35">
        <v>1249442</v>
      </c>
      <c r="I116" s="35">
        <v>431</v>
      </c>
      <c r="J116" s="9" t="s">
        <v>21</v>
      </c>
      <c r="K116" s="9" t="s">
        <v>161</v>
      </c>
      <c r="L116" s="8">
        <v>14</v>
      </c>
      <c r="M116" s="8">
        <v>0</v>
      </c>
      <c r="N116" s="9" t="s">
        <v>1148</v>
      </c>
      <c r="O116" s="8">
        <v>0</v>
      </c>
      <c r="P116" s="9" t="s">
        <v>1148</v>
      </c>
      <c r="Q116" s="8">
        <v>0</v>
      </c>
      <c r="R116" s="9" t="s">
        <v>1148</v>
      </c>
      <c r="S116" s="8">
        <v>0</v>
      </c>
      <c r="T116" s="9" t="s">
        <v>1148</v>
      </c>
      <c r="U116" s="8">
        <v>0</v>
      </c>
      <c r="V116" s="9" t="s">
        <v>1148</v>
      </c>
      <c r="W116" s="33">
        <v>0</v>
      </c>
      <c r="X116" s="9" t="s">
        <v>1148</v>
      </c>
      <c r="Y116" s="30">
        <v>0</v>
      </c>
      <c r="Z116" s="9" t="s">
        <v>1148</v>
      </c>
      <c r="AA116" s="30">
        <v>0</v>
      </c>
      <c r="AB116" s="9" t="s">
        <v>1148</v>
      </c>
      <c r="AC116" s="30">
        <v>0</v>
      </c>
      <c r="AD116" s="9" t="s">
        <v>1148</v>
      </c>
      <c r="AE116" s="30">
        <v>0</v>
      </c>
      <c r="AF116" s="9" t="s">
        <v>1148</v>
      </c>
      <c r="AG116" s="19">
        <v>0</v>
      </c>
      <c r="AH116" s="34" t="s">
        <v>1148</v>
      </c>
      <c r="AI116" s="32">
        <v>0</v>
      </c>
      <c r="AJ116" s="7" t="s">
        <v>1148</v>
      </c>
      <c r="AK116" s="7" t="str">
        <f>IF(OR(N116="Q",P116="Q",R116="Q",T116="Q",V116="Q",X116="Q",Z116="Q",AB116="Q",AD116="Q",AF116="Q",AH116="Q",AJ116="Q"),"Yes","No")</f>
        <v>No</v>
      </c>
    </row>
    <row r="117" spans="1:37">
      <c r="A117" s="7" t="s">
        <v>16</v>
      </c>
      <c r="B117" s="7" t="s">
        <v>697</v>
      </c>
      <c r="C117" s="37" t="s">
        <v>13</v>
      </c>
      <c r="D117" s="298">
        <v>9169</v>
      </c>
      <c r="E117" s="299">
        <v>90169</v>
      </c>
      <c r="F117" s="27" t="s">
        <v>246</v>
      </c>
      <c r="G117" s="27" t="s">
        <v>160</v>
      </c>
      <c r="H117" s="35">
        <v>3629114</v>
      </c>
      <c r="I117" s="35">
        <v>397</v>
      </c>
      <c r="J117" s="9" t="s">
        <v>8</v>
      </c>
      <c r="K117" s="9" t="s">
        <v>161</v>
      </c>
      <c r="L117" s="8">
        <v>397</v>
      </c>
      <c r="M117" s="8">
        <v>0</v>
      </c>
      <c r="N117" s="9" t="s">
        <v>1148</v>
      </c>
      <c r="O117" s="8">
        <v>0</v>
      </c>
      <c r="P117" s="9" t="s">
        <v>1148</v>
      </c>
      <c r="Q117" s="8">
        <v>0</v>
      </c>
      <c r="R117" s="9" t="s">
        <v>1148</v>
      </c>
      <c r="S117" s="8">
        <v>769</v>
      </c>
      <c r="T117" s="9" t="s">
        <v>1148</v>
      </c>
      <c r="U117" s="8">
        <v>0</v>
      </c>
      <c r="V117" s="9" t="s">
        <v>1148</v>
      </c>
      <c r="W117" s="33">
        <v>769</v>
      </c>
      <c r="X117" s="9" t="s">
        <v>1148</v>
      </c>
      <c r="Y117" s="30">
        <v>0</v>
      </c>
      <c r="Z117" s="9" t="s">
        <v>1148</v>
      </c>
      <c r="AA117" s="30">
        <v>0</v>
      </c>
      <c r="AB117" s="9" t="s">
        <v>1148</v>
      </c>
      <c r="AC117" s="30">
        <v>0</v>
      </c>
      <c r="AD117" s="9" t="s">
        <v>1148</v>
      </c>
      <c r="AE117" s="30">
        <v>3</v>
      </c>
      <c r="AF117" s="9" t="s">
        <v>1148</v>
      </c>
      <c r="AG117" s="19">
        <v>0</v>
      </c>
      <c r="AH117" s="34" t="s">
        <v>1148</v>
      </c>
      <c r="AI117" s="32">
        <v>3</v>
      </c>
      <c r="AJ117" s="7" t="s">
        <v>1148</v>
      </c>
      <c r="AK117" s="7" t="str">
        <f>IF(OR(N117="Q",P117="Q",R117="Q",T117="Q",V117="Q",X117="Q",Z117="Q",AB117="Q",AD117="Q",AF117="Q",AH117="Q",AJ117="Q"),"Yes","No")</f>
        <v>No</v>
      </c>
    </row>
    <row r="118" spans="1:37">
      <c r="A118" s="7" t="s">
        <v>735</v>
      </c>
      <c r="B118" s="7" t="s">
        <v>736</v>
      </c>
      <c r="C118" s="37" t="s">
        <v>86</v>
      </c>
      <c r="D118" s="298">
        <v>3083</v>
      </c>
      <c r="E118" s="299">
        <v>30083</v>
      </c>
      <c r="F118" s="27" t="s">
        <v>167</v>
      </c>
      <c r="G118" s="27" t="s">
        <v>160</v>
      </c>
      <c r="H118" s="35">
        <v>1439666</v>
      </c>
      <c r="I118" s="35">
        <v>368</v>
      </c>
      <c r="J118" s="9" t="s">
        <v>7</v>
      </c>
      <c r="K118" s="9" t="s">
        <v>161</v>
      </c>
      <c r="L118" s="8">
        <v>236</v>
      </c>
      <c r="M118" s="8">
        <v>24626</v>
      </c>
      <c r="N118" s="9" t="s">
        <v>1148</v>
      </c>
      <c r="O118" s="8">
        <v>2436</v>
      </c>
      <c r="P118" s="9" t="s">
        <v>1148</v>
      </c>
      <c r="Q118" s="8">
        <v>0</v>
      </c>
      <c r="R118" s="9" t="s">
        <v>1148</v>
      </c>
      <c r="S118" s="8">
        <v>2677</v>
      </c>
      <c r="T118" s="9" t="s">
        <v>1148</v>
      </c>
      <c r="U118" s="8">
        <v>0</v>
      </c>
      <c r="V118" s="9" t="s">
        <v>1148</v>
      </c>
      <c r="W118" s="33">
        <v>29739</v>
      </c>
      <c r="X118" s="9" t="s">
        <v>1148</v>
      </c>
      <c r="Y118" s="30">
        <v>77.73</v>
      </c>
      <c r="Z118" s="9" t="s">
        <v>1148</v>
      </c>
      <c r="AA118" s="30">
        <v>7.8</v>
      </c>
      <c r="AB118" s="9" t="s">
        <v>1148</v>
      </c>
      <c r="AC118" s="30">
        <v>0</v>
      </c>
      <c r="AD118" s="9" t="s">
        <v>1148</v>
      </c>
      <c r="AE118" s="30">
        <v>4.3339999999999996</v>
      </c>
      <c r="AF118" s="9" t="s">
        <v>1148</v>
      </c>
      <c r="AG118" s="19">
        <v>0</v>
      </c>
      <c r="AH118" s="34" t="s">
        <v>1148</v>
      </c>
      <c r="AI118" s="32">
        <v>89.864000000000004</v>
      </c>
      <c r="AJ118" s="7" t="s">
        <v>1148</v>
      </c>
      <c r="AK118" s="7" t="str">
        <f>IF(OR(N118="Q",P118="Q",R118="Q",T118="Q",V118="Q",X118="Q",Z118="Q",AB118="Q",AD118="Q",AF118="Q",AH118="Q",AJ118="Q"),"Yes","No")</f>
        <v>No</v>
      </c>
    </row>
    <row r="119" spans="1:37">
      <c r="A119" s="7" t="s">
        <v>735</v>
      </c>
      <c r="B119" s="7" t="s">
        <v>736</v>
      </c>
      <c r="C119" s="37" t="s">
        <v>86</v>
      </c>
      <c r="D119" s="298">
        <v>3083</v>
      </c>
      <c r="E119" s="299">
        <v>30083</v>
      </c>
      <c r="F119" s="27" t="s">
        <v>167</v>
      </c>
      <c r="G119" s="27" t="s">
        <v>160</v>
      </c>
      <c r="H119" s="35">
        <v>1439666</v>
      </c>
      <c r="I119" s="35">
        <v>368</v>
      </c>
      <c r="J119" s="9" t="s">
        <v>8</v>
      </c>
      <c r="K119" s="9" t="s">
        <v>161</v>
      </c>
      <c r="L119" s="8">
        <v>33</v>
      </c>
      <c r="M119" s="8">
        <v>922</v>
      </c>
      <c r="N119" s="9" t="s">
        <v>1148</v>
      </c>
      <c r="O119" s="8">
        <v>0</v>
      </c>
      <c r="P119" s="9" t="s">
        <v>1148</v>
      </c>
      <c r="Q119" s="8">
        <v>0</v>
      </c>
      <c r="R119" s="9" t="s">
        <v>1148</v>
      </c>
      <c r="S119" s="8">
        <v>0</v>
      </c>
      <c r="T119" s="9" t="s">
        <v>1148</v>
      </c>
      <c r="U119" s="8">
        <v>0</v>
      </c>
      <c r="V119" s="9" t="s">
        <v>1148</v>
      </c>
      <c r="W119" s="33">
        <v>922</v>
      </c>
      <c r="X119" s="9" t="s">
        <v>1148</v>
      </c>
      <c r="Y119" s="30">
        <v>0.69</v>
      </c>
      <c r="Z119" s="9" t="s">
        <v>1148</v>
      </c>
      <c r="AA119" s="30">
        <v>0</v>
      </c>
      <c r="AB119" s="9" t="s">
        <v>1148</v>
      </c>
      <c r="AC119" s="30">
        <v>0</v>
      </c>
      <c r="AD119" s="9" t="s">
        <v>1148</v>
      </c>
      <c r="AE119" s="30">
        <v>0</v>
      </c>
      <c r="AF119" s="9" t="s">
        <v>1148</v>
      </c>
      <c r="AG119" s="19">
        <v>0</v>
      </c>
      <c r="AH119" s="34" t="s">
        <v>1148</v>
      </c>
      <c r="AI119" s="32">
        <v>0.69</v>
      </c>
      <c r="AJ119" s="7" t="s">
        <v>1148</v>
      </c>
      <c r="AK119" s="7" t="str">
        <f>IF(OR(N119="Q",P119="Q",R119="Q",T119="Q",V119="Q",X119="Q",Z119="Q",AB119="Q",AD119="Q",AF119="Q",AH119="Q",AJ119="Q"),"Yes","No")</f>
        <v>No</v>
      </c>
    </row>
    <row r="120" spans="1:37">
      <c r="A120" s="7" t="s">
        <v>735</v>
      </c>
      <c r="B120" s="7" t="s">
        <v>736</v>
      </c>
      <c r="C120" s="37" t="s">
        <v>86</v>
      </c>
      <c r="D120" s="298">
        <v>3083</v>
      </c>
      <c r="E120" s="299">
        <v>30083</v>
      </c>
      <c r="F120" s="27" t="s">
        <v>167</v>
      </c>
      <c r="G120" s="27" t="s">
        <v>160</v>
      </c>
      <c r="H120" s="35">
        <v>1439666</v>
      </c>
      <c r="I120" s="35">
        <v>368</v>
      </c>
      <c r="J120" s="9" t="s">
        <v>21</v>
      </c>
      <c r="K120" s="9" t="s">
        <v>161</v>
      </c>
      <c r="L120" s="8">
        <v>6</v>
      </c>
      <c r="M120" s="8">
        <v>15560</v>
      </c>
      <c r="N120" s="9" t="s">
        <v>1148</v>
      </c>
      <c r="O120" s="8">
        <v>0</v>
      </c>
      <c r="P120" s="9" t="s">
        <v>1148</v>
      </c>
      <c r="Q120" s="8">
        <v>757</v>
      </c>
      <c r="R120" s="9" t="s">
        <v>1148</v>
      </c>
      <c r="S120" s="8">
        <v>296</v>
      </c>
      <c r="T120" s="9" t="s">
        <v>1148</v>
      </c>
      <c r="U120" s="8">
        <v>0</v>
      </c>
      <c r="V120" s="9" t="s">
        <v>1148</v>
      </c>
      <c r="W120" s="33">
        <v>16613</v>
      </c>
      <c r="X120" s="9" t="s">
        <v>1148</v>
      </c>
      <c r="Y120" s="30">
        <v>33.414000000000001</v>
      </c>
      <c r="Z120" s="9" t="s">
        <v>1148</v>
      </c>
      <c r="AA120" s="30">
        <v>0</v>
      </c>
      <c r="AB120" s="9" t="s">
        <v>1148</v>
      </c>
      <c r="AC120" s="30">
        <v>1</v>
      </c>
      <c r="AD120" s="9" t="s">
        <v>1148</v>
      </c>
      <c r="AE120" s="30">
        <v>0.48</v>
      </c>
      <c r="AF120" s="9" t="s">
        <v>1148</v>
      </c>
      <c r="AG120" s="19">
        <v>0</v>
      </c>
      <c r="AH120" s="34" t="s">
        <v>1148</v>
      </c>
      <c r="AI120" s="32">
        <v>34.893999999999998</v>
      </c>
      <c r="AJ120" s="7" t="s">
        <v>1148</v>
      </c>
      <c r="AK120" s="7" t="str">
        <f>IF(OR(N120="Q",P120="Q",R120="Q",T120="Q",V120="Q",X120="Q",Z120="Q",AB120="Q",AD120="Q",AF120="Q",AH120="Q",AJ120="Q"),"Yes","No")</f>
        <v>No</v>
      </c>
    </row>
    <row r="121" spans="1:37">
      <c r="A121" s="7" t="s">
        <v>595</v>
      </c>
      <c r="B121" s="7" t="s">
        <v>596</v>
      </c>
      <c r="C121" s="37" t="s">
        <v>17</v>
      </c>
      <c r="D121" s="298">
        <v>9009</v>
      </c>
      <c r="E121" s="299">
        <v>90009</v>
      </c>
      <c r="F121" s="27" t="s">
        <v>167</v>
      </c>
      <c r="G121" s="27" t="s">
        <v>160</v>
      </c>
      <c r="H121" s="35">
        <v>3281212</v>
      </c>
      <c r="I121" s="35">
        <v>363</v>
      </c>
      <c r="J121" s="9" t="s">
        <v>7</v>
      </c>
      <c r="K121" s="9" t="s">
        <v>161</v>
      </c>
      <c r="L121" s="8">
        <v>192</v>
      </c>
      <c r="M121" s="8">
        <v>69655</v>
      </c>
      <c r="N121" s="9" t="s">
        <v>1148</v>
      </c>
      <c r="O121" s="8">
        <v>0</v>
      </c>
      <c r="P121" s="9" t="s">
        <v>1148</v>
      </c>
      <c r="Q121" s="8">
        <v>240</v>
      </c>
      <c r="R121" s="9" t="s">
        <v>1148</v>
      </c>
      <c r="S121" s="8">
        <v>5209</v>
      </c>
      <c r="T121" s="9" t="s">
        <v>1148</v>
      </c>
      <c r="U121" s="8">
        <v>0</v>
      </c>
      <c r="V121" s="9" t="s">
        <v>1148</v>
      </c>
      <c r="W121" s="33">
        <v>75104</v>
      </c>
      <c r="X121" s="9" t="s">
        <v>1148</v>
      </c>
      <c r="Y121" s="30">
        <v>65</v>
      </c>
      <c r="Z121" s="9" t="s">
        <v>1148</v>
      </c>
      <c r="AA121" s="30">
        <v>0</v>
      </c>
      <c r="AB121" s="9" t="s">
        <v>1148</v>
      </c>
      <c r="AC121" s="30">
        <v>1</v>
      </c>
      <c r="AD121" s="9" t="s">
        <v>1148</v>
      </c>
      <c r="AE121" s="30">
        <v>11</v>
      </c>
      <c r="AF121" s="9" t="s">
        <v>1148</v>
      </c>
      <c r="AG121" s="19">
        <v>0</v>
      </c>
      <c r="AH121" s="34" t="s">
        <v>1148</v>
      </c>
      <c r="AI121" s="32">
        <v>77</v>
      </c>
      <c r="AJ121" s="7" t="s">
        <v>1148</v>
      </c>
      <c r="AK121" s="7" t="str">
        <f>IF(OR(N121="Q",P121="Q",R121="Q",T121="Q",V121="Q",X121="Q",Z121="Q",AB121="Q",AD121="Q",AF121="Q",AH121="Q",AJ121="Q"),"Yes","No")</f>
        <v>No</v>
      </c>
    </row>
    <row r="122" spans="1:37">
      <c r="A122" s="7" t="s">
        <v>264</v>
      </c>
      <c r="B122" s="7" t="s">
        <v>265</v>
      </c>
      <c r="C122" s="37" t="s">
        <v>73</v>
      </c>
      <c r="D122" s="298">
        <v>5016</v>
      </c>
      <c r="E122" s="299">
        <v>50016</v>
      </c>
      <c r="F122" s="27" t="s">
        <v>167</v>
      </c>
      <c r="G122" s="27" t="s">
        <v>160</v>
      </c>
      <c r="H122" s="35">
        <v>1368035</v>
      </c>
      <c r="I122" s="35">
        <v>361</v>
      </c>
      <c r="J122" s="9" t="s">
        <v>7</v>
      </c>
      <c r="K122" s="9" t="s">
        <v>161</v>
      </c>
      <c r="L122" s="8">
        <v>284</v>
      </c>
      <c r="M122" s="8">
        <v>12739</v>
      </c>
      <c r="N122" s="9" t="s">
        <v>1148</v>
      </c>
      <c r="O122" s="8">
        <v>0</v>
      </c>
      <c r="P122" s="9" t="s">
        <v>1148</v>
      </c>
      <c r="Q122" s="8">
        <v>0</v>
      </c>
      <c r="R122" s="9" t="s">
        <v>1148</v>
      </c>
      <c r="S122" s="8">
        <v>20546</v>
      </c>
      <c r="T122" s="9" t="s">
        <v>1148</v>
      </c>
      <c r="U122" s="8">
        <v>0</v>
      </c>
      <c r="V122" s="9" t="s">
        <v>1148</v>
      </c>
      <c r="W122" s="33">
        <v>33285</v>
      </c>
      <c r="X122" s="9" t="s">
        <v>1148</v>
      </c>
      <c r="Y122" s="30">
        <v>11</v>
      </c>
      <c r="Z122" s="9" t="s">
        <v>1148</v>
      </c>
      <c r="AA122" s="30">
        <v>0</v>
      </c>
      <c r="AB122" s="9" t="s">
        <v>1148</v>
      </c>
      <c r="AC122" s="30">
        <v>0</v>
      </c>
      <c r="AD122" s="9" t="s">
        <v>1148</v>
      </c>
      <c r="AE122" s="30">
        <v>19</v>
      </c>
      <c r="AF122" s="9" t="s">
        <v>1148</v>
      </c>
      <c r="AG122" s="19">
        <v>0</v>
      </c>
      <c r="AH122" s="34" t="s">
        <v>1148</v>
      </c>
      <c r="AI122" s="32">
        <v>30</v>
      </c>
      <c r="AJ122" s="7" t="s">
        <v>1148</v>
      </c>
      <c r="AK122" s="7" t="str">
        <f>IF(OR(N122="Q",P122="Q",R122="Q",T122="Q",V122="Q",X122="Q",Z122="Q",AB122="Q",AD122="Q",AF122="Q",AH122="Q",AJ122="Q"),"Yes","No")</f>
        <v>No</v>
      </c>
    </row>
    <row r="123" spans="1:37">
      <c r="A123" s="7" t="s">
        <v>538</v>
      </c>
      <c r="B123" s="7" t="s">
        <v>539</v>
      </c>
      <c r="C123" s="37" t="s">
        <v>70</v>
      </c>
      <c r="D123" s="298">
        <v>2004</v>
      </c>
      <c r="E123" s="299">
        <v>20004</v>
      </c>
      <c r="F123" s="27" t="s">
        <v>167</v>
      </c>
      <c r="G123" s="27" t="s">
        <v>160</v>
      </c>
      <c r="H123" s="35">
        <v>935906</v>
      </c>
      <c r="I123" s="35">
        <v>351</v>
      </c>
      <c r="J123" s="9" t="s">
        <v>7</v>
      </c>
      <c r="K123" s="9" t="s">
        <v>161</v>
      </c>
      <c r="L123" s="8">
        <v>264</v>
      </c>
      <c r="M123" s="8">
        <v>0</v>
      </c>
      <c r="N123" s="9" t="s">
        <v>1148</v>
      </c>
      <c r="O123" s="8">
        <v>0</v>
      </c>
      <c r="P123" s="9" t="s">
        <v>1148</v>
      </c>
      <c r="Q123" s="8">
        <v>0</v>
      </c>
      <c r="R123" s="9" t="s">
        <v>1148</v>
      </c>
      <c r="S123" s="8">
        <v>829</v>
      </c>
      <c r="T123" s="9" t="s">
        <v>1148</v>
      </c>
      <c r="U123" s="8">
        <v>0</v>
      </c>
      <c r="V123" s="9" t="s">
        <v>1148</v>
      </c>
      <c r="W123" s="33">
        <v>829</v>
      </c>
      <c r="X123" s="9" t="s">
        <v>1148</v>
      </c>
      <c r="Y123" s="30">
        <v>0</v>
      </c>
      <c r="Z123" s="9" t="s">
        <v>1148</v>
      </c>
      <c r="AA123" s="30">
        <v>0</v>
      </c>
      <c r="AB123" s="9" t="s">
        <v>1148</v>
      </c>
      <c r="AC123" s="30">
        <v>0</v>
      </c>
      <c r="AD123" s="9" t="s">
        <v>1148</v>
      </c>
      <c r="AE123" s="30">
        <v>1</v>
      </c>
      <c r="AF123" s="9" t="s">
        <v>1148</v>
      </c>
      <c r="AG123" s="19">
        <v>0</v>
      </c>
      <c r="AH123" s="34" t="s">
        <v>1148</v>
      </c>
      <c r="AI123" s="32">
        <v>1</v>
      </c>
      <c r="AJ123" s="7" t="s">
        <v>1148</v>
      </c>
      <c r="AK123" s="7" t="str">
        <f>IF(OR(N123="Q",P123="Q",R123="Q",T123="Q",V123="Q",X123="Q",Z123="Q",AB123="Q",AD123="Q",AF123="Q",AH123="Q",AJ123="Q"),"Yes","No")</f>
        <v>No</v>
      </c>
    </row>
    <row r="124" spans="1:37">
      <c r="A124" s="7" t="s">
        <v>538</v>
      </c>
      <c r="B124" s="7" t="s">
        <v>539</v>
      </c>
      <c r="C124" s="37" t="s">
        <v>70</v>
      </c>
      <c r="D124" s="298">
        <v>2004</v>
      </c>
      <c r="E124" s="299">
        <v>20004</v>
      </c>
      <c r="F124" s="27" t="s">
        <v>167</v>
      </c>
      <c r="G124" s="27" t="s">
        <v>160</v>
      </c>
      <c r="H124" s="35">
        <v>935906</v>
      </c>
      <c r="I124" s="35">
        <v>351</v>
      </c>
      <c r="J124" s="9" t="s">
        <v>10</v>
      </c>
      <c r="K124" s="9" t="s">
        <v>161</v>
      </c>
      <c r="L124" s="8">
        <v>64</v>
      </c>
      <c r="M124" s="8">
        <v>0</v>
      </c>
      <c r="N124" s="9" t="s">
        <v>1148</v>
      </c>
      <c r="O124" s="8">
        <v>0</v>
      </c>
      <c r="P124" s="9" t="s">
        <v>1148</v>
      </c>
      <c r="Q124" s="8">
        <v>0</v>
      </c>
      <c r="R124" s="9" t="s">
        <v>1148</v>
      </c>
      <c r="S124" s="8">
        <v>0</v>
      </c>
      <c r="T124" s="9" t="s">
        <v>1148</v>
      </c>
      <c r="U124" s="8">
        <v>0</v>
      </c>
      <c r="V124" s="9" t="s">
        <v>1148</v>
      </c>
      <c r="W124" s="33">
        <v>0</v>
      </c>
      <c r="X124" s="9" t="s">
        <v>1148</v>
      </c>
      <c r="Y124" s="30">
        <v>0</v>
      </c>
      <c r="Z124" s="9" t="s">
        <v>1148</v>
      </c>
      <c r="AA124" s="30">
        <v>0</v>
      </c>
      <c r="AB124" s="9" t="s">
        <v>1148</v>
      </c>
      <c r="AC124" s="30">
        <v>0</v>
      </c>
      <c r="AD124" s="9" t="s">
        <v>1148</v>
      </c>
      <c r="AE124" s="30">
        <v>0</v>
      </c>
      <c r="AF124" s="9" t="s">
        <v>1148</v>
      </c>
      <c r="AG124" s="19">
        <v>0</v>
      </c>
      <c r="AH124" s="34" t="s">
        <v>1148</v>
      </c>
      <c r="AI124" s="32">
        <v>0</v>
      </c>
      <c r="AJ124" s="7" t="s">
        <v>1148</v>
      </c>
      <c r="AK124" s="7" t="str">
        <f>IF(OR(N124="Q",P124="Q",R124="Q",T124="Q",V124="Q",X124="Q",Z124="Q",AB124="Q",AD124="Q",AF124="Q",AH124="Q",AJ124="Q"),"Yes","No")</f>
        <v>No</v>
      </c>
    </row>
    <row r="125" spans="1:37">
      <c r="A125" s="7" t="s">
        <v>538</v>
      </c>
      <c r="B125" s="7" t="s">
        <v>539</v>
      </c>
      <c r="C125" s="37" t="s">
        <v>70</v>
      </c>
      <c r="D125" s="298">
        <v>2004</v>
      </c>
      <c r="E125" s="299">
        <v>20004</v>
      </c>
      <c r="F125" s="27" t="s">
        <v>167</v>
      </c>
      <c r="G125" s="27" t="s">
        <v>160</v>
      </c>
      <c r="H125" s="35">
        <v>935906</v>
      </c>
      <c r="I125" s="35">
        <v>351</v>
      </c>
      <c r="J125" s="9" t="s">
        <v>21</v>
      </c>
      <c r="K125" s="9" t="s">
        <v>161</v>
      </c>
      <c r="L125" s="8">
        <v>23</v>
      </c>
      <c r="M125" s="8">
        <v>0</v>
      </c>
      <c r="N125" s="9" t="s">
        <v>1148</v>
      </c>
      <c r="O125" s="8">
        <v>0</v>
      </c>
      <c r="P125" s="9" t="s">
        <v>1148</v>
      </c>
      <c r="Q125" s="8">
        <v>0</v>
      </c>
      <c r="R125" s="9" t="s">
        <v>1148</v>
      </c>
      <c r="S125" s="8">
        <v>0</v>
      </c>
      <c r="T125" s="9" t="s">
        <v>1148</v>
      </c>
      <c r="U125" s="8">
        <v>0</v>
      </c>
      <c r="V125" s="9" t="s">
        <v>1148</v>
      </c>
      <c r="W125" s="33">
        <v>0</v>
      </c>
      <c r="X125" s="9" t="s">
        <v>1148</v>
      </c>
      <c r="Y125" s="30">
        <v>0</v>
      </c>
      <c r="Z125" s="9" t="s">
        <v>1148</v>
      </c>
      <c r="AA125" s="30">
        <v>0</v>
      </c>
      <c r="AB125" s="9" t="s">
        <v>1148</v>
      </c>
      <c r="AC125" s="30">
        <v>0</v>
      </c>
      <c r="AD125" s="9" t="s">
        <v>1148</v>
      </c>
      <c r="AE125" s="30">
        <v>0</v>
      </c>
      <c r="AF125" s="9" t="s">
        <v>1148</v>
      </c>
      <c r="AG125" s="19">
        <v>0</v>
      </c>
      <c r="AH125" s="34" t="s">
        <v>1148</v>
      </c>
      <c r="AI125" s="32">
        <v>0</v>
      </c>
      <c r="AJ125" s="7" t="s">
        <v>1148</v>
      </c>
      <c r="AK125" s="7" t="str">
        <f>IF(OR(N125="Q",P125="Q",R125="Q",T125="Q",V125="Q",X125="Q",Z125="Q",AB125="Q",AD125="Q",AF125="Q",AH125="Q",AJ125="Q"),"Yes","No")</f>
        <v>No</v>
      </c>
    </row>
    <row r="126" spans="1:37">
      <c r="A126" s="7" t="s">
        <v>636</v>
      </c>
      <c r="B126" s="7" t="s">
        <v>637</v>
      </c>
      <c r="C126" s="37" t="s">
        <v>73</v>
      </c>
      <c r="D126" s="298">
        <v>5012</v>
      </c>
      <c r="E126" s="299">
        <v>50012</v>
      </c>
      <c r="F126" s="27" t="s">
        <v>164</v>
      </c>
      <c r="G126" s="27" t="s">
        <v>160</v>
      </c>
      <c r="H126" s="35">
        <v>1624827</v>
      </c>
      <c r="I126" s="35">
        <v>346</v>
      </c>
      <c r="J126" s="9" t="s">
        <v>7</v>
      </c>
      <c r="K126" s="9" t="s">
        <v>161</v>
      </c>
      <c r="L126" s="8">
        <v>298</v>
      </c>
      <c r="M126" s="8">
        <v>4872</v>
      </c>
      <c r="N126" s="9" t="s">
        <v>1148</v>
      </c>
      <c r="O126" s="8">
        <v>0</v>
      </c>
      <c r="P126" s="9" t="s">
        <v>1148</v>
      </c>
      <c r="Q126" s="8">
        <v>0</v>
      </c>
      <c r="R126" s="9" t="s">
        <v>1148</v>
      </c>
      <c r="S126" s="8">
        <v>4005</v>
      </c>
      <c r="T126" s="9" t="s">
        <v>1148</v>
      </c>
      <c r="U126" s="8">
        <v>0</v>
      </c>
      <c r="V126" s="9" t="s">
        <v>1148</v>
      </c>
      <c r="W126" s="33">
        <v>8877</v>
      </c>
      <c r="X126" s="9" t="s">
        <v>1148</v>
      </c>
      <c r="Y126" s="30">
        <v>6</v>
      </c>
      <c r="Z126" s="9" t="s">
        <v>1148</v>
      </c>
      <c r="AA126" s="30">
        <v>0</v>
      </c>
      <c r="AB126" s="9" t="s">
        <v>1148</v>
      </c>
      <c r="AC126" s="30">
        <v>0</v>
      </c>
      <c r="AD126" s="9" t="s">
        <v>1148</v>
      </c>
      <c r="AE126" s="30">
        <v>6</v>
      </c>
      <c r="AF126" s="9" t="s">
        <v>1148</v>
      </c>
      <c r="AG126" s="19">
        <v>0</v>
      </c>
      <c r="AH126" s="34" t="s">
        <v>1148</v>
      </c>
      <c r="AI126" s="32">
        <v>12</v>
      </c>
      <c r="AJ126" s="7" t="s">
        <v>1148</v>
      </c>
      <c r="AK126" s="7" t="str">
        <f>IF(OR(N126="Q",P126="Q",R126="Q",T126="Q",V126="Q",X126="Q",Z126="Q",AB126="Q",AD126="Q",AF126="Q",AH126="Q",AJ126="Q"),"Yes","No")</f>
        <v>No</v>
      </c>
    </row>
    <row r="127" spans="1:37">
      <c r="A127" s="7" t="s">
        <v>324</v>
      </c>
      <c r="B127" s="7" t="s">
        <v>325</v>
      </c>
      <c r="C127" s="37" t="s">
        <v>13</v>
      </c>
      <c r="D127" s="298">
        <v>9033</v>
      </c>
      <c r="E127" s="299">
        <v>90033</v>
      </c>
      <c r="F127" s="27" t="s">
        <v>164</v>
      </c>
      <c r="G127" s="27" t="s">
        <v>160</v>
      </c>
      <c r="H127" s="35">
        <v>843168</v>
      </c>
      <c r="I127" s="35">
        <v>338</v>
      </c>
      <c r="J127" s="9" t="s">
        <v>7</v>
      </c>
      <c r="K127" s="9" t="s">
        <v>161</v>
      </c>
      <c r="L127" s="8">
        <v>212</v>
      </c>
      <c r="M127" s="8">
        <v>2590</v>
      </c>
      <c r="N127" s="9" t="s">
        <v>1148</v>
      </c>
      <c r="O127" s="8">
        <v>0</v>
      </c>
      <c r="P127" s="9" t="s">
        <v>1148</v>
      </c>
      <c r="Q127" s="8">
        <v>0</v>
      </c>
      <c r="R127" s="9" t="s">
        <v>1148</v>
      </c>
      <c r="S127" s="8">
        <v>0</v>
      </c>
      <c r="T127" s="9" t="s">
        <v>1148</v>
      </c>
      <c r="U127" s="8">
        <v>0</v>
      </c>
      <c r="V127" s="9" t="s">
        <v>1148</v>
      </c>
      <c r="W127" s="33">
        <v>2590</v>
      </c>
      <c r="X127" s="9" t="s">
        <v>1148</v>
      </c>
      <c r="Y127" s="30">
        <v>2</v>
      </c>
      <c r="Z127" s="9" t="s">
        <v>1148</v>
      </c>
      <c r="AA127" s="30">
        <v>0</v>
      </c>
      <c r="AB127" s="9" t="s">
        <v>1148</v>
      </c>
      <c r="AC127" s="30">
        <v>0</v>
      </c>
      <c r="AD127" s="9" t="s">
        <v>1148</v>
      </c>
      <c r="AE127" s="30">
        <v>0</v>
      </c>
      <c r="AF127" s="9" t="s">
        <v>1148</v>
      </c>
      <c r="AG127" s="19">
        <v>0</v>
      </c>
      <c r="AH127" s="34" t="s">
        <v>1148</v>
      </c>
      <c r="AI127" s="32">
        <v>2</v>
      </c>
      <c r="AJ127" s="7" t="s">
        <v>1148</v>
      </c>
      <c r="AK127" s="7" t="str">
        <f>IF(OR(N127="Q",P127="Q",R127="Q",T127="Q",V127="Q",X127="Q",Z127="Q",AB127="Q",AD127="Q",AF127="Q",AH127="Q",AJ127="Q"),"Yes","No")</f>
        <v>No</v>
      </c>
    </row>
    <row r="128" spans="1:37">
      <c r="A128" s="7" t="s">
        <v>324</v>
      </c>
      <c r="B128" s="7" t="s">
        <v>325</v>
      </c>
      <c r="C128" s="37" t="s">
        <v>13</v>
      </c>
      <c r="D128" s="298">
        <v>9033</v>
      </c>
      <c r="E128" s="299">
        <v>90033</v>
      </c>
      <c r="F128" s="27" t="s">
        <v>164</v>
      </c>
      <c r="G128" s="27" t="s">
        <v>160</v>
      </c>
      <c r="H128" s="35">
        <v>843168</v>
      </c>
      <c r="I128" s="35">
        <v>338</v>
      </c>
      <c r="J128" s="9" t="s">
        <v>10</v>
      </c>
      <c r="K128" s="9" t="s">
        <v>161</v>
      </c>
      <c r="L128" s="8">
        <v>120</v>
      </c>
      <c r="M128" s="8">
        <v>39029</v>
      </c>
      <c r="N128" s="9" t="s">
        <v>1148</v>
      </c>
      <c r="O128" s="8">
        <v>0</v>
      </c>
      <c r="P128" s="9" t="s">
        <v>1148</v>
      </c>
      <c r="Q128" s="8">
        <v>0</v>
      </c>
      <c r="R128" s="9" t="s">
        <v>1148</v>
      </c>
      <c r="S128" s="8">
        <v>0</v>
      </c>
      <c r="T128" s="9" t="s">
        <v>1148</v>
      </c>
      <c r="U128" s="8">
        <v>0</v>
      </c>
      <c r="V128" s="9" t="s">
        <v>1148</v>
      </c>
      <c r="W128" s="33">
        <v>39029</v>
      </c>
      <c r="X128" s="9" t="s">
        <v>1148</v>
      </c>
      <c r="Y128" s="30">
        <v>45</v>
      </c>
      <c r="Z128" s="9" t="s">
        <v>1148</v>
      </c>
      <c r="AA128" s="30">
        <v>0</v>
      </c>
      <c r="AB128" s="9" t="s">
        <v>1148</v>
      </c>
      <c r="AC128" s="30">
        <v>0</v>
      </c>
      <c r="AD128" s="9" t="s">
        <v>1148</v>
      </c>
      <c r="AE128" s="30">
        <v>0</v>
      </c>
      <c r="AF128" s="9" t="s">
        <v>1148</v>
      </c>
      <c r="AG128" s="19">
        <v>0</v>
      </c>
      <c r="AH128" s="34" t="s">
        <v>1148</v>
      </c>
      <c r="AI128" s="32">
        <v>45</v>
      </c>
      <c r="AJ128" s="7" t="s">
        <v>1148</v>
      </c>
      <c r="AK128" s="7" t="str">
        <f>IF(OR(N128="Q",P128="Q",R128="Q",T128="Q",V128="Q",X128="Q",Z128="Q",AB128="Q",AD128="Q",AF128="Q",AH128="Q",AJ128="Q"),"Yes","No")</f>
        <v>No</v>
      </c>
    </row>
    <row r="129" spans="1:37">
      <c r="A129" s="7" t="s">
        <v>324</v>
      </c>
      <c r="B129" s="7" t="s">
        <v>325</v>
      </c>
      <c r="C129" s="37" t="s">
        <v>13</v>
      </c>
      <c r="D129" s="298">
        <v>9033</v>
      </c>
      <c r="E129" s="299">
        <v>90033</v>
      </c>
      <c r="F129" s="27" t="s">
        <v>164</v>
      </c>
      <c r="G129" s="27" t="s">
        <v>160</v>
      </c>
      <c r="H129" s="35">
        <v>843168</v>
      </c>
      <c r="I129" s="35">
        <v>338</v>
      </c>
      <c r="J129" s="9" t="s">
        <v>12</v>
      </c>
      <c r="K129" s="9" t="s">
        <v>161</v>
      </c>
      <c r="L129" s="8">
        <v>6</v>
      </c>
      <c r="M129" s="8">
        <v>0</v>
      </c>
      <c r="N129" s="9" t="s">
        <v>1148</v>
      </c>
      <c r="O129" s="8">
        <v>0</v>
      </c>
      <c r="P129" s="9" t="s">
        <v>1148</v>
      </c>
      <c r="Q129" s="8">
        <v>0</v>
      </c>
      <c r="R129" s="9" t="s">
        <v>1148</v>
      </c>
      <c r="S129" s="8">
        <v>0</v>
      </c>
      <c r="T129" s="9" t="s">
        <v>1148</v>
      </c>
      <c r="U129" s="8">
        <v>0</v>
      </c>
      <c r="V129" s="9" t="s">
        <v>1148</v>
      </c>
      <c r="W129" s="33">
        <v>0</v>
      </c>
      <c r="X129" s="9" t="s">
        <v>1148</v>
      </c>
      <c r="Y129" s="30">
        <v>0</v>
      </c>
      <c r="Z129" s="9" t="s">
        <v>1148</v>
      </c>
      <c r="AA129" s="30">
        <v>0</v>
      </c>
      <c r="AB129" s="9" t="s">
        <v>1148</v>
      </c>
      <c r="AC129" s="30">
        <v>0</v>
      </c>
      <c r="AD129" s="9" t="s">
        <v>1148</v>
      </c>
      <c r="AE129" s="30">
        <v>0</v>
      </c>
      <c r="AF129" s="9" t="s">
        <v>1148</v>
      </c>
      <c r="AG129" s="19">
        <v>0</v>
      </c>
      <c r="AH129" s="34" t="s">
        <v>1148</v>
      </c>
      <c r="AI129" s="32">
        <v>0</v>
      </c>
      <c r="AJ129" s="7" t="s">
        <v>1148</v>
      </c>
      <c r="AK129" s="7" t="str">
        <f>IF(OR(N129="Q",P129="Q",R129="Q",T129="Q",V129="Q",X129="Q",Z129="Q",AB129="Q",AD129="Q",AF129="Q",AH129="Q",AJ129="Q"),"Yes","No")</f>
        <v>No</v>
      </c>
    </row>
    <row r="130" spans="1:37">
      <c r="A130" s="7" t="s">
        <v>268</v>
      </c>
      <c r="B130" s="7" t="s">
        <v>269</v>
      </c>
      <c r="C130" s="37" t="s">
        <v>89</v>
      </c>
      <c r="D130" s="298">
        <v>40</v>
      </c>
      <c r="E130" s="299">
        <v>40</v>
      </c>
      <c r="F130" s="27" t="s">
        <v>167</v>
      </c>
      <c r="G130" s="27" t="s">
        <v>160</v>
      </c>
      <c r="H130" s="35">
        <v>3059393</v>
      </c>
      <c r="I130" s="35">
        <v>336</v>
      </c>
      <c r="J130" s="9" t="s">
        <v>18</v>
      </c>
      <c r="K130" s="9" t="s">
        <v>161</v>
      </c>
      <c r="L130" s="8">
        <v>190</v>
      </c>
      <c r="M130" s="8">
        <v>96985</v>
      </c>
      <c r="N130" s="9" t="s">
        <v>1148</v>
      </c>
      <c r="O130" s="8">
        <v>83</v>
      </c>
      <c r="P130" s="9" t="s">
        <v>1148</v>
      </c>
      <c r="Q130" s="8">
        <v>1533</v>
      </c>
      <c r="R130" s="9" t="s">
        <v>1148</v>
      </c>
      <c r="S130" s="8">
        <v>850</v>
      </c>
      <c r="T130" s="9" t="s">
        <v>1148</v>
      </c>
      <c r="U130" s="8">
        <v>0</v>
      </c>
      <c r="V130" s="9" t="s">
        <v>1148</v>
      </c>
      <c r="W130" s="33">
        <v>99451</v>
      </c>
      <c r="X130" s="9" t="s">
        <v>1148</v>
      </c>
      <c r="Y130" s="30">
        <v>89.01</v>
      </c>
      <c r="Z130" s="9" t="s">
        <v>1148</v>
      </c>
      <c r="AA130" s="30">
        <v>6.7</v>
      </c>
      <c r="AB130" s="9" t="s">
        <v>1148</v>
      </c>
      <c r="AC130" s="30">
        <v>0.1</v>
      </c>
      <c r="AD130" s="9" t="s">
        <v>1148</v>
      </c>
      <c r="AE130" s="30">
        <v>7</v>
      </c>
      <c r="AF130" s="9" t="s">
        <v>1148</v>
      </c>
      <c r="AG130" s="19">
        <v>0</v>
      </c>
      <c r="AH130" s="34" t="s">
        <v>1148</v>
      </c>
      <c r="AI130" s="32">
        <v>102.81</v>
      </c>
      <c r="AJ130" s="7" t="s">
        <v>1148</v>
      </c>
      <c r="AK130" s="7" t="str">
        <f>IF(OR(N130="Q",P130="Q",R130="Q",T130="Q",V130="Q",X130="Q",Z130="Q",AB130="Q",AD130="Q",AF130="Q",AH130="Q",AJ130="Q"),"Yes","No")</f>
        <v>No</v>
      </c>
    </row>
    <row r="131" spans="1:37">
      <c r="A131" s="7" t="s">
        <v>268</v>
      </c>
      <c r="B131" s="7" t="s">
        <v>269</v>
      </c>
      <c r="C131" s="37" t="s">
        <v>89</v>
      </c>
      <c r="D131" s="298">
        <v>40</v>
      </c>
      <c r="E131" s="299">
        <v>40</v>
      </c>
      <c r="F131" s="27" t="s">
        <v>167</v>
      </c>
      <c r="G131" s="27" t="s">
        <v>160</v>
      </c>
      <c r="H131" s="35">
        <v>3059393</v>
      </c>
      <c r="I131" s="35">
        <v>336</v>
      </c>
      <c r="J131" s="9" t="s">
        <v>21</v>
      </c>
      <c r="K131" s="9" t="s">
        <v>161</v>
      </c>
      <c r="L131" s="8">
        <v>34</v>
      </c>
      <c r="M131" s="8">
        <v>4520</v>
      </c>
      <c r="N131" s="9" t="s">
        <v>1148</v>
      </c>
      <c r="O131" s="8">
        <v>0</v>
      </c>
      <c r="P131" s="9" t="s">
        <v>1148</v>
      </c>
      <c r="Q131" s="8">
        <v>5799</v>
      </c>
      <c r="R131" s="9" t="s">
        <v>1148</v>
      </c>
      <c r="S131" s="8">
        <v>838</v>
      </c>
      <c r="T131" s="9" t="s">
        <v>1148</v>
      </c>
      <c r="U131" s="8">
        <v>0</v>
      </c>
      <c r="V131" s="9" t="s">
        <v>1148</v>
      </c>
      <c r="W131" s="33">
        <v>11157</v>
      </c>
      <c r="X131" s="9" t="s">
        <v>1148</v>
      </c>
      <c r="Y131" s="30">
        <v>0</v>
      </c>
      <c r="Z131" s="9" t="s">
        <v>1148</v>
      </c>
      <c r="AA131" s="30">
        <v>0</v>
      </c>
      <c r="AB131" s="9" t="s">
        <v>1148</v>
      </c>
      <c r="AC131" s="30">
        <v>0</v>
      </c>
      <c r="AD131" s="9" t="s">
        <v>1148</v>
      </c>
      <c r="AE131" s="30">
        <v>0</v>
      </c>
      <c r="AF131" s="9" t="s">
        <v>1148</v>
      </c>
      <c r="AG131" s="19">
        <v>0</v>
      </c>
      <c r="AH131" s="34" t="s">
        <v>1148</v>
      </c>
      <c r="AI131" s="32">
        <v>0</v>
      </c>
      <c r="AJ131" s="7" t="s">
        <v>1148</v>
      </c>
      <c r="AK131" s="7" t="str">
        <f>IF(OR(N131="Q",P131="Q",R131="Q",T131="Q",V131="Q",X131="Q",Z131="Q",AB131="Q",AD131="Q",AF131="Q",AH131="Q",AJ131="Q"),"Yes","No")</f>
        <v>No</v>
      </c>
    </row>
    <row r="132" spans="1:37">
      <c r="A132" s="7" t="s">
        <v>268</v>
      </c>
      <c r="B132" s="7" t="s">
        <v>269</v>
      </c>
      <c r="C132" s="37" t="s">
        <v>89</v>
      </c>
      <c r="D132" s="298">
        <v>40</v>
      </c>
      <c r="E132" s="299">
        <v>40</v>
      </c>
      <c r="F132" s="27" t="s">
        <v>167</v>
      </c>
      <c r="G132" s="27" t="s">
        <v>160</v>
      </c>
      <c r="H132" s="35">
        <v>3059393</v>
      </c>
      <c r="I132" s="35">
        <v>336</v>
      </c>
      <c r="J132" s="9" t="s">
        <v>12</v>
      </c>
      <c r="K132" s="9" t="s">
        <v>161</v>
      </c>
      <c r="L132" s="8">
        <v>2</v>
      </c>
      <c r="M132" s="8">
        <v>0</v>
      </c>
      <c r="N132" s="9" t="s">
        <v>1148</v>
      </c>
      <c r="O132" s="8">
        <v>0</v>
      </c>
      <c r="P132" s="9" t="s">
        <v>1148</v>
      </c>
      <c r="Q132" s="8">
        <v>0</v>
      </c>
      <c r="R132" s="9" t="s">
        <v>1148</v>
      </c>
      <c r="S132" s="8">
        <v>0</v>
      </c>
      <c r="T132" s="9" t="s">
        <v>1148</v>
      </c>
      <c r="U132" s="8">
        <v>0</v>
      </c>
      <c r="V132" s="9" t="s">
        <v>1148</v>
      </c>
      <c r="W132" s="33">
        <v>0</v>
      </c>
      <c r="X132" s="9" t="s">
        <v>1148</v>
      </c>
      <c r="Y132" s="30">
        <v>0</v>
      </c>
      <c r="Z132" s="9" t="s">
        <v>1148</v>
      </c>
      <c r="AA132" s="30">
        <v>0</v>
      </c>
      <c r="AB132" s="9" t="s">
        <v>1148</v>
      </c>
      <c r="AC132" s="30">
        <v>0</v>
      </c>
      <c r="AD132" s="9" t="s">
        <v>1148</v>
      </c>
      <c r="AE132" s="30">
        <v>0</v>
      </c>
      <c r="AF132" s="9" t="s">
        <v>1148</v>
      </c>
      <c r="AG132" s="19">
        <v>0</v>
      </c>
      <c r="AH132" s="34" t="s">
        <v>1148</v>
      </c>
      <c r="AI132" s="32">
        <v>0</v>
      </c>
      <c r="AJ132" s="7" t="s">
        <v>1148</v>
      </c>
      <c r="AK132" s="7" t="str">
        <f>IF(OR(N132="Q",P132="Q",R132="Q",T132="Q",V132="Q",X132="Q",Z132="Q",AB132="Q",AD132="Q",AF132="Q",AH132="Q",AJ132="Q"),"Yes","No")</f>
        <v>No</v>
      </c>
    </row>
    <row r="133" spans="1:37">
      <c r="A133" s="7" t="s">
        <v>411</v>
      </c>
      <c r="B133" s="7" t="s">
        <v>412</v>
      </c>
      <c r="C133" s="37" t="s">
        <v>86</v>
      </c>
      <c r="D133" s="298">
        <v>3006</v>
      </c>
      <c r="E133" s="299">
        <v>30006</v>
      </c>
      <c r="F133" s="27" t="s">
        <v>413</v>
      </c>
      <c r="G133" s="27" t="s">
        <v>160</v>
      </c>
      <c r="H133" s="35">
        <v>953556</v>
      </c>
      <c r="I133" s="35">
        <v>328</v>
      </c>
      <c r="J133" s="9" t="s">
        <v>7</v>
      </c>
      <c r="K133" s="9" t="s">
        <v>161</v>
      </c>
      <c r="L133" s="8">
        <v>118</v>
      </c>
      <c r="M133" s="8">
        <v>14408</v>
      </c>
      <c r="N133" s="9" t="s">
        <v>1148</v>
      </c>
      <c r="O133" s="8">
        <v>6602</v>
      </c>
      <c r="P133" s="9" t="s">
        <v>1148</v>
      </c>
      <c r="Q133" s="8">
        <v>0</v>
      </c>
      <c r="R133" s="9" t="s">
        <v>1148</v>
      </c>
      <c r="S133" s="8">
        <v>22114</v>
      </c>
      <c r="T133" s="9" t="s">
        <v>1148</v>
      </c>
      <c r="U133" s="8">
        <v>0</v>
      </c>
      <c r="V133" s="9" t="s">
        <v>1148</v>
      </c>
      <c r="W133" s="33">
        <v>43124</v>
      </c>
      <c r="X133" s="9" t="s">
        <v>1148</v>
      </c>
      <c r="Y133" s="30">
        <v>19</v>
      </c>
      <c r="Z133" s="9" t="s">
        <v>1148</v>
      </c>
      <c r="AA133" s="30">
        <v>5</v>
      </c>
      <c r="AB133" s="9" t="s">
        <v>1148</v>
      </c>
      <c r="AC133" s="30">
        <v>0</v>
      </c>
      <c r="AD133" s="9" t="s">
        <v>1148</v>
      </c>
      <c r="AE133" s="30">
        <v>17</v>
      </c>
      <c r="AF133" s="9" t="s">
        <v>1148</v>
      </c>
      <c r="AG133" s="19">
        <v>0</v>
      </c>
      <c r="AH133" s="34" t="s">
        <v>1148</v>
      </c>
      <c r="AI133" s="32">
        <v>41</v>
      </c>
      <c r="AJ133" s="7" t="s">
        <v>1148</v>
      </c>
      <c r="AK133" s="7" t="str">
        <f>IF(OR(N133="Q",P133="Q",R133="Q",T133="Q",V133="Q",X133="Q",Z133="Q",AB133="Q",AD133="Q",AF133="Q",AH133="Q",AJ133="Q"),"Yes","No")</f>
        <v>No</v>
      </c>
    </row>
    <row r="134" spans="1:37">
      <c r="A134" s="7" t="s">
        <v>458</v>
      </c>
      <c r="B134" s="7" t="s">
        <v>459</v>
      </c>
      <c r="C134" s="37" t="s">
        <v>76</v>
      </c>
      <c r="D134" s="298">
        <v>7</v>
      </c>
      <c r="E134" s="299">
        <v>7</v>
      </c>
      <c r="F134" s="27" t="s">
        <v>167</v>
      </c>
      <c r="G134" s="27" t="s">
        <v>160</v>
      </c>
      <c r="H134" s="35">
        <v>247421</v>
      </c>
      <c r="I134" s="35">
        <v>325</v>
      </c>
      <c r="J134" s="9" t="s">
        <v>7</v>
      </c>
      <c r="K134" s="9" t="s">
        <v>161</v>
      </c>
      <c r="L134" s="8">
        <v>71</v>
      </c>
      <c r="M134" s="8">
        <v>0</v>
      </c>
      <c r="N134" s="9" t="s">
        <v>1148</v>
      </c>
      <c r="O134" s="8">
        <v>0</v>
      </c>
      <c r="P134" s="9" t="s">
        <v>1148</v>
      </c>
      <c r="Q134" s="8">
        <v>0</v>
      </c>
      <c r="R134" s="9" t="s">
        <v>1148</v>
      </c>
      <c r="S134" s="8">
        <v>3515</v>
      </c>
      <c r="T134" s="9" t="s">
        <v>1148</v>
      </c>
      <c r="U134" s="8">
        <v>205</v>
      </c>
      <c r="V134" s="9" t="s">
        <v>1148</v>
      </c>
      <c r="W134" s="33">
        <v>3720</v>
      </c>
      <c r="X134" s="9" t="s">
        <v>1148</v>
      </c>
      <c r="Y134" s="30">
        <v>0</v>
      </c>
      <c r="Z134" s="9" t="s">
        <v>1148</v>
      </c>
      <c r="AA134" s="30">
        <v>0</v>
      </c>
      <c r="AB134" s="9" t="s">
        <v>1148</v>
      </c>
      <c r="AC134" s="30">
        <v>0</v>
      </c>
      <c r="AD134" s="9" t="s">
        <v>1148</v>
      </c>
      <c r="AE134" s="30">
        <v>3.3</v>
      </c>
      <c r="AF134" s="9" t="s">
        <v>1148</v>
      </c>
      <c r="AG134" s="19">
        <v>0.2</v>
      </c>
      <c r="AH134" s="34" t="s">
        <v>1148</v>
      </c>
      <c r="AI134" s="32">
        <v>3.5</v>
      </c>
      <c r="AJ134" s="7" t="s">
        <v>1148</v>
      </c>
      <c r="AK134" s="7" t="str">
        <f>IF(OR(N134="Q",P134="Q",R134="Q",T134="Q",V134="Q",X134="Q",Z134="Q",AB134="Q",AD134="Q",AF134="Q",AH134="Q",AJ134="Q"),"Yes","No")</f>
        <v>No</v>
      </c>
    </row>
    <row r="135" spans="1:37">
      <c r="A135" s="7" t="s">
        <v>458</v>
      </c>
      <c r="B135" s="7" t="s">
        <v>459</v>
      </c>
      <c r="C135" s="37" t="s">
        <v>76</v>
      </c>
      <c r="D135" s="298">
        <v>7</v>
      </c>
      <c r="E135" s="299">
        <v>7</v>
      </c>
      <c r="F135" s="27" t="s">
        <v>167</v>
      </c>
      <c r="G135" s="27" t="s">
        <v>160</v>
      </c>
      <c r="H135" s="35">
        <v>247421</v>
      </c>
      <c r="I135" s="35">
        <v>325</v>
      </c>
      <c r="J135" s="9" t="s">
        <v>22</v>
      </c>
      <c r="K135" s="9" t="s">
        <v>161</v>
      </c>
      <c r="L135" s="8">
        <v>8</v>
      </c>
      <c r="M135" s="8">
        <v>0</v>
      </c>
      <c r="N135" s="9" t="s">
        <v>1148</v>
      </c>
      <c r="O135" s="8">
        <v>0</v>
      </c>
      <c r="P135" s="9" t="s">
        <v>1148</v>
      </c>
      <c r="Q135" s="8">
        <v>0</v>
      </c>
      <c r="R135" s="9" t="s">
        <v>1148</v>
      </c>
      <c r="S135" s="8">
        <v>553</v>
      </c>
      <c r="T135" s="9" t="s">
        <v>1148</v>
      </c>
      <c r="U135" s="8">
        <v>32</v>
      </c>
      <c r="V135" s="9" t="s">
        <v>1148</v>
      </c>
      <c r="W135" s="33">
        <v>585</v>
      </c>
      <c r="X135" s="9" t="s">
        <v>1148</v>
      </c>
      <c r="Y135" s="30">
        <v>0</v>
      </c>
      <c r="Z135" s="9" t="s">
        <v>1148</v>
      </c>
      <c r="AA135" s="30">
        <v>0</v>
      </c>
      <c r="AB135" s="9" t="s">
        <v>1148</v>
      </c>
      <c r="AC135" s="30">
        <v>0</v>
      </c>
      <c r="AD135" s="9" t="s">
        <v>1148</v>
      </c>
      <c r="AE135" s="30">
        <v>0.5</v>
      </c>
      <c r="AF135" s="9" t="s">
        <v>1148</v>
      </c>
      <c r="AG135" s="19">
        <v>0</v>
      </c>
      <c r="AH135" s="34" t="s">
        <v>1148</v>
      </c>
      <c r="AI135" s="32">
        <v>0.5</v>
      </c>
      <c r="AJ135" s="7" t="s">
        <v>1148</v>
      </c>
      <c r="AK135" s="7" t="str">
        <f>IF(OR(N135="Q",P135="Q",R135="Q",T135="Q",V135="Q",X135="Q",Z135="Q",AB135="Q",AD135="Q",AF135="Q",AH135="Q",AJ135="Q"),"Yes","No")</f>
        <v>No</v>
      </c>
    </row>
    <row r="136" spans="1:37">
      <c r="A136" s="7" t="s">
        <v>650</v>
      </c>
      <c r="B136" s="7" t="s">
        <v>299</v>
      </c>
      <c r="C136" s="37" t="s">
        <v>52</v>
      </c>
      <c r="D136" s="298">
        <v>5031</v>
      </c>
      <c r="E136" s="299">
        <v>50031</v>
      </c>
      <c r="F136" s="27" t="s">
        <v>167</v>
      </c>
      <c r="G136" s="27" t="s">
        <v>160</v>
      </c>
      <c r="H136" s="35">
        <v>3734090</v>
      </c>
      <c r="I136" s="35">
        <v>317</v>
      </c>
      <c r="J136" s="9" t="s">
        <v>7</v>
      </c>
      <c r="K136" s="9" t="s">
        <v>161</v>
      </c>
      <c r="L136" s="8">
        <v>195</v>
      </c>
      <c r="M136" s="8">
        <v>936</v>
      </c>
      <c r="N136" s="9" t="s">
        <v>1148</v>
      </c>
      <c r="O136" s="8">
        <v>0</v>
      </c>
      <c r="P136" s="9" t="s">
        <v>1148</v>
      </c>
      <c r="Q136" s="8">
        <v>0</v>
      </c>
      <c r="R136" s="9" t="s">
        <v>1148</v>
      </c>
      <c r="S136" s="8">
        <v>0</v>
      </c>
      <c r="T136" s="9" t="s">
        <v>1148</v>
      </c>
      <c r="U136" s="8">
        <v>0</v>
      </c>
      <c r="V136" s="9" t="s">
        <v>1148</v>
      </c>
      <c r="W136" s="33">
        <v>936</v>
      </c>
      <c r="X136" s="9" t="s">
        <v>1148</v>
      </c>
      <c r="Y136" s="30">
        <v>1</v>
      </c>
      <c r="Z136" s="9" t="s">
        <v>1148</v>
      </c>
      <c r="AA136" s="30">
        <v>0</v>
      </c>
      <c r="AB136" s="9" t="s">
        <v>1148</v>
      </c>
      <c r="AC136" s="30">
        <v>0</v>
      </c>
      <c r="AD136" s="9" t="s">
        <v>1148</v>
      </c>
      <c r="AE136" s="30">
        <v>0</v>
      </c>
      <c r="AF136" s="9" t="s">
        <v>1148</v>
      </c>
      <c r="AG136" s="19">
        <v>0</v>
      </c>
      <c r="AH136" s="34" t="s">
        <v>1148</v>
      </c>
      <c r="AI136" s="32">
        <v>1</v>
      </c>
      <c r="AJ136" s="7" t="s">
        <v>1148</v>
      </c>
      <c r="AK136" s="7" t="str">
        <f>IF(OR(N136="Q",P136="Q",R136="Q",T136="Q",V136="Q",X136="Q",Z136="Q",AB136="Q",AD136="Q",AF136="Q",AH136="Q",AJ136="Q"),"Yes","No")</f>
        <v>No</v>
      </c>
    </row>
    <row r="137" spans="1:37">
      <c r="A137" s="7" t="s">
        <v>650</v>
      </c>
      <c r="B137" s="7" t="s">
        <v>299</v>
      </c>
      <c r="C137" s="37" t="s">
        <v>52</v>
      </c>
      <c r="D137" s="298">
        <v>5031</v>
      </c>
      <c r="E137" s="299">
        <v>50031</v>
      </c>
      <c r="F137" s="27" t="s">
        <v>167</v>
      </c>
      <c r="G137" s="27" t="s">
        <v>160</v>
      </c>
      <c r="H137" s="35">
        <v>3734090</v>
      </c>
      <c r="I137" s="35">
        <v>317</v>
      </c>
      <c r="J137" s="9" t="s">
        <v>10</v>
      </c>
      <c r="K137" s="9" t="s">
        <v>161</v>
      </c>
      <c r="L137" s="8">
        <v>84</v>
      </c>
      <c r="M137" s="8">
        <v>0</v>
      </c>
      <c r="N137" s="9" t="s">
        <v>1148</v>
      </c>
      <c r="O137" s="8">
        <v>0</v>
      </c>
      <c r="P137" s="9" t="s">
        <v>1148</v>
      </c>
      <c r="Q137" s="8">
        <v>0</v>
      </c>
      <c r="R137" s="9" t="s">
        <v>1148</v>
      </c>
      <c r="S137" s="8">
        <v>0</v>
      </c>
      <c r="T137" s="9" t="s">
        <v>1148</v>
      </c>
      <c r="U137" s="8">
        <v>0</v>
      </c>
      <c r="V137" s="9" t="s">
        <v>1148</v>
      </c>
      <c r="W137" s="33">
        <v>0</v>
      </c>
      <c r="X137" s="9" t="s">
        <v>1148</v>
      </c>
      <c r="Y137" s="30">
        <v>0</v>
      </c>
      <c r="Z137" s="9" t="s">
        <v>1148</v>
      </c>
      <c r="AA137" s="30">
        <v>0</v>
      </c>
      <c r="AB137" s="9" t="s">
        <v>1148</v>
      </c>
      <c r="AC137" s="30">
        <v>0</v>
      </c>
      <c r="AD137" s="9" t="s">
        <v>1148</v>
      </c>
      <c r="AE137" s="30">
        <v>0</v>
      </c>
      <c r="AF137" s="9" t="s">
        <v>1148</v>
      </c>
      <c r="AG137" s="19">
        <v>0</v>
      </c>
      <c r="AH137" s="34" t="s">
        <v>1148</v>
      </c>
      <c r="AI137" s="32">
        <v>0</v>
      </c>
      <c r="AJ137" s="7" t="s">
        <v>1148</v>
      </c>
      <c r="AK137" s="7" t="str">
        <f>IF(OR(N137="Q",P137="Q",R137="Q",T137="Q",V137="Q",X137="Q",Z137="Q",AB137="Q",AD137="Q",AF137="Q",AH137="Q",AJ137="Q"),"Yes","No")</f>
        <v>No</v>
      </c>
    </row>
    <row r="138" spans="1:37">
      <c r="A138" s="7" t="s">
        <v>683</v>
      </c>
      <c r="B138" s="7" t="s">
        <v>684</v>
      </c>
      <c r="C138" s="37" t="s">
        <v>45</v>
      </c>
      <c r="D138" s="298">
        <v>4018</v>
      </c>
      <c r="E138" s="299">
        <v>40018</v>
      </c>
      <c r="F138" s="27" t="s">
        <v>167</v>
      </c>
      <c r="G138" s="27" t="s">
        <v>160</v>
      </c>
      <c r="H138" s="35">
        <v>972546</v>
      </c>
      <c r="I138" s="35">
        <v>315</v>
      </c>
      <c r="J138" s="9" t="s">
        <v>7</v>
      </c>
      <c r="K138" s="9" t="s">
        <v>161</v>
      </c>
      <c r="L138" s="8">
        <v>173</v>
      </c>
      <c r="M138" s="8">
        <v>31634</v>
      </c>
      <c r="N138" s="9" t="s">
        <v>1148</v>
      </c>
      <c r="O138" s="8">
        <v>0</v>
      </c>
      <c r="P138" s="9" t="s">
        <v>1148</v>
      </c>
      <c r="Q138" s="8">
        <v>0</v>
      </c>
      <c r="R138" s="9" t="s">
        <v>1148</v>
      </c>
      <c r="S138" s="8">
        <v>2367</v>
      </c>
      <c r="T138" s="9" t="s">
        <v>1148</v>
      </c>
      <c r="U138" s="8">
        <v>0</v>
      </c>
      <c r="V138" s="9" t="s">
        <v>1148</v>
      </c>
      <c r="W138" s="33">
        <v>34001</v>
      </c>
      <c r="X138" s="9" t="s">
        <v>1148</v>
      </c>
      <c r="Y138" s="30">
        <v>25.75</v>
      </c>
      <c r="Z138" s="9" t="s">
        <v>1148</v>
      </c>
      <c r="AA138" s="30">
        <v>0</v>
      </c>
      <c r="AB138" s="9" t="s">
        <v>1148</v>
      </c>
      <c r="AC138" s="30">
        <v>0</v>
      </c>
      <c r="AD138" s="9" t="s">
        <v>1148</v>
      </c>
      <c r="AE138" s="30">
        <v>4</v>
      </c>
      <c r="AF138" s="9" t="s">
        <v>1148</v>
      </c>
      <c r="AG138" s="19">
        <v>0</v>
      </c>
      <c r="AH138" s="34" t="s">
        <v>1148</v>
      </c>
      <c r="AI138" s="32">
        <v>29.75</v>
      </c>
      <c r="AJ138" s="7" t="s">
        <v>1148</v>
      </c>
      <c r="AK138" s="7" t="str">
        <f>IF(OR(N138="Q",P138="Q",R138="Q",T138="Q",V138="Q",X138="Q",Z138="Q",AB138="Q",AD138="Q",AF138="Q",AH138="Q",AJ138="Q"),"Yes","No")</f>
        <v>No</v>
      </c>
    </row>
    <row r="139" spans="1:37">
      <c r="A139" s="7" t="s">
        <v>683</v>
      </c>
      <c r="B139" s="7" t="s">
        <v>684</v>
      </c>
      <c r="C139" s="37" t="s">
        <v>45</v>
      </c>
      <c r="D139" s="298">
        <v>4018</v>
      </c>
      <c r="E139" s="299">
        <v>40018</v>
      </c>
      <c r="F139" s="27" t="s">
        <v>167</v>
      </c>
      <c r="G139" s="27" t="s">
        <v>160</v>
      </c>
      <c r="H139" s="35">
        <v>972546</v>
      </c>
      <c r="I139" s="35">
        <v>315</v>
      </c>
      <c r="J139" s="9" t="s">
        <v>10</v>
      </c>
      <c r="K139" s="9" t="s">
        <v>161</v>
      </c>
      <c r="L139" s="8">
        <v>3</v>
      </c>
      <c r="M139" s="8">
        <v>696</v>
      </c>
      <c r="N139" s="9" t="s">
        <v>1148</v>
      </c>
      <c r="O139" s="8">
        <v>0</v>
      </c>
      <c r="P139" s="9" t="s">
        <v>1148</v>
      </c>
      <c r="Q139" s="8">
        <v>0</v>
      </c>
      <c r="R139" s="9" t="s">
        <v>1148</v>
      </c>
      <c r="S139" s="8">
        <v>0</v>
      </c>
      <c r="T139" s="9" t="s">
        <v>1148</v>
      </c>
      <c r="U139" s="8">
        <v>0</v>
      </c>
      <c r="V139" s="9" t="s">
        <v>1148</v>
      </c>
      <c r="W139" s="33">
        <v>696</v>
      </c>
      <c r="X139" s="9" t="s">
        <v>1148</v>
      </c>
      <c r="Y139" s="30">
        <v>0.25</v>
      </c>
      <c r="Z139" s="9" t="s">
        <v>1148</v>
      </c>
      <c r="AA139" s="30">
        <v>0</v>
      </c>
      <c r="AB139" s="9" t="s">
        <v>1148</v>
      </c>
      <c r="AC139" s="30">
        <v>0</v>
      </c>
      <c r="AD139" s="9" t="s">
        <v>1148</v>
      </c>
      <c r="AE139" s="30">
        <v>0</v>
      </c>
      <c r="AF139" s="9" t="s">
        <v>1148</v>
      </c>
      <c r="AG139" s="19">
        <v>0</v>
      </c>
      <c r="AH139" s="34" t="s">
        <v>1148</v>
      </c>
      <c r="AI139" s="32">
        <v>0.25</v>
      </c>
      <c r="AJ139" s="7" t="s">
        <v>1148</v>
      </c>
      <c r="AK139" s="7" t="str">
        <f>IF(OR(N139="Q",P139="Q",R139="Q",T139="Q",V139="Q",X139="Q",Z139="Q",AB139="Q",AD139="Q",AF139="Q",AH139="Q",AJ139="Q"),"Yes","No")</f>
        <v>No</v>
      </c>
    </row>
    <row r="140" spans="1:37">
      <c r="A140" s="7" t="s">
        <v>640</v>
      </c>
      <c r="B140" s="7" t="s">
        <v>641</v>
      </c>
      <c r="C140" s="37" t="s">
        <v>89</v>
      </c>
      <c r="D140" s="298">
        <v>2</v>
      </c>
      <c r="E140" s="299">
        <v>2</v>
      </c>
      <c r="F140" s="27" t="s">
        <v>167</v>
      </c>
      <c r="G140" s="27" t="s">
        <v>160</v>
      </c>
      <c r="H140" s="35">
        <v>387847</v>
      </c>
      <c r="I140" s="35">
        <v>311</v>
      </c>
      <c r="J140" s="9" t="s">
        <v>7</v>
      </c>
      <c r="K140" s="9" t="s">
        <v>161</v>
      </c>
      <c r="L140" s="8">
        <v>110</v>
      </c>
      <c r="M140" s="8">
        <v>28916</v>
      </c>
      <c r="N140" s="9" t="s">
        <v>1148</v>
      </c>
      <c r="O140" s="8">
        <v>0</v>
      </c>
      <c r="P140" s="9" t="s">
        <v>1148</v>
      </c>
      <c r="Q140" s="8">
        <v>0</v>
      </c>
      <c r="R140" s="9" t="s">
        <v>1148</v>
      </c>
      <c r="S140" s="8">
        <v>1204</v>
      </c>
      <c r="T140" s="9" t="s">
        <v>1148</v>
      </c>
      <c r="U140" s="8">
        <v>0</v>
      </c>
      <c r="V140" s="9" t="s">
        <v>1148</v>
      </c>
      <c r="W140" s="33">
        <v>30120</v>
      </c>
      <c r="X140" s="9" t="s">
        <v>1148</v>
      </c>
      <c r="Y140" s="30">
        <v>42</v>
      </c>
      <c r="Z140" s="9" t="s">
        <v>1148</v>
      </c>
      <c r="AA140" s="30">
        <v>0</v>
      </c>
      <c r="AB140" s="9" t="s">
        <v>1148</v>
      </c>
      <c r="AC140" s="30">
        <v>0</v>
      </c>
      <c r="AD140" s="9" t="s">
        <v>1148</v>
      </c>
      <c r="AE140" s="30">
        <v>0.8</v>
      </c>
      <c r="AF140" s="9" t="s">
        <v>1148</v>
      </c>
      <c r="AG140" s="19">
        <v>0</v>
      </c>
      <c r="AH140" s="34" t="s">
        <v>1148</v>
      </c>
      <c r="AI140" s="32">
        <v>42.8</v>
      </c>
      <c r="AJ140" s="7" t="s">
        <v>1148</v>
      </c>
      <c r="AK140" s="7" t="str">
        <f>IF(OR(N140="Q",P140="Q",R140="Q",T140="Q",V140="Q",X140="Q",Z140="Q",AB140="Q",AD140="Q",AF140="Q",AH140="Q",AJ140="Q"),"Yes","No")</f>
        <v>No</v>
      </c>
    </row>
    <row r="141" spans="1:37">
      <c r="A141" s="7" t="s">
        <v>640</v>
      </c>
      <c r="B141" s="7" t="s">
        <v>641</v>
      </c>
      <c r="C141" s="37" t="s">
        <v>89</v>
      </c>
      <c r="D141" s="298">
        <v>2</v>
      </c>
      <c r="E141" s="299">
        <v>2</v>
      </c>
      <c r="F141" s="27" t="s">
        <v>167</v>
      </c>
      <c r="G141" s="27" t="s">
        <v>160</v>
      </c>
      <c r="H141" s="35">
        <v>387847</v>
      </c>
      <c r="I141" s="35">
        <v>311</v>
      </c>
      <c r="J141" s="9" t="s">
        <v>8</v>
      </c>
      <c r="K141" s="9" t="s">
        <v>161</v>
      </c>
      <c r="L141" s="8">
        <v>98</v>
      </c>
      <c r="M141" s="8">
        <v>0</v>
      </c>
      <c r="N141" s="9" t="s">
        <v>1148</v>
      </c>
      <c r="O141" s="8">
        <v>0</v>
      </c>
      <c r="P141" s="9" t="s">
        <v>1148</v>
      </c>
      <c r="Q141" s="8">
        <v>0</v>
      </c>
      <c r="R141" s="9" t="s">
        <v>1148</v>
      </c>
      <c r="S141" s="8">
        <v>0</v>
      </c>
      <c r="T141" s="9" t="s">
        <v>1148</v>
      </c>
      <c r="U141" s="8">
        <v>0</v>
      </c>
      <c r="V141" s="9" t="s">
        <v>1148</v>
      </c>
      <c r="W141" s="33">
        <v>0</v>
      </c>
      <c r="X141" s="9" t="s">
        <v>1148</v>
      </c>
      <c r="Y141" s="30">
        <v>0</v>
      </c>
      <c r="Z141" s="9" t="s">
        <v>1148</v>
      </c>
      <c r="AA141" s="30">
        <v>0</v>
      </c>
      <c r="AB141" s="9" t="s">
        <v>1148</v>
      </c>
      <c r="AC141" s="30">
        <v>0</v>
      </c>
      <c r="AD141" s="9" t="s">
        <v>1148</v>
      </c>
      <c r="AE141" s="30">
        <v>0</v>
      </c>
      <c r="AF141" s="9" t="s">
        <v>1148</v>
      </c>
      <c r="AG141" s="19">
        <v>0</v>
      </c>
      <c r="AH141" s="34" t="s">
        <v>1148</v>
      </c>
      <c r="AI141" s="32">
        <v>0</v>
      </c>
      <c r="AJ141" s="7" t="s">
        <v>1148</v>
      </c>
      <c r="AK141" s="7" t="str">
        <f>IF(OR(N141="Q",P141="Q",R141="Q",T141="Q",V141="Q",X141="Q",Z141="Q",AB141="Q",AD141="Q",AF141="Q",AH141="Q",AJ141="Q"),"Yes","No")</f>
        <v>No</v>
      </c>
    </row>
    <row r="142" spans="1:37">
      <c r="A142" s="7" t="s">
        <v>640</v>
      </c>
      <c r="B142" s="7" t="s">
        <v>641</v>
      </c>
      <c r="C142" s="37" t="s">
        <v>89</v>
      </c>
      <c r="D142" s="298">
        <v>2</v>
      </c>
      <c r="E142" s="299">
        <v>2</v>
      </c>
      <c r="F142" s="27" t="s">
        <v>167</v>
      </c>
      <c r="G142" s="27" t="s">
        <v>160</v>
      </c>
      <c r="H142" s="35">
        <v>387847</v>
      </c>
      <c r="I142" s="35">
        <v>311</v>
      </c>
      <c r="J142" s="9" t="s">
        <v>10</v>
      </c>
      <c r="K142" s="9" t="s">
        <v>161</v>
      </c>
      <c r="L142" s="8">
        <v>55</v>
      </c>
      <c r="M142" s="8">
        <v>7125</v>
      </c>
      <c r="N142" s="9" t="s">
        <v>1148</v>
      </c>
      <c r="O142" s="8">
        <v>0</v>
      </c>
      <c r="P142" s="9" t="s">
        <v>1148</v>
      </c>
      <c r="Q142" s="8">
        <v>0</v>
      </c>
      <c r="R142" s="9" t="s">
        <v>1148</v>
      </c>
      <c r="S142" s="8">
        <v>330</v>
      </c>
      <c r="T142" s="9" t="s">
        <v>1148</v>
      </c>
      <c r="U142" s="8">
        <v>0</v>
      </c>
      <c r="V142" s="9" t="s">
        <v>1148</v>
      </c>
      <c r="W142" s="33">
        <v>7455</v>
      </c>
      <c r="X142" s="9" t="s">
        <v>1148</v>
      </c>
      <c r="Y142" s="30">
        <v>5</v>
      </c>
      <c r="Z142" s="9" t="s">
        <v>1148</v>
      </c>
      <c r="AA142" s="30">
        <v>0</v>
      </c>
      <c r="AB142" s="9" t="s">
        <v>1148</v>
      </c>
      <c r="AC142" s="30">
        <v>0</v>
      </c>
      <c r="AD142" s="9" t="s">
        <v>1148</v>
      </c>
      <c r="AE142" s="30">
        <v>0.2</v>
      </c>
      <c r="AF142" s="9" t="s">
        <v>1148</v>
      </c>
      <c r="AG142" s="19">
        <v>0</v>
      </c>
      <c r="AH142" s="34" t="s">
        <v>1148</v>
      </c>
      <c r="AI142" s="32">
        <v>5.2</v>
      </c>
      <c r="AJ142" s="7" t="s">
        <v>1148</v>
      </c>
      <c r="AK142" s="7" t="str">
        <f>IF(OR(N142="Q",P142="Q",R142="Q",T142="Q",V142="Q",X142="Q",Z142="Q",AB142="Q",AD142="Q",AF142="Q",AH142="Q",AJ142="Q"),"Yes","No")</f>
        <v>No</v>
      </c>
    </row>
    <row r="143" spans="1:37">
      <c r="A143" s="7" t="s">
        <v>432</v>
      </c>
      <c r="B143" s="7" t="s">
        <v>433</v>
      </c>
      <c r="C143" s="37" t="s">
        <v>89</v>
      </c>
      <c r="D143" s="298">
        <v>19</v>
      </c>
      <c r="E143" s="299">
        <v>19</v>
      </c>
      <c r="F143" s="27" t="s">
        <v>167</v>
      </c>
      <c r="G143" s="27" t="s">
        <v>160</v>
      </c>
      <c r="H143" s="35">
        <v>176617</v>
      </c>
      <c r="I143" s="35">
        <v>310</v>
      </c>
      <c r="J143" s="9" t="s">
        <v>8</v>
      </c>
      <c r="K143" s="9" t="s">
        <v>161</v>
      </c>
      <c r="L143" s="8">
        <v>215</v>
      </c>
      <c r="M143" s="8">
        <v>0</v>
      </c>
      <c r="N143" s="9" t="s">
        <v>1148</v>
      </c>
      <c r="O143" s="8">
        <v>0</v>
      </c>
      <c r="P143" s="9" t="s">
        <v>1148</v>
      </c>
      <c r="Q143" s="8">
        <v>0</v>
      </c>
      <c r="R143" s="9" t="s">
        <v>1148</v>
      </c>
      <c r="S143" s="8">
        <v>0</v>
      </c>
      <c r="T143" s="9" t="s">
        <v>1148</v>
      </c>
      <c r="U143" s="8">
        <v>0</v>
      </c>
      <c r="V143" s="9" t="s">
        <v>1148</v>
      </c>
      <c r="W143" s="33">
        <v>0</v>
      </c>
      <c r="X143" s="9" t="s">
        <v>1148</v>
      </c>
      <c r="Y143" s="30">
        <v>0</v>
      </c>
      <c r="Z143" s="9" t="s">
        <v>1148</v>
      </c>
      <c r="AA143" s="30">
        <v>0</v>
      </c>
      <c r="AB143" s="9" t="s">
        <v>1148</v>
      </c>
      <c r="AC143" s="30">
        <v>0</v>
      </c>
      <c r="AD143" s="9" t="s">
        <v>1148</v>
      </c>
      <c r="AE143" s="30">
        <v>0</v>
      </c>
      <c r="AF143" s="9" t="s">
        <v>1148</v>
      </c>
      <c r="AG143" s="19">
        <v>0</v>
      </c>
      <c r="AH143" s="34" t="s">
        <v>1148</v>
      </c>
      <c r="AI143" s="32">
        <v>0</v>
      </c>
      <c r="AJ143" s="7" t="s">
        <v>1148</v>
      </c>
      <c r="AK143" s="7" t="str">
        <f>IF(OR(N143="Q",P143="Q",R143="Q",T143="Q",V143="Q",X143="Q",Z143="Q",AB143="Q",AD143="Q",AF143="Q",AH143="Q",AJ143="Q"),"Yes","No")</f>
        <v>No</v>
      </c>
    </row>
    <row r="144" spans="1:37">
      <c r="A144" s="7" t="s">
        <v>432</v>
      </c>
      <c r="B144" s="7" t="s">
        <v>433</v>
      </c>
      <c r="C144" s="37" t="s">
        <v>89</v>
      </c>
      <c r="D144" s="298">
        <v>19</v>
      </c>
      <c r="E144" s="299">
        <v>19</v>
      </c>
      <c r="F144" s="27" t="s">
        <v>167</v>
      </c>
      <c r="G144" s="27" t="s">
        <v>160</v>
      </c>
      <c r="H144" s="35">
        <v>176617</v>
      </c>
      <c r="I144" s="35">
        <v>310</v>
      </c>
      <c r="J144" s="9" t="s">
        <v>7</v>
      </c>
      <c r="K144" s="9" t="s">
        <v>161</v>
      </c>
      <c r="L144" s="8">
        <v>50</v>
      </c>
      <c r="M144" s="8">
        <v>0</v>
      </c>
      <c r="N144" s="9" t="s">
        <v>1148</v>
      </c>
      <c r="O144" s="8">
        <v>0</v>
      </c>
      <c r="P144" s="9" t="s">
        <v>1148</v>
      </c>
      <c r="Q144" s="8">
        <v>0</v>
      </c>
      <c r="R144" s="9" t="s">
        <v>1148</v>
      </c>
      <c r="S144" s="8">
        <v>0</v>
      </c>
      <c r="T144" s="9" t="s">
        <v>1148</v>
      </c>
      <c r="U144" s="8">
        <v>0</v>
      </c>
      <c r="V144" s="9" t="s">
        <v>1148</v>
      </c>
      <c r="W144" s="33">
        <v>0</v>
      </c>
      <c r="X144" s="9" t="s">
        <v>1148</v>
      </c>
      <c r="Y144" s="30">
        <v>0</v>
      </c>
      <c r="Z144" s="9" t="s">
        <v>1148</v>
      </c>
      <c r="AA144" s="30">
        <v>0</v>
      </c>
      <c r="AB144" s="9" t="s">
        <v>1148</v>
      </c>
      <c r="AC144" s="30">
        <v>0</v>
      </c>
      <c r="AD144" s="9" t="s">
        <v>1148</v>
      </c>
      <c r="AE144" s="30">
        <v>0</v>
      </c>
      <c r="AF144" s="9" t="s">
        <v>1148</v>
      </c>
      <c r="AG144" s="19">
        <v>0</v>
      </c>
      <c r="AH144" s="34" t="s">
        <v>1148</v>
      </c>
      <c r="AI144" s="32">
        <v>0</v>
      </c>
      <c r="AJ144" s="7" t="s">
        <v>1148</v>
      </c>
      <c r="AK144" s="7" t="str">
        <f>IF(OR(N144="Q",P144="Q",R144="Q",T144="Q",V144="Q",X144="Q",Z144="Q",AB144="Q",AD144="Q",AF144="Q",AH144="Q",AJ144="Q"),"Yes","No")</f>
        <v>No</v>
      </c>
    </row>
    <row r="145" spans="1:37">
      <c r="A145" s="7" t="s">
        <v>432</v>
      </c>
      <c r="B145" s="7" t="s">
        <v>433</v>
      </c>
      <c r="C145" s="37" t="s">
        <v>89</v>
      </c>
      <c r="D145" s="298">
        <v>19</v>
      </c>
      <c r="E145" s="299">
        <v>19</v>
      </c>
      <c r="F145" s="27" t="s">
        <v>167</v>
      </c>
      <c r="G145" s="27" t="s">
        <v>160</v>
      </c>
      <c r="H145" s="35">
        <v>176617</v>
      </c>
      <c r="I145" s="35">
        <v>310</v>
      </c>
      <c r="J145" s="9" t="s">
        <v>10</v>
      </c>
      <c r="K145" s="9" t="s">
        <v>161</v>
      </c>
      <c r="L145" s="8">
        <v>36</v>
      </c>
      <c r="M145" s="8">
        <v>0</v>
      </c>
      <c r="N145" s="9" t="s">
        <v>1148</v>
      </c>
      <c r="O145" s="8">
        <v>0</v>
      </c>
      <c r="P145" s="9" t="s">
        <v>1148</v>
      </c>
      <c r="Q145" s="8">
        <v>0</v>
      </c>
      <c r="R145" s="9" t="s">
        <v>1148</v>
      </c>
      <c r="S145" s="8">
        <v>0</v>
      </c>
      <c r="T145" s="9" t="s">
        <v>1148</v>
      </c>
      <c r="U145" s="8">
        <v>0</v>
      </c>
      <c r="V145" s="9" t="s">
        <v>1148</v>
      </c>
      <c r="W145" s="33">
        <v>0</v>
      </c>
      <c r="X145" s="9" t="s">
        <v>1148</v>
      </c>
      <c r="Y145" s="30">
        <v>0</v>
      </c>
      <c r="Z145" s="9" t="s">
        <v>1148</v>
      </c>
      <c r="AA145" s="30">
        <v>0</v>
      </c>
      <c r="AB145" s="9" t="s">
        <v>1148</v>
      </c>
      <c r="AC145" s="30">
        <v>0</v>
      </c>
      <c r="AD145" s="9" t="s">
        <v>1148</v>
      </c>
      <c r="AE145" s="30">
        <v>0</v>
      </c>
      <c r="AF145" s="9" t="s">
        <v>1148</v>
      </c>
      <c r="AG145" s="19">
        <v>0</v>
      </c>
      <c r="AH145" s="34" t="s">
        <v>1148</v>
      </c>
      <c r="AI145" s="32">
        <v>0</v>
      </c>
      <c r="AJ145" s="7" t="s">
        <v>1148</v>
      </c>
      <c r="AK145" s="7" t="str">
        <f>IF(OR(N145="Q",P145="Q",R145="Q",T145="Q",V145="Q",X145="Q",Z145="Q",AB145="Q",AD145="Q",AF145="Q",AH145="Q",AJ145="Q"),"Yes","No")</f>
        <v>No</v>
      </c>
    </row>
    <row r="146" spans="1:37">
      <c r="A146" s="7" t="s">
        <v>432</v>
      </c>
      <c r="B146" s="7" t="s">
        <v>433</v>
      </c>
      <c r="C146" s="37" t="s">
        <v>89</v>
      </c>
      <c r="D146" s="298">
        <v>19</v>
      </c>
      <c r="E146" s="299">
        <v>19</v>
      </c>
      <c r="F146" s="27" t="s">
        <v>167</v>
      </c>
      <c r="G146" s="27" t="s">
        <v>160</v>
      </c>
      <c r="H146" s="35">
        <v>176617</v>
      </c>
      <c r="I146" s="35">
        <v>310</v>
      </c>
      <c r="J146" s="9" t="s">
        <v>18</v>
      </c>
      <c r="K146" s="9" t="s">
        <v>161</v>
      </c>
      <c r="L146" s="8">
        <v>9</v>
      </c>
      <c r="M146" s="8">
        <v>0</v>
      </c>
      <c r="N146" s="9" t="s">
        <v>1148</v>
      </c>
      <c r="O146" s="8">
        <v>0</v>
      </c>
      <c r="P146" s="9" t="s">
        <v>1148</v>
      </c>
      <c r="Q146" s="8">
        <v>0</v>
      </c>
      <c r="R146" s="9" t="s">
        <v>1148</v>
      </c>
      <c r="S146" s="8">
        <v>0</v>
      </c>
      <c r="T146" s="9" t="s">
        <v>1148</v>
      </c>
      <c r="U146" s="8">
        <v>0</v>
      </c>
      <c r="V146" s="9" t="s">
        <v>1148</v>
      </c>
      <c r="W146" s="33">
        <v>0</v>
      </c>
      <c r="X146" s="9" t="s">
        <v>1148</v>
      </c>
      <c r="Y146" s="30">
        <v>0</v>
      </c>
      <c r="Z146" s="9" t="s">
        <v>1148</v>
      </c>
      <c r="AA146" s="30">
        <v>0</v>
      </c>
      <c r="AB146" s="9" t="s">
        <v>1148</v>
      </c>
      <c r="AC146" s="30">
        <v>0</v>
      </c>
      <c r="AD146" s="9" t="s">
        <v>1148</v>
      </c>
      <c r="AE146" s="30">
        <v>0</v>
      </c>
      <c r="AF146" s="9" t="s">
        <v>1148</v>
      </c>
      <c r="AG146" s="19">
        <v>0</v>
      </c>
      <c r="AH146" s="34" t="s">
        <v>1148</v>
      </c>
      <c r="AI146" s="32">
        <v>0</v>
      </c>
      <c r="AJ146" s="7" t="s">
        <v>1148</v>
      </c>
      <c r="AK146" s="7" t="str">
        <f>IF(OR(N146="Q",P146="Q",R146="Q",T146="Q",V146="Q",X146="Q",Z146="Q",AB146="Q",AD146="Q",AF146="Q",AH146="Q",AJ146="Q"),"Yes","No")</f>
        <v>No</v>
      </c>
    </row>
    <row r="147" spans="1:37">
      <c r="A147" s="7" t="s">
        <v>567</v>
      </c>
      <c r="B147" s="7" t="s">
        <v>568</v>
      </c>
      <c r="C147" s="37" t="s">
        <v>32</v>
      </c>
      <c r="D147" s="298">
        <v>4027</v>
      </c>
      <c r="E147" s="299">
        <v>40027</v>
      </c>
      <c r="F147" s="27" t="s">
        <v>167</v>
      </c>
      <c r="G147" s="27" t="s">
        <v>160</v>
      </c>
      <c r="H147" s="35">
        <v>2441770</v>
      </c>
      <c r="I147" s="35">
        <v>308</v>
      </c>
      <c r="J147" s="9" t="s">
        <v>7</v>
      </c>
      <c r="K147" s="9" t="s">
        <v>161</v>
      </c>
      <c r="L147" s="8">
        <v>160</v>
      </c>
      <c r="M147" s="8">
        <v>591</v>
      </c>
      <c r="N147" s="9" t="s">
        <v>1148</v>
      </c>
      <c r="O147" s="8">
        <v>0</v>
      </c>
      <c r="P147" s="9" t="s">
        <v>1148</v>
      </c>
      <c r="Q147" s="8">
        <v>0</v>
      </c>
      <c r="R147" s="9" t="s">
        <v>1148</v>
      </c>
      <c r="S147" s="8">
        <v>1585</v>
      </c>
      <c r="T147" s="9" t="s">
        <v>1148</v>
      </c>
      <c r="U147" s="8">
        <v>0</v>
      </c>
      <c r="V147" s="9" t="s">
        <v>1148</v>
      </c>
      <c r="W147" s="33">
        <v>2176</v>
      </c>
      <c r="X147" s="9" t="s">
        <v>1148</v>
      </c>
      <c r="Y147" s="30">
        <v>1</v>
      </c>
      <c r="Z147" s="9" t="s">
        <v>1148</v>
      </c>
      <c r="AA147" s="30">
        <v>0</v>
      </c>
      <c r="AB147" s="9" t="s">
        <v>1148</v>
      </c>
      <c r="AC147" s="30">
        <v>0</v>
      </c>
      <c r="AD147" s="9" t="s">
        <v>1148</v>
      </c>
      <c r="AE147" s="30">
        <v>2</v>
      </c>
      <c r="AF147" s="9" t="s">
        <v>1148</v>
      </c>
      <c r="AG147" s="19">
        <v>0</v>
      </c>
      <c r="AH147" s="34" t="s">
        <v>1148</v>
      </c>
      <c r="AI147" s="32">
        <v>3</v>
      </c>
      <c r="AJ147" s="7" t="s">
        <v>1148</v>
      </c>
      <c r="AK147" s="7" t="str">
        <f>IF(OR(N147="Q",P147="Q",R147="Q",T147="Q",V147="Q",X147="Q",Z147="Q",AB147="Q",AD147="Q",AF147="Q",AH147="Q",AJ147="Q"),"Yes","No")</f>
        <v>No</v>
      </c>
    </row>
    <row r="148" spans="1:37">
      <c r="A148" s="7" t="s">
        <v>567</v>
      </c>
      <c r="B148" s="7" t="s">
        <v>568</v>
      </c>
      <c r="C148" s="37" t="s">
        <v>32</v>
      </c>
      <c r="D148" s="298">
        <v>4027</v>
      </c>
      <c r="E148" s="299">
        <v>40027</v>
      </c>
      <c r="F148" s="27" t="s">
        <v>167</v>
      </c>
      <c r="G148" s="27" t="s">
        <v>160</v>
      </c>
      <c r="H148" s="35">
        <v>2441770</v>
      </c>
      <c r="I148" s="35">
        <v>308</v>
      </c>
      <c r="J148" s="9" t="s">
        <v>18</v>
      </c>
      <c r="K148" s="9" t="s">
        <v>161</v>
      </c>
      <c r="L148" s="8">
        <v>7</v>
      </c>
      <c r="M148" s="8">
        <v>0</v>
      </c>
      <c r="N148" s="9" t="s">
        <v>1148</v>
      </c>
      <c r="O148" s="8">
        <v>0</v>
      </c>
      <c r="P148" s="9" t="s">
        <v>1148</v>
      </c>
      <c r="Q148" s="8">
        <v>0</v>
      </c>
      <c r="R148" s="9" t="s">
        <v>1148</v>
      </c>
      <c r="S148" s="8">
        <v>0</v>
      </c>
      <c r="T148" s="9" t="s">
        <v>1148</v>
      </c>
      <c r="U148" s="8">
        <v>0</v>
      </c>
      <c r="V148" s="9" t="s">
        <v>1148</v>
      </c>
      <c r="W148" s="33">
        <v>0</v>
      </c>
      <c r="X148" s="9" t="s">
        <v>1148</v>
      </c>
      <c r="Y148" s="30">
        <v>0</v>
      </c>
      <c r="Z148" s="9" t="s">
        <v>1148</v>
      </c>
      <c r="AA148" s="30">
        <v>0</v>
      </c>
      <c r="AB148" s="9" t="s">
        <v>1148</v>
      </c>
      <c r="AC148" s="30">
        <v>0</v>
      </c>
      <c r="AD148" s="9" t="s">
        <v>1148</v>
      </c>
      <c r="AE148" s="30">
        <v>0</v>
      </c>
      <c r="AF148" s="9" t="s">
        <v>1148</v>
      </c>
      <c r="AG148" s="19">
        <v>0</v>
      </c>
      <c r="AH148" s="34" t="s">
        <v>1148</v>
      </c>
      <c r="AI148" s="32">
        <v>0</v>
      </c>
      <c r="AJ148" s="7" t="s">
        <v>1148</v>
      </c>
      <c r="AK148" s="7" t="str">
        <f>IF(OR(N148="Q",P148="Q",R148="Q",T148="Q",V148="Q",X148="Q",Z148="Q",AB148="Q",AD148="Q",AF148="Q",AH148="Q",AJ148="Q"),"Yes","No")</f>
        <v>No</v>
      </c>
    </row>
    <row r="149" spans="1:37">
      <c r="A149" s="7" t="s">
        <v>569</v>
      </c>
      <c r="B149" s="7" t="s">
        <v>570</v>
      </c>
      <c r="C149" s="37" t="s">
        <v>63</v>
      </c>
      <c r="D149" s="298">
        <v>2098</v>
      </c>
      <c r="E149" s="299">
        <v>20098</v>
      </c>
      <c r="F149" s="27" t="s">
        <v>167</v>
      </c>
      <c r="G149" s="27" t="s">
        <v>160</v>
      </c>
      <c r="H149" s="35">
        <v>18351295</v>
      </c>
      <c r="I149" s="35">
        <v>304</v>
      </c>
      <c r="J149" s="9" t="s">
        <v>20</v>
      </c>
      <c r="K149" s="9" t="s">
        <v>161</v>
      </c>
      <c r="L149" s="8">
        <v>299</v>
      </c>
      <c r="M149" s="8">
        <v>0</v>
      </c>
      <c r="N149" s="9" t="s">
        <v>1148</v>
      </c>
      <c r="O149" s="8">
        <v>0</v>
      </c>
      <c r="P149" s="9" t="s">
        <v>1148</v>
      </c>
      <c r="Q149" s="8">
        <v>0</v>
      </c>
      <c r="R149" s="9" t="s">
        <v>1148</v>
      </c>
      <c r="S149" s="8">
        <v>0</v>
      </c>
      <c r="T149" s="9" t="s">
        <v>1148</v>
      </c>
      <c r="U149" s="8">
        <v>0</v>
      </c>
      <c r="V149" s="9" t="s">
        <v>1148</v>
      </c>
      <c r="W149" s="33">
        <v>0</v>
      </c>
      <c r="X149" s="9" t="s">
        <v>1148</v>
      </c>
      <c r="Y149" s="30">
        <v>0</v>
      </c>
      <c r="Z149" s="9" t="s">
        <v>1148</v>
      </c>
      <c r="AA149" s="30">
        <v>0</v>
      </c>
      <c r="AB149" s="9" t="s">
        <v>1148</v>
      </c>
      <c r="AC149" s="30">
        <v>0</v>
      </c>
      <c r="AD149" s="9" t="s">
        <v>1148</v>
      </c>
      <c r="AE149" s="30">
        <v>0</v>
      </c>
      <c r="AF149" s="9" t="s">
        <v>1148</v>
      </c>
      <c r="AG149" s="19">
        <v>0</v>
      </c>
      <c r="AH149" s="34" t="s">
        <v>1148</v>
      </c>
      <c r="AI149" s="32">
        <v>0</v>
      </c>
      <c r="AJ149" s="7" t="s">
        <v>1148</v>
      </c>
      <c r="AK149" s="7" t="str">
        <f>IF(OR(N149="Q",P149="Q",R149="Q",T149="Q",V149="Q",X149="Q",Z149="Q",AB149="Q",AD149="Q",AF149="Q",AH149="Q",AJ149="Q"),"Yes","No")</f>
        <v>No</v>
      </c>
    </row>
    <row r="150" spans="1:37">
      <c r="A150" s="7" t="s">
        <v>585</v>
      </c>
      <c r="B150" s="7" t="s">
        <v>586</v>
      </c>
      <c r="C150" s="37" t="s">
        <v>80</v>
      </c>
      <c r="D150" s="298">
        <v>1001</v>
      </c>
      <c r="E150" s="299">
        <v>10001</v>
      </c>
      <c r="F150" s="27" t="s">
        <v>167</v>
      </c>
      <c r="G150" s="27" t="s">
        <v>160</v>
      </c>
      <c r="H150" s="35">
        <v>1190956</v>
      </c>
      <c r="I150" s="35">
        <v>304</v>
      </c>
      <c r="J150" s="9" t="s">
        <v>7</v>
      </c>
      <c r="K150" s="9" t="s">
        <v>161</v>
      </c>
      <c r="L150" s="8">
        <v>196</v>
      </c>
      <c r="M150" s="8">
        <v>0</v>
      </c>
      <c r="N150" s="9" t="s">
        <v>1148</v>
      </c>
      <c r="O150" s="8">
        <v>0</v>
      </c>
      <c r="P150" s="9" t="s">
        <v>1148</v>
      </c>
      <c r="Q150" s="8">
        <v>0</v>
      </c>
      <c r="R150" s="9" t="s">
        <v>1148</v>
      </c>
      <c r="S150" s="8">
        <v>0</v>
      </c>
      <c r="T150" s="9" t="s">
        <v>1148</v>
      </c>
      <c r="U150" s="8">
        <v>0</v>
      </c>
      <c r="V150" s="9" t="s">
        <v>1148</v>
      </c>
      <c r="W150" s="33">
        <v>0</v>
      </c>
      <c r="X150" s="9" t="s">
        <v>1148</v>
      </c>
      <c r="Y150" s="30">
        <v>0</v>
      </c>
      <c r="Z150" s="9" t="s">
        <v>1148</v>
      </c>
      <c r="AA150" s="30">
        <v>0</v>
      </c>
      <c r="AB150" s="9" t="s">
        <v>1148</v>
      </c>
      <c r="AC150" s="30">
        <v>0</v>
      </c>
      <c r="AD150" s="9" t="s">
        <v>1148</v>
      </c>
      <c r="AE150" s="30">
        <v>0</v>
      </c>
      <c r="AF150" s="9" t="s">
        <v>1148</v>
      </c>
      <c r="AG150" s="19">
        <v>0</v>
      </c>
      <c r="AH150" s="34" t="s">
        <v>1148</v>
      </c>
      <c r="AI150" s="32">
        <v>0</v>
      </c>
      <c r="AJ150" s="7" t="s">
        <v>1148</v>
      </c>
      <c r="AK150" s="7" t="str">
        <f>IF(OR(N150="Q",P150="Q",R150="Q",T150="Q",V150="Q",X150="Q",Z150="Q",AB150="Q",AD150="Q",AF150="Q",AH150="Q",AJ150="Q"),"Yes","No")</f>
        <v>No</v>
      </c>
    </row>
    <row r="151" spans="1:37">
      <c r="A151" s="7" t="s">
        <v>585</v>
      </c>
      <c r="B151" s="7" t="s">
        <v>586</v>
      </c>
      <c r="C151" s="37" t="s">
        <v>80</v>
      </c>
      <c r="D151" s="298">
        <v>1001</v>
      </c>
      <c r="E151" s="299">
        <v>10001</v>
      </c>
      <c r="F151" s="27" t="s">
        <v>167</v>
      </c>
      <c r="G151" s="27" t="s">
        <v>160</v>
      </c>
      <c r="H151" s="35">
        <v>1190956</v>
      </c>
      <c r="I151" s="35">
        <v>304</v>
      </c>
      <c r="J151" s="9" t="s">
        <v>10</v>
      </c>
      <c r="K151" s="9" t="s">
        <v>161</v>
      </c>
      <c r="L151" s="8">
        <v>79</v>
      </c>
      <c r="M151" s="8">
        <v>0</v>
      </c>
      <c r="N151" s="9" t="s">
        <v>1148</v>
      </c>
      <c r="O151" s="8">
        <v>0</v>
      </c>
      <c r="P151" s="9" t="s">
        <v>1148</v>
      </c>
      <c r="Q151" s="8">
        <v>0</v>
      </c>
      <c r="R151" s="9" t="s">
        <v>1148</v>
      </c>
      <c r="S151" s="8">
        <v>0</v>
      </c>
      <c r="T151" s="9" t="s">
        <v>1148</v>
      </c>
      <c r="U151" s="8">
        <v>0</v>
      </c>
      <c r="V151" s="9" t="s">
        <v>1148</v>
      </c>
      <c r="W151" s="33">
        <v>0</v>
      </c>
      <c r="X151" s="9" t="s">
        <v>1148</v>
      </c>
      <c r="Y151" s="30">
        <v>0</v>
      </c>
      <c r="Z151" s="9" t="s">
        <v>1148</v>
      </c>
      <c r="AA151" s="30">
        <v>0</v>
      </c>
      <c r="AB151" s="9" t="s">
        <v>1148</v>
      </c>
      <c r="AC151" s="30">
        <v>0</v>
      </c>
      <c r="AD151" s="9" t="s">
        <v>1148</v>
      </c>
      <c r="AE151" s="30">
        <v>0</v>
      </c>
      <c r="AF151" s="9" t="s">
        <v>1148</v>
      </c>
      <c r="AG151" s="19">
        <v>0</v>
      </c>
      <c r="AH151" s="34" t="s">
        <v>1148</v>
      </c>
      <c r="AI151" s="32">
        <v>0</v>
      </c>
      <c r="AJ151" s="7" t="s">
        <v>1148</v>
      </c>
      <c r="AK151" s="7" t="str">
        <f>IF(OR(N151="Q",P151="Q",R151="Q",T151="Q",V151="Q",X151="Q",Z151="Q",AB151="Q",AD151="Q",AF151="Q",AH151="Q",AJ151="Q"),"Yes","No")</f>
        <v>No</v>
      </c>
    </row>
    <row r="152" spans="1:37">
      <c r="A152" s="7" t="s">
        <v>249</v>
      </c>
      <c r="B152" s="7" t="s">
        <v>250</v>
      </c>
      <c r="C152" s="37" t="s">
        <v>58</v>
      </c>
      <c r="D152" s="298">
        <v>4007</v>
      </c>
      <c r="E152" s="299">
        <v>40007</v>
      </c>
      <c r="F152" s="27" t="s">
        <v>164</v>
      </c>
      <c r="G152" s="27" t="s">
        <v>160</v>
      </c>
      <c r="H152" s="35">
        <v>884891</v>
      </c>
      <c r="I152" s="35">
        <v>298</v>
      </c>
      <c r="J152" s="9" t="s">
        <v>7</v>
      </c>
      <c r="K152" s="9" t="s">
        <v>161</v>
      </c>
      <c r="L152" s="8">
        <v>65</v>
      </c>
      <c r="M152" s="8">
        <v>0</v>
      </c>
      <c r="N152" s="9" t="s">
        <v>1148</v>
      </c>
      <c r="O152" s="8">
        <v>0</v>
      </c>
      <c r="P152" s="9" t="s">
        <v>1148</v>
      </c>
      <c r="Q152" s="8">
        <v>0</v>
      </c>
      <c r="R152" s="9" t="s">
        <v>1148</v>
      </c>
      <c r="S152" s="8">
        <v>1548</v>
      </c>
      <c r="T152" s="9" t="s">
        <v>1148</v>
      </c>
      <c r="U152" s="8">
        <v>0</v>
      </c>
      <c r="V152" s="9" t="s">
        <v>1148</v>
      </c>
      <c r="W152" s="33">
        <v>1548</v>
      </c>
      <c r="X152" s="9" t="s">
        <v>1148</v>
      </c>
      <c r="Y152" s="30">
        <v>0</v>
      </c>
      <c r="Z152" s="9" t="s">
        <v>1148</v>
      </c>
      <c r="AA152" s="30">
        <v>0</v>
      </c>
      <c r="AB152" s="9" t="s">
        <v>1148</v>
      </c>
      <c r="AC152" s="30">
        <v>0</v>
      </c>
      <c r="AD152" s="9" t="s">
        <v>1148</v>
      </c>
      <c r="AE152" s="30">
        <v>2</v>
      </c>
      <c r="AF152" s="9" t="s">
        <v>1148</v>
      </c>
      <c r="AG152" s="19">
        <v>0</v>
      </c>
      <c r="AH152" s="34" t="s">
        <v>1148</v>
      </c>
      <c r="AI152" s="32">
        <v>2</v>
      </c>
      <c r="AJ152" s="7" t="s">
        <v>1148</v>
      </c>
      <c r="AK152" s="7" t="str">
        <f>IF(OR(N152="Q",P152="Q",R152="Q",T152="Q",V152="Q",X152="Q",Z152="Q",AB152="Q",AD152="Q",AF152="Q",AH152="Q",AJ152="Q"),"Yes","No")</f>
        <v>No</v>
      </c>
    </row>
    <row r="153" spans="1:37">
      <c r="A153" s="7" t="s">
        <v>445</v>
      </c>
      <c r="B153" s="7" t="s">
        <v>446</v>
      </c>
      <c r="C153" s="37" t="s">
        <v>55</v>
      </c>
      <c r="D153" s="298">
        <v>7005</v>
      </c>
      <c r="E153" s="299">
        <v>70005</v>
      </c>
      <c r="F153" s="27" t="s">
        <v>167</v>
      </c>
      <c r="G153" s="27" t="s">
        <v>160</v>
      </c>
      <c r="H153" s="35">
        <v>1519417</v>
      </c>
      <c r="I153" s="35">
        <v>295</v>
      </c>
      <c r="J153" s="9" t="s">
        <v>7</v>
      </c>
      <c r="K153" s="9" t="s">
        <v>161</v>
      </c>
      <c r="L153" s="8">
        <v>168</v>
      </c>
      <c r="M153" s="8">
        <v>105386</v>
      </c>
      <c r="N153" s="9" t="s">
        <v>1148</v>
      </c>
      <c r="O153" s="8">
        <v>798</v>
      </c>
      <c r="P153" s="9" t="s">
        <v>1148</v>
      </c>
      <c r="Q153" s="8">
        <v>0</v>
      </c>
      <c r="R153" s="9" t="s">
        <v>1148</v>
      </c>
      <c r="S153" s="8">
        <v>0</v>
      </c>
      <c r="T153" s="9" t="s">
        <v>1148</v>
      </c>
      <c r="U153" s="8">
        <v>0</v>
      </c>
      <c r="V153" s="9" t="s">
        <v>1148</v>
      </c>
      <c r="W153" s="33">
        <v>106184</v>
      </c>
      <c r="X153" s="9" t="s">
        <v>1148</v>
      </c>
      <c r="Y153" s="30">
        <v>100</v>
      </c>
      <c r="Z153" s="9" t="s">
        <v>1148</v>
      </c>
      <c r="AA153" s="30">
        <v>1</v>
      </c>
      <c r="AB153" s="9" t="s">
        <v>1148</v>
      </c>
      <c r="AC153" s="30">
        <v>0</v>
      </c>
      <c r="AD153" s="9" t="s">
        <v>1148</v>
      </c>
      <c r="AE153" s="30">
        <v>0</v>
      </c>
      <c r="AF153" s="9" t="s">
        <v>1148</v>
      </c>
      <c r="AG153" s="19">
        <v>0</v>
      </c>
      <c r="AH153" s="34" t="s">
        <v>1148</v>
      </c>
      <c r="AI153" s="32">
        <v>101</v>
      </c>
      <c r="AJ153" s="7" t="s">
        <v>1148</v>
      </c>
      <c r="AK153" s="7" t="str">
        <f>IF(OR(N153="Q",P153="Q",R153="Q",T153="Q",V153="Q",X153="Q",Z153="Q",AB153="Q",AD153="Q",AF153="Q",AH153="Q",AJ153="Q"),"Yes","No")</f>
        <v>No</v>
      </c>
    </row>
    <row r="154" spans="1:37">
      <c r="A154" s="7" t="s">
        <v>445</v>
      </c>
      <c r="B154" s="7" t="s">
        <v>446</v>
      </c>
      <c r="C154" s="37" t="s">
        <v>55</v>
      </c>
      <c r="D154" s="298">
        <v>7005</v>
      </c>
      <c r="E154" s="299">
        <v>70005</v>
      </c>
      <c r="F154" s="27" t="s">
        <v>167</v>
      </c>
      <c r="G154" s="27" t="s">
        <v>160</v>
      </c>
      <c r="H154" s="35">
        <v>1519417</v>
      </c>
      <c r="I154" s="35">
        <v>295</v>
      </c>
      <c r="J154" s="9" t="s">
        <v>8</v>
      </c>
      <c r="K154" s="9" t="s">
        <v>161</v>
      </c>
      <c r="L154" s="8">
        <v>32</v>
      </c>
      <c r="M154" s="8">
        <v>0</v>
      </c>
      <c r="N154" s="9" t="s">
        <v>1148</v>
      </c>
      <c r="O154" s="8">
        <v>0</v>
      </c>
      <c r="P154" s="9" t="s">
        <v>1148</v>
      </c>
      <c r="Q154" s="8">
        <v>0</v>
      </c>
      <c r="R154" s="9" t="s">
        <v>1148</v>
      </c>
      <c r="S154" s="8">
        <v>0</v>
      </c>
      <c r="T154" s="9" t="s">
        <v>1148</v>
      </c>
      <c r="U154" s="8">
        <v>0</v>
      </c>
      <c r="V154" s="9" t="s">
        <v>1148</v>
      </c>
      <c r="W154" s="33">
        <v>0</v>
      </c>
      <c r="X154" s="9" t="s">
        <v>1148</v>
      </c>
      <c r="Y154" s="30">
        <v>0</v>
      </c>
      <c r="Z154" s="9" t="s">
        <v>1148</v>
      </c>
      <c r="AA154" s="30">
        <v>0</v>
      </c>
      <c r="AB154" s="9" t="s">
        <v>1148</v>
      </c>
      <c r="AC154" s="30">
        <v>0</v>
      </c>
      <c r="AD154" s="9" t="s">
        <v>1148</v>
      </c>
      <c r="AE154" s="30">
        <v>0</v>
      </c>
      <c r="AF154" s="9" t="s">
        <v>1148</v>
      </c>
      <c r="AG154" s="19">
        <v>0</v>
      </c>
      <c r="AH154" s="34" t="s">
        <v>1148</v>
      </c>
      <c r="AI154" s="32">
        <v>0</v>
      </c>
      <c r="AJ154" s="7" t="s">
        <v>1148</v>
      </c>
      <c r="AK154" s="7" t="str">
        <f>IF(OR(N154="Q",P154="Q",R154="Q",T154="Q",V154="Q",X154="Q",Z154="Q",AB154="Q",AD154="Q",AF154="Q",AH154="Q",AJ154="Q"),"Yes","No")</f>
        <v>No</v>
      </c>
    </row>
    <row r="155" spans="1:37">
      <c r="A155" s="7" t="s">
        <v>445</v>
      </c>
      <c r="B155" s="7" t="s">
        <v>446</v>
      </c>
      <c r="C155" s="37" t="s">
        <v>55</v>
      </c>
      <c r="D155" s="298">
        <v>7005</v>
      </c>
      <c r="E155" s="299">
        <v>70005</v>
      </c>
      <c r="F155" s="27" t="s">
        <v>167</v>
      </c>
      <c r="G155" s="27" t="s">
        <v>160</v>
      </c>
      <c r="H155" s="35">
        <v>1519417</v>
      </c>
      <c r="I155" s="35">
        <v>295</v>
      </c>
      <c r="J155" s="9" t="s">
        <v>10</v>
      </c>
      <c r="K155" s="9" t="s">
        <v>161</v>
      </c>
      <c r="L155" s="8">
        <v>11</v>
      </c>
      <c r="M155" s="8">
        <v>0</v>
      </c>
      <c r="N155" s="9" t="s">
        <v>1148</v>
      </c>
      <c r="O155" s="8">
        <v>0</v>
      </c>
      <c r="P155" s="9" t="s">
        <v>1148</v>
      </c>
      <c r="Q155" s="8">
        <v>0</v>
      </c>
      <c r="R155" s="9" t="s">
        <v>1148</v>
      </c>
      <c r="S155" s="8">
        <v>0</v>
      </c>
      <c r="T155" s="9" t="s">
        <v>1148</v>
      </c>
      <c r="U155" s="8">
        <v>0</v>
      </c>
      <c r="V155" s="9" t="s">
        <v>1148</v>
      </c>
      <c r="W155" s="33">
        <v>0</v>
      </c>
      <c r="X155" s="9" t="s">
        <v>1148</v>
      </c>
      <c r="Y155" s="30">
        <v>0</v>
      </c>
      <c r="Z155" s="9" t="s">
        <v>1148</v>
      </c>
      <c r="AA155" s="30">
        <v>0</v>
      </c>
      <c r="AB155" s="9" t="s">
        <v>1148</v>
      </c>
      <c r="AC155" s="30">
        <v>0</v>
      </c>
      <c r="AD155" s="9" t="s">
        <v>1148</v>
      </c>
      <c r="AE155" s="30">
        <v>0</v>
      </c>
      <c r="AF155" s="9" t="s">
        <v>1148</v>
      </c>
      <c r="AG155" s="19">
        <v>0</v>
      </c>
      <c r="AH155" s="34" t="s">
        <v>1148</v>
      </c>
      <c r="AI155" s="32">
        <v>0</v>
      </c>
      <c r="AJ155" s="7" t="s">
        <v>1148</v>
      </c>
      <c r="AK155" s="7" t="str">
        <f>IF(OR(N155="Q",P155="Q",R155="Q",T155="Q",V155="Q",X155="Q",Z155="Q",AB155="Q",AD155="Q",AF155="Q",AH155="Q",AJ155="Q"),"Yes","No")</f>
        <v>No</v>
      </c>
    </row>
    <row r="156" spans="1:37">
      <c r="A156" s="7" t="s">
        <v>445</v>
      </c>
      <c r="B156" s="7" t="s">
        <v>446</v>
      </c>
      <c r="C156" s="37" t="s">
        <v>55</v>
      </c>
      <c r="D156" s="298">
        <v>7005</v>
      </c>
      <c r="E156" s="299">
        <v>70005</v>
      </c>
      <c r="F156" s="27" t="s">
        <v>167</v>
      </c>
      <c r="G156" s="27" t="s">
        <v>160</v>
      </c>
      <c r="H156" s="35">
        <v>1519417</v>
      </c>
      <c r="I156" s="35">
        <v>295</v>
      </c>
      <c r="J156" s="9" t="s">
        <v>22</v>
      </c>
      <c r="K156" s="9" t="s">
        <v>161</v>
      </c>
      <c r="L156" s="8">
        <v>11</v>
      </c>
      <c r="M156" s="8">
        <v>8295</v>
      </c>
      <c r="N156" s="9" t="s">
        <v>1148</v>
      </c>
      <c r="O156" s="8">
        <v>0</v>
      </c>
      <c r="P156" s="9" t="s">
        <v>1148</v>
      </c>
      <c r="Q156" s="8">
        <v>0</v>
      </c>
      <c r="R156" s="9" t="s">
        <v>1148</v>
      </c>
      <c r="S156" s="8">
        <v>0</v>
      </c>
      <c r="T156" s="9" t="s">
        <v>1148</v>
      </c>
      <c r="U156" s="8">
        <v>0</v>
      </c>
      <c r="V156" s="9" t="s">
        <v>1148</v>
      </c>
      <c r="W156" s="33">
        <v>8295</v>
      </c>
      <c r="X156" s="9" t="s">
        <v>1148</v>
      </c>
      <c r="Y156" s="30">
        <v>7.87</v>
      </c>
      <c r="Z156" s="9" t="s">
        <v>1148</v>
      </c>
      <c r="AA156" s="30">
        <v>0</v>
      </c>
      <c r="AB156" s="9" t="s">
        <v>1148</v>
      </c>
      <c r="AC156" s="30">
        <v>0</v>
      </c>
      <c r="AD156" s="9" t="s">
        <v>1148</v>
      </c>
      <c r="AE156" s="30">
        <v>0</v>
      </c>
      <c r="AF156" s="9" t="s">
        <v>1148</v>
      </c>
      <c r="AG156" s="19">
        <v>0</v>
      </c>
      <c r="AH156" s="34" t="s">
        <v>1148</v>
      </c>
      <c r="AI156" s="32">
        <v>7.87</v>
      </c>
      <c r="AJ156" s="7" t="s">
        <v>1148</v>
      </c>
      <c r="AK156" s="7" t="str">
        <f>IF(OR(N156="Q",P156="Q",R156="Q",T156="Q",V156="Q",X156="Q",Z156="Q",AB156="Q",AD156="Q",AF156="Q",AH156="Q",AJ156="Q"),"Yes","No")</f>
        <v>No</v>
      </c>
    </row>
    <row r="157" spans="1:37">
      <c r="A157" s="7" t="s">
        <v>49</v>
      </c>
      <c r="B157" s="7" t="s">
        <v>587</v>
      </c>
      <c r="C157" s="37" t="s">
        <v>48</v>
      </c>
      <c r="D157" s="298">
        <v>3051</v>
      </c>
      <c r="E157" s="299">
        <v>30051</v>
      </c>
      <c r="F157" s="27" t="s">
        <v>164</v>
      </c>
      <c r="G157" s="27" t="s">
        <v>160</v>
      </c>
      <c r="H157" s="35">
        <v>4586770</v>
      </c>
      <c r="I157" s="35">
        <v>282</v>
      </c>
      <c r="J157" s="9" t="s">
        <v>7</v>
      </c>
      <c r="K157" s="9" t="s">
        <v>161</v>
      </c>
      <c r="L157" s="8">
        <v>282</v>
      </c>
      <c r="M157" s="8">
        <v>21077</v>
      </c>
      <c r="N157" s="9" t="s">
        <v>1148</v>
      </c>
      <c r="O157" s="8">
        <v>0</v>
      </c>
      <c r="P157" s="9" t="s">
        <v>1148</v>
      </c>
      <c r="Q157" s="8">
        <v>451</v>
      </c>
      <c r="R157" s="9" t="s">
        <v>1148</v>
      </c>
      <c r="S157" s="8">
        <v>2004</v>
      </c>
      <c r="T157" s="9" t="s">
        <v>1148</v>
      </c>
      <c r="U157" s="8">
        <v>0</v>
      </c>
      <c r="V157" s="9" t="s">
        <v>1148</v>
      </c>
      <c r="W157" s="33">
        <v>23532</v>
      </c>
      <c r="X157" s="9" t="s">
        <v>1148</v>
      </c>
      <c r="Y157" s="30">
        <v>31</v>
      </c>
      <c r="Z157" s="9" t="s">
        <v>1148</v>
      </c>
      <c r="AA157" s="30">
        <v>0</v>
      </c>
      <c r="AB157" s="9" t="s">
        <v>1148</v>
      </c>
      <c r="AC157" s="30">
        <v>0.3</v>
      </c>
      <c r="AD157" s="9" t="s">
        <v>1148</v>
      </c>
      <c r="AE157" s="30">
        <v>2</v>
      </c>
      <c r="AF157" s="9" t="s">
        <v>1148</v>
      </c>
      <c r="AG157" s="19">
        <v>0</v>
      </c>
      <c r="AH157" s="34" t="s">
        <v>1148</v>
      </c>
      <c r="AI157" s="32">
        <v>33.299999999999997</v>
      </c>
      <c r="AJ157" s="7" t="s">
        <v>1148</v>
      </c>
      <c r="AK157" s="7" t="str">
        <f>IF(OR(N157="Q",P157="Q",R157="Q",T157="Q",V157="Q",X157="Q",Z157="Q",AB157="Q",AD157="Q",AF157="Q",AH157="Q",AJ157="Q"),"Yes","No")</f>
        <v>No</v>
      </c>
    </row>
    <row r="158" spans="1:37">
      <c r="A158" s="7" t="s">
        <v>504</v>
      </c>
      <c r="B158" s="7" t="s">
        <v>505</v>
      </c>
      <c r="C158" s="37" t="s">
        <v>83</v>
      </c>
      <c r="D158" s="298">
        <v>4004</v>
      </c>
      <c r="E158" s="299">
        <v>40004</v>
      </c>
      <c r="F158" s="27" t="s">
        <v>167</v>
      </c>
      <c r="G158" s="27" t="s">
        <v>160</v>
      </c>
      <c r="H158" s="35">
        <v>969587</v>
      </c>
      <c r="I158" s="35">
        <v>269</v>
      </c>
      <c r="J158" s="9" t="s">
        <v>7</v>
      </c>
      <c r="K158" s="9" t="s">
        <v>161</v>
      </c>
      <c r="L158" s="8">
        <v>120</v>
      </c>
      <c r="M158" s="8">
        <v>0</v>
      </c>
      <c r="N158" s="9" t="s">
        <v>1148</v>
      </c>
      <c r="O158" s="8">
        <v>0</v>
      </c>
      <c r="P158" s="9" t="s">
        <v>1148</v>
      </c>
      <c r="Q158" s="8">
        <v>0</v>
      </c>
      <c r="R158" s="9" t="s">
        <v>1148</v>
      </c>
      <c r="S158" s="8">
        <v>3259</v>
      </c>
      <c r="T158" s="9" t="s">
        <v>1148</v>
      </c>
      <c r="U158" s="8">
        <v>0</v>
      </c>
      <c r="V158" s="9" t="s">
        <v>1148</v>
      </c>
      <c r="W158" s="33">
        <v>3259</v>
      </c>
      <c r="X158" s="9" t="s">
        <v>121</v>
      </c>
      <c r="Y158" s="30">
        <v>0</v>
      </c>
      <c r="Z158" s="9" t="s">
        <v>1148</v>
      </c>
      <c r="AA158" s="30">
        <v>0</v>
      </c>
      <c r="AB158" s="9" t="s">
        <v>1148</v>
      </c>
      <c r="AC158" s="30">
        <v>0</v>
      </c>
      <c r="AD158" s="9" t="s">
        <v>1148</v>
      </c>
      <c r="AE158" s="30">
        <v>2.4</v>
      </c>
      <c r="AF158" s="9" t="s">
        <v>1148</v>
      </c>
      <c r="AG158" s="19">
        <v>0</v>
      </c>
      <c r="AH158" s="34" t="s">
        <v>1148</v>
      </c>
      <c r="AI158" s="32">
        <v>2.4</v>
      </c>
      <c r="AJ158" s="7" t="s">
        <v>121</v>
      </c>
      <c r="AK158" s="7" t="str">
        <f>IF(OR(N158="Q",P158="Q",R158="Q",T158="Q",V158="Q",X158="Q",Z158="Q",AB158="Q",AD158="Q",AF158="Q",AH158="Q",AJ158="Q"),"Yes","No")</f>
        <v>No</v>
      </c>
    </row>
    <row r="159" spans="1:37">
      <c r="A159" s="7" t="s">
        <v>504</v>
      </c>
      <c r="B159" s="7" t="s">
        <v>505</v>
      </c>
      <c r="C159" s="37" t="s">
        <v>83</v>
      </c>
      <c r="D159" s="298">
        <v>4004</v>
      </c>
      <c r="E159" s="299">
        <v>40004</v>
      </c>
      <c r="F159" s="27" t="s">
        <v>167</v>
      </c>
      <c r="G159" s="27" t="s">
        <v>160</v>
      </c>
      <c r="H159" s="35">
        <v>969587</v>
      </c>
      <c r="I159" s="35">
        <v>269</v>
      </c>
      <c r="J159" s="9" t="s">
        <v>10</v>
      </c>
      <c r="K159" s="9" t="s">
        <v>161</v>
      </c>
      <c r="L159" s="8">
        <v>63</v>
      </c>
      <c r="M159" s="8">
        <v>8724</v>
      </c>
      <c r="N159" s="9" t="s">
        <v>1148</v>
      </c>
      <c r="O159" s="8">
        <v>0</v>
      </c>
      <c r="P159" s="9" t="s">
        <v>1148</v>
      </c>
      <c r="Q159" s="8">
        <v>0</v>
      </c>
      <c r="R159" s="9" t="s">
        <v>1148</v>
      </c>
      <c r="S159" s="8">
        <v>2179</v>
      </c>
      <c r="T159" s="9" t="s">
        <v>1148</v>
      </c>
      <c r="U159" s="8">
        <v>0</v>
      </c>
      <c r="V159" s="9" t="s">
        <v>1148</v>
      </c>
      <c r="W159" s="33">
        <v>10903</v>
      </c>
      <c r="X159" s="9" t="s">
        <v>121</v>
      </c>
      <c r="Y159" s="30">
        <v>8</v>
      </c>
      <c r="Z159" s="9" t="s">
        <v>1148</v>
      </c>
      <c r="AA159" s="30">
        <v>0</v>
      </c>
      <c r="AB159" s="9" t="s">
        <v>1148</v>
      </c>
      <c r="AC159" s="30">
        <v>0</v>
      </c>
      <c r="AD159" s="9" t="s">
        <v>1148</v>
      </c>
      <c r="AE159" s="30">
        <v>1.5</v>
      </c>
      <c r="AF159" s="9" t="s">
        <v>1148</v>
      </c>
      <c r="AG159" s="19">
        <v>0</v>
      </c>
      <c r="AH159" s="34" t="s">
        <v>1148</v>
      </c>
      <c r="AI159" s="32">
        <v>9.5</v>
      </c>
      <c r="AJ159" s="7" t="s">
        <v>121</v>
      </c>
      <c r="AK159" s="7" t="str">
        <f>IF(OR(N159="Q",P159="Q",R159="Q",T159="Q",V159="Q",X159="Q",Z159="Q",AB159="Q",AD159="Q",AF159="Q",AH159="Q",AJ159="Q"),"Yes","No")</f>
        <v>No</v>
      </c>
    </row>
    <row r="160" spans="1:37">
      <c r="A160" s="7" t="s">
        <v>601</v>
      </c>
      <c r="B160" s="7" t="s">
        <v>602</v>
      </c>
      <c r="C160" s="37" t="s">
        <v>76</v>
      </c>
      <c r="D160" s="298">
        <v>25</v>
      </c>
      <c r="E160" s="299">
        <v>25</v>
      </c>
      <c r="F160" s="27" t="s">
        <v>167</v>
      </c>
      <c r="G160" s="27" t="s">
        <v>160</v>
      </c>
      <c r="H160" s="35">
        <v>236632</v>
      </c>
      <c r="I160" s="35">
        <v>269</v>
      </c>
      <c r="J160" s="9" t="s">
        <v>7</v>
      </c>
      <c r="K160" s="9" t="s">
        <v>161</v>
      </c>
      <c r="L160" s="8">
        <v>53</v>
      </c>
      <c r="M160" s="8">
        <v>0</v>
      </c>
      <c r="N160" s="9" t="s">
        <v>1148</v>
      </c>
      <c r="O160" s="8">
        <v>0</v>
      </c>
      <c r="P160" s="9" t="s">
        <v>1148</v>
      </c>
      <c r="Q160" s="8">
        <v>0</v>
      </c>
      <c r="R160" s="9" t="s">
        <v>1148</v>
      </c>
      <c r="S160" s="8">
        <v>4017</v>
      </c>
      <c r="T160" s="9" t="s">
        <v>1148</v>
      </c>
      <c r="U160" s="8">
        <v>0</v>
      </c>
      <c r="V160" s="9" t="s">
        <v>1148</v>
      </c>
      <c r="W160" s="33">
        <v>4017</v>
      </c>
      <c r="X160" s="9" t="s">
        <v>1148</v>
      </c>
      <c r="Y160" s="30">
        <v>0</v>
      </c>
      <c r="Z160" s="9" t="s">
        <v>1148</v>
      </c>
      <c r="AA160" s="30">
        <v>0</v>
      </c>
      <c r="AB160" s="9" t="s">
        <v>1148</v>
      </c>
      <c r="AC160" s="30">
        <v>0</v>
      </c>
      <c r="AD160" s="9" t="s">
        <v>1148</v>
      </c>
      <c r="AE160" s="30">
        <v>2</v>
      </c>
      <c r="AF160" s="9" t="s">
        <v>1148</v>
      </c>
      <c r="AG160" s="19">
        <v>0</v>
      </c>
      <c r="AH160" s="34" t="s">
        <v>1148</v>
      </c>
      <c r="AI160" s="32">
        <v>2</v>
      </c>
      <c r="AJ160" s="7" t="s">
        <v>1148</v>
      </c>
      <c r="AK160" s="7" t="str">
        <f>IF(OR(N160="Q",P160="Q",R160="Q",T160="Q",V160="Q",X160="Q",Z160="Q",AB160="Q",AD160="Q",AF160="Q",AH160="Q",AJ160="Q"),"Yes","No")</f>
        <v>No</v>
      </c>
    </row>
    <row r="161" spans="1:37">
      <c r="A161" s="7" t="s">
        <v>504</v>
      </c>
      <c r="B161" s="7" t="s">
        <v>505</v>
      </c>
      <c r="C161" s="37" t="s">
        <v>83</v>
      </c>
      <c r="D161" s="298">
        <v>4004</v>
      </c>
      <c r="E161" s="299">
        <v>40004</v>
      </c>
      <c r="F161" s="27" t="s">
        <v>167</v>
      </c>
      <c r="G161" s="27" t="s">
        <v>160</v>
      </c>
      <c r="H161" s="35">
        <v>969587</v>
      </c>
      <c r="I161" s="35">
        <v>269</v>
      </c>
      <c r="J161" s="9" t="s">
        <v>18</v>
      </c>
      <c r="K161" s="9" t="s">
        <v>161</v>
      </c>
      <c r="L161" s="8">
        <v>23</v>
      </c>
      <c r="M161" s="8">
        <v>0</v>
      </c>
      <c r="N161" s="9" t="s">
        <v>1148</v>
      </c>
      <c r="O161" s="8">
        <v>0</v>
      </c>
      <c r="P161" s="9" t="s">
        <v>1148</v>
      </c>
      <c r="Q161" s="8">
        <v>0</v>
      </c>
      <c r="R161" s="9" t="s">
        <v>1148</v>
      </c>
      <c r="S161" s="8">
        <v>198</v>
      </c>
      <c r="T161" s="9" t="s">
        <v>1148</v>
      </c>
      <c r="U161" s="8">
        <v>0</v>
      </c>
      <c r="V161" s="9" t="s">
        <v>1148</v>
      </c>
      <c r="W161" s="33">
        <v>198</v>
      </c>
      <c r="X161" s="9" t="s">
        <v>121</v>
      </c>
      <c r="Y161" s="30">
        <v>0</v>
      </c>
      <c r="Z161" s="9" t="s">
        <v>1148</v>
      </c>
      <c r="AA161" s="30">
        <v>0</v>
      </c>
      <c r="AB161" s="9" t="s">
        <v>1148</v>
      </c>
      <c r="AC161" s="30">
        <v>0</v>
      </c>
      <c r="AD161" s="9" t="s">
        <v>1148</v>
      </c>
      <c r="AE161" s="30">
        <v>0.1</v>
      </c>
      <c r="AF161" s="9" t="s">
        <v>1148</v>
      </c>
      <c r="AG161" s="19">
        <v>0</v>
      </c>
      <c r="AH161" s="34" t="s">
        <v>1148</v>
      </c>
      <c r="AI161" s="32">
        <v>0.1</v>
      </c>
      <c r="AJ161" s="7" t="s">
        <v>121</v>
      </c>
      <c r="AK161" s="7" t="str">
        <f>IF(OR(N161="Q",P161="Q",R161="Q",T161="Q",V161="Q",X161="Q",Z161="Q",AB161="Q",AD161="Q",AF161="Q",AH161="Q",AJ161="Q"),"Yes","No")</f>
        <v>No</v>
      </c>
    </row>
    <row r="162" spans="1:37">
      <c r="A162" s="7" t="s">
        <v>37</v>
      </c>
      <c r="B162" s="7" t="s">
        <v>499</v>
      </c>
      <c r="C162" s="37" t="s">
        <v>36</v>
      </c>
      <c r="D162" s="298">
        <v>4153</v>
      </c>
      <c r="E162" s="299">
        <v>40153</v>
      </c>
      <c r="F162" s="27" t="s">
        <v>246</v>
      </c>
      <c r="G162" s="27" t="s">
        <v>160</v>
      </c>
      <c r="H162" s="35">
        <v>4515419</v>
      </c>
      <c r="I162" s="35">
        <v>267</v>
      </c>
      <c r="J162" s="9" t="s">
        <v>8</v>
      </c>
      <c r="K162" s="9" t="s">
        <v>161</v>
      </c>
      <c r="L162" s="8">
        <v>267</v>
      </c>
      <c r="M162" s="8">
        <v>0</v>
      </c>
      <c r="N162" s="9" t="s">
        <v>1148</v>
      </c>
      <c r="O162" s="8">
        <v>0</v>
      </c>
      <c r="P162" s="9" t="s">
        <v>1148</v>
      </c>
      <c r="Q162" s="8">
        <v>0</v>
      </c>
      <c r="R162" s="9" t="s">
        <v>1148</v>
      </c>
      <c r="S162" s="8">
        <v>1981</v>
      </c>
      <c r="T162" s="9" t="s">
        <v>1148</v>
      </c>
      <c r="U162" s="8">
        <v>0</v>
      </c>
      <c r="V162" s="9" t="s">
        <v>1148</v>
      </c>
      <c r="W162" s="33">
        <v>1981</v>
      </c>
      <c r="X162" s="9" t="s">
        <v>1148</v>
      </c>
      <c r="Y162" s="30">
        <v>0</v>
      </c>
      <c r="Z162" s="9" t="s">
        <v>1148</v>
      </c>
      <c r="AA162" s="30">
        <v>0</v>
      </c>
      <c r="AB162" s="9" t="s">
        <v>1148</v>
      </c>
      <c r="AC162" s="30">
        <v>0</v>
      </c>
      <c r="AD162" s="9" t="s">
        <v>1148</v>
      </c>
      <c r="AE162" s="30">
        <v>2</v>
      </c>
      <c r="AF162" s="9" t="s">
        <v>1148</v>
      </c>
      <c r="AG162" s="19">
        <v>0</v>
      </c>
      <c r="AH162" s="34" t="s">
        <v>1148</v>
      </c>
      <c r="AI162" s="32">
        <v>2</v>
      </c>
      <c r="AJ162" s="7" t="s">
        <v>1148</v>
      </c>
      <c r="AK162" s="7" t="str">
        <f>IF(OR(N162="Q",P162="Q",R162="Q",T162="Q",V162="Q",X162="Q",Z162="Q",AB162="Q",AD162="Q",AF162="Q",AH162="Q",AJ162="Q"),"Yes","No")</f>
        <v>No</v>
      </c>
    </row>
    <row r="163" spans="1:37">
      <c r="A163" s="7" t="s">
        <v>90</v>
      </c>
      <c r="B163" s="7" t="s">
        <v>450</v>
      </c>
      <c r="C163" s="37" t="s">
        <v>89</v>
      </c>
      <c r="D163" s="298">
        <v>20</v>
      </c>
      <c r="E163" s="299">
        <v>20</v>
      </c>
      <c r="F163" s="27" t="s">
        <v>167</v>
      </c>
      <c r="G163" s="27" t="s">
        <v>160</v>
      </c>
      <c r="H163" s="35">
        <v>198979</v>
      </c>
      <c r="I163" s="35">
        <v>266</v>
      </c>
      <c r="J163" s="9" t="s">
        <v>7</v>
      </c>
      <c r="K163" s="9" t="s">
        <v>161</v>
      </c>
      <c r="L163" s="8">
        <v>89</v>
      </c>
      <c r="M163" s="8">
        <v>57396</v>
      </c>
      <c r="N163" s="9" t="s">
        <v>1148</v>
      </c>
      <c r="O163" s="8">
        <v>557</v>
      </c>
      <c r="P163" s="9" t="s">
        <v>1148</v>
      </c>
      <c r="Q163" s="8">
        <v>0</v>
      </c>
      <c r="R163" s="9" t="s">
        <v>1148</v>
      </c>
      <c r="S163" s="8">
        <v>2077</v>
      </c>
      <c r="T163" s="9" t="s">
        <v>1148</v>
      </c>
      <c r="U163" s="8">
        <v>544</v>
      </c>
      <c r="V163" s="9" t="s">
        <v>1148</v>
      </c>
      <c r="W163" s="33">
        <v>60574</v>
      </c>
      <c r="X163" s="9" t="s">
        <v>1148</v>
      </c>
      <c r="Y163" s="30">
        <v>97</v>
      </c>
      <c r="Z163" s="9" t="s">
        <v>1148</v>
      </c>
      <c r="AA163" s="30">
        <v>0.8</v>
      </c>
      <c r="AB163" s="9" t="s">
        <v>1148</v>
      </c>
      <c r="AC163" s="30">
        <v>0</v>
      </c>
      <c r="AD163" s="9" t="s">
        <v>1148</v>
      </c>
      <c r="AE163" s="30">
        <v>2.72</v>
      </c>
      <c r="AF163" s="9" t="s">
        <v>1148</v>
      </c>
      <c r="AG163" s="19">
        <v>0.54</v>
      </c>
      <c r="AH163" s="34" t="s">
        <v>1148</v>
      </c>
      <c r="AI163" s="32">
        <v>101.06</v>
      </c>
      <c r="AJ163" s="7" t="s">
        <v>1148</v>
      </c>
      <c r="AK163" s="7" t="str">
        <f>IF(OR(N163="Q",P163="Q",R163="Q",T163="Q",V163="Q",X163="Q",Z163="Q",AB163="Q",AD163="Q",AF163="Q",AH163="Q",AJ163="Q"),"Yes","No")</f>
        <v>No</v>
      </c>
    </row>
    <row r="164" spans="1:37">
      <c r="A164" s="7" t="s">
        <v>90</v>
      </c>
      <c r="B164" s="7" t="s">
        <v>450</v>
      </c>
      <c r="C164" s="37" t="s">
        <v>89</v>
      </c>
      <c r="D164" s="298">
        <v>20</v>
      </c>
      <c r="E164" s="299">
        <v>20</v>
      </c>
      <c r="F164" s="27" t="s">
        <v>167</v>
      </c>
      <c r="G164" s="27" t="s">
        <v>160</v>
      </c>
      <c r="H164" s="35">
        <v>198979</v>
      </c>
      <c r="I164" s="35">
        <v>266</v>
      </c>
      <c r="J164" s="9" t="s">
        <v>8</v>
      </c>
      <c r="K164" s="9" t="s">
        <v>161</v>
      </c>
      <c r="L164" s="8">
        <v>88</v>
      </c>
      <c r="M164" s="8">
        <v>0</v>
      </c>
      <c r="N164" s="9" t="s">
        <v>1148</v>
      </c>
      <c r="O164" s="8">
        <v>26</v>
      </c>
      <c r="P164" s="9" t="s">
        <v>1148</v>
      </c>
      <c r="Q164" s="8">
        <v>0</v>
      </c>
      <c r="R164" s="9" t="s">
        <v>1148</v>
      </c>
      <c r="S164" s="8">
        <v>87</v>
      </c>
      <c r="T164" s="9" t="s">
        <v>1148</v>
      </c>
      <c r="U164" s="8">
        <v>23</v>
      </c>
      <c r="V164" s="9" t="s">
        <v>1148</v>
      </c>
      <c r="W164" s="33">
        <v>136</v>
      </c>
      <c r="X164" s="9" t="s">
        <v>1148</v>
      </c>
      <c r="Y164" s="30">
        <v>0</v>
      </c>
      <c r="Z164" s="9" t="s">
        <v>1148</v>
      </c>
      <c r="AA164" s="30">
        <v>0.04</v>
      </c>
      <c r="AB164" s="9" t="s">
        <v>1148</v>
      </c>
      <c r="AC164" s="30">
        <v>0</v>
      </c>
      <c r="AD164" s="9" t="s">
        <v>1148</v>
      </c>
      <c r="AE164" s="30">
        <v>0.11</v>
      </c>
      <c r="AF164" s="9" t="s">
        <v>1148</v>
      </c>
      <c r="AG164" s="19">
        <v>0</v>
      </c>
      <c r="AH164" s="34" t="s">
        <v>1148</v>
      </c>
      <c r="AI164" s="32">
        <v>0.15</v>
      </c>
      <c r="AJ164" s="7" t="s">
        <v>1148</v>
      </c>
      <c r="AK164" s="7" t="str">
        <f>IF(OR(N164="Q",P164="Q",R164="Q",T164="Q",V164="Q",X164="Q",Z164="Q",AB164="Q",AD164="Q",AF164="Q",AH164="Q",AJ164="Q"),"Yes","No")</f>
        <v>No</v>
      </c>
    </row>
    <row r="165" spans="1:37">
      <c r="A165" s="7" t="s">
        <v>90</v>
      </c>
      <c r="B165" s="7" t="s">
        <v>450</v>
      </c>
      <c r="C165" s="37" t="s">
        <v>89</v>
      </c>
      <c r="D165" s="298">
        <v>20</v>
      </c>
      <c r="E165" s="299">
        <v>20</v>
      </c>
      <c r="F165" s="27" t="s">
        <v>167</v>
      </c>
      <c r="G165" s="27" t="s">
        <v>160</v>
      </c>
      <c r="H165" s="35">
        <v>198979</v>
      </c>
      <c r="I165" s="35">
        <v>266</v>
      </c>
      <c r="J165" s="9" t="s">
        <v>10</v>
      </c>
      <c r="K165" s="9" t="s">
        <v>161</v>
      </c>
      <c r="L165" s="8">
        <v>86</v>
      </c>
      <c r="M165" s="8">
        <v>32471</v>
      </c>
      <c r="N165" s="9" t="s">
        <v>1148</v>
      </c>
      <c r="O165" s="8">
        <v>112</v>
      </c>
      <c r="P165" s="9" t="s">
        <v>1148</v>
      </c>
      <c r="Q165" s="8">
        <v>0</v>
      </c>
      <c r="R165" s="9" t="s">
        <v>1148</v>
      </c>
      <c r="S165" s="8">
        <v>1368</v>
      </c>
      <c r="T165" s="9" t="s">
        <v>1148</v>
      </c>
      <c r="U165" s="8">
        <v>359</v>
      </c>
      <c r="V165" s="9" t="s">
        <v>1148</v>
      </c>
      <c r="W165" s="33">
        <v>34310</v>
      </c>
      <c r="X165" s="9" t="s">
        <v>1148</v>
      </c>
      <c r="Y165" s="30">
        <v>27</v>
      </c>
      <c r="Z165" s="9" t="s">
        <v>1148</v>
      </c>
      <c r="AA165" s="30">
        <v>0.16</v>
      </c>
      <c r="AB165" s="9" t="s">
        <v>1148</v>
      </c>
      <c r="AC165" s="30">
        <v>0</v>
      </c>
      <c r="AD165" s="9" t="s">
        <v>1148</v>
      </c>
      <c r="AE165" s="30">
        <v>1.79</v>
      </c>
      <c r="AF165" s="9" t="s">
        <v>1148</v>
      </c>
      <c r="AG165" s="19">
        <v>0.36</v>
      </c>
      <c r="AH165" s="34" t="s">
        <v>1148</v>
      </c>
      <c r="AI165" s="32">
        <v>29.31</v>
      </c>
      <c r="AJ165" s="7" t="s">
        <v>1148</v>
      </c>
      <c r="AK165" s="7" t="str">
        <f>IF(OR(N165="Q",P165="Q",R165="Q",T165="Q",V165="Q",X165="Q",Z165="Q",AB165="Q",AD165="Q",AF165="Q",AH165="Q",AJ165="Q"),"Yes","No")</f>
        <v>No</v>
      </c>
    </row>
    <row r="166" spans="1:37">
      <c r="A166" s="7" t="s">
        <v>588</v>
      </c>
      <c r="B166" s="7" t="s">
        <v>315</v>
      </c>
      <c r="C166" s="37" t="s">
        <v>17</v>
      </c>
      <c r="D166" s="298">
        <v>9031</v>
      </c>
      <c r="E166" s="299">
        <v>90031</v>
      </c>
      <c r="F166" s="27" t="s">
        <v>167</v>
      </c>
      <c r="G166" s="27" t="s">
        <v>160</v>
      </c>
      <c r="H166" s="35">
        <v>1932666</v>
      </c>
      <c r="I166" s="35">
        <v>260</v>
      </c>
      <c r="J166" s="9" t="s">
        <v>7</v>
      </c>
      <c r="K166" s="9" t="s">
        <v>161</v>
      </c>
      <c r="L166" s="8">
        <v>77</v>
      </c>
      <c r="M166" s="8">
        <v>1104</v>
      </c>
      <c r="N166" s="9" t="s">
        <v>1148</v>
      </c>
      <c r="O166" s="8">
        <v>0</v>
      </c>
      <c r="P166" s="9" t="s">
        <v>1148</v>
      </c>
      <c r="Q166" s="8">
        <v>0</v>
      </c>
      <c r="R166" s="9" t="s">
        <v>1148</v>
      </c>
      <c r="S166" s="8">
        <v>8749</v>
      </c>
      <c r="T166" s="9" t="s">
        <v>1148</v>
      </c>
      <c r="U166" s="8">
        <v>0</v>
      </c>
      <c r="V166" s="9" t="s">
        <v>1148</v>
      </c>
      <c r="W166" s="33">
        <v>9853</v>
      </c>
      <c r="X166" s="9" t="s">
        <v>1148</v>
      </c>
      <c r="Y166" s="30">
        <v>0</v>
      </c>
      <c r="Z166" s="9" t="s">
        <v>1148</v>
      </c>
      <c r="AA166" s="30">
        <v>0</v>
      </c>
      <c r="AB166" s="9" t="s">
        <v>1148</v>
      </c>
      <c r="AC166" s="30">
        <v>0</v>
      </c>
      <c r="AD166" s="9" t="s">
        <v>1148</v>
      </c>
      <c r="AE166" s="30">
        <v>21</v>
      </c>
      <c r="AF166" s="9" t="s">
        <v>1148</v>
      </c>
      <c r="AG166" s="19">
        <v>0</v>
      </c>
      <c r="AH166" s="34" t="s">
        <v>1148</v>
      </c>
      <c r="AI166" s="32">
        <v>21</v>
      </c>
      <c r="AJ166" s="7" t="s">
        <v>1148</v>
      </c>
      <c r="AK166" s="7" t="str">
        <f>IF(OR(N166="Q",P166="Q",R166="Q",T166="Q",V166="Q",X166="Q",Z166="Q",AB166="Q",AD166="Q",AF166="Q",AH166="Q",AJ166="Q"),"Yes","No")</f>
        <v>No</v>
      </c>
    </row>
    <row r="167" spans="1:37">
      <c r="A167" s="7" t="s">
        <v>588</v>
      </c>
      <c r="B167" s="7" t="s">
        <v>315</v>
      </c>
      <c r="C167" s="37" t="s">
        <v>17</v>
      </c>
      <c r="D167" s="298">
        <v>9031</v>
      </c>
      <c r="E167" s="299">
        <v>90031</v>
      </c>
      <c r="F167" s="27" t="s">
        <v>167</v>
      </c>
      <c r="G167" s="27" t="s">
        <v>160</v>
      </c>
      <c r="H167" s="35">
        <v>1932666</v>
      </c>
      <c r="I167" s="35">
        <v>260</v>
      </c>
      <c r="J167" s="9" t="s">
        <v>18</v>
      </c>
      <c r="K167" s="9" t="s">
        <v>161</v>
      </c>
      <c r="L167" s="8">
        <v>15</v>
      </c>
      <c r="M167" s="8">
        <v>98</v>
      </c>
      <c r="N167" s="9" t="s">
        <v>1148</v>
      </c>
      <c r="O167" s="8">
        <v>0</v>
      </c>
      <c r="P167" s="9" t="s">
        <v>1148</v>
      </c>
      <c r="Q167" s="8">
        <v>0</v>
      </c>
      <c r="R167" s="9" t="s">
        <v>1148</v>
      </c>
      <c r="S167" s="8">
        <v>626</v>
      </c>
      <c r="T167" s="9" t="s">
        <v>1148</v>
      </c>
      <c r="U167" s="8">
        <v>0</v>
      </c>
      <c r="V167" s="9" t="s">
        <v>1148</v>
      </c>
      <c r="W167" s="33">
        <v>724</v>
      </c>
      <c r="X167" s="9" t="s">
        <v>1148</v>
      </c>
      <c r="Y167" s="30">
        <v>0</v>
      </c>
      <c r="Z167" s="9" t="s">
        <v>1148</v>
      </c>
      <c r="AA167" s="30">
        <v>0</v>
      </c>
      <c r="AB167" s="9" t="s">
        <v>1148</v>
      </c>
      <c r="AC167" s="30">
        <v>0</v>
      </c>
      <c r="AD167" s="9" t="s">
        <v>1148</v>
      </c>
      <c r="AE167" s="30">
        <v>1</v>
      </c>
      <c r="AF167" s="9" t="s">
        <v>1148</v>
      </c>
      <c r="AG167" s="19">
        <v>0</v>
      </c>
      <c r="AH167" s="34" t="s">
        <v>1148</v>
      </c>
      <c r="AI167" s="32">
        <v>1</v>
      </c>
      <c r="AJ167" s="7" t="s">
        <v>1148</v>
      </c>
      <c r="AK167" s="7" t="str">
        <f>IF(OR(N167="Q",P167="Q",R167="Q",T167="Q",V167="Q",X167="Q",Z167="Q",AB167="Q",AD167="Q",AF167="Q",AH167="Q",AJ167="Q"),"Yes","No")</f>
        <v>No</v>
      </c>
    </row>
    <row r="168" spans="1:37">
      <c r="A168" s="7" t="s">
        <v>581</v>
      </c>
      <c r="B168" s="7" t="s">
        <v>212</v>
      </c>
      <c r="C168" s="37" t="s">
        <v>70</v>
      </c>
      <c r="D168" s="298">
        <v>2113</v>
      </c>
      <c r="E168" s="299">
        <v>20113</v>
      </c>
      <c r="F168" s="27" t="s">
        <v>167</v>
      </c>
      <c r="G168" s="27" t="s">
        <v>160</v>
      </c>
      <c r="H168" s="35">
        <v>720572</v>
      </c>
      <c r="I168" s="35">
        <v>256</v>
      </c>
      <c r="J168" s="9" t="s">
        <v>7</v>
      </c>
      <c r="K168" s="9" t="s">
        <v>161</v>
      </c>
      <c r="L168" s="8">
        <v>217</v>
      </c>
      <c r="M168" s="8">
        <v>39487</v>
      </c>
      <c r="N168" s="9" t="s">
        <v>1148</v>
      </c>
      <c r="O168" s="8">
        <v>0</v>
      </c>
      <c r="P168" s="9" t="s">
        <v>1148</v>
      </c>
      <c r="Q168" s="8">
        <v>0</v>
      </c>
      <c r="R168" s="9" t="s">
        <v>1148</v>
      </c>
      <c r="S168" s="8">
        <v>4485</v>
      </c>
      <c r="T168" s="9" t="s">
        <v>1148</v>
      </c>
      <c r="U168" s="8">
        <v>0</v>
      </c>
      <c r="V168" s="9" t="s">
        <v>1148</v>
      </c>
      <c r="W168" s="33">
        <v>43972</v>
      </c>
      <c r="X168" s="9" t="s">
        <v>1148</v>
      </c>
      <c r="Y168" s="30">
        <v>32</v>
      </c>
      <c r="Z168" s="9" t="s">
        <v>1148</v>
      </c>
      <c r="AA168" s="30">
        <v>0</v>
      </c>
      <c r="AB168" s="9" t="s">
        <v>1148</v>
      </c>
      <c r="AC168" s="30">
        <v>0</v>
      </c>
      <c r="AD168" s="9" t="s">
        <v>1148</v>
      </c>
      <c r="AE168" s="30">
        <v>6</v>
      </c>
      <c r="AF168" s="9" t="s">
        <v>1148</v>
      </c>
      <c r="AG168" s="19">
        <v>0</v>
      </c>
      <c r="AH168" s="34" t="s">
        <v>1148</v>
      </c>
      <c r="AI168" s="32">
        <v>38</v>
      </c>
      <c r="AJ168" s="7" t="s">
        <v>1148</v>
      </c>
      <c r="AK168" s="7" t="str">
        <f>IF(OR(N168="Q",P168="Q",R168="Q",T168="Q",V168="Q",X168="Q",Z168="Q",AB168="Q",AD168="Q",AF168="Q",AH168="Q",AJ168="Q"),"Yes","No")</f>
        <v>No</v>
      </c>
    </row>
    <row r="169" spans="1:37">
      <c r="A169" s="7" t="s">
        <v>581</v>
      </c>
      <c r="B169" s="7" t="s">
        <v>212</v>
      </c>
      <c r="C169" s="37" t="s">
        <v>70</v>
      </c>
      <c r="D169" s="298">
        <v>2113</v>
      </c>
      <c r="E169" s="299">
        <v>20113</v>
      </c>
      <c r="F169" s="27" t="s">
        <v>167</v>
      </c>
      <c r="G169" s="27" t="s">
        <v>160</v>
      </c>
      <c r="H169" s="35">
        <v>720572</v>
      </c>
      <c r="I169" s="35">
        <v>256</v>
      </c>
      <c r="J169" s="9" t="s">
        <v>10</v>
      </c>
      <c r="K169" s="9" t="s">
        <v>161</v>
      </c>
      <c r="L169" s="8">
        <v>39</v>
      </c>
      <c r="M169" s="8">
        <v>43571</v>
      </c>
      <c r="N169" s="9" t="s">
        <v>1148</v>
      </c>
      <c r="O169" s="8">
        <v>1631</v>
      </c>
      <c r="P169" s="9" t="s">
        <v>1148</v>
      </c>
      <c r="Q169" s="8">
        <v>0</v>
      </c>
      <c r="R169" s="9" t="s">
        <v>1148</v>
      </c>
      <c r="S169" s="8">
        <v>0</v>
      </c>
      <c r="T169" s="9" t="s">
        <v>1148</v>
      </c>
      <c r="U169" s="8">
        <v>0</v>
      </c>
      <c r="V169" s="9" t="s">
        <v>1148</v>
      </c>
      <c r="W169" s="33">
        <v>45202</v>
      </c>
      <c r="X169" s="9" t="s">
        <v>1148</v>
      </c>
      <c r="Y169" s="30">
        <v>31</v>
      </c>
      <c r="Z169" s="9" t="s">
        <v>1148</v>
      </c>
      <c r="AA169" s="30">
        <v>1</v>
      </c>
      <c r="AB169" s="9" t="s">
        <v>1148</v>
      </c>
      <c r="AC169" s="30">
        <v>0</v>
      </c>
      <c r="AD169" s="9" t="s">
        <v>1148</v>
      </c>
      <c r="AE169" s="30">
        <v>0</v>
      </c>
      <c r="AF169" s="9" t="s">
        <v>1148</v>
      </c>
      <c r="AG169" s="19">
        <v>0</v>
      </c>
      <c r="AH169" s="34" t="s">
        <v>1148</v>
      </c>
      <c r="AI169" s="32">
        <v>32</v>
      </c>
      <c r="AJ169" s="7" t="s">
        <v>1148</v>
      </c>
      <c r="AK169" s="7" t="str">
        <f>IF(OR(N169="Q",P169="Q",R169="Q",T169="Q",V169="Q",X169="Q",Z169="Q",AB169="Q",AD169="Q",AF169="Q",AH169="Q",AJ169="Q"),"Yes","No")</f>
        <v>No</v>
      </c>
    </row>
    <row r="170" spans="1:37">
      <c r="A170" s="7" t="s">
        <v>476</v>
      </c>
      <c r="B170" s="7" t="s">
        <v>477</v>
      </c>
      <c r="C170" s="37" t="s">
        <v>93</v>
      </c>
      <c r="D170" s="298">
        <v>5005</v>
      </c>
      <c r="E170" s="299">
        <v>50005</v>
      </c>
      <c r="F170" s="27" t="s">
        <v>164</v>
      </c>
      <c r="G170" s="27" t="s">
        <v>160</v>
      </c>
      <c r="H170" s="35">
        <v>401661</v>
      </c>
      <c r="I170" s="35">
        <v>254</v>
      </c>
      <c r="J170" s="9" t="s">
        <v>7</v>
      </c>
      <c r="K170" s="9" t="s">
        <v>161</v>
      </c>
      <c r="L170" s="8">
        <v>182</v>
      </c>
      <c r="M170" s="8">
        <v>18327</v>
      </c>
      <c r="N170" s="9" t="s">
        <v>1148</v>
      </c>
      <c r="O170" s="8">
        <v>0</v>
      </c>
      <c r="P170" s="9" t="s">
        <v>1148</v>
      </c>
      <c r="Q170" s="8">
        <v>0</v>
      </c>
      <c r="R170" s="9" t="s">
        <v>1148</v>
      </c>
      <c r="S170" s="8">
        <v>10067</v>
      </c>
      <c r="T170" s="9" t="s">
        <v>1148</v>
      </c>
      <c r="U170" s="8">
        <v>0</v>
      </c>
      <c r="V170" s="9" t="s">
        <v>1148</v>
      </c>
      <c r="W170" s="33">
        <v>28394</v>
      </c>
      <c r="X170" s="9" t="s">
        <v>1148</v>
      </c>
      <c r="Y170" s="30">
        <v>31</v>
      </c>
      <c r="Z170" s="9" t="s">
        <v>1148</v>
      </c>
      <c r="AA170" s="30">
        <v>0</v>
      </c>
      <c r="AB170" s="9" t="s">
        <v>1148</v>
      </c>
      <c r="AC170" s="30">
        <v>0</v>
      </c>
      <c r="AD170" s="9" t="s">
        <v>1148</v>
      </c>
      <c r="AE170" s="30">
        <v>7</v>
      </c>
      <c r="AF170" s="9" t="s">
        <v>1148</v>
      </c>
      <c r="AG170" s="19">
        <v>0</v>
      </c>
      <c r="AH170" s="34" t="s">
        <v>1148</v>
      </c>
      <c r="AI170" s="32">
        <v>38</v>
      </c>
      <c r="AJ170" s="7" t="s">
        <v>1148</v>
      </c>
      <c r="AK170" s="7" t="str">
        <f>IF(OR(N170="Q",P170="Q",R170="Q",T170="Q",V170="Q",X170="Q",Z170="Q",AB170="Q",AD170="Q",AF170="Q",AH170="Q",AJ170="Q"),"Yes","No")</f>
        <v>No</v>
      </c>
    </row>
    <row r="171" spans="1:37">
      <c r="A171" s="7" t="s">
        <v>476</v>
      </c>
      <c r="B171" s="7" t="s">
        <v>477</v>
      </c>
      <c r="C171" s="37" t="s">
        <v>93</v>
      </c>
      <c r="D171" s="298">
        <v>5005</v>
      </c>
      <c r="E171" s="299">
        <v>50005</v>
      </c>
      <c r="F171" s="27" t="s">
        <v>164</v>
      </c>
      <c r="G171" s="27" t="s">
        <v>160</v>
      </c>
      <c r="H171" s="35">
        <v>401661</v>
      </c>
      <c r="I171" s="35">
        <v>254</v>
      </c>
      <c r="J171" s="9" t="s">
        <v>10</v>
      </c>
      <c r="K171" s="9" t="s">
        <v>161</v>
      </c>
      <c r="L171" s="8">
        <v>12</v>
      </c>
      <c r="M171" s="8">
        <v>0</v>
      </c>
      <c r="N171" s="9" t="s">
        <v>1148</v>
      </c>
      <c r="O171" s="8">
        <v>0</v>
      </c>
      <c r="P171" s="9" t="s">
        <v>1148</v>
      </c>
      <c r="Q171" s="8">
        <v>0</v>
      </c>
      <c r="R171" s="9" t="s">
        <v>1148</v>
      </c>
      <c r="S171" s="8">
        <v>0</v>
      </c>
      <c r="T171" s="9" t="s">
        <v>1148</v>
      </c>
      <c r="U171" s="8">
        <v>0</v>
      </c>
      <c r="V171" s="9" t="s">
        <v>1148</v>
      </c>
      <c r="W171" s="33">
        <v>0</v>
      </c>
      <c r="X171" s="9" t="s">
        <v>1148</v>
      </c>
      <c r="Y171" s="30">
        <v>0</v>
      </c>
      <c r="Z171" s="9" t="s">
        <v>1148</v>
      </c>
      <c r="AA171" s="30">
        <v>0</v>
      </c>
      <c r="AB171" s="9" t="s">
        <v>1148</v>
      </c>
      <c r="AC171" s="30">
        <v>0</v>
      </c>
      <c r="AD171" s="9" t="s">
        <v>1148</v>
      </c>
      <c r="AE171" s="30">
        <v>0</v>
      </c>
      <c r="AF171" s="9" t="s">
        <v>1148</v>
      </c>
      <c r="AG171" s="19">
        <v>0</v>
      </c>
      <c r="AH171" s="34" t="s">
        <v>1148</v>
      </c>
      <c r="AI171" s="32">
        <v>0</v>
      </c>
      <c r="AJ171" s="7" t="s">
        <v>1148</v>
      </c>
      <c r="AK171" s="7" t="str">
        <f>IF(OR(N171="Q",P171="Q",R171="Q",T171="Q",V171="Q",X171="Q",Z171="Q",AB171="Q",AD171="Q",AF171="Q",AH171="Q",AJ171="Q"),"Yes","No")</f>
        <v>No</v>
      </c>
    </row>
    <row r="172" spans="1:37">
      <c r="A172" s="7" t="s">
        <v>548</v>
      </c>
      <c r="B172" s="7" t="s">
        <v>549</v>
      </c>
      <c r="C172" s="37" t="s">
        <v>17</v>
      </c>
      <c r="D172" s="298">
        <v>9029</v>
      </c>
      <c r="E172" s="299">
        <v>90029</v>
      </c>
      <c r="F172" s="27" t="s">
        <v>167</v>
      </c>
      <c r="G172" s="27" t="s">
        <v>160</v>
      </c>
      <c r="H172" s="35">
        <v>1932666</v>
      </c>
      <c r="I172" s="35">
        <v>248</v>
      </c>
      <c r="J172" s="9" t="s">
        <v>7</v>
      </c>
      <c r="K172" s="9" t="s">
        <v>161</v>
      </c>
      <c r="L172" s="8">
        <v>145</v>
      </c>
      <c r="M172" s="8">
        <v>6575</v>
      </c>
      <c r="N172" s="9" t="s">
        <v>1148</v>
      </c>
      <c r="O172" s="8">
        <v>0</v>
      </c>
      <c r="P172" s="9" t="s">
        <v>1148</v>
      </c>
      <c r="Q172" s="8">
        <v>0</v>
      </c>
      <c r="R172" s="9" t="s">
        <v>1148</v>
      </c>
      <c r="S172" s="8">
        <v>1345</v>
      </c>
      <c r="T172" s="9" t="s">
        <v>1148</v>
      </c>
      <c r="U172" s="8">
        <v>0</v>
      </c>
      <c r="V172" s="9" t="s">
        <v>1148</v>
      </c>
      <c r="W172" s="33">
        <v>7920</v>
      </c>
      <c r="X172" s="9" t="s">
        <v>1148</v>
      </c>
      <c r="Y172" s="30">
        <v>13</v>
      </c>
      <c r="Z172" s="9" t="s">
        <v>1148</v>
      </c>
      <c r="AA172" s="30">
        <v>0</v>
      </c>
      <c r="AB172" s="9" t="s">
        <v>1148</v>
      </c>
      <c r="AC172" s="30">
        <v>0</v>
      </c>
      <c r="AD172" s="9" t="s">
        <v>1148</v>
      </c>
      <c r="AE172" s="30">
        <v>2</v>
      </c>
      <c r="AF172" s="9" t="s">
        <v>1148</v>
      </c>
      <c r="AG172" s="19">
        <v>0</v>
      </c>
      <c r="AH172" s="34" t="s">
        <v>1148</v>
      </c>
      <c r="AI172" s="32">
        <v>15</v>
      </c>
      <c r="AJ172" s="7" t="s">
        <v>1148</v>
      </c>
      <c r="AK172" s="7" t="str">
        <f>IF(OR(N172="Q",P172="Q",R172="Q",T172="Q",V172="Q",X172="Q",Z172="Q",AB172="Q",AD172="Q",AF172="Q",AH172="Q",AJ172="Q"),"Yes","No")</f>
        <v>No</v>
      </c>
    </row>
    <row r="173" spans="1:37">
      <c r="A173" s="7" t="s">
        <v>35</v>
      </c>
      <c r="B173" s="7" t="s">
        <v>744</v>
      </c>
      <c r="C173" s="37" t="s">
        <v>32</v>
      </c>
      <c r="D173" s="298">
        <v>4152</v>
      </c>
      <c r="E173" s="299">
        <v>40152</v>
      </c>
      <c r="F173" s="27" t="s">
        <v>246</v>
      </c>
      <c r="G173" s="27" t="s">
        <v>160</v>
      </c>
      <c r="H173" s="35">
        <v>5502379</v>
      </c>
      <c r="I173" s="35">
        <v>246</v>
      </c>
      <c r="J173" s="9" t="s">
        <v>8</v>
      </c>
      <c r="K173" s="9" t="s">
        <v>161</v>
      </c>
      <c r="L173" s="8">
        <v>246</v>
      </c>
      <c r="M173" s="8">
        <v>0</v>
      </c>
      <c r="N173" s="9" t="s">
        <v>1148</v>
      </c>
      <c r="O173" s="8">
        <v>0</v>
      </c>
      <c r="P173" s="9" t="s">
        <v>1148</v>
      </c>
      <c r="Q173" s="8">
        <v>0</v>
      </c>
      <c r="R173" s="9" t="s">
        <v>1148</v>
      </c>
      <c r="S173" s="8">
        <v>1320</v>
      </c>
      <c r="T173" s="9" t="s">
        <v>1148</v>
      </c>
      <c r="U173" s="8">
        <v>0</v>
      </c>
      <c r="V173" s="9" t="s">
        <v>1148</v>
      </c>
      <c r="W173" s="33">
        <v>1320</v>
      </c>
      <c r="X173" s="9" t="s">
        <v>1148</v>
      </c>
      <c r="Y173" s="30">
        <v>0</v>
      </c>
      <c r="Z173" s="9" t="s">
        <v>1148</v>
      </c>
      <c r="AA173" s="30">
        <v>0</v>
      </c>
      <c r="AB173" s="9" t="s">
        <v>1148</v>
      </c>
      <c r="AC173" s="30">
        <v>0</v>
      </c>
      <c r="AD173" s="9" t="s">
        <v>1148</v>
      </c>
      <c r="AE173" s="30">
        <v>2</v>
      </c>
      <c r="AF173" s="9" t="s">
        <v>1148</v>
      </c>
      <c r="AG173" s="19">
        <v>0</v>
      </c>
      <c r="AH173" s="34" t="s">
        <v>1148</v>
      </c>
      <c r="AI173" s="32">
        <v>2</v>
      </c>
      <c r="AJ173" s="7" t="s">
        <v>1148</v>
      </c>
      <c r="AK173" s="7" t="str">
        <f>IF(OR(N173="Q",P173="Q",R173="Q",T173="Q",V173="Q",X173="Q",Z173="Q",AB173="Q",AD173="Q",AF173="Q",AH173="Q",AJ173="Q"),"Yes","No")</f>
        <v>No</v>
      </c>
    </row>
    <row r="174" spans="1:37">
      <c r="A174" s="7" t="s">
        <v>437</v>
      </c>
      <c r="B174" s="7" t="s">
        <v>438</v>
      </c>
      <c r="C174" s="37" t="s">
        <v>32</v>
      </c>
      <c r="D174" s="298">
        <v>4040</v>
      </c>
      <c r="E174" s="299">
        <v>40040</v>
      </c>
      <c r="F174" s="27" t="s">
        <v>167</v>
      </c>
      <c r="G174" s="27" t="s">
        <v>160</v>
      </c>
      <c r="H174" s="35">
        <v>1065219</v>
      </c>
      <c r="I174" s="35">
        <v>246</v>
      </c>
      <c r="J174" s="9" t="s">
        <v>7</v>
      </c>
      <c r="K174" s="9" t="s">
        <v>161</v>
      </c>
      <c r="L174" s="8">
        <v>150</v>
      </c>
      <c r="M174" s="8">
        <v>62478</v>
      </c>
      <c r="N174" s="9" t="s">
        <v>1148</v>
      </c>
      <c r="O174" s="8">
        <v>0</v>
      </c>
      <c r="P174" s="9" t="s">
        <v>1148</v>
      </c>
      <c r="Q174" s="8">
        <v>0</v>
      </c>
      <c r="R174" s="9" t="s">
        <v>1148</v>
      </c>
      <c r="S174" s="8">
        <v>27186</v>
      </c>
      <c r="T174" s="9" t="s">
        <v>1148</v>
      </c>
      <c r="U174" s="8">
        <v>0</v>
      </c>
      <c r="V174" s="9" t="s">
        <v>1148</v>
      </c>
      <c r="W174" s="33">
        <v>89664</v>
      </c>
      <c r="X174" s="9" t="s">
        <v>1148</v>
      </c>
      <c r="Y174" s="30">
        <v>43</v>
      </c>
      <c r="Z174" s="9" t="s">
        <v>1148</v>
      </c>
      <c r="AA174" s="30">
        <v>0</v>
      </c>
      <c r="AB174" s="9" t="s">
        <v>1148</v>
      </c>
      <c r="AC174" s="30">
        <v>0</v>
      </c>
      <c r="AD174" s="9" t="s">
        <v>1148</v>
      </c>
      <c r="AE174" s="30">
        <v>22</v>
      </c>
      <c r="AF174" s="9" t="s">
        <v>1148</v>
      </c>
      <c r="AG174" s="19">
        <v>0</v>
      </c>
      <c r="AH174" s="34" t="s">
        <v>1148</v>
      </c>
      <c r="AI174" s="32">
        <v>65</v>
      </c>
      <c r="AJ174" s="7" t="s">
        <v>1148</v>
      </c>
      <c r="AK174" s="7" t="str">
        <f>IF(OR(N174="Q",P174="Q",R174="Q",T174="Q",V174="Q",X174="Q",Z174="Q",AB174="Q",AD174="Q",AF174="Q",AH174="Q",AJ174="Q"),"Yes","No")</f>
        <v>No</v>
      </c>
    </row>
    <row r="175" spans="1:37">
      <c r="A175" s="7" t="s">
        <v>399</v>
      </c>
      <c r="B175" s="7" t="s">
        <v>400</v>
      </c>
      <c r="C175" s="37" t="s">
        <v>52</v>
      </c>
      <c r="D175" s="298">
        <v>5033</v>
      </c>
      <c r="E175" s="299">
        <v>50033</v>
      </c>
      <c r="F175" s="27" t="s">
        <v>167</v>
      </c>
      <c r="G175" s="27" t="s">
        <v>160</v>
      </c>
      <c r="H175" s="35">
        <v>569935</v>
      </c>
      <c r="I175" s="35">
        <v>246</v>
      </c>
      <c r="J175" s="9" t="s">
        <v>7</v>
      </c>
      <c r="K175" s="9" t="s">
        <v>161</v>
      </c>
      <c r="L175" s="8">
        <v>125</v>
      </c>
      <c r="M175" s="8">
        <v>32400</v>
      </c>
      <c r="N175" s="9" t="s">
        <v>1148</v>
      </c>
      <c r="O175" s="8">
        <v>0</v>
      </c>
      <c r="P175" s="9" t="s">
        <v>1148</v>
      </c>
      <c r="Q175" s="8">
        <v>0</v>
      </c>
      <c r="R175" s="9" t="s">
        <v>1148</v>
      </c>
      <c r="S175" s="8">
        <v>1398</v>
      </c>
      <c r="T175" s="9" t="s">
        <v>1148</v>
      </c>
      <c r="U175" s="8">
        <v>0</v>
      </c>
      <c r="V175" s="9" t="s">
        <v>1148</v>
      </c>
      <c r="W175" s="33">
        <v>33798</v>
      </c>
      <c r="X175" s="9" t="s">
        <v>1148</v>
      </c>
      <c r="Y175" s="30">
        <v>18.7</v>
      </c>
      <c r="Z175" s="9" t="s">
        <v>1148</v>
      </c>
      <c r="AA175" s="30">
        <v>0</v>
      </c>
      <c r="AB175" s="9" t="s">
        <v>1148</v>
      </c>
      <c r="AC175" s="30">
        <v>0</v>
      </c>
      <c r="AD175" s="9" t="s">
        <v>1148</v>
      </c>
      <c r="AE175" s="30">
        <v>1</v>
      </c>
      <c r="AF175" s="9" t="s">
        <v>1148</v>
      </c>
      <c r="AG175" s="19">
        <v>0</v>
      </c>
      <c r="AH175" s="34" t="s">
        <v>1148</v>
      </c>
      <c r="AI175" s="32">
        <v>19.7</v>
      </c>
      <c r="AJ175" s="7" t="s">
        <v>1148</v>
      </c>
      <c r="AK175" s="7" t="str">
        <f>IF(OR(N175="Q",P175="Q",R175="Q",T175="Q",V175="Q",X175="Q",Z175="Q",AB175="Q",AD175="Q",AF175="Q",AH175="Q",AJ175="Q"),"Yes","No")</f>
        <v>No</v>
      </c>
    </row>
    <row r="176" spans="1:37">
      <c r="A176" s="7" t="s">
        <v>399</v>
      </c>
      <c r="B176" s="7" t="s">
        <v>400</v>
      </c>
      <c r="C176" s="37" t="s">
        <v>52</v>
      </c>
      <c r="D176" s="298">
        <v>5033</v>
      </c>
      <c r="E176" s="299">
        <v>50033</v>
      </c>
      <c r="F176" s="27" t="s">
        <v>167</v>
      </c>
      <c r="G176" s="27" t="s">
        <v>160</v>
      </c>
      <c r="H176" s="35">
        <v>569935</v>
      </c>
      <c r="I176" s="35">
        <v>246</v>
      </c>
      <c r="J176" s="9" t="s">
        <v>8</v>
      </c>
      <c r="K176" s="9" t="s">
        <v>161</v>
      </c>
      <c r="L176" s="8">
        <v>32</v>
      </c>
      <c r="M176" s="8">
        <v>0</v>
      </c>
      <c r="N176" s="9" t="s">
        <v>1148</v>
      </c>
      <c r="O176" s="8">
        <v>0</v>
      </c>
      <c r="P176" s="9" t="s">
        <v>1148</v>
      </c>
      <c r="Q176" s="8">
        <v>0</v>
      </c>
      <c r="R176" s="9" t="s">
        <v>1148</v>
      </c>
      <c r="S176" s="8">
        <v>0</v>
      </c>
      <c r="T176" s="9" t="s">
        <v>1148</v>
      </c>
      <c r="U176" s="8">
        <v>0</v>
      </c>
      <c r="V176" s="9" t="s">
        <v>1148</v>
      </c>
      <c r="W176" s="33">
        <v>0</v>
      </c>
      <c r="X176" s="9" t="s">
        <v>1148</v>
      </c>
      <c r="Y176" s="30">
        <v>0</v>
      </c>
      <c r="Z176" s="9" t="s">
        <v>1148</v>
      </c>
      <c r="AA176" s="30">
        <v>0</v>
      </c>
      <c r="AB176" s="9" t="s">
        <v>1148</v>
      </c>
      <c r="AC176" s="30">
        <v>0</v>
      </c>
      <c r="AD176" s="9" t="s">
        <v>1148</v>
      </c>
      <c r="AE176" s="30">
        <v>0</v>
      </c>
      <c r="AF176" s="9" t="s">
        <v>1148</v>
      </c>
      <c r="AG176" s="19">
        <v>0</v>
      </c>
      <c r="AH176" s="34" t="s">
        <v>1148</v>
      </c>
      <c r="AI176" s="32">
        <v>0</v>
      </c>
      <c r="AJ176" s="7" t="s">
        <v>1148</v>
      </c>
      <c r="AK176" s="7" t="str">
        <f>IF(OR(N176="Q",P176="Q",R176="Q",T176="Q",V176="Q",X176="Q",Z176="Q",AB176="Q",AD176="Q",AF176="Q",AH176="Q",AJ176="Q"),"Yes","No")</f>
        <v>No</v>
      </c>
    </row>
    <row r="177" spans="1:37">
      <c r="A177" s="7" t="s">
        <v>399</v>
      </c>
      <c r="B177" s="7" t="s">
        <v>400</v>
      </c>
      <c r="C177" s="37" t="s">
        <v>52</v>
      </c>
      <c r="D177" s="298">
        <v>5033</v>
      </c>
      <c r="E177" s="299">
        <v>50033</v>
      </c>
      <c r="F177" s="27" t="s">
        <v>167</v>
      </c>
      <c r="G177" s="27" t="s">
        <v>160</v>
      </c>
      <c r="H177" s="35">
        <v>569935</v>
      </c>
      <c r="I177" s="35">
        <v>246</v>
      </c>
      <c r="J177" s="9" t="s">
        <v>22</v>
      </c>
      <c r="K177" s="9" t="s">
        <v>161</v>
      </c>
      <c r="L177" s="8">
        <v>8</v>
      </c>
      <c r="M177" s="8">
        <v>896</v>
      </c>
      <c r="N177" s="9" t="s">
        <v>1148</v>
      </c>
      <c r="O177" s="8">
        <v>0</v>
      </c>
      <c r="P177" s="9" t="s">
        <v>1148</v>
      </c>
      <c r="Q177" s="8">
        <v>0</v>
      </c>
      <c r="R177" s="9" t="s">
        <v>1148</v>
      </c>
      <c r="S177" s="8">
        <v>0</v>
      </c>
      <c r="T177" s="9" t="s">
        <v>1148</v>
      </c>
      <c r="U177" s="8">
        <v>0</v>
      </c>
      <c r="V177" s="9" t="s">
        <v>1148</v>
      </c>
      <c r="W177" s="33">
        <v>896</v>
      </c>
      <c r="X177" s="9" t="s">
        <v>1148</v>
      </c>
      <c r="Y177" s="30">
        <v>0.3</v>
      </c>
      <c r="Z177" s="9" t="s">
        <v>1148</v>
      </c>
      <c r="AA177" s="30">
        <v>0</v>
      </c>
      <c r="AB177" s="9" t="s">
        <v>1148</v>
      </c>
      <c r="AC177" s="30">
        <v>0</v>
      </c>
      <c r="AD177" s="9" t="s">
        <v>1148</v>
      </c>
      <c r="AE177" s="30">
        <v>0</v>
      </c>
      <c r="AF177" s="9" t="s">
        <v>1148</v>
      </c>
      <c r="AG177" s="19">
        <v>0</v>
      </c>
      <c r="AH177" s="34" t="s">
        <v>1148</v>
      </c>
      <c r="AI177" s="32">
        <v>0.3</v>
      </c>
      <c r="AJ177" s="7" t="s">
        <v>1148</v>
      </c>
      <c r="AK177" s="7" t="str">
        <f>IF(OR(N177="Q",P177="Q",R177="Q",T177="Q",V177="Q",X177="Q",Z177="Q",AB177="Q",AD177="Q",AF177="Q",AH177="Q",AJ177="Q"),"Yes","No")</f>
        <v>No</v>
      </c>
    </row>
    <row r="178" spans="1:37">
      <c r="A178" s="7" t="s">
        <v>437</v>
      </c>
      <c r="B178" s="7" t="s">
        <v>438</v>
      </c>
      <c r="C178" s="37" t="s">
        <v>32</v>
      </c>
      <c r="D178" s="298">
        <v>4040</v>
      </c>
      <c r="E178" s="299">
        <v>40040</v>
      </c>
      <c r="F178" s="27" t="s">
        <v>167</v>
      </c>
      <c r="G178" s="27" t="s">
        <v>160</v>
      </c>
      <c r="H178" s="35">
        <v>1065219</v>
      </c>
      <c r="I178" s="35">
        <v>246</v>
      </c>
      <c r="J178" s="9" t="s">
        <v>34</v>
      </c>
      <c r="K178" s="9" t="s">
        <v>161</v>
      </c>
      <c r="L178" s="8">
        <v>5</v>
      </c>
      <c r="M178" s="8">
        <v>1414</v>
      </c>
      <c r="N178" s="9" t="s">
        <v>1148</v>
      </c>
      <c r="O178" s="8">
        <v>0</v>
      </c>
      <c r="P178" s="9" t="s">
        <v>1148</v>
      </c>
      <c r="Q178" s="8">
        <v>0</v>
      </c>
      <c r="R178" s="9" t="s">
        <v>1148</v>
      </c>
      <c r="S178" s="8">
        <v>0</v>
      </c>
      <c r="T178" s="9" t="s">
        <v>1148</v>
      </c>
      <c r="U178" s="8">
        <v>0</v>
      </c>
      <c r="V178" s="9" t="s">
        <v>1148</v>
      </c>
      <c r="W178" s="33">
        <v>1414</v>
      </c>
      <c r="X178" s="9" t="s">
        <v>1148</v>
      </c>
      <c r="Y178" s="30">
        <v>1</v>
      </c>
      <c r="Z178" s="9" t="s">
        <v>1148</v>
      </c>
      <c r="AA178" s="30">
        <v>0</v>
      </c>
      <c r="AB178" s="9" t="s">
        <v>1148</v>
      </c>
      <c r="AC178" s="30">
        <v>0</v>
      </c>
      <c r="AD178" s="9" t="s">
        <v>1148</v>
      </c>
      <c r="AE178" s="30">
        <v>0</v>
      </c>
      <c r="AF178" s="9" t="s">
        <v>1148</v>
      </c>
      <c r="AG178" s="19">
        <v>0</v>
      </c>
      <c r="AH178" s="34" t="s">
        <v>1148</v>
      </c>
      <c r="AI178" s="32">
        <v>1</v>
      </c>
      <c r="AJ178" s="7" t="s">
        <v>1148</v>
      </c>
      <c r="AK178" s="7" t="str">
        <f>IF(OR(N178="Q",P178="Q",R178="Q",T178="Q",V178="Q",X178="Q",Z178="Q",AB178="Q",AD178="Q",AF178="Q",AH178="Q",AJ178="Q"),"Yes","No")</f>
        <v>No</v>
      </c>
    </row>
    <row r="179" spans="1:37">
      <c r="A179" s="7" t="s">
        <v>253</v>
      </c>
      <c r="B179" s="7" t="s">
        <v>201</v>
      </c>
      <c r="C179" s="37" t="s">
        <v>70</v>
      </c>
      <c r="D179" s="298">
        <v>2002</v>
      </c>
      <c r="E179" s="299">
        <v>20002</v>
      </c>
      <c r="F179" s="27" t="s">
        <v>167</v>
      </c>
      <c r="G179" s="27" t="s">
        <v>160</v>
      </c>
      <c r="H179" s="35">
        <v>594962</v>
      </c>
      <c r="I179" s="35">
        <v>239</v>
      </c>
      <c r="J179" s="9" t="s">
        <v>7</v>
      </c>
      <c r="K179" s="9" t="s">
        <v>161</v>
      </c>
      <c r="L179" s="8">
        <v>170</v>
      </c>
      <c r="M179" s="8">
        <v>2200</v>
      </c>
      <c r="N179" s="9" t="s">
        <v>1148</v>
      </c>
      <c r="O179" s="8">
        <v>0</v>
      </c>
      <c r="P179" s="9" t="s">
        <v>1148</v>
      </c>
      <c r="Q179" s="8">
        <v>0</v>
      </c>
      <c r="R179" s="9" t="s">
        <v>1148</v>
      </c>
      <c r="S179" s="8">
        <v>669</v>
      </c>
      <c r="T179" s="9" t="s">
        <v>1148</v>
      </c>
      <c r="U179" s="8">
        <v>0</v>
      </c>
      <c r="V179" s="9" t="s">
        <v>1148</v>
      </c>
      <c r="W179" s="33">
        <v>2869</v>
      </c>
      <c r="X179" s="9" t="s">
        <v>1148</v>
      </c>
      <c r="Y179" s="30">
        <v>3</v>
      </c>
      <c r="Z179" s="9" t="s">
        <v>1148</v>
      </c>
      <c r="AA179" s="30">
        <v>0</v>
      </c>
      <c r="AB179" s="9" t="s">
        <v>1148</v>
      </c>
      <c r="AC179" s="30">
        <v>0</v>
      </c>
      <c r="AD179" s="9" t="s">
        <v>1148</v>
      </c>
      <c r="AE179" s="30">
        <v>1</v>
      </c>
      <c r="AF179" s="9" t="s">
        <v>1148</v>
      </c>
      <c r="AG179" s="19">
        <v>0</v>
      </c>
      <c r="AH179" s="34" t="s">
        <v>1148</v>
      </c>
      <c r="AI179" s="32">
        <v>4</v>
      </c>
      <c r="AJ179" s="7" t="s">
        <v>1148</v>
      </c>
      <c r="AK179" s="7" t="str">
        <f>IF(OR(N179="Q",P179="Q",R179="Q",T179="Q",V179="Q",X179="Q",Z179="Q",AB179="Q",AD179="Q",AF179="Q",AH179="Q",AJ179="Q"),"Yes","No")</f>
        <v>No</v>
      </c>
    </row>
    <row r="180" spans="1:37">
      <c r="A180" s="7" t="s">
        <v>253</v>
      </c>
      <c r="B180" s="7" t="s">
        <v>201</v>
      </c>
      <c r="C180" s="37" t="s">
        <v>70</v>
      </c>
      <c r="D180" s="298">
        <v>2002</v>
      </c>
      <c r="E180" s="299">
        <v>20002</v>
      </c>
      <c r="F180" s="27" t="s">
        <v>167</v>
      </c>
      <c r="G180" s="27" t="s">
        <v>160</v>
      </c>
      <c r="H180" s="35">
        <v>594962</v>
      </c>
      <c r="I180" s="35">
        <v>239</v>
      </c>
      <c r="J180" s="9" t="s">
        <v>10</v>
      </c>
      <c r="K180" s="9" t="s">
        <v>161</v>
      </c>
      <c r="L180" s="8">
        <v>28</v>
      </c>
      <c r="M180" s="8">
        <v>2224</v>
      </c>
      <c r="N180" s="9" t="s">
        <v>1148</v>
      </c>
      <c r="O180" s="8">
        <v>0</v>
      </c>
      <c r="P180" s="9" t="s">
        <v>1148</v>
      </c>
      <c r="Q180" s="8">
        <v>0</v>
      </c>
      <c r="R180" s="9" t="s">
        <v>1148</v>
      </c>
      <c r="S180" s="8">
        <v>0</v>
      </c>
      <c r="T180" s="9" t="s">
        <v>1148</v>
      </c>
      <c r="U180" s="8">
        <v>0</v>
      </c>
      <c r="V180" s="9" t="s">
        <v>1148</v>
      </c>
      <c r="W180" s="33">
        <v>2224</v>
      </c>
      <c r="X180" s="9" t="s">
        <v>1148</v>
      </c>
      <c r="Y180" s="30">
        <v>2</v>
      </c>
      <c r="Z180" s="9" t="s">
        <v>1148</v>
      </c>
      <c r="AA180" s="30">
        <v>0</v>
      </c>
      <c r="AB180" s="9" t="s">
        <v>1148</v>
      </c>
      <c r="AC180" s="30">
        <v>0</v>
      </c>
      <c r="AD180" s="9" t="s">
        <v>1148</v>
      </c>
      <c r="AE180" s="30">
        <v>0</v>
      </c>
      <c r="AF180" s="9" t="s">
        <v>1148</v>
      </c>
      <c r="AG180" s="19">
        <v>0</v>
      </c>
      <c r="AH180" s="34" t="s">
        <v>1148</v>
      </c>
      <c r="AI180" s="32">
        <v>2</v>
      </c>
      <c r="AJ180" s="7" t="s">
        <v>1148</v>
      </c>
      <c r="AK180" s="7" t="str">
        <f>IF(OR(N180="Q",P180="Q",R180="Q",T180="Q",V180="Q",X180="Q",Z180="Q",AB180="Q",AD180="Q",AF180="Q",AH180="Q",AJ180="Q"),"Yes","No")</f>
        <v>No</v>
      </c>
    </row>
    <row r="181" spans="1:37">
      <c r="A181" s="7" t="s">
        <v>338</v>
      </c>
      <c r="B181" s="7" t="s">
        <v>339</v>
      </c>
      <c r="C181" s="37" t="s">
        <v>28</v>
      </c>
      <c r="D181" s="298">
        <v>1048</v>
      </c>
      <c r="E181" s="299">
        <v>10048</v>
      </c>
      <c r="F181" s="27" t="s">
        <v>159</v>
      </c>
      <c r="G181" s="27" t="s">
        <v>160</v>
      </c>
      <c r="H181" s="35">
        <v>924859</v>
      </c>
      <c r="I181" s="35">
        <v>233</v>
      </c>
      <c r="J181" s="9" t="s">
        <v>7</v>
      </c>
      <c r="K181" s="9" t="s">
        <v>161</v>
      </c>
      <c r="L181" s="8">
        <v>224</v>
      </c>
      <c r="M181" s="8">
        <v>12585</v>
      </c>
      <c r="N181" s="9" t="s">
        <v>1148</v>
      </c>
      <c r="O181" s="8">
        <v>0</v>
      </c>
      <c r="P181" s="9" t="s">
        <v>1148</v>
      </c>
      <c r="Q181" s="8">
        <v>0</v>
      </c>
      <c r="R181" s="9" t="s">
        <v>1148</v>
      </c>
      <c r="S181" s="8">
        <v>9853</v>
      </c>
      <c r="T181" s="9" t="s">
        <v>1148</v>
      </c>
      <c r="U181" s="8">
        <v>0</v>
      </c>
      <c r="V181" s="9" t="s">
        <v>1148</v>
      </c>
      <c r="W181" s="33">
        <v>22438</v>
      </c>
      <c r="X181" s="9" t="s">
        <v>1148</v>
      </c>
      <c r="Y181" s="30">
        <v>12</v>
      </c>
      <c r="Z181" s="9" t="s">
        <v>1148</v>
      </c>
      <c r="AA181" s="30">
        <v>0</v>
      </c>
      <c r="AB181" s="9" t="s">
        <v>1148</v>
      </c>
      <c r="AC181" s="30">
        <v>0</v>
      </c>
      <c r="AD181" s="9" t="s">
        <v>1148</v>
      </c>
      <c r="AE181" s="30">
        <v>13</v>
      </c>
      <c r="AF181" s="9" t="s">
        <v>1148</v>
      </c>
      <c r="AG181" s="19">
        <v>0</v>
      </c>
      <c r="AH181" s="34" t="s">
        <v>1148</v>
      </c>
      <c r="AI181" s="32">
        <v>25</v>
      </c>
      <c r="AJ181" s="7" t="s">
        <v>1148</v>
      </c>
      <c r="AK181" s="7" t="str">
        <f>IF(OR(N181="Q",P181="Q",R181="Q",T181="Q",V181="Q",X181="Q",Z181="Q",AB181="Q",AD181="Q",AF181="Q",AH181="Q",AJ181="Q"),"Yes","No")</f>
        <v>No</v>
      </c>
    </row>
    <row r="182" spans="1:37">
      <c r="A182" s="7" t="s">
        <v>338</v>
      </c>
      <c r="B182" s="7" t="s">
        <v>339</v>
      </c>
      <c r="C182" s="37" t="s">
        <v>28</v>
      </c>
      <c r="D182" s="298">
        <v>1048</v>
      </c>
      <c r="E182" s="299">
        <v>10048</v>
      </c>
      <c r="F182" s="27" t="s">
        <v>159</v>
      </c>
      <c r="G182" s="27" t="s">
        <v>160</v>
      </c>
      <c r="H182" s="35">
        <v>924859</v>
      </c>
      <c r="I182" s="35">
        <v>233</v>
      </c>
      <c r="J182" s="9" t="s">
        <v>22</v>
      </c>
      <c r="K182" s="9" t="s">
        <v>161</v>
      </c>
      <c r="L182" s="8">
        <v>9</v>
      </c>
      <c r="M182" s="8">
        <v>329</v>
      </c>
      <c r="N182" s="9" t="s">
        <v>1148</v>
      </c>
      <c r="O182" s="8">
        <v>0</v>
      </c>
      <c r="P182" s="9" t="s">
        <v>1148</v>
      </c>
      <c r="Q182" s="8">
        <v>0</v>
      </c>
      <c r="R182" s="9" t="s">
        <v>1148</v>
      </c>
      <c r="S182" s="8">
        <v>258</v>
      </c>
      <c r="T182" s="9" t="s">
        <v>1148</v>
      </c>
      <c r="U182" s="8">
        <v>0</v>
      </c>
      <c r="V182" s="9" t="s">
        <v>1148</v>
      </c>
      <c r="W182" s="33">
        <v>587</v>
      </c>
      <c r="X182" s="9" t="s">
        <v>1148</v>
      </c>
      <c r="Y182" s="30">
        <v>1</v>
      </c>
      <c r="Z182" s="9" t="s">
        <v>1148</v>
      </c>
      <c r="AA182" s="30">
        <v>0</v>
      </c>
      <c r="AB182" s="9" t="s">
        <v>1148</v>
      </c>
      <c r="AC182" s="30">
        <v>0</v>
      </c>
      <c r="AD182" s="9" t="s">
        <v>1148</v>
      </c>
      <c r="AE182" s="30">
        <v>1</v>
      </c>
      <c r="AF182" s="9" t="s">
        <v>1148</v>
      </c>
      <c r="AG182" s="19">
        <v>0</v>
      </c>
      <c r="AH182" s="34" t="s">
        <v>1148</v>
      </c>
      <c r="AI182" s="32">
        <v>2</v>
      </c>
      <c r="AJ182" s="7" t="s">
        <v>1148</v>
      </c>
      <c r="AK182" s="7" t="str">
        <f>IF(OR(N182="Q",P182="Q",R182="Q",T182="Q",V182="Q",X182="Q",Z182="Q",AB182="Q",AD182="Q",AF182="Q",AH182="Q",AJ182="Q"),"Yes","No")</f>
        <v>No</v>
      </c>
    </row>
    <row r="183" spans="1:37">
      <c r="A183" s="7" t="s">
        <v>361</v>
      </c>
      <c r="B183" s="7" t="s">
        <v>362</v>
      </c>
      <c r="C183" s="37" t="s">
        <v>38</v>
      </c>
      <c r="D183" s="298">
        <v>7010</v>
      </c>
      <c r="E183" s="299">
        <v>70010</v>
      </c>
      <c r="F183" s="27" t="s">
        <v>167</v>
      </c>
      <c r="G183" s="27" t="s">
        <v>160</v>
      </c>
      <c r="H183" s="35">
        <v>450070</v>
      </c>
      <c r="I183" s="35">
        <v>231</v>
      </c>
      <c r="J183" s="9" t="s">
        <v>7</v>
      </c>
      <c r="K183" s="9" t="s">
        <v>161</v>
      </c>
      <c r="L183" s="8">
        <v>113</v>
      </c>
      <c r="M183" s="8">
        <v>50699</v>
      </c>
      <c r="N183" s="9" t="s">
        <v>1148</v>
      </c>
      <c r="O183" s="8">
        <v>0</v>
      </c>
      <c r="P183" s="9" t="s">
        <v>1148</v>
      </c>
      <c r="Q183" s="8">
        <v>2187</v>
      </c>
      <c r="R183" s="9" t="s">
        <v>1148</v>
      </c>
      <c r="S183" s="8">
        <v>9508</v>
      </c>
      <c r="T183" s="9" t="s">
        <v>1148</v>
      </c>
      <c r="U183" s="8">
        <v>0</v>
      </c>
      <c r="V183" s="9" t="s">
        <v>1148</v>
      </c>
      <c r="W183" s="33">
        <v>62394</v>
      </c>
      <c r="X183" s="9" t="s">
        <v>1148</v>
      </c>
      <c r="Y183" s="30">
        <v>29</v>
      </c>
      <c r="Z183" s="9" t="s">
        <v>1148</v>
      </c>
      <c r="AA183" s="30">
        <v>0</v>
      </c>
      <c r="AB183" s="9" t="s">
        <v>1148</v>
      </c>
      <c r="AC183" s="30">
        <v>6.6</v>
      </c>
      <c r="AD183" s="9" t="s">
        <v>1148</v>
      </c>
      <c r="AE183" s="30">
        <v>7.4</v>
      </c>
      <c r="AF183" s="9" t="s">
        <v>1148</v>
      </c>
      <c r="AG183" s="19">
        <v>0</v>
      </c>
      <c r="AH183" s="34" t="s">
        <v>1148</v>
      </c>
      <c r="AI183" s="32">
        <v>43</v>
      </c>
      <c r="AJ183" s="7" t="s">
        <v>1148</v>
      </c>
      <c r="AK183" s="7" t="str">
        <f>IF(OR(N183="Q",P183="Q",R183="Q",T183="Q",V183="Q",X183="Q",Z183="Q",AB183="Q",AD183="Q",AF183="Q",AH183="Q",AJ183="Q"),"Yes","No")</f>
        <v>No</v>
      </c>
    </row>
    <row r="184" spans="1:37">
      <c r="A184" s="7" t="s">
        <v>361</v>
      </c>
      <c r="B184" s="7" t="s">
        <v>362</v>
      </c>
      <c r="C184" s="37" t="s">
        <v>38</v>
      </c>
      <c r="D184" s="298">
        <v>7010</v>
      </c>
      <c r="E184" s="299">
        <v>70010</v>
      </c>
      <c r="F184" s="27" t="s">
        <v>167</v>
      </c>
      <c r="G184" s="27" t="s">
        <v>160</v>
      </c>
      <c r="H184" s="35">
        <v>450070</v>
      </c>
      <c r="I184" s="35">
        <v>231</v>
      </c>
      <c r="J184" s="9" t="s">
        <v>8</v>
      </c>
      <c r="K184" s="9" t="s">
        <v>161</v>
      </c>
      <c r="L184" s="8">
        <v>95</v>
      </c>
      <c r="M184" s="8">
        <v>0</v>
      </c>
      <c r="N184" s="9" t="s">
        <v>1148</v>
      </c>
      <c r="O184" s="8">
        <v>0</v>
      </c>
      <c r="P184" s="9" t="s">
        <v>1148</v>
      </c>
      <c r="Q184" s="8">
        <v>343</v>
      </c>
      <c r="R184" s="9" t="s">
        <v>1148</v>
      </c>
      <c r="S184" s="8">
        <v>469</v>
      </c>
      <c r="T184" s="9" t="s">
        <v>1148</v>
      </c>
      <c r="U184" s="8">
        <v>0</v>
      </c>
      <c r="V184" s="9" t="s">
        <v>1148</v>
      </c>
      <c r="W184" s="33">
        <v>812</v>
      </c>
      <c r="X184" s="9" t="s">
        <v>1148</v>
      </c>
      <c r="Y184" s="30">
        <v>0</v>
      </c>
      <c r="Z184" s="9" t="s">
        <v>1148</v>
      </c>
      <c r="AA184" s="30">
        <v>0</v>
      </c>
      <c r="AB184" s="9" t="s">
        <v>1148</v>
      </c>
      <c r="AC184" s="30">
        <v>0.93</v>
      </c>
      <c r="AD184" s="9" t="s">
        <v>1148</v>
      </c>
      <c r="AE184" s="30">
        <v>0.26</v>
      </c>
      <c r="AF184" s="9" t="s">
        <v>1148</v>
      </c>
      <c r="AG184" s="19">
        <v>0</v>
      </c>
      <c r="AH184" s="34" t="s">
        <v>1148</v>
      </c>
      <c r="AI184" s="32">
        <v>1.19</v>
      </c>
      <c r="AJ184" s="7" t="s">
        <v>1148</v>
      </c>
      <c r="AK184" s="7" t="str">
        <f>IF(OR(N184="Q",P184="Q",R184="Q",T184="Q",V184="Q",X184="Q",Z184="Q",AB184="Q",AD184="Q",AF184="Q",AH184="Q",AJ184="Q"),"Yes","No")</f>
        <v>No</v>
      </c>
    </row>
    <row r="185" spans="1:37">
      <c r="A185" s="7" t="s">
        <v>361</v>
      </c>
      <c r="B185" s="7" t="s">
        <v>362</v>
      </c>
      <c r="C185" s="37" t="s">
        <v>38</v>
      </c>
      <c r="D185" s="298">
        <v>7010</v>
      </c>
      <c r="E185" s="299">
        <v>70010</v>
      </c>
      <c r="F185" s="27" t="s">
        <v>167</v>
      </c>
      <c r="G185" s="27" t="s">
        <v>160</v>
      </c>
      <c r="H185" s="35">
        <v>450070</v>
      </c>
      <c r="I185" s="35">
        <v>231</v>
      </c>
      <c r="J185" s="9" t="s">
        <v>10</v>
      </c>
      <c r="K185" s="9" t="s">
        <v>161</v>
      </c>
      <c r="L185" s="8">
        <v>21</v>
      </c>
      <c r="M185" s="8">
        <v>28123</v>
      </c>
      <c r="N185" s="9" t="s">
        <v>1148</v>
      </c>
      <c r="O185" s="8">
        <v>0</v>
      </c>
      <c r="P185" s="9" t="s">
        <v>1148</v>
      </c>
      <c r="Q185" s="8">
        <v>503</v>
      </c>
      <c r="R185" s="9" t="s">
        <v>1148</v>
      </c>
      <c r="S185" s="8">
        <v>576</v>
      </c>
      <c r="T185" s="9" t="s">
        <v>1148</v>
      </c>
      <c r="U185" s="8">
        <v>0</v>
      </c>
      <c r="V185" s="9" t="s">
        <v>1148</v>
      </c>
      <c r="W185" s="33">
        <v>29202</v>
      </c>
      <c r="X185" s="9" t="s">
        <v>1148</v>
      </c>
      <c r="Y185" s="30">
        <v>23</v>
      </c>
      <c r="Z185" s="9" t="s">
        <v>1148</v>
      </c>
      <c r="AA185" s="30">
        <v>0</v>
      </c>
      <c r="AB185" s="9" t="s">
        <v>1148</v>
      </c>
      <c r="AC185" s="30">
        <v>1.51</v>
      </c>
      <c r="AD185" s="9" t="s">
        <v>1148</v>
      </c>
      <c r="AE185" s="30">
        <v>0.32</v>
      </c>
      <c r="AF185" s="9" t="s">
        <v>1148</v>
      </c>
      <c r="AG185" s="19">
        <v>0</v>
      </c>
      <c r="AH185" s="34" t="s">
        <v>1148</v>
      </c>
      <c r="AI185" s="32">
        <v>24.83</v>
      </c>
      <c r="AJ185" s="7" t="s">
        <v>1148</v>
      </c>
      <c r="AK185" s="7" t="str">
        <f>IF(OR(N185="Q",P185="Q",R185="Q",T185="Q",V185="Q",X185="Q",Z185="Q",AB185="Q",AD185="Q",AF185="Q",AH185="Q",AJ185="Q"),"Yes","No")</f>
        <v>No</v>
      </c>
    </row>
    <row r="186" spans="1:37">
      <c r="A186" s="7" t="s">
        <v>403</v>
      </c>
      <c r="B186" s="7" t="s">
        <v>404</v>
      </c>
      <c r="C186" s="37" t="s">
        <v>28</v>
      </c>
      <c r="D186" s="298">
        <v>1108</v>
      </c>
      <c r="E186" s="299">
        <v>10108</v>
      </c>
      <c r="F186" s="27" t="s">
        <v>167</v>
      </c>
      <c r="G186" s="27" t="s">
        <v>160</v>
      </c>
      <c r="H186" s="35">
        <v>924859</v>
      </c>
      <c r="I186" s="35">
        <v>228</v>
      </c>
      <c r="J186" s="9" t="s">
        <v>8</v>
      </c>
      <c r="K186" s="9" t="s">
        <v>161</v>
      </c>
      <c r="L186" s="8">
        <v>228</v>
      </c>
      <c r="M186" s="8">
        <v>0</v>
      </c>
      <c r="N186" s="9" t="s">
        <v>1148</v>
      </c>
      <c r="O186" s="8">
        <v>0</v>
      </c>
      <c r="P186" s="9" t="s">
        <v>1148</v>
      </c>
      <c r="Q186" s="8">
        <v>0</v>
      </c>
      <c r="R186" s="9" t="s">
        <v>1148</v>
      </c>
      <c r="S186" s="8">
        <v>0</v>
      </c>
      <c r="T186" s="9" t="s">
        <v>1148</v>
      </c>
      <c r="U186" s="8">
        <v>0</v>
      </c>
      <c r="V186" s="9" t="s">
        <v>1148</v>
      </c>
      <c r="W186" s="33">
        <v>0</v>
      </c>
      <c r="X186" s="9" t="s">
        <v>1148</v>
      </c>
      <c r="Y186" s="30">
        <v>0</v>
      </c>
      <c r="Z186" s="9" t="s">
        <v>1148</v>
      </c>
      <c r="AA186" s="30">
        <v>0</v>
      </c>
      <c r="AB186" s="9" t="s">
        <v>1148</v>
      </c>
      <c r="AC186" s="30">
        <v>0</v>
      </c>
      <c r="AD186" s="9" t="s">
        <v>1148</v>
      </c>
      <c r="AE186" s="30">
        <v>0</v>
      </c>
      <c r="AF186" s="9" t="s">
        <v>1148</v>
      </c>
      <c r="AG186" s="19">
        <v>0</v>
      </c>
      <c r="AH186" s="34" t="s">
        <v>1148</v>
      </c>
      <c r="AI186" s="32">
        <v>0</v>
      </c>
      <c r="AJ186" s="7" t="s">
        <v>1148</v>
      </c>
      <c r="AK186" s="7" t="str">
        <f>IF(OR(N186="Q",P186="Q",R186="Q",T186="Q",V186="Q",X186="Q",Z186="Q",AB186="Q",AD186="Q",AF186="Q",AH186="Q",AJ186="Q"),"Yes","No")</f>
        <v>No</v>
      </c>
    </row>
    <row r="187" spans="1:37">
      <c r="A187" s="7" t="s">
        <v>64</v>
      </c>
      <c r="B187" s="7" t="s">
        <v>198</v>
      </c>
      <c r="C187" s="37" t="s">
        <v>63</v>
      </c>
      <c r="D187" s="298">
        <v>2122</v>
      </c>
      <c r="E187" s="299">
        <v>20122</v>
      </c>
      <c r="F187" s="27" t="s">
        <v>175</v>
      </c>
      <c r="G187" s="27" t="s">
        <v>160</v>
      </c>
      <c r="H187" s="35">
        <v>18351295</v>
      </c>
      <c r="I187" s="35">
        <v>225</v>
      </c>
      <c r="J187" s="9" t="s">
        <v>18</v>
      </c>
      <c r="K187" s="9" t="s">
        <v>161</v>
      </c>
      <c r="L187" s="8">
        <v>225</v>
      </c>
      <c r="M187" s="8">
        <v>0</v>
      </c>
      <c r="N187" s="9" t="s">
        <v>1148</v>
      </c>
      <c r="O187" s="8">
        <v>0</v>
      </c>
      <c r="P187" s="9" t="s">
        <v>1148</v>
      </c>
      <c r="Q187" s="8">
        <v>0</v>
      </c>
      <c r="R187" s="9" t="s">
        <v>1148</v>
      </c>
      <c r="S187" s="8">
        <v>0</v>
      </c>
      <c r="T187" s="9" t="s">
        <v>1148</v>
      </c>
      <c r="U187" s="8">
        <v>0</v>
      </c>
      <c r="V187" s="9" t="s">
        <v>1148</v>
      </c>
      <c r="W187" s="33">
        <v>0</v>
      </c>
      <c r="X187" s="9" t="s">
        <v>1148</v>
      </c>
      <c r="Y187" s="30">
        <v>0</v>
      </c>
      <c r="Z187" s="9" t="s">
        <v>1148</v>
      </c>
      <c r="AA187" s="30">
        <v>0</v>
      </c>
      <c r="AB187" s="9" t="s">
        <v>1148</v>
      </c>
      <c r="AC187" s="30">
        <v>0</v>
      </c>
      <c r="AD187" s="9" t="s">
        <v>1148</v>
      </c>
      <c r="AE187" s="30">
        <v>0</v>
      </c>
      <c r="AF187" s="9" t="s">
        <v>1148</v>
      </c>
      <c r="AG187" s="19">
        <v>0</v>
      </c>
      <c r="AH187" s="34" t="s">
        <v>1148</v>
      </c>
      <c r="AI187" s="32">
        <v>0</v>
      </c>
      <c r="AJ187" s="7" t="s">
        <v>1148</v>
      </c>
      <c r="AK187" s="7" t="str">
        <f>IF(OR(N187="Q",P187="Q",R187="Q",T187="Q",V187="Q",X187="Q",Z187="Q",AB187="Q",AD187="Q",AF187="Q",AH187="Q",AJ187="Q"),"Yes","No")</f>
        <v>No</v>
      </c>
    </row>
    <row r="188" spans="1:37">
      <c r="A188" s="7" t="s">
        <v>597</v>
      </c>
      <c r="B188" s="7" t="s">
        <v>598</v>
      </c>
      <c r="C188" s="37" t="s">
        <v>17</v>
      </c>
      <c r="D188" s="298">
        <v>9019</v>
      </c>
      <c r="E188" s="299">
        <v>90019</v>
      </c>
      <c r="F188" s="27" t="s">
        <v>167</v>
      </c>
      <c r="G188" s="27" t="s">
        <v>160</v>
      </c>
      <c r="H188" s="35">
        <v>1723634</v>
      </c>
      <c r="I188" s="35">
        <v>222</v>
      </c>
      <c r="J188" s="9" t="s">
        <v>7</v>
      </c>
      <c r="K188" s="9" t="s">
        <v>161</v>
      </c>
      <c r="L188" s="8">
        <v>159</v>
      </c>
      <c r="M188" s="8">
        <v>0</v>
      </c>
      <c r="N188" s="9" t="s">
        <v>1148</v>
      </c>
      <c r="O188" s="8">
        <v>0</v>
      </c>
      <c r="P188" s="9" t="s">
        <v>1148</v>
      </c>
      <c r="Q188" s="8">
        <v>0</v>
      </c>
      <c r="R188" s="9" t="s">
        <v>1148</v>
      </c>
      <c r="S188" s="8">
        <v>0</v>
      </c>
      <c r="T188" s="9" t="s">
        <v>1148</v>
      </c>
      <c r="U188" s="8">
        <v>0</v>
      </c>
      <c r="V188" s="9" t="s">
        <v>1148</v>
      </c>
      <c r="W188" s="33">
        <v>0</v>
      </c>
      <c r="X188" s="9" t="s">
        <v>1148</v>
      </c>
      <c r="Y188" s="30">
        <v>0</v>
      </c>
      <c r="Z188" s="9" t="s">
        <v>1148</v>
      </c>
      <c r="AA188" s="30">
        <v>0</v>
      </c>
      <c r="AB188" s="9" t="s">
        <v>1148</v>
      </c>
      <c r="AC188" s="30">
        <v>0</v>
      </c>
      <c r="AD188" s="9" t="s">
        <v>1148</v>
      </c>
      <c r="AE188" s="30">
        <v>0</v>
      </c>
      <c r="AF188" s="9" t="s">
        <v>1148</v>
      </c>
      <c r="AG188" s="19">
        <v>0</v>
      </c>
      <c r="AH188" s="34" t="s">
        <v>1148</v>
      </c>
      <c r="AI188" s="32">
        <v>0</v>
      </c>
      <c r="AJ188" s="7" t="s">
        <v>1148</v>
      </c>
      <c r="AK188" s="7" t="str">
        <f>IF(OR(N188="Q",P188="Q",R188="Q",T188="Q",V188="Q",X188="Q",Z188="Q",AB188="Q",AD188="Q",AF188="Q",AH188="Q",AJ188="Q"),"Yes","No")</f>
        <v>No</v>
      </c>
    </row>
    <row r="189" spans="1:37">
      <c r="A189" s="7" t="s">
        <v>597</v>
      </c>
      <c r="B189" s="7" t="s">
        <v>598</v>
      </c>
      <c r="C189" s="37" t="s">
        <v>17</v>
      </c>
      <c r="D189" s="298">
        <v>9019</v>
      </c>
      <c r="E189" s="299">
        <v>90019</v>
      </c>
      <c r="F189" s="27" t="s">
        <v>167</v>
      </c>
      <c r="G189" s="27" t="s">
        <v>160</v>
      </c>
      <c r="H189" s="35">
        <v>1723634</v>
      </c>
      <c r="I189" s="35">
        <v>222</v>
      </c>
      <c r="J189" s="9" t="s">
        <v>21</v>
      </c>
      <c r="K189" s="9" t="s">
        <v>161</v>
      </c>
      <c r="L189" s="8">
        <v>61</v>
      </c>
      <c r="M189" s="8">
        <v>0</v>
      </c>
      <c r="N189" s="9" t="s">
        <v>1148</v>
      </c>
      <c r="O189" s="8">
        <v>0</v>
      </c>
      <c r="P189" s="9" t="s">
        <v>1148</v>
      </c>
      <c r="Q189" s="8">
        <v>0</v>
      </c>
      <c r="R189" s="9" t="s">
        <v>1148</v>
      </c>
      <c r="S189" s="8">
        <v>0</v>
      </c>
      <c r="T189" s="9" t="s">
        <v>1148</v>
      </c>
      <c r="U189" s="8">
        <v>0</v>
      </c>
      <c r="V189" s="9" t="s">
        <v>1148</v>
      </c>
      <c r="W189" s="33">
        <v>0</v>
      </c>
      <c r="X189" s="9" t="s">
        <v>1148</v>
      </c>
      <c r="Y189" s="30">
        <v>0</v>
      </c>
      <c r="Z189" s="9" t="s">
        <v>1148</v>
      </c>
      <c r="AA189" s="30">
        <v>0</v>
      </c>
      <c r="AB189" s="9" t="s">
        <v>1148</v>
      </c>
      <c r="AC189" s="30">
        <v>0</v>
      </c>
      <c r="AD189" s="9" t="s">
        <v>1148</v>
      </c>
      <c r="AE189" s="30">
        <v>0</v>
      </c>
      <c r="AF189" s="9" t="s">
        <v>1148</v>
      </c>
      <c r="AG189" s="19">
        <v>0</v>
      </c>
      <c r="AH189" s="34" t="s">
        <v>1148</v>
      </c>
      <c r="AI189" s="32">
        <v>0</v>
      </c>
      <c r="AJ189" s="7" t="s">
        <v>1148</v>
      </c>
      <c r="AK189" s="7" t="str">
        <f>IF(OR(N189="Q",P189="Q",R189="Q",T189="Q",V189="Q",X189="Q",Z189="Q",AB189="Q",AD189="Q",AF189="Q",AH189="Q",AJ189="Q"),"Yes","No")</f>
        <v>No</v>
      </c>
    </row>
    <row r="190" spans="1:37">
      <c r="A190" s="7" t="s">
        <v>597</v>
      </c>
      <c r="B190" s="7" t="s">
        <v>598</v>
      </c>
      <c r="C190" s="37" t="s">
        <v>17</v>
      </c>
      <c r="D190" s="298">
        <v>9019</v>
      </c>
      <c r="E190" s="299">
        <v>90019</v>
      </c>
      <c r="F190" s="27" t="s">
        <v>167</v>
      </c>
      <c r="G190" s="27" t="s">
        <v>160</v>
      </c>
      <c r="H190" s="35">
        <v>1723634</v>
      </c>
      <c r="I190" s="35">
        <v>222</v>
      </c>
      <c r="J190" s="9" t="s">
        <v>10</v>
      </c>
      <c r="K190" s="9" t="s">
        <v>161</v>
      </c>
      <c r="L190" s="8">
        <v>2</v>
      </c>
      <c r="M190" s="8">
        <v>0</v>
      </c>
      <c r="N190" s="9" t="s">
        <v>1148</v>
      </c>
      <c r="O190" s="8">
        <v>0</v>
      </c>
      <c r="P190" s="9" t="s">
        <v>1148</v>
      </c>
      <c r="Q190" s="8">
        <v>0</v>
      </c>
      <c r="R190" s="9" t="s">
        <v>1148</v>
      </c>
      <c r="S190" s="8">
        <v>0</v>
      </c>
      <c r="T190" s="9" t="s">
        <v>1148</v>
      </c>
      <c r="U190" s="8">
        <v>0</v>
      </c>
      <c r="V190" s="9" t="s">
        <v>1148</v>
      </c>
      <c r="W190" s="33">
        <v>0</v>
      </c>
      <c r="X190" s="9" t="s">
        <v>1148</v>
      </c>
      <c r="Y190" s="30">
        <v>0</v>
      </c>
      <c r="Z190" s="9" t="s">
        <v>1148</v>
      </c>
      <c r="AA190" s="30">
        <v>0</v>
      </c>
      <c r="AB190" s="9" t="s">
        <v>1148</v>
      </c>
      <c r="AC190" s="30">
        <v>0</v>
      </c>
      <c r="AD190" s="9" t="s">
        <v>1148</v>
      </c>
      <c r="AE190" s="30">
        <v>0</v>
      </c>
      <c r="AF190" s="9" t="s">
        <v>1148</v>
      </c>
      <c r="AG190" s="19">
        <v>0</v>
      </c>
      <c r="AH190" s="34" t="s">
        <v>1148</v>
      </c>
      <c r="AI190" s="32">
        <v>0</v>
      </c>
      <c r="AJ190" s="7" t="s">
        <v>1148</v>
      </c>
      <c r="AK190" s="7" t="str">
        <f>IF(OR(N190="Q",P190="Q",R190="Q",T190="Q",V190="Q",X190="Q",Z190="Q",AB190="Q",AD190="Q",AF190="Q",AH190="Q",AJ190="Q"),"Yes","No")</f>
        <v>No</v>
      </c>
    </row>
    <row r="191" spans="1:37">
      <c r="A191" s="7" t="s">
        <v>490</v>
      </c>
      <c r="B191" s="7" t="s">
        <v>491</v>
      </c>
      <c r="C191" s="37" t="s">
        <v>73</v>
      </c>
      <c r="D191" s="298">
        <v>5010</v>
      </c>
      <c r="E191" s="299">
        <v>50010</v>
      </c>
      <c r="F191" s="27" t="s">
        <v>167</v>
      </c>
      <c r="G191" s="27" t="s">
        <v>160</v>
      </c>
      <c r="H191" s="35">
        <v>569499</v>
      </c>
      <c r="I191" s="35">
        <v>209</v>
      </c>
      <c r="J191" s="9" t="s">
        <v>7</v>
      </c>
      <c r="K191" s="9" t="s">
        <v>161</v>
      </c>
      <c r="L191" s="8">
        <v>111</v>
      </c>
      <c r="M191" s="8">
        <v>0</v>
      </c>
      <c r="N191" s="9" t="s">
        <v>1148</v>
      </c>
      <c r="O191" s="8">
        <v>0</v>
      </c>
      <c r="P191" s="9" t="s">
        <v>1148</v>
      </c>
      <c r="Q191" s="8">
        <v>0</v>
      </c>
      <c r="R191" s="9" t="s">
        <v>1148</v>
      </c>
      <c r="S191" s="8">
        <v>3197</v>
      </c>
      <c r="T191" s="9" t="s">
        <v>1148</v>
      </c>
      <c r="U191" s="8">
        <v>0</v>
      </c>
      <c r="V191" s="9" t="s">
        <v>1148</v>
      </c>
      <c r="W191" s="33">
        <v>3197</v>
      </c>
      <c r="X191" s="9" t="s">
        <v>1148</v>
      </c>
      <c r="Y191" s="30">
        <v>0</v>
      </c>
      <c r="Z191" s="9" t="s">
        <v>1148</v>
      </c>
      <c r="AA191" s="30">
        <v>0</v>
      </c>
      <c r="AB191" s="9" t="s">
        <v>1148</v>
      </c>
      <c r="AC191" s="30">
        <v>0</v>
      </c>
      <c r="AD191" s="9" t="s">
        <v>1148</v>
      </c>
      <c r="AE191" s="30">
        <v>2</v>
      </c>
      <c r="AF191" s="9" t="s">
        <v>1148</v>
      </c>
      <c r="AG191" s="19">
        <v>0</v>
      </c>
      <c r="AH191" s="34" t="s">
        <v>1148</v>
      </c>
      <c r="AI191" s="32">
        <v>2</v>
      </c>
      <c r="AJ191" s="7" t="s">
        <v>1148</v>
      </c>
      <c r="AK191" s="7" t="str">
        <f>IF(OR(N191="Q",P191="Q",R191="Q",T191="Q",V191="Q",X191="Q",Z191="Q",AB191="Q",AD191="Q",AF191="Q",AH191="Q",AJ191="Q"),"Yes","No")</f>
        <v>No</v>
      </c>
    </row>
    <row r="192" spans="1:37">
      <c r="A192" s="7" t="s">
        <v>490</v>
      </c>
      <c r="B192" s="7" t="s">
        <v>491</v>
      </c>
      <c r="C192" s="37" t="s">
        <v>73</v>
      </c>
      <c r="D192" s="298">
        <v>5010</v>
      </c>
      <c r="E192" s="299">
        <v>50010</v>
      </c>
      <c r="F192" s="27" t="s">
        <v>167</v>
      </c>
      <c r="G192" s="27" t="s">
        <v>160</v>
      </c>
      <c r="H192" s="35">
        <v>569499</v>
      </c>
      <c r="I192" s="35">
        <v>209</v>
      </c>
      <c r="J192" s="9" t="s">
        <v>10</v>
      </c>
      <c r="K192" s="9" t="s">
        <v>161</v>
      </c>
      <c r="L192" s="8">
        <v>91</v>
      </c>
      <c r="M192" s="8">
        <v>65174</v>
      </c>
      <c r="N192" s="9" t="s">
        <v>1148</v>
      </c>
      <c r="O192" s="8">
        <v>0</v>
      </c>
      <c r="P192" s="9" t="s">
        <v>1148</v>
      </c>
      <c r="Q192" s="8">
        <v>0</v>
      </c>
      <c r="R192" s="9" t="s">
        <v>1148</v>
      </c>
      <c r="S192" s="8">
        <v>1155</v>
      </c>
      <c r="T192" s="9" t="s">
        <v>1148</v>
      </c>
      <c r="U192" s="8">
        <v>0</v>
      </c>
      <c r="V192" s="9" t="s">
        <v>1148</v>
      </c>
      <c r="W192" s="33">
        <v>66329</v>
      </c>
      <c r="X192" s="9" t="s">
        <v>1148</v>
      </c>
      <c r="Y192" s="30">
        <v>30</v>
      </c>
      <c r="Z192" s="9" t="s">
        <v>1148</v>
      </c>
      <c r="AA192" s="30">
        <v>0</v>
      </c>
      <c r="AB192" s="9" t="s">
        <v>1148</v>
      </c>
      <c r="AC192" s="30">
        <v>0</v>
      </c>
      <c r="AD192" s="9" t="s">
        <v>1148</v>
      </c>
      <c r="AE192" s="30">
        <v>0.8</v>
      </c>
      <c r="AF192" s="9" t="s">
        <v>1148</v>
      </c>
      <c r="AG192" s="19">
        <v>0</v>
      </c>
      <c r="AH192" s="34" t="s">
        <v>1148</v>
      </c>
      <c r="AI192" s="32">
        <v>30.8</v>
      </c>
      <c r="AJ192" s="7" t="s">
        <v>1148</v>
      </c>
      <c r="AK192" s="7" t="str">
        <f>IF(OR(N192="Q",P192="Q",R192="Q",T192="Q",V192="Q",X192="Q",Z192="Q",AB192="Q",AD192="Q",AF192="Q",AH192="Q",AJ192="Q"),"Yes","No")</f>
        <v>No</v>
      </c>
    </row>
    <row r="193" spans="1:37">
      <c r="A193" s="7" t="s">
        <v>229</v>
      </c>
      <c r="B193" s="7" t="s">
        <v>230</v>
      </c>
      <c r="C193" s="37" t="s">
        <v>52</v>
      </c>
      <c r="D193" s="298">
        <v>5148</v>
      </c>
      <c r="E193" s="299">
        <v>50148</v>
      </c>
      <c r="F193" s="27" t="s">
        <v>167</v>
      </c>
      <c r="G193" s="27" t="s">
        <v>160</v>
      </c>
      <c r="H193" s="35">
        <v>87106</v>
      </c>
      <c r="I193" s="35">
        <v>209</v>
      </c>
      <c r="J193" s="9" t="s">
        <v>10</v>
      </c>
      <c r="K193" s="9" t="s">
        <v>161</v>
      </c>
      <c r="L193" s="8">
        <v>43</v>
      </c>
      <c r="M193" s="8">
        <v>47919</v>
      </c>
      <c r="N193" s="9" t="s">
        <v>1148</v>
      </c>
      <c r="O193" s="8">
        <v>8827</v>
      </c>
      <c r="P193" s="9" t="s">
        <v>1148</v>
      </c>
      <c r="Q193" s="8">
        <v>1109</v>
      </c>
      <c r="R193" s="9" t="s">
        <v>1148</v>
      </c>
      <c r="S193" s="8">
        <v>0</v>
      </c>
      <c r="T193" s="9" t="s">
        <v>1148</v>
      </c>
      <c r="U193" s="8">
        <v>0</v>
      </c>
      <c r="V193" s="9" t="s">
        <v>1148</v>
      </c>
      <c r="W193" s="33">
        <v>57855</v>
      </c>
      <c r="X193" s="9" t="s">
        <v>1148</v>
      </c>
      <c r="Y193" s="30">
        <v>41.1</v>
      </c>
      <c r="Z193" s="9" t="s">
        <v>1148</v>
      </c>
      <c r="AA193" s="30">
        <v>6</v>
      </c>
      <c r="AB193" s="9" t="s">
        <v>1148</v>
      </c>
      <c r="AC193" s="30">
        <v>0.66</v>
      </c>
      <c r="AD193" s="9" t="s">
        <v>1148</v>
      </c>
      <c r="AE193" s="30">
        <v>0</v>
      </c>
      <c r="AF193" s="9" t="s">
        <v>1148</v>
      </c>
      <c r="AG193" s="19">
        <v>0</v>
      </c>
      <c r="AH193" s="34" t="s">
        <v>1148</v>
      </c>
      <c r="AI193" s="32">
        <v>47.76</v>
      </c>
      <c r="AJ193" s="7" t="s">
        <v>1148</v>
      </c>
      <c r="AK193" s="7" t="str">
        <f>IF(OR(N193="Q",P193="Q",R193="Q",T193="Q",V193="Q",X193="Q",Z193="Q",AB193="Q",AD193="Q",AF193="Q",AH193="Q",AJ193="Q"),"Yes","No")</f>
        <v>No</v>
      </c>
    </row>
    <row r="194" spans="1:37">
      <c r="A194" s="7" t="s">
        <v>229</v>
      </c>
      <c r="B194" s="7" t="s">
        <v>230</v>
      </c>
      <c r="C194" s="37" t="s">
        <v>52</v>
      </c>
      <c r="D194" s="298">
        <v>5148</v>
      </c>
      <c r="E194" s="299">
        <v>50148</v>
      </c>
      <c r="F194" s="27" t="s">
        <v>167</v>
      </c>
      <c r="G194" s="27" t="s">
        <v>160</v>
      </c>
      <c r="H194" s="35">
        <v>87106</v>
      </c>
      <c r="I194" s="35">
        <v>209</v>
      </c>
      <c r="J194" s="9" t="s">
        <v>7</v>
      </c>
      <c r="K194" s="9" t="s">
        <v>161</v>
      </c>
      <c r="L194" s="8">
        <v>9</v>
      </c>
      <c r="M194" s="8">
        <v>21921</v>
      </c>
      <c r="N194" s="9" t="s">
        <v>1148</v>
      </c>
      <c r="O194" s="8">
        <v>4038</v>
      </c>
      <c r="P194" s="9" t="s">
        <v>1148</v>
      </c>
      <c r="Q194" s="8">
        <v>507</v>
      </c>
      <c r="R194" s="9" t="s">
        <v>1148</v>
      </c>
      <c r="S194" s="8">
        <v>0</v>
      </c>
      <c r="T194" s="9" t="s">
        <v>1148</v>
      </c>
      <c r="U194" s="8">
        <v>0</v>
      </c>
      <c r="V194" s="9" t="s">
        <v>1148</v>
      </c>
      <c r="W194" s="33">
        <v>26466</v>
      </c>
      <c r="X194" s="9" t="s">
        <v>1148</v>
      </c>
      <c r="Y194" s="30">
        <v>18.8</v>
      </c>
      <c r="Z194" s="9" t="s">
        <v>1148</v>
      </c>
      <c r="AA194" s="30">
        <v>2.7</v>
      </c>
      <c r="AB194" s="9" t="s">
        <v>1148</v>
      </c>
      <c r="AC194" s="30">
        <v>0.3</v>
      </c>
      <c r="AD194" s="9" t="s">
        <v>1148</v>
      </c>
      <c r="AE194" s="30">
        <v>0</v>
      </c>
      <c r="AF194" s="9" t="s">
        <v>1148</v>
      </c>
      <c r="AG194" s="19">
        <v>0</v>
      </c>
      <c r="AH194" s="34" t="s">
        <v>1148</v>
      </c>
      <c r="AI194" s="32">
        <v>21.8</v>
      </c>
      <c r="AJ194" s="7" t="s">
        <v>1148</v>
      </c>
      <c r="AK194" s="7" t="str">
        <f>IF(OR(N194="Q",P194="Q",R194="Q",T194="Q",V194="Q",X194="Q",Z194="Q",AB194="Q",AD194="Q",AF194="Q",AH194="Q",AJ194="Q"),"Yes","No")</f>
        <v>No</v>
      </c>
    </row>
    <row r="195" spans="1:37">
      <c r="A195" s="7" t="s">
        <v>490</v>
      </c>
      <c r="B195" s="7" t="s">
        <v>491</v>
      </c>
      <c r="C195" s="37" t="s">
        <v>73</v>
      </c>
      <c r="D195" s="298">
        <v>5010</v>
      </c>
      <c r="E195" s="299">
        <v>50010</v>
      </c>
      <c r="F195" s="27" t="s">
        <v>167</v>
      </c>
      <c r="G195" s="27" t="s">
        <v>160</v>
      </c>
      <c r="H195" s="35">
        <v>569499</v>
      </c>
      <c r="I195" s="35">
        <v>209</v>
      </c>
      <c r="J195" s="9" t="s">
        <v>18</v>
      </c>
      <c r="K195" s="9" t="s">
        <v>161</v>
      </c>
      <c r="L195" s="8">
        <v>7</v>
      </c>
      <c r="M195" s="8">
        <v>0</v>
      </c>
      <c r="N195" s="9" t="s">
        <v>1148</v>
      </c>
      <c r="O195" s="8">
        <v>0</v>
      </c>
      <c r="P195" s="9" t="s">
        <v>1148</v>
      </c>
      <c r="Q195" s="8">
        <v>0</v>
      </c>
      <c r="R195" s="9" t="s">
        <v>1148</v>
      </c>
      <c r="S195" s="8">
        <v>313</v>
      </c>
      <c r="T195" s="9" t="s">
        <v>1148</v>
      </c>
      <c r="U195" s="8">
        <v>0</v>
      </c>
      <c r="V195" s="9" t="s">
        <v>1148</v>
      </c>
      <c r="W195" s="33">
        <v>313</v>
      </c>
      <c r="X195" s="9" t="s">
        <v>1148</v>
      </c>
      <c r="Y195" s="30">
        <v>0</v>
      </c>
      <c r="Z195" s="9" t="s">
        <v>1148</v>
      </c>
      <c r="AA195" s="30">
        <v>0</v>
      </c>
      <c r="AB195" s="9" t="s">
        <v>1148</v>
      </c>
      <c r="AC195" s="30">
        <v>0</v>
      </c>
      <c r="AD195" s="9" t="s">
        <v>1148</v>
      </c>
      <c r="AE195" s="30">
        <v>0.2</v>
      </c>
      <c r="AF195" s="9" t="s">
        <v>1148</v>
      </c>
      <c r="AG195" s="19">
        <v>0</v>
      </c>
      <c r="AH195" s="34" t="s">
        <v>1148</v>
      </c>
      <c r="AI195" s="32">
        <v>0.2</v>
      </c>
      <c r="AJ195" s="7" t="s">
        <v>1148</v>
      </c>
      <c r="AK195" s="7" t="str">
        <f>IF(OR(N195="Q",P195="Q",R195="Q",T195="Q",V195="Q",X195="Q",Z195="Q",AB195="Q",AD195="Q",AF195="Q",AH195="Q",AJ195="Q"),"Yes","No")</f>
        <v>No</v>
      </c>
    </row>
    <row r="196" spans="1:37">
      <c r="A196" s="7" t="s">
        <v>229</v>
      </c>
      <c r="B196" s="7" t="s">
        <v>230</v>
      </c>
      <c r="C196" s="37" t="s">
        <v>52</v>
      </c>
      <c r="D196" s="298">
        <v>5148</v>
      </c>
      <c r="E196" s="299">
        <v>50148</v>
      </c>
      <c r="F196" s="27" t="s">
        <v>167</v>
      </c>
      <c r="G196" s="27" t="s">
        <v>160</v>
      </c>
      <c r="H196" s="35">
        <v>87106</v>
      </c>
      <c r="I196" s="35">
        <v>209</v>
      </c>
      <c r="J196" s="9" t="s">
        <v>18</v>
      </c>
      <c r="K196" s="9" t="s">
        <v>161</v>
      </c>
      <c r="L196" s="8">
        <v>3</v>
      </c>
      <c r="M196" s="8">
        <v>2435</v>
      </c>
      <c r="N196" s="9" t="s">
        <v>1148</v>
      </c>
      <c r="O196" s="8">
        <v>448</v>
      </c>
      <c r="P196" s="9" t="s">
        <v>1148</v>
      </c>
      <c r="Q196" s="8">
        <v>56</v>
      </c>
      <c r="R196" s="9" t="s">
        <v>1148</v>
      </c>
      <c r="S196" s="8">
        <v>0</v>
      </c>
      <c r="T196" s="9" t="s">
        <v>1148</v>
      </c>
      <c r="U196" s="8">
        <v>0</v>
      </c>
      <c r="V196" s="9" t="s">
        <v>1148</v>
      </c>
      <c r="W196" s="33">
        <v>2939</v>
      </c>
      <c r="X196" s="9" t="s">
        <v>1148</v>
      </c>
      <c r="Y196" s="30">
        <v>2.1</v>
      </c>
      <c r="Z196" s="9" t="s">
        <v>1148</v>
      </c>
      <c r="AA196" s="30">
        <v>0.3</v>
      </c>
      <c r="AB196" s="9" t="s">
        <v>1148</v>
      </c>
      <c r="AC196" s="30">
        <v>0.03</v>
      </c>
      <c r="AD196" s="9" t="s">
        <v>1148</v>
      </c>
      <c r="AE196" s="30">
        <v>0</v>
      </c>
      <c r="AF196" s="9" t="s">
        <v>1148</v>
      </c>
      <c r="AG196" s="19">
        <v>0</v>
      </c>
      <c r="AH196" s="34" t="s">
        <v>1148</v>
      </c>
      <c r="AI196" s="32">
        <v>2.4300000000000002</v>
      </c>
      <c r="AJ196" s="7" t="s">
        <v>1148</v>
      </c>
      <c r="AK196" s="7" t="str">
        <f>IF(OR(N196="Q",P196="Q",R196="Q",T196="Q",V196="Q",X196="Q",Z196="Q",AB196="Q",AD196="Q",AF196="Q",AH196="Q",AJ196="Q"),"Yes","No")</f>
        <v>No</v>
      </c>
    </row>
    <row r="197" spans="1:37">
      <c r="A197" s="7" t="s">
        <v>384</v>
      </c>
      <c r="B197" s="7" t="s">
        <v>385</v>
      </c>
      <c r="C197" s="37" t="s">
        <v>84</v>
      </c>
      <c r="D197" s="298">
        <v>6007</v>
      </c>
      <c r="E197" s="299">
        <v>60007</v>
      </c>
      <c r="F197" s="27" t="s">
        <v>167</v>
      </c>
      <c r="G197" s="27" t="s">
        <v>160</v>
      </c>
      <c r="H197" s="35">
        <v>5121892</v>
      </c>
      <c r="I197" s="35">
        <v>207</v>
      </c>
      <c r="J197" s="9" t="s">
        <v>7</v>
      </c>
      <c r="K197" s="9" t="s">
        <v>161</v>
      </c>
      <c r="L197" s="8">
        <v>118</v>
      </c>
      <c r="M197" s="8">
        <v>21481</v>
      </c>
      <c r="N197" s="9" t="s">
        <v>1148</v>
      </c>
      <c r="O197" s="8">
        <v>0</v>
      </c>
      <c r="P197" s="9" t="s">
        <v>1148</v>
      </c>
      <c r="Q197" s="8">
        <v>0</v>
      </c>
      <c r="R197" s="9" t="s">
        <v>1148</v>
      </c>
      <c r="S197" s="8">
        <v>0</v>
      </c>
      <c r="T197" s="9" t="s">
        <v>1148</v>
      </c>
      <c r="U197" s="8">
        <v>0</v>
      </c>
      <c r="V197" s="9" t="s">
        <v>1148</v>
      </c>
      <c r="W197" s="33">
        <v>21481</v>
      </c>
      <c r="X197" s="9" t="s">
        <v>1148</v>
      </c>
      <c r="Y197" s="30">
        <v>14</v>
      </c>
      <c r="Z197" s="9" t="s">
        <v>1148</v>
      </c>
      <c r="AA197" s="30">
        <v>0</v>
      </c>
      <c r="AB197" s="9" t="s">
        <v>1148</v>
      </c>
      <c r="AC197" s="30">
        <v>0</v>
      </c>
      <c r="AD197" s="9" t="s">
        <v>1148</v>
      </c>
      <c r="AE197" s="30">
        <v>0</v>
      </c>
      <c r="AF197" s="9" t="s">
        <v>1148</v>
      </c>
      <c r="AG197" s="19">
        <v>0</v>
      </c>
      <c r="AH197" s="34" t="s">
        <v>1148</v>
      </c>
      <c r="AI197" s="32">
        <v>14</v>
      </c>
      <c r="AJ197" s="7" t="s">
        <v>1148</v>
      </c>
      <c r="AK197" s="7" t="str">
        <f>IF(OR(N197="Q",P197="Q",R197="Q",T197="Q",V197="Q",X197="Q",Z197="Q",AB197="Q",AD197="Q",AF197="Q",AH197="Q",AJ197="Q"),"Yes","No")</f>
        <v>No</v>
      </c>
    </row>
    <row r="198" spans="1:37">
      <c r="A198" s="7" t="s">
        <v>384</v>
      </c>
      <c r="B198" s="7" t="s">
        <v>385</v>
      </c>
      <c r="C198" s="37" t="s">
        <v>84</v>
      </c>
      <c r="D198" s="298">
        <v>6007</v>
      </c>
      <c r="E198" s="299">
        <v>60007</v>
      </c>
      <c r="F198" s="27" t="s">
        <v>167</v>
      </c>
      <c r="G198" s="27" t="s">
        <v>160</v>
      </c>
      <c r="H198" s="35">
        <v>5121892</v>
      </c>
      <c r="I198" s="35">
        <v>207</v>
      </c>
      <c r="J198" s="9" t="s">
        <v>10</v>
      </c>
      <c r="K198" s="9" t="s">
        <v>161</v>
      </c>
      <c r="L198" s="8">
        <v>36</v>
      </c>
      <c r="M198" s="8">
        <v>11326</v>
      </c>
      <c r="N198" s="9" t="s">
        <v>1148</v>
      </c>
      <c r="O198" s="8">
        <v>0</v>
      </c>
      <c r="P198" s="9" t="s">
        <v>1148</v>
      </c>
      <c r="Q198" s="8">
        <v>0</v>
      </c>
      <c r="R198" s="9" t="s">
        <v>1148</v>
      </c>
      <c r="S198" s="8">
        <v>0</v>
      </c>
      <c r="T198" s="9" t="s">
        <v>1148</v>
      </c>
      <c r="U198" s="8">
        <v>0</v>
      </c>
      <c r="V198" s="9" t="s">
        <v>1148</v>
      </c>
      <c r="W198" s="33">
        <v>11326</v>
      </c>
      <c r="X198" s="9" t="s">
        <v>1148</v>
      </c>
      <c r="Y198" s="30">
        <v>8</v>
      </c>
      <c r="Z198" s="9" t="s">
        <v>1148</v>
      </c>
      <c r="AA198" s="30">
        <v>0</v>
      </c>
      <c r="AB198" s="9" t="s">
        <v>1148</v>
      </c>
      <c r="AC198" s="30">
        <v>0</v>
      </c>
      <c r="AD198" s="9" t="s">
        <v>1148</v>
      </c>
      <c r="AE198" s="30">
        <v>0</v>
      </c>
      <c r="AF198" s="9" t="s">
        <v>1148</v>
      </c>
      <c r="AG198" s="19">
        <v>0</v>
      </c>
      <c r="AH198" s="34" t="s">
        <v>1148</v>
      </c>
      <c r="AI198" s="32">
        <v>8</v>
      </c>
      <c r="AJ198" s="7" t="s">
        <v>1148</v>
      </c>
      <c r="AK198" s="7" t="str">
        <f>IF(OR(N198="Q",P198="Q",R198="Q",T198="Q",V198="Q",X198="Q",Z198="Q",AB198="Q",AD198="Q",AF198="Q",AH198="Q",AJ198="Q"),"Yes","No")</f>
        <v>No</v>
      </c>
    </row>
    <row r="199" spans="1:37">
      <c r="A199" s="7" t="s">
        <v>466</v>
      </c>
      <c r="B199" s="7" t="s">
        <v>313</v>
      </c>
      <c r="C199" s="37" t="s">
        <v>17</v>
      </c>
      <c r="D199" s="298">
        <v>9023</v>
      </c>
      <c r="E199" s="299">
        <v>90023</v>
      </c>
      <c r="F199" s="27" t="s">
        <v>413</v>
      </c>
      <c r="G199" s="27" t="s">
        <v>160</v>
      </c>
      <c r="H199" s="35">
        <v>12150996</v>
      </c>
      <c r="I199" s="35">
        <v>202</v>
      </c>
      <c r="J199" s="9" t="s">
        <v>7</v>
      </c>
      <c r="K199" s="9" t="s">
        <v>161</v>
      </c>
      <c r="L199" s="8">
        <v>187</v>
      </c>
      <c r="M199" s="8">
        <v>9901</v>
      </c>
      <c r="N199" s="9" t="s">
        <v>1148</v>
      </c>
      <c r="O199" s="8">
        <v>586</v>
      </c>
      <c r="P199" s="9" t="s">
        <v>1148</v>
      </c>
      <c r="Q199" s="8">
        <v>0</v>
      </c>
      <c r="R199" s="9" t="s">
        <v>1148</v>
      </c>
      <c r="S199" s="8">
        <v>6016</v>
      </c>
      <c r="T199" s="9" t="s">
        <v>1148</v>
      </c>
      <c r="U199" s="8">
        <v>0</v>
      </c>
      <c r="V199" s="9" t="s">
        <v>1148</v>
      </c>
      <c r="W199" s="33">
        <v>16503</v>
      </c>
      <c r="X199" s="9" t="s">
        <v>1148</v>
      </c>
      <c r="Y199" s="30">
        <v>7</v>
      </c>
      <c r="Z199" s="9" t="s">
        <v>1148</v>
      </c>
      <c r="AA199" s="30">
        <v>1</v>
      </c>
      <c r="AB199" s="9" t="s">
        <v>1148</v>
      </c>
      <c r="AC199" s="30">
        <v>0</v>
      </c>
      <c r="AD199" s="9" t="s">
        <v>1148</v>
      </c>
      <c r="AE199" s="30">
        <v>7</v>
      </c>
      <c r="AF199" s="9" t="s">
        <v>1148</v>
      </c>
      <c r="AG199" s="19">
        <v>0</v>
      </c>
      <c r="AH199" s="34" t="s">
        <v>1148</v>
      </c>
      <c r="AI199" s="32">
        <v>15</v>
      </c>
      <c r="AJ199" s="7" t="s">
        <v>1148</v>
      </c>
      <c r="AK199" s="7" t="str">
        <f>IF(OR(N199="Q",P199="Q",R199="Q",T199="Q",V199="Q",X199="Q",Z199="Q",AB199="Q",AD199="Q",AF199="Q",AH199="Q",AJ199="Q"),"Yes","No")</f>
        <v>No</v>
      </c>
    </row>
    <row r="200" spans="1:37">
      <c r="A200" s="7" t="s">
        <v>422</v>
      </c>
      <c r="B200" s="7" t="s">
        <v>423</v>
      </c>
      <c r="C200" s="37" t="s">
        <v>32</v>
      </c>
      <c r="D200" s="298">
        <v>4041</v>
      </c>
      <c r="E200" s="299">
        <v>40041</v>
      </c>
      <c r="F200" s="27" t="s">
        <v>167</v>
      </c>
      <c r="G200" s="27" t="s">
        <v>160</v>
      </c>
      <c r="H200" s="35">
        <v>2441770</v>
      </c>
      <c r="I200" s="35">
        <v>201</v>
      </c>
      <c r="J200" s="9" t="s">
        <v>7</v>
      </c>
      <c r="K200" s="9" t="s">
        <v>161</v>
      </c>
      <c r="L200" s="8">
        <v>162</v>
      </c>
      <c r="M200" s="8">
        <v>11752</v>
      </c>
      <c r="N200" s="9" t="s">
        <v>1148</v>
      </c>
      <c r="O200" s="8">
        <v>3188</v>
      </c>
      <c r="P200" s="9" t="s">
        <v>1148</v>
      </c>
      <c r="Q200" s="8">
        <v>1182</v>
      </c>
      <c r="R200" s="9" t="s">
        <v>1148</v>
      </c>
      <c r="S200" s="8">
        <v>3533</v>
      </c>
      <c r="T200" s="9" t="s">
        <v>1148</v>
      </c>
      <c r="U200" s="8">
        <v>0</v>
      </c>
      <c r="V200" s="9" t="s">
        <v>1148</v>
      </c>
      <c r="W200" s="33">
        <v>19655</v>
      </c>
      <c r="X200" s="9" t="s">
        <v>1148</v>
      </c>
      <c r="Y200" s="30">
        <v>13</v>
      </c>
      <c r="Z200" s="9" t="s">
        <v>1148</v>
      </c>
      <c r="AA200" s="30">
        <v>2</v>
      </c>
      <c r="AB200" s="9" t="s">
        <v>1148</v>
      </c>
      <c r="AC200" s="30">
        <v>1</v>
      </c>
      <c r="AD200" s="9" t="s">
        <v>1148</v>
      </c>
      <c r="AE200" s="30">
        <v>3</v>
      </c>
      <c r="AF200" s="9" t="s">
        <v>1148</v>
      </c>
      <c r="AG200" s="19">
        <v>0</v>
      </c>
      <c r="AH200" s="34" t="s">
        <v>1148</v>
      </c>
      <c r="AI200" s="32">
        <v>19</v>
      </c>
      <c r="AJ200" s="7" t="s">
        <v>1148</v>
      </c>
      <c r="AK200" s="7" t="str">
        <f>IF(OR(N200="Q",P200="Q",R200="Q",T200="Q",V200="Q",X200="Q",Z200="Q",AB200="Q",AD200="Q",AF200="Q",AH200="Q",AJ200="Q"),"Yes","No")</f>
        <v>No</v>
      </c>
    </row>
    <row r="201" spans="1:37">
      <c r="A201" s="7" t="s">
        <v>422</v>
      </c>
      <c r="B201" s="7" t="s">
        <v>423</v>
      </c>
      <c r="C201" s="37" t="s">
        <v>32</v>
      </c>
      <c r="D201" s="298">
        <v>4041</v>
      </c>
      <c r="E201" s="299">
        <v>40041</v>
      </c>
      <c r="F201" s="27" t="s">
        <v>167</v>
      </c>
      <c r="G201" s="27" t="s">
        <v>160</v>
      </c>
      <c r="H201" s="35">
        <v>2441770</v>
      </c>
      <c r="I201" s="35">
        <v>201</v>
      </c>
      <c r="J201" s="9" t="s">
        <v>10</v>
      </c>
      <c r="K201" s="9" t="s">
        <v>161</v>
      </c>
      <c r="L201" s="8">
        <v>36</v>
      </c>
      <c r="M201" s="8">
        <v>0</v>
      </c>
      <c r="N201" s="9" t="s">
        <v>1148</v>
      </c>
      <c r="O201" s="8">
        <v>0</v>
      </c>
      <c r="P201" s="9" t="s">
        <v>1148</v>
      </c>
      <c r="Q201" s="8">
        <v>0</v>
      </c>
      <c r="R201" s="9" t="s">
        <v>1148</v>
      </c>
      <c r="S201" s="8">
        <v>0</v>
      </c>
      <c r="T201" s="9" t="s">
        <v>1148</v>
      </c>
      <c r="U201" s="8">
        <v>0</v>
      </c>
      <c r="V201" s="9" t="s">
        <v>1148</v>
      </c>
      <c r="W201" s="33">
        <v>0</v>
      </c>
      <c r="X201" s="9" t="s">
        <v>1148</v>
      </c>
      <c r="Y201" s="30">
        <v>0</v>
      </c>
      <c r="Z201" s="9" t="s">
        <v>1148</v>
      </c>
      <c r="AA201" s="30">
        <v>0</v>
      </c>
      <c r="AB201" s="9" t="s">
        <v>1148</v>
      </c>
      <c r="AC201" s="30">
        <v>0</v>
      </c>
      <c r="AD201" s="9" t="s">
        <v>1148</v>
      </c>
      <c r="AE201" s="30">
        <v>0</v>
      </c>
      <c r="AF201" s="9" t="s">
        <v>1148</v>
      </c>
      <c r="AG201" s="19">
        <v>0</v>
      </c>
      <c r="AH201" s="34" t="s">
        <v>1148</v>
      </c>
      <c r="AI201" s="32">
        <v>0</v>
      </c>
      <c r="AJ201" s="7" t="s">
        <v>1148</v>
      </c>
      <c r="AK201" s="7" t="str">
        <f>IF(OR(N201="Q",P201="Q",R201="Q",T201="Q",V201="Q",X201="Q",Z201="Q",AB201="Q",AD201="Q",AF201="Q",AH201="Q",AJ201="Q"),"Yes","No")</f>
        <v>No</v>
      </c>
    </row>
    <row r="202" spans="1:37">
      <c r="A202" s="7" t="s">
        <v>422</v>
      </c>
      <c r="B202" s="7" t="s">
        <v>423</v>
      </c>
      <c r="C202" s="37" t="s">
        <v>32</v>
      </c>
      <c r="D202" s="298">
        <v>4041</v>
      </c>
      <c r="E202" s="299">
        <v>40041</v>
      </c>
      <c r="F202" s="27" t="s">
        <v>167</v>
      </c>
      <c r="G202" s="27" t="s">
        <v>160</v>
      </c>
      <c r="H202" s="35">
        <v>2441770</v>
      </c>
      <c r="I202" s="35">
        <v>201</v>
      </c>
      <c r="J202" s="9" t="s">
        <v>12</v>
      </c>
      <c r="K202" s="9" t="s">
        <v>161</v>
      </c>
      <c r="L202" s="8">
        <v>3</v>
      </c>
      <c r="M202" s="8">
        <v>0</v>
      </c>
      <c r="N202" s="9" t="s">
        <v>1148</v>
      </c>
      <c r="O202" s="8">
        <v>0</v>
      </c>
      <c r="P202" s="9" t="s">
        <v>1148</v>
      </c>
      <c r="Q202" s="8">
        <v>0</v>
      </c>
      <c r="R202" s="9" t="s">
        <v>1148</v>
      </c>
      <c r="S202" s="8">
        <v>0</v>
      </c>
      <c r="T202" s="9" t="s">
        <v>1148</v>
      </c>
      <c r="U202" s="8">
        <v>0</v>
      </c>
      <c r="V202" s="9" t="s">
        <v>1148</v>
      </c>
      <c r="W202" s="33">
        <v>0</v>
      </c>
      <c r="X202" s="9" t="s">
        <v>1148</v>
      </c>
      <c r="Y202" s="30">
        <v>0</v>
      </c>
      <c r="Z202" s="9" t="s">
        <v>1148</v>
      </c>
      <c r="AA202" s="30">
        <v>0</v>
      </c>
      <c r="AB202" s="9" t="s">
        <v>1148</v>
      </c>
      <c r="AC202" s="30">
        <v>0</v>
      </c>
      <c r="AD202" s="9" t="s">
        <v>1148</v>
      </c>
      <c r="AE202" s="30">
        <v>0</v>
      </c>
      <c r="AF202" s="9" t="s">
        <v>1148</v>
      </c>
      <c r="AG202" s="19">
        <v>0</v>
      </c>
      <c r="AH202" s="34" t="s">
        <v>1148</v>
      </c>
      <c r="AI202" s="32">
        <v>0</v>
      </c>
      <c r="AJ202" s="7" t="s">
        <v>1148</v>
      </c>
      <c r="AK202" s="7" t="str">
        <f>IF(OR(N202="Q",P202="Q",R202="Q",T202="Q",V202="Q",X202="Q",Z202="Q",AB202="Q",AD202="Q",AF202="Q",AH202="Q",AJ202="Q"),"Yes","No")</f>
        <v>No</v>
      </c>
    </row>
    <row r="203" spans="1:37">
      <c r="A203" s="7" t="s">
        <v>430</v>
      </c>
      <c r="B203" s="7" t="s">
        <v>431</v>
      </c>
      <c r="C203" s="37" t="s">
        <v>42</v>
      </c>
      <c r="D203" s="298">
        <v>5050</v>
      </c>
      <c r="E203" s="299">
        <v>50050</v>
      </c>
      <c r="F203" s="27" t="s">
        <v>167</v>
      </c>
      <c r="G203" s="27" t="s">
        <v>160</v>
      </c>
      <c r="H203" s="35">
        <v>1487483</v>
      </c>
      <c r="I203" s="35">
        <v>194</v>
      </c>
      <c r="J203" s="9" t="s">
        <v>7</v>
      </c>
      <c r="K203" s="9" t="s">
        <v>161</v>
      </c>
      <c r="L203" s="8">
        <v>133</v>
      </c>
      <c r="M203" s="8">
        <v>2719</v>
      </c>
      <c r="N203" s="9" t="s">
        <v>1148</v>
      </c>
      <c r="O203" s="8">
        <v>0</v>
      </c>
      <c r="P203" s="9" t="s">
        <v>1148</v>
      </c>
      <c r="Q203" s="8">
        <v>2173</v>
      </c>
      <c r="R203" s="9" t="s">
        <v>1148</v>
      </c>
      <c r="S203" s="8">
        <v>3108</v>
      </c>
      <c r="T203" s="9" t="s">
        <v>1148</v>
      </c>
      <c r="U203" s="8">
        <v>0</v>
      </c>
      <c r="V203" s="9" t="s">
        <v>1148</v>
      </c>
      <c r="W203" s="33">
        <v>8000</v>
      </c>
      <c r="X203" s="9" t="s">
        <v>1148</v>
      </c>
      <c r="Y203" s="30">
        <v>2</v>
      </c>
      <c r="Z203" s="9" t="s">
        <v>1148</v>
      </c>
      <c r="AA203" s="30">
        <v>0</v>
      </c>
      <c r="AB203" s="9" t="s">
        <v>1148</v>
      </c>
      <c r="AC203" s="30">
        <v>2</v>
      </c>
      <c r="AD203" s="9" t="s">
        <v>1148</v>
      </c>
      <c r="AE203" s="30">
        <v>3</v>
      </c>
      <c r="AF203" s="9" t="s">
        <v>1148</v>
      </c>
      <c r="AG203" s="19">
        <v>0</v>
      </c>
      <c r="AH203" s="34" t="s">
        <v>1148</v>
      </c>
      <c r="AI203" s="32">
        <v>7</v>
      </c>
      <c r="AJ203" s="7" t="s">
        <v>1148</v>
      </c>
      <c r="AK203" s="7" t="str">
        <f>IF(OR(N203="Q",P203="Q",R203="Q",T203="Q",V203="Q",X203="Q",Z203="Q",AB203="Q",AD203="Q",AF203="Q",AH203="Q",AJ203="Q"),"Yes","No")</f>
        <v>No</v>
      </c>
    </row>
    <row r="204" spans="1:37">
      <c r="A204" s="7" t="s">
        <v>653</v>
      </c>
      <c r="B204" s="7" t="s">
        <v>654</v>
      </c>
      <c r="C204" s="37" t="s">
        <v>69</v>
      </c>
      <c r="D204" s="298">
        <v>6019</v>
      </c>
      <c r="E204" s="299">
        <v>60019</v>
      </c>
      <c r="F204" s="27" t="s">
        <v>164</v>
      </c>
      <c r="G204" s="27" t="s">
        <v>160</v>
      </c>
      <c r="H204" s="35">
        <v>741318</v>
      </c>
      <c r="I204" s="35">
        <v>187</v>
      </c>
      <c r="J204" s="9" t="s">
        <v>7</v>
      </c>
      <c r="K204" s="9" t="s">
        <v>161</v>
      </c>
      <c r="L204" s="8">
        <v>131</v>
      </c>
      <c r="M204" s="8">
        <v>0</v>
      </c>
      <c r="N204" s="9" t="s">
        <v>1148</v>
      </c>
      <c r="O204" s="8">
        <v>0</v>
      </c>
      <c r="P204" s="9" t="s">
        <v>1148</v>
      </c>
      <c r="Q204" s="8">
        <v>0</v>
      </c>
      <c r="R204" s="9" t="s">
        <v>1148</v>
      </c>
      <c r="S204" s="8">
        <v>0</v>
      </c>
      <c r="T204" s="9" t="s">
        <v>1148</v>
      </c>
      <c r="U204" s="8">
        <v>0</v>
      </c>
      <c r="V204" s="9" t="s">
        <v>1148</v>
      </c>
      <c r="W204" s="33">
        <v>0</v>
      </c>
      <c r="X204" s="9" t="s">
        <v>1148</v>
      </c>
      <c r="Y204" s="30">
        <v>0</v>
      </c>
      <c r="Z204" s="9" t="s">
        <v>1148</v>
      </c>
      <c r="AA204" s="30">
        <v>0</v>
      </c>
      <c r="AB204" s="9" t="s">
        <v>1148</v>
      </c>
      <c r="AC204" s="30">
        <v>0</v>
      </c>
      <c r="AD204" s="9" t="s">
        <v>1148</v>
      </c>
      <c r="AE204" s="30">
        <v>0</v>
      </c>
      <c r="AF204" s="9" t="s">
        <v>1148</v>
      </c>
      <c r="AG204" s="19">
        <v>0</v>
      </c>
      <c r="AH204" s="34" t="s">
        <v>1148</v>
      </c>
      <c r="AI204" s="32">
        <v>0</v>
      </c>
      <c r="AJ204" s="7" t="s">
        <v>1148</v>
      </c>
      <c r="AK204" s="7" t="str">
        <f>IF(OR(N204="Q",P204="Q",R204="Q",T204="Q",V204="Q",X204="Q",Z204="Q",AB204="Q",AD204="Q",AF204="Q",AH204="Q",AJ204="Q"),"Yes","No")</f>
        <v>No</v>
      </c>
    </row>
    <row r="205" spans="1:37">
      <c r="A205" s="7" t="s">
        <v>482</v>
      </c>
      <c r="B205" s="7" t="s">
        <v>483</v>
      </c>
      <c r="C205" s="37" t="s">
        <v>84</v>
      </c>
      <c r="D205" s="298">
        <v>6006</v>
      </c>
      <c r="E205" s="299">
        <v>60006</v>
      </c>
      <c r="F205" s="27" t="s">
        <v>164</v>
      </c>
      <c r="G205" s="27" t="s">
        <v>160</v>
      </c>
      <c r="H205" s="35">
        <v>803086</v>
      </c>
      <c r="I205" s="35">
        <v>187</v>
      </c>
      <c r="J205" s="9" t="s">
        <v>7</v>
      </c>
      <c r="K205" s="9" t="s">
        <v>161</v>
      </c>
      <c r="L205" s="8">
        <v>124</v>
      </c>
      <c r="M205" s="8">
        <v>0</v>
      </c>
      <c r="N205" s="9" t="s">
        <v>1148</v>
      </c>
      <c r="O205" s="8">
        <v>0</v>
      </c>
      <c r="P205" s="9" t="s">
        <v>1148</v>
      </c>
      <c r="Q205" s="8">
        <v>0</v>
      </c>
      <c r="R205" s="9" t="s">
        <v>1148</v>
      </c>
      <c r="S205" s="8">
        <v>0</v>
      </c>
      <c r="T205" s="9" t="s">
        <v>1148</v>
      </c>
      <c r="U205" s="8">
        <v>0</v>
      </c>
      <c r="V205" s="9" t="s">
        <v>1148</v>
      </c>
      <c r="W205" s="33">
        <v>0</v>
      </c>
      <c r="X205" s="9" t="s">
        <v>1148</v>
      </c>
      <c r="Y205" s="30">
        <v>0</v>
      </c>
      <c r="Z205" s="9" t="s">
        <v>1148</v>
      </c>
      <c r="AA205" s="30">
        <v>0</v>
      </c>
      <c r="AB205" s="9" t="s">
        <v>1148</v>
      </c>
      <c r="AC205" s="30">
        <v>0</v>
      </c>
      <c r="AD205" s="9" t="s">
        <v>1148</v>
      </c>
      <c r="AE205" s="30">
        <v>0</v>
      </c>
      <c r="AF205" s="9" t="s">
        <v>1148</v>
      </c>
      <c r="AG205" s="19">
        <v>0</v>
      </c>
      <c r="AH205" s="34" t="s">
        <v>1148</v>
      </c>
      <c r="AI205" s="32">
        <v>0</v>
      </c>
      <c r="AJ205" s="7" t="s">
        <v>1148</v>
      </c>
      <c r="AK205" s="7" t="str">
        <f>IF(OR(N205="Q",P205="Q",R205="Q",T205="Q",V205="Q",X205="Q",Z205="Q",AB205="Q",AD205="Q",AF205="Q",AH205="Q",AJ205="Q"),"Yes","No")</f>
        <v>No</v>
      </c>
    </row>
    <row r="206" spans="1:37">
      <c r="A206" s="7" t="s">
        <v>653</v>
      </c>
      <c r="B206" s="7" t="s">
        <v>654</v>
      </c>
      <c r="C206" s="37" t="s">
        <v>69</v>
      </c>
      <c r="D206" s="298">
        <v>6019</v>
      </c>
      <c r="E206" s="299">
        <v>60019</v>
      </c>
      <c r="F206" s="27" t="s">
        <v>164</v>
      </c>
      <c r="G206" s="27" t="s">
        <v>160</v>
      </c>
      <c r="H206" s="35">
        <v>741318</v>
      </c>
      <c r="I206" s="35">
        <v>187</v>
      </c>
      <c r="J206" s="9" t="s">
        <v>10</v>
      </c>
      <c r="K206" s="9" t="s">
        <v>161</v>
      </c>
      <c r="L206" s="8">
        <v>56</v>
      </c>
      <c r="M206" s="8">
        <v>0</v>
      </c>
      <c r="N206" s="9" t="s">
        <v>1148</v>
      </c>
      <c r="O206" s="8">
        <v>0</v>
      </c>
      <c r="P206" s="9" t="s">
        <v>1148</v>
      </c>
      <c r="Q206" s="8">
        <v>0</v>
      </c>
      <c r="R206" s="9" t="s">
        <v>1148</v>
      </c>
      <c r="S206" s="8">
        <v>0</v>
      </c>
      <c r="T206" s="9" t="s">
        <v>1148</v>
      </c>
      <c r="U206" s="8">
        <v>0</v>
      </c>
      <c r="V206" s="9" t="s">
        <v>1148</v>
      </c>
      <c r="W206" s="33">
        <v>0</v>
      </c>
      <c r="X206" s="9" t="s">
        <v>1148</v>
      </c>
      <c r="Y206" s="30">
        <v>0</v>
      </c>
      <c r="Z206" s="9" t="s">
        <v>1148</v>
      </c>
      <c r="AA206" s="30">
        <v>0</v>
      </c>
      <c r="AB206" s="9" t="s">
        <v>1148</v>
      </c>
      <c r="AC206" s="30">
        <v>0</v>
      </c>
      <c r="AD206" s="9" t="s">
        <v>1148</v>
      </c>
      <c r="AE206" s="30">
        <v>0</v>
      </c>
      <c r="AF206" s="9" t="s">
        <v>1148</v>
      </c>
      <c r="AG206" s="19">
        <v>0</v>
      </c>
      <c r="AH206" s="34" t="s">
        <v>1148</v>
      </c>
      <c r="AI206" s="32">
        <v>0</v>
      </c>
      <c r="AJ206" s="7" t="s">
        <v>1148</v>
      </c>
      <c r="AK206" s="7" t="str">
        <f>IF(OR(N206="Q",P206="Q",R206="Q",T206="Q",V206="Q",X206="Q",Z206="Q",AB206="Q",AD206="Q",AF206="Q",AH206="Q",AJ206="Q"),"Yes","No")</f>
        <v>No</v>
      </c>
    </row>
    <row r="207" spans="1:37">
      <c r="A207" s="7" t="s">
        <v>484</v>
      </c>
      <c r="B207" s="7" t="s">
        <v>485</v>
      </c>
      <c r="C207" s="37" t="s">
        <v>52</v>
      </c>
      <c r="D207" s="298">
        <v>5032</v>
      </c>
      <c r="E207" s="299">
        <v>50032</v>
      </c>
      <c r="F207" s="27" t="s">
        <v>167</v>
      </c>
      <c r="G207" s="27" t="s">
        <v>160</v>
      </c>
      <c r="H207" s="35">
        <v>356218</v>
      </c>
      <c r="I207" s="35">
        <v>185</v>
      </c>
      <c r="J207" s="9" t="s">
        <v>7</v>
      </c>
      <c r="K207" s="9" t="s">
        <v>161</v>
      </c>
      <c r="L207" s="8">
        <v>99</v>
      </c>
      <c r="M207" s="8">
        <v>85432</v>
      </c>
      <c r="N207" s="9" t="s">
        <v>1148</v>
      </c>
      <c r="O207" s="8">
        <v>0</v>
      </c>
      <c r="P207" s="9" t="s">
        <v>1148</v>
      </c>
      <c r="Q207" s="8">
        <v>0</v>
      </c>
      <c r="R207" s="9" t="s">
        <v>1148</v>
      </c>
      <c r="S207" s="8">
        <v>5170</v>
      </c>
      <c r="T207" s="9" t="s">
        <v>1148</v>
      </c>
      <c r="U207" s="8">
        <v>0</v>
      </c>
      <c r="V207" s="9" t="s">
        <v>1148</v>
      </c>
      <c r="W207" s="33">
        <v>90602</v>
      </c>
      <c r="X207" s="9" t="s">
        <v>1148</v>
      </c>
      <c r="Y207" s="30">
        <v>73</v>
      </c>
      <c r="Z207" s="9" t="s">
        <v>1148</v>
      </c>
      <c r="AA207" s="30">
        <v>0</v>
      </c>
      <c r="AB207" s="9" t="s">
        <v>1148</v>
      </c>
      <c r="AC207" s="30">
        <v>0</v>
      </c>
      <c r="AD207" s="9" t="s">
        <v>1148</v>
      </c>
      <c r="AE207" s="30">
        <v>5.6</v>
      </c>
      <c r="AF207" s="9" t="s">
        <v>1148</v>
      </c>
      <c r="AG207" s="19">
        <v>0</v>
      </c>
      <c r="AH207" s="34" t="s">
        <v>1148</v>
      </c>
      <c r="AI207" s="32">
        <v>78.599999999999994</v>
      </c>
      <c r="AJ207" s="7" t="s">
        <v>1148</v>
      </c>
      <c r="AK207" s="7" t="str">
        <f>IF(OR(N207="Q",P207="Q",R207="Q",T207="Q",V207="Q",X207="Q",Z207="Q",AB207="Q",AD207="Q",AF207="Q",AH207="Q",AJ207="Q"),"Yes","No")</f>
        <v>No</v>
      </c>
    </row>
    <row r="208" spans="1:37">
      <c r="A208" s="7" t="s">
        <v>484</v>
      </c>
      <c r="B208" s="7" t="s">
        <v>485</v>
      </c>
      <c r="C208" s="37" t="s">
        <v>52</v>
      </c>
      <c r="D208" s="298">
        <v>5032</v>
      </c>
      <c r="E208" s="299">
        <v>50032</v>
      </c>
      <c r="F208" s="27" t="s">
        <v>167</v>
      </c>
      <c r="G208" s="27" t="s">
        <v>160</v>
      </c>
      <c r="H208" s="35">
        <v>356218</v>
      </c>
      <c r="I208" s="35">
        <v>185</v>
      </c>
      <c r="J208" s="9" t="s">
        <v>10</v>
      </c>
      <c r="K208" s="9" t="s">
        <v>161</v>
      </c>
      <c r="L208" s="8">
        <v>84</v>
      </c>
      <c r="M208" s="8">
        <v>64598</v>
      </c>
      <c r="N208" s="9" t="s">
        <v>1148</v>
      </c>
      <c r="O208" s="8">
        <v>0</v>
      </c>
      <c r="P208" s="9" t="s">
        <v>1148</v>
      </c>
      <c r="Q208" s="8">
        <v>0</v>
      </c>
      <c r="R208" s="9" t="s">
        <v>1148</v>
      </c>
      <c r="S208" s="8">
        <v>5025</v>
      </c>
      <c r="T208" s="9" t="s">
        <v>1148</v>
      </c>
      <c r="U208" s="8">
        <v>0</v>
      </c>
      <c r="V208" s="9" t="s">
        <v>1148</v>
      </c>
      <c r="W208" s="33">
        <v>69623</v>
      </c>
      <c r="X208" s="9" t="s">
        <v>1148</v>
      </c>
      <c r="Y208" s="30">
        <v>63</v>
      </c>
      <c r="Z208" s="9" t="s">
        <v>1148</v>
      </c>
      <c r="AA208" s="30">
        <v>0</v>
      </c>
      <c r="AB208" s="9" t="s">
        <v>1148</v>
      </c>
      <c r="AC208" s="30">
        <v>0</v>
      </c>
      <c r="AD208" s="9" t="s">
        <v>1148</v>
      </c>
      <c r="AE208" s="30">
        <v>5.4</v>
      </c>
      <c r="AF208" s="9" t="s">
        <v>1148</v>
      </c>
      <c r="AG208" s="19">
        <v>0</v>
      </c>
      <c r="AH208" s="34" t="s">
        <v>1148</v>
      </c>
      <c r="AI208" s="32">
        <v>68.400000000000006</v>
      </c>
      <c r="AJ208" s="7" t="s">
        <v>1148</v>
      </c>
      <c r="AK208" s="7" t="str">
        <f>IF(OR(N208="Q",P208="Q",R208="Q",T208="Q",V208="Q",X208="Q",Z208="Q",AB208="Q",AD208="Q",AF208="Q",AH208="Q",AJ208="Q"),"Yes","No")</f>
        <v>No</v>
      </c>
    </row>
    <row r="209" spans="1:37">
      <c r="A209" s="7" t="s">
        <v>510</v>
      </c>
      <c r="B209" s="7" t="s">
        <v>511</v>
      </c>
      <c r="C209" s="37" t="s">
        <v>73</v>
      </c>
      <c r="D209" s="298">
        <v>5017</v>
      </c>
      <c r="E209" s="299">
        <v>50017</v>
      </c>
      <c r="F209" s="27" t="s">
        <v>167</v>
      </c>
      <c r="G209" s="27" t="s">
        <v>160</v>
      </c>
      <c r="H209" s="35">
        <v>724091</v>
      </c>
      <c r="I209" s="35">
        <v>178</v>
      </c>
      <c r="J209" s="9" t="s">
        <v>7</v>
      </c>
      <c r="K209" s="9" t="s">
        <v>161</v>
      </c>
      <c r="L209" s="8">
        <v>96</v>
      </c>
      <c r="M209" s="8">
        <v>0</v>
      </c>
      <c r="N209" s="9" t="s">
        <v>1148</v>
      </c>
      <c r="O209" s="8">
        <v>0</v>
      </c>
      <c r="P209" s="9" t="s">
        <v>1148</v>
      </c>
      <c r="Q209" s="8">
        <v>0</v>
      </c>
      <c r="R209" s="9" t="s">
        <v>1148</v>
      </c>
      <c r="S209" s="8">
        <v>0</v>
      </c>
      <c r="T209" s="9" t="s">
        <v>1148</v>
      </c>
      <c r="U209" s="8">
        <v>0</v>
      </c>
      <c r="V209" s="9" t="s">
        <v>1148</v>
      </c>
      <c r="W209" s="33">
        <v>0</v>
      </c>
      <c r="X209" s="9" t="s">
        <v>1148</v>
      </c>
      <c r="Y209" s="30">
        <v>0</v>
      </c>
      <c r="Z209" s="9" t="s">
        <v>1148</v>
      </c>
      <c r="AA209" s="30">
        <v>0</v>
      </c>
      <c r="AB209" s="9" t="s">
        <v>1148</v>
      </c>
      <c r="AC209" s="30">
        <v>0</v>
      </c>
      <c r="AD209" s="9" t="s">
        <v>1148</v>
      </c>
      <c r="AE209" s="30">
        <v>0</v>
      </c>
      <c r="AF209" s="9" t="s">
        <v>1148</v>
      </c>
      <c r="AG209" s="19">
        <v>0</v>
      </c>
      <c r="AH209" s="34" t="s">
        <v>1148</v>
      </c>
      <c r="AI209" s="32">
        <v>0</v>
      </c>
      <c r="AJ209" s="7" t="s">
        <v>1148</v>
      </c>
      <c r="AK209" s="7" t="str">
        <f>IF(OR(N209="Q",P209="Q",R209="Q",T209="Q",V209="Q",X209="Q",Z209="Q",AB209="Q",AD209="Q",AF209="Q",AH209="Q",AJ209="Q"),"Yes","No")</f>
        <v>No</v>
      </c>
    </row>
    <row r="210" spans="1:37">
      <c r="A210" s="7" t="s">
        <v>510</v>
      </c>
      <c r="B210" s="7" t="s">
        <v>511</v>
      </c>
      <c r="C210" s="37" t="s">
        <v>73</v>
      </c>
      <c r="D210" s="298">
        <v>5017</v>
      </c>
      <c r="E210" s="299">
        <v>50017</v>
      </c>
      <c r="F210" s="27" t="s">
        <v>167</v>
      </c>
      <c r="G210" s="27" t="s">
        <v>160</v>
      </c>
      <c r="H210" s="35">
        <v>724091</v>
      </c>
      <c r="I210" s="35">
        <v>178</v>
      </c>
      <c r="J210" s="9" t="s">
        <v>10</v>
      </c>
      <c r="K210" s="9" t="s">
        <v>161</v>
      </c>
      <c r="L210" s="8">
        <v>56</v>
      </c>
      <c r="M210" s="8">
        <v>0</v>
      </c>
      <c r="N210" s="9" t="s">
        <v>1148</v>
      </c>
      <c r="O210" s="8">
        <v>0</v>
      </c>
      <c r="P210" s="9" t="s">
        <v>1148</v>
      </c>
      <c r="Q210" s="8">
        <v>0</v>
      </c>
      <c r="R210" s="9" t="s">
        <v>1148</v>
      </c>
      <c r="S210" s="8">
        <v>0</v>
      </c>
      <c r="T210" s="9" t="s">
        <v>1148</v>
      </c>
      <c r="U210" s="8">
        <v>0</v>
      </c>
      <c r="V210" s="9" t="s">
        <v>1148</v>
      </c>
      <c r="W210" s="33">
        <v>0</v>
      </c>
      <c r="X210" s="9" t="s">
        <v>1148</v>
      </c>
      <c r="Y210" s="30">
        <v>0</v>
      </c>
      <c r="Z210" s="9" t="s">
        <v>1148</v>
      </c>
      <c r="AA210" s="30">
        <v>0</v>
      </c>
      <c r="AB210" s="9" t="s">
        <v>1148</v>
      </c>
      <c r="AC210" s="30">
        <v>0</v>
      </c>
      <c r="AD210" s="9" t="s">
        <v>1148</v>
      </c>
      <c r="AE210" s="30">
        <v>0</v>
      </c>
      <c r="AF210" s="9" t="s">
        <v>1148</v>
      </c>
      <c r="AG210" s="19">
        <v>0</v>
      </c>
      <c r="AH210" s="34" t="s">
        <v>1148</v>
      </c>
      <c r="AI210" s="32">
        <v>0</v>
      </c>
      <c r="AJ210" s="7" t="s">
        <v>1148</v>
      </c>
      <c r="AK210" s="7" t="str">
        <f>IF(OR(N210="Q",P210="Q",R210="Q",T210="Q",V210="Q",X210="Q",Z210="Q",AB210="Q",AD210="Q",AF210="Q",AH210="Q",AJ210="Q"),"Yes","No")</f>
        <v>No</v>
      </c>
    </row>
    <row r="211" spans="1:37">
      <c r="A211" s="7" t="s">
        <v>510</v>
      </c>
      <c r="B211" s="7" t="s">
        <v>511</v>
      </c>
      <c r="C211" s="37" t="s">
        <v>73</v>
      </c>
      <c r="D211" s="298">
        <v>5017</v>
      </c>
      <c r="E211" s="299">
        <v>50017</v>
      </c>
      <c r="F211" s="27" t="s">
        <v>167</v>
      </c>
      <c r="G211" s="27" t="s">
        <v>160</v>
      </c>
      <c r="H211" s="35">
        <v>724091</v>
      </c>
      <c r="I211" s="35">
        <v>178</v>
      </c>
      <c r="J211" s="9" t="s">
        <v>25</v>
      </c>
      <c r="K211" s="9" t="s">
        <v>161</v>
      </c>
      <c r="L211" s="8">
        <v>26</v>
      </c>
      <c r="M211" s="8">
        <v>0</v>
      </c>
      <c r="N211" s="9" t="s">
        <v>1148</v>
      </c>
      <c r="O211" s="8">
        <v>0</v>
      </c>
      <c r="P211" s="9" t="s">
        <v>1148</v>
      </c>
      <c r="Q211" s="8">
        <v>0</v>
      </c>
      <c r="R211" s="9" t="s">
        <v>1148</v>
      </c>
      <c r="S211" s="8">
        <v>0</v>
      </c>
      <c r="T211" s="9" t="s">
        <v>1148</v>
      </c>
      <c r="U211" s="8">
        <v>0</v>
      </c>
      <c r="V211" s="9" t="s">
        <v>1148</v>
      </c>
      <c r="W211" s="33">
        <v>0</v>
      </c>
      <c r="X211" s="9" t="s">
        <v>1148</v>
      </c>
      <c r="Y211" s="30">
        <v>0</v>
      </c>
      <c r="Z211" s="9" t="s">
        <v>1148</v>
      </c>
      <c r="AA211" s="30">
        <v>0</v>
      </c>
      <c r="AB211" s="9" t="s">
        <v>1148</v>
      </c>
      <c r="AC211" s="30">
        <v>0</v>
      </c>
      <c r="AD211" s="9" t="s">
        <v>1148</v>
      </c>
      <c r="AE211" s="30">
        <v>0</v>
      </c>
      <c r="AF211" s="9" t="s">
        <v>1148</v>
      </c>
      <c r="AG211" s="19">
        <v>0</v>
      </c>
      <c r="AH211" s="34" t="s">
        <v>1148</v>
      </c>
      <c r="AI211" s="32">
        <v>0</v>
      </c>
      <c r="AJ211" s="7" t="s">
        <v>1148</v>
      </c>
      <c r="AK211" s="7" t="str">
        <f>IF(OR(N211="Q",P211="Q",R211="Q",T211="Q",V211="Q",X211="Q",Z211="Q",AB211="Q",AD211="Q",AF211="Q",AH211="Q",AJ211="Q"),"Yes","No")</f>
        <v>No</v>
      </c>
    </row>
    <row r="212" spans="1:37">
      <c r="A212" s="7" t="s">
        <v>667</v>
      </c>
      <c r="B212" s="7" t="s">
        <v>668</v>
      </c>
      <c r="C212" s="37" t="s">
        <v>73</v>
      </c>
      <c r="D212" s="298">
        <v>5022</v>
      </c>
      <c r="E212" s="299">
        <v>50022</v>
      </c>
      <c r="F212" s="27" t="s">
        <v>167</v>
      </c>
      <c r="G212" s="27" t="s">
        <v>160</v>
      </c>
      <c r="H212" s="35">
        <v>507643</v>
      </c>
      <c r="I212" s="35">
        <v>177</v>
      </c>
      <c r="J212" s="9" t="s">
        <v>7</v>
      </c>
      <c r="K212" s="9" t="s">
        <v>161</v>
      </c>
      <c r="L212" s="8">
        <v>100</v>
      </c>
      <c r="M212" s="8">
        <v>32866</v>
      </c>
      <c r="N212" s="9" t="s">
        <v>1148</v>
      </c>
      <c r="O212" s="8">
        <v>208</v>
      </c>
      <c r="P212" s="9" t="s">
        <v>1148</v>
      </c>
      <c r="Q212" s="8">
        <v>3105</v>
      </c>
      <c r="R212" s="9" t="s">
        <v>1148</v>
      </c>
      <c r="S212" s="8">
        <v>1593</v>
      </c>
      <c r="T212" s="9" t="s">
        <v>1148</v>
      </c>
      <c r="U212" s="8">
        <v>0</v>
      </c>
      <c r="V212" s="9" t="s">
        <v>1148</v>
      </c>
      <c r="W212" s="33">
        <v>37772</v>
      </c>
      <c r="X212" s="9" t="s">
        <v>1148</v>
      </c>
      <c r="Y212" s="30">
        <v>28</v>
      </c>
      <c r="Z212" s="9" t="s">
        <v>1148</v>
      </c>
      <c r="AA212" s="30">
        <v>1</v>
      </c>
      <c r="AB212" s="9" t="s">
        <v>1148</v>
      </c>
      <c r="AC212" s="30">
        <v>2.5</v>
      </c>
      <c r="AD212" s="9" t="s">
        <v>1148</v>
      </c>
      <c r="AE212" s="30">
        <v>3</v>
      </c>
      <c r="AF212" s="9" t="s">
        <v>1148</v>
      </c>
      <c r="AG212" s="19">
        <v>0</v>
      </c>
      <c r="AH212" s="34" t="s">
        <v>1148</v>
      </c>
      <c r="AI212" s="32">
        <v>34.5</v>
      </c>
      <c r="AJ212" s="7" t="s">
        <v>1148</v>
      </c>
      <c r="AK212" s="7" t="str">
        <f>IF(OR(N212="Q",P212="Q",R212="Q",T212="Q",V212="Q",X212="Q",Z212="Q",AB212="Q",AD212="Q",AF212="Q",AH212="Q",AJ212="Q"),"Yes","No")</f>
        <v>No</v>
      </c>
    </row>
    <row r="213" spans="1:37">
      <c r="A213" s="7" t="s">
        <v>667</v>
      </c>
      <c r="B213" s="7" t="s">
        <v>668</v>
      </c>
      <c r="C213" s="37" t="s">
        <v>73</v>
      </c>
      <c r="D213" s="298">
        <v>5022</v>
      </c>
      <c r="E213" s="299">
        <v>50022</v>
      </c>
      <c r="F213" s="27" t="s">
        <v>167</v>
      </c>
      <c r="G213" s="27" t="s">
        <v>160</v>
      </c>
      <c r="H213" s="35">
        <v>507643</v>
      </c>
      <c r="I213" s="35">
        <v>177</v>
      </c>
      <c r="J213" s="9" t="s">
        <v>10</v>
      </c>
      <c r="K213" s="9" t="s">
        <v>161</v>
      </c>
      <c r="L213" s="8">
        <v>62</v>
      </c>
      <c r="M213" s="8">
        <v>35019</v>
      </c>
      <c r="N213" s="9" t="s">
        <v>1148</v>
      </c>
      <c r="O213" s="8">
        <v>0</v>
      </c>
      <c r="P213" s="9" t="s">
        <v>1148</v>
      </c>
      <c r="Q213" s="8">
        <v>274</v>
      </c>
      <c r="R213" s="9" t="s">
        <v>1148</v>
      </c>
      <c r="S213" s="8">
        <v>0</v>
      </c>
      <c r="T213" s="9" t="s">
        <v>1148</v>
      </c>
      <c r="U213" s="8">
        <v>0</v>
      </c>
      <c r="V213" s="9" t="s">
        <v>1148</v>
      </c>
      <c r="W213" s="33">
        <v>35293</v>
      </c>
      <c r="X213" s="9" t="s">
        <v>1148</v>
      </c>
      <c r="Y213" s="30">
        <v>24</v>
      </c>
      <c r="Z213" s="9" t="s">
        <v>1148</v>
      </c>
      <c r="AA213" s="30">
        <v>0</v>
      </c>
      <c r="AB213" s="9" t="s">
        <v>1148</v>
      </c>
      <c r="AC213" s="30">
        <v>0.5</v>
      </c>
      <c r="AD213" s="9" t="s">
        <v>1148</v>
      </c>
      <c r="AE213" s="30">
        <v>0</v>
      </c>
      <c r="AF213" s="9" t="s">
        <v>1148</v>
      </c>
      <c r="AG213" s="19">
        <v>0</v>
      </c>
      <c r="AH213" s="34" t="s">
        <v>1148</v>
      </c>
      <c r="AI213" s="32">
        <v>24.5</v>
      </c>
      <c r="AJ213" s="7" t="s">
        <v>1148</v>
      </c>
      <c r="AK213" s="7" t="str">
        <f>IF(OR(N213="Q",P213="Q",R213="Q",T213="Q",V213="Q",X213="Q",Z213="Q",AB213="Q",AD213="Q",AF213="Q",AH213="Q",AJ213="Q"),"Yes","No")</f>
        <v>No</v>
      </c>
    </row>
    <row r="214" spans="1:37">
      <c r="A214" s="7" t="s">
        <v>251</v>
      </c>
      <c r="B214" s="7" t="s">
        <v>252</v>
      </c>
      <c r="C214" s="37" t="s">
        <v>52</v>
      </c>
      <c r="D214" s="298">
        <v>5036</v>
      </c>
      <c r="E214" s="299">
        <v>50036</v>
      </c>
      <c r="F214" s="27" t="s">
        <v>167</v>
      </c>
      <c r="G214" s="27" t="s">
        <v>160</v>
      </c>
      <c r="H214" s="35">
        <v>313532</v>
      </c>
      <c r="I214" s="35">
        <v>172</v>
      </c>
      <c r="J214" s="9" t="s">
        <v>7</v>
      </c>
      <c r="K214" s="9" t="s">
        <v>161</v>
      </c>
      <c r="L214" s="8">
        <v>78</v>
      </c>
      <c r="M214" s="8">
        <v>27019</v>
      </c>
      <c r="N214" s="9" t="s">
        <v>1148</v>
      </c>
      <c r="O214" s="8">
        <v>0</v>
      </c>
      <c r="P214" s="9" t="s">
        <v>1148</v>
      </c>
      <c r="Q214" s="8">
        <v>0</v>
      </c>
      <c r="R214" s="9" t="s">
        <v>1148</v>
      </c>
      <c r="S214" s="8">
        <v>18021</v>
      </c>
      <c r="T214" s="9" t="s">
        <v>1148</v>
      </c>
      <c r="U214" s="8">
        <v>0</v>
      </c>
      <c r="V214" s="9" t="s">
        <v>1148</v>
      </c>
      <c r="W214" s="33">
        <v>45040</v>
      </c>
      <c r="X214" s="9" t="s">
        <v>1148</v>
      </c>
      <c r="Y214" s="30">
        <v>45</v>
      </c>
      <c r="Z214" s="9" t="s">
        <v>1148</v>
      </c>
      <c r="AA214" s="30">
        <v>0</v>
      </c>
      <c r="AB214" s="9" t="s">
        <v>1148</v>
      </c>
      <c r="AC214" s="30">
        <v>0</v>
      </c>
      <c r="AD214" s="9" t="s">
        <v>1148</v>
      </c>
      <c r="AE214" s="30">
        <v>19</v>
      </c>
      <c r="AF214" s="9" t="s">
        <v>1148</v>
      </c>
      <c r="AG214" s="19">
        <v>0</v>
      </c>
      <c r="AH214" s="34" t="s">
        <v>1148</v>
      </c>
      <c r="AI214" s="32">
        <v>64</v>
      </c>
      <c r="AJ214" s="7" t="s">
        <v>1148</v>
      </c>
      <c r="AK214" s="7" t="str">
        <f>IF(OR(N214="Q",P214="Q",R214="Q",T214="Q",V214="Q",X214="Q",Z214="Q",AB214="Q",AD214="Q",AF214="Q",AH214="Q",AJ214="Q"),"Yes","No")</f>
        <v>No</v>
      </c>
    </row>
    <row r="215" spans="1:37">
      <c r="A215" s="7" t="s">
        <v>251</v>
      </c>
      <c r="B215" s="7" t="s">
        <v>252</v>
      </c>
      <c r="C215" s="37" t="s">
        <v>52</v>
      </c>
      <c r="D215" s="298">
        <v>5036</v>
      </c>
      <c r="E215" s="299">
        <v>50036</v>
      </c>
      <c r="F215" s="27" t="s">
        <v>167</v>
      </c>
      <c r="G215" s="27" t="s">
        <v>160</v>
      </c>
      <c r="H215" s="35">
        <v>313532</v>
      </c>
      <c r="I215" s="35">
        <v>172</v>
      </c>
      <c r="J215" s="9" t="s">
        <v>10</v>
      </c>
      <c r="K215" s="9" t="s">
        <v>161</v>
      </c>
      <c r="L215" s="8">
        <v>34</v>
      </c>
      <c r="M215" s="8">
        <v>5931</v>
      </c>
      <c r="N215" s="9" t="s">
        <v>1148</v>
      </c>
      <c r="O215" s="8">
        <v>0</v>
      </c>
      <c r="P215" s="9" t="s">
        <v>1148</v>
      </c>
      <c r="Q215" s="8">
        <v>0</v>
      </c>
      <c r="R215" s="9" t="s">
        <v>1148</v>
      </c>
      <c r="S215" s="8">
        <v>0</v>
      </c>
      <c r="T215" s="9" t="s">
        <v>1148</v>
      </c>
      <c r="U215" s="8">
        <v>0</v>
      </c>
      <c r="V215" s="9" t="s">
        <v>1148</v>
      </c>
      <c r="W215" s="33">
        <v>5931</v>
      </c>
      <c r="X215" s="9" t="s">
        <v>1148</v>
      </c>
      <c r="Y215" s="30">
        <v>9.36</v>
      </c>
      <c r="Z215" s="9" t="s">
        <v>1148</v>
      </c>
      <c r="AA215" s="30">
        <v>0</v>
      </c>
      <c r="AB215" s="9" t="s">
        <v>1148</v>
      </c>
      <c r="AC215" s="30">
        <v>0</v>
      </c>
      <c r="AD215" s="9" t="s">
        <v>1148</v>
      </c>
      <c r="AE215" s="30">
        <v>0</v>
      </c>
      <c r="AF215" s="9" t="s">
        <v>1148</v>
      </c>
      <c r="AG215" s="19">
        <v>0</v>
      </c>
      <c r="AH215" s="34" t="s">
        <v>1148</v>
      </c>
      <c r="AI215" s="32">
        <v>9.36</v>
      </c>
      <c r="AJ215" s="7" t="s">
        <v>1148</v>
      </c>
      <c r="AK215" s="7" t="str">
        <f>IF(OR(N215="Q",P215="Q",R215="Q",T215="Q",V215="Q",X215="Q",Z215="Q",AB215="Q",AD215="Q",AF215="Q",AH215="Q",AJ215="Q"),"Yes","No")</f>
        <v>No</v>
      </c>
    </row>
    <row r="216" spans="1:37">
      <c r="A216" s="7" t="s">
        <v>326</v>
      </c>
      <c r="B216" s="7" t="s">
        <v>327</v>
      </c>
      <c r="C216" s="37" t="s">
        <v>89</v>
      </c>
      <c r="D216" s="298">
        <v>24</v>
      </c>
      <c r="E216" s="299">
        <v>24</v>
      </c>
      <c r="F216" s="27" t="s">
        <v>167</v>
      </c>
      <c r="G216" s="27" t="s">
        <v>160</v>
      </c>
      <c r="H216" s="35">
        <v>1849898</v>
      </c>
      <c r="I216" s="35">
        <v>171</v>
      </c>
      <c r="J216" s="9" t="s">
        <v>7</v>
      </c>
      <c r="K216" s="9" t="s">
        <v>161</v>
      </c>
      <c r="L216" s="8">
        <v>54</v>
      </c>
      <c r="M216" s="8">
        <v>59155</v>
      </c>
      <c r="N216" s="9" t="s">
        <v>1148</v>
      </c>
      <c r="O216" s="8">
        <v>3312</v>
      </c>
      <c r="P216" s="9" t="s">
        <v>1148</v>
      </c>
      <c r="Q216" s="8">
        <v>0</v>
      </c>
      <c r="R216" s="9" t="s">
        <v>1148</v>
      </c>
      <c r="S216" s="8">
        <v>0</v>
      </c>
      <c r="T216" s="9" t="s">
        <v>1148</v>
      </c>
      <c r="U216" s="8">
        <v>196</v>
      </c>
      <c r="V216" s="9" t="s">
        <v>1148</v>
      </c>
      <c r="W216" s="33">
        <v>62663</v>
      </c>
      <c r="X216" s="9" t="s">
        <v>1148</v>
      </c>
      <c r="Y216" s="30">
        <v>36.200000000000003</v>
      </c>
      <c r="Z216" s="9" t="s">
        <v>1148</v>
      </c>
      <c r="AA216" s="30">
        <v>1.8</v>
      </c>
      <c r="AB216" s="9" t="s">
        <v>1148</v>
      </c>
      <c r="AC216" s="30">
        <v>0</v>
      </c>
      <c r="AD216" s="9" t="s">
        <v>1148</v>
      </c>
      <c r="AE216" s="30">
        <v>0</v>
      </c>
      <c r="AF216" s="9" t="s">
        <v>1148</v>
      </c>
      <c r="AG216" s="19">
        <v>0.2</v>
      </c>
      <c r="AH216" s="34" t="s">
        <v>1148</v>
      </c>
      <c r="AI216" s="32">
        <v>38.200000000000003</v>
      </c>
      <c r="AJ216" s="7" t="s">
        <v>1148</v>
      </c>
      <c r="AK216" s="7" t="str">
        <f>IF(OR(N216="Q",P216="Q",R216="Q",T216="Q",V216="Q",X216="Q",Z216="Q",AB216="Q",AD216="Q",AF216="Q",AH216="Q",AJ216="Q"),"Yes","No")</f>
        <v>No</v>
      </c>
    </row>
    <row r="217" spans="1:37">
      <c r="A217" s="7" t="s">
        <v>326</v>
      </c>
      <c r="B217" s="7" t="s">
        <v>327</v>
      </c>
      <c r="C217" s="37" t="s">
        <v>89</v>
      </c>
      <c r="D217" s="298">
        <v>24</v>
      </c>
      <c r="E217" s="299">
        <v>24</v>
      </c>
      <c r="F217" s="27" t="s">
        <v>167</v>
      </c>
      <c r="G217" s="27" t="s">
        <v>160</v>
      </c>
      <c r="H217" s="35">
        <v>1849898</v>
      </c>
      <c r="I217" s="35">
        <v>171</v>
      </c>
      <c r="J217" s="9" t="s">
        <v>10</v>
      </c>
      <c r="K217" s="9" t="s">
        <v>161</v>
      </c>
      <c r="L217" s="8">
        <v>45</v>
      </c>
      <c r="M217" s="8">
        <v>65456</v>
      </c>
      <c r="N217" s="9" t="s">
        <v>1148</v>
      </c>
      <c r="O217" s="8">
        <v>1599</v>
      </c>
      <c r="P217" s="9" t="s">
        <v>1148</v>
      </c>
      <c r="Q217" s="8">
        <v>0</v>
      </c>
      <c r="R217" s="9" t="s">
        <v>1148</v>
      </c>
      <c r="S217" s="8">
        <v>0</v>
      </c>
      <c r="T217" s="9" t="s">
        <v>1148</v>
      </c>
      <c r="U217" s="8">
        <v>0</v>
      </c>
      <c r="V217" s="9" t="s">
        <v>1148</v>
      </c>
      <c r="W217" s="33">
        <v>67055</v>
      </c>
      <c r="X217" s="9" t="s">
        <v>1148</v>
      </c>
      <c r="Y217" s="30">
        <v>39</v>
      </c>
      <c r="Z217" s="9" t="s">
        <v>1148</v>
      </c>
      <c r="AA217" s="30">
        <v>0.9</v>
      </c>
      <c r="AB217" s="9" t="s">
        <v>1148</v>
      </c>
      <c r="AC217" s="30">
        <v>0</v>
      </c>
      <c r="AD217" s="9" t="s">
        <v>1148</v>
      </c>
      <c r="AE217" s="30">
        <v>0</v>
      </c>
      <c r="AF217" s="9" t="s">
        <v>1148</v>
      </c>
      <c r="AG217" s="19">
        <v>0</v>
      </c>
      <c r="AH217" s="34" t="s">
        <v>1148</v>
      </c>
      <c r="AI217" s="32">
        <v>39.9</v>
      </c>
      <c r="AJ217" s="7" t="s">
        <v>1148</v>
      </c>
      <c r="AK217" s="7" t="str">
        <f>IF(OR(N217="Q",P217="Q",R217="Q",T217="Q",V217="Q",X217="Q",Z217="Q",AB217="Q",AD217="Q",AF217="Q",AH217="Q",AJ217="Q"),"Yes","No")</f>
        <v>No</v>
      </c>
    </row>
    <row r="218" spans="1:37">
      <c r="A218" s="7" t="s">
        <v>326</v>
      </c>
      <c r="B218" s="7" t="s">
        <v>327</v>
      </c>
      <c r="C218" s="37" t="s">
        <v>89</v>
      </c>
      <c r="D218" s="298">
        <v>24</v>
      </c>
      <c r="E218" s="299">
        <v>24</v>
      </c>
      <c r="F218" s="27" t="s">
        <v>167</v>
      </c>
      <c r="G218" s="27" t="s">
        <v>160</v>
      </c>
      <c r="H218" s="35">
        <v>1849898</v>
      </c>
      <c r="I218" s="35">
        <v>171</v>
      </c>
      <c r="J218" s="9" t="s">
        <v>18</v>
      </c>
      <c r="K218" s="9" t="s">
        <v>161</v>
      </c>
      <c r="L218" s="8">
        <v>40</v>
      </c>
      <c r="M218" s="8">
        <v>12652</v>
      </c>
      <c r="N218" s="9" t="s">
        <v>1148</v>
      </c>
      <c r="O218" s="8">
        <v>709</v>
      </c>
      <c r="P218" s="9" t="s">
        <v>1148</v>
      </c>
      <c r="Q218" s="8">
        <v>0</v>
      </c>
      <c r="R218" s="9" t="s">
        <v>1148</v>
      </c>
      <c r="S218" s="8">
        <v>0</v>
      </c>
      <c r="T218" s="9" t="s">
        <v>1148</v>
      </c>
      <c r="U218" s="8">
        <v>0</v>
      </c>
      <c r="V218" s="9" t="s">
        <v>1148</v>
      </c>
      <c r="W218" s="33">
        <v>13361</v>
      </c>
      <c r="X218" s="9" t="s">
        <v>1148</v>
      </c>
      <c r="Y218" s="30">
        <v>7.8</v>
      </c>
      <c r="Z218" s="9" t="s">
        <v>1148</v>
      </c>
      <c r="AA218" s="30">
        <v>0.4</v>
      </c>
      <c r="AB218" s="9" t="s">
        <v>1148</v>
      </c>
      <c r="AC218" s="30">
        <v>0</v>
      </c>
      <c r="AD218" s="9" t="s">
        <v>1148</v>
      </c>
      <c r="AE218" s="30">
        <v>0</v>
      </c>
      <c r="AF218" s="9" t="s">
        <v>1148</v>
      </c>
      <c r="AG218" s="19">
        <v>0</v>
      </c>
      <c r="AH218" s="34" t="s">
        <v>1148</v>
      </c>
      <c r="AI218" s="32">
        <v>8.1999999999999993</v>
      </c>
      <c r="AJ218" s="7" t="s">
        <v>1148</v>
      </c>
      <c r="AK218" s="7" t="str">
        <f>IF(OR(N218="Q",P218="Q",R218="Q",T218="Q",V218="Q",X218="Q",Z218="Q",AB218="Q",AD218="Q",AF218="Q",AH218="Q",AJ218="Q"),"Yes","No")</f>
        <v>No</v>
      </c>
    </row>
    <row r="219" spans="1:37">
      <c r="A219" s="7" t="s">
        <v>326</v>
      </c>
      <c r="B219" s="7" t="s">
        <v>327</v>
      </c>
      <c r="C219" s="37" t="s">
        <v>89</v>
      </c>
      <c r="D219" s="298">
        <v>24</v>
      </c>
      <c r="E219" s="299">
        <v>24</v>
      </c>
      <c r="F219" s="27" t="s">
        <v>167</v>
      </c>
      <c r="G219" s="27" t="s">
        <v>160</v>
      </c>
      <c r="H219" s="35">
        <v>1849898</v>
      </c>
      <c r="I219" s="35">
        <v>171</v>
      </c>
      <c r="J219" s="9" t="s">
        <v>8</v>
      </c>
      <c r="K219" s="9" t="s">
        <v>161</v>
      </c>
      <c r="L219" s="8">
        <v>32</v>
      </c>
      <c r="M219" s="8">
        <v>0</v>
      </c>
      <c r="N219" s="9" t="s">
        <v>1148</v>
      </c>
      <c r="O219" s="8">
        <v>0</v>
      </c>
      <c r="P219" s="9" t="s">
        <v>1148</v>
      </c>
      <c r="Q219" s="8">
        <v>0</v>
      </c>
      <c r="R219" s="9" t="s">
        <v>1148</v>
      </c>
      <c r="S219" s="8">
        <v>0</v>
      </c>
      <c r="T219" s="9" t="s">
        <v>1148</v>
      </c>
      <c r="U219" s="8">
        <v>0</v>
      </c>
      <c r="V219" s="9" t="s">
        <v>1148</v>
      </c>
      <c r="W219" s="33">
        <v>0</v>
      </c>
      <c r="X219" s="9" t="s">
        <v>1148</v>
      </c>
      <c r="Y219" s="30">
        <v>0</v>
      </c>
      <c r="Z219" s="9" t="s">
        <v>1148</v>
      </c>
      <c r="AA219" s="30">
        <v>0</v>
      </c>
      <c r="AB219" s="9" t="s">
        <v>1148</v>
      </c>
      <c r="AC219" s="30">
        <v>0</v>
      </c>
      <c r="AD219" s="9" t="s">
        <v>1148</v>
      </c>
      <c r="AE219" s="30">
        <v>0</v>
      </c>
      <c r="AF219" s="9" t="s">
        <v>1148</v>
      </c>
      <c r="AG219" s="19">
        <v>0</v>
      </c>
      <c r="AH219" s="34" t="s">
        <v>1148</v>
      </c>
      <c r="AI219" s="32">
        <v>0</v>
      </c>
      <c r="AJ219" s="7" t="s">
        <v>1148</v>
      </c>
      <c r="AK219" s="7" t="str">
        <f>IF(OR(N219="Q",P219="Q",R219="Q",T219="Q",V219="Q",X219="Q",Z219="Q",AB219="Q",AD219="Q",AF219="Q",AH219="Q",AJ219="Q"),"Yes","No")</f>
        <v>No</v>
      </c>
    </row>
    <row r="220" spans="1:37">
      <c r="A220" s="7" t="s">
        <v>1143</v>
      </c>
      <c r="B220" s="7" t="s">
        <v>421</v>
      </c>
      <c r="C220" s="37" t="s">
        <v>84</v>
      </c>
      <c r="D220" s="298">
        <v>6084</v>
      </c>
      <c r="E220" s="299">
        <v>60084</v>
      </c>
      <c r="F220" s="27" t="s">
        <v>246</v>
      </c>
      <c r="G220" s="27" t="s">
        <v>160</v>
      </c>
      <c r="H220" s="35">
        <v>5121892</v>
      </c>
      <c r="I220" s="35">
        <v>170</v>
      </c>
      <c r="J220" s="9" t="s">
        <v>8</v>
      </c>
      <c r="K220" s="9" t="s">
        <v>161</v>
      </c>
      <c r="L220" s="8">
        <v>170</v>
      </c>
      <c r="M220" s="8">
        <v>0</v>
      </c>
      <c r="N220" s="9" t="s">
        <v>1148</v>
      </c>
      <c r="O220" s="8">
        <v>0</v>
      </c>
      <c r="P220" s="9" t="s">
        <v>1148</v>
      </c>
      <c r="Q220" s="8">
        <v>0</v>
      </c>
      <c r="R220" s="9" t="s">
        <v>1148</v>
      </c>
      <c r="S220" s="8">
        <v>966</v>
      </c>
      <c r="T220" s="9" t="s">
        <v>1148</v>
      </c>
      <c r="U220" s="8">
        <v>0</v>
      </c>
      <c r="V220" s="9" t="s">
        <v>1148</v>
      </c>
      <c r="W220" s="33">
        <v>966</v>
      </c>
      <c r="X220" s="9" t="s">
        <v>1148</v>
      </c>
      <c r="Y220" s="30">
        <v>0</v>
      </c>
      <c r="Z220" s="9" t="s">
        <v>1148</v>
      </c>
      <c r="AA220" s="30">
        <v>0</v>
      </c>
      <c r="AB220" s="9" t="s">
        <v>1148</v>
      </c>
      <c r="AC220" s="30">
        <v>0</v>
      </c>
      <c r="AD220" s="9" t="s">
        <v>1148</v>
      </c>
      <c r="AE220" s="30">
        <v>2</v>
      </c>
      <c r="AF220" s="9" t="s">
        <v>1148</v>
      </c>
      <c r="AG220" s="19">
        <v>0</v>
      </c>
      <c r="AH220" s="34" t="s">
        <v>1148</v>
      </c>
      <c r="AI220" s="32">
        <v>2</v>
      </c>
      <c r="AJ220" s="7" t="s">
        <v>1148</v>
      </c>
      <c r="AK220" s="7" t="str">
        <f>IF(OR(N220="Q",P220="Q",R220="Q",T220="Q",V220="Q",X220="Q",Z220="Q",AB220="Q",AD220="Q",AF220="Q",AH220="Q",AJ220="Q"),"Yes","No")</f>
        <v>No</v>
      </c>
    </row>
    <row r="221" spans="1:37">
      <c r="A221" s="7" t="s">
        <v>464</v>
      </c>
      <c r="B221" s="7" t="s">
        <v>465</v>
      </c>
      <c r="C221" s="37" t="s">
        <v>77</v>
      </c>
      <c r="D221" s="298">
        <v>3010</v>
      </c>
      <c r="E221" s="299">
        <v>30010</v>
      </c>
      <c r="F221" s="27" t="s">
        <v>167</v>
      </c>
      <c r="G221" s="27" t="s">
        <v>160</v>
      </c>
      <c r="H221" s="35">
        <v>664651</v>
      </c>
      <c r="I221" s="35">
        <v>165</v>
      </c>
      <c r="J221" s="9" t="s">
        <v>7</v>
      </c>
      <c r="K221" s="9" t="s">
        <v>161</v>
      </c>
      <c r="L221" s="8">
        <v>70</v>
      </c>
      <c r="M221" s="8">
        <v>0</v>
      </c>
      <c r="N221" s="9" t="s">
        <v>1148</v>
      </c>
      <c r="O221" s="8">
        <v>0</v>
      </c>
      <c r="P221" s="9" t="s">
        <v>1148</v>
      </c>
      <c r="Q221" s="8">
        <v>0</v>
      </c>
      <c r="R221" s="9" t="s">
        <v>1148</v>
      </c>
      <c r="S221" s="8">
        <v>6523</v>
      </c>
      <c r="T221" s="9" t="s">
        <v>1148</v>
      </c>
      <c r="U221" s="8">
        <v>0</v>
      </c>
      <c r="V221" s="9" t="s">
        <v>1148</v>
      </c>
      <c r="W221" s="33">
        <v>6523</v>
      </c>
      <c r="X221" s="9" t="s">
        <v>1148</v>
      </c>
      <c r="Y221" s="30">
        <v>0</v>
      </c>
      <c r="Z221" s="9" t="s">
        <v>1148</v>
      </c>
      <c r="AA221" s="30">
        <v>0</v>
      </c>
      <c r="AB221" s="9" t="s">
        <v>1148</v>
      </c>
      <c r="AC221" s="30">
        <v>0</v>
      </c>
      <c r="AD221" s="9" t="s">
        <v>1148</v>
      </c>
      <c r="AE221" s="30">
        <v>6</v>
      </c>
      <c r="AF221" s="9" t="s">
        <v>1148</v>
      </c>
      <c r="AG221" s="19">
        <v>0</v>
      </c>
      <c r="AH221" s="34" t="s">
        <v>1148</v>
      </c>
      <c r="AI221" s="32">
        <v>6</v>
      </c>
      <c r="AJ221" s="7" t="s">
        <v>1148</v>
      </c>
      <c r="AK221" s="7" t="str">
        <f>IF(OR(N221="Q",P221="Q",R221="Q",T221="Q",V221="Q",X221="Q",Z221="Q",AB221="Q",AD221="Q",AF221="Q",AH221="Q",AJ221="Q"),"Yes","No")</f>
        <v>No</v>
      </c>
    </row>
    <row r="222" spans="1:37">
      <c r="A222" s="7" t="s">
        <v>122</v>
      </c>
      <c r="B222" s="7" t="s">
        <v>584</v>
      </c>
      <c r="C222" s="37" t="s">
        <v>58</v>
      </c>
      <c r="D222" s="298">
        <v>4108</v>
      </c>
      <c r="E222" s="299">
        <v>40108</v>
      </c>
      <c r="F222" s="27" t="s">
        <v>167</v>
      </c>
      <c r="G222" s="27" t="s">
        <v>160</v>
      </c>
      <c r="H222" s="35">
        <v>347602</v>
      </c>
      <c r="I222" s="35">
        <v>164</v>
      </c>
      <c r="J222" s="9" t="s">
        <v>8</v>
      </c>
      <c r="K222" s="9" t="s">
        <v>161</v>
      </c>
      <c r="L222" s="8">
        <v>69</v>
      </c>
      <c r="M222" s="8">
        <v>0</v>
      </c>
      <c r="N222" s="9" t="s">
        <v>1148</v>
      </c>
      <c r="O222" s="8">
        <v>0</v>
      </c>
      <c r="P222" s="9" t="s">
        <v>1148</v>
      </c>
      <c r="Q222" s="8">
        <v>0</v>
      </c>
      <c r="R222" s="9" t="s">
        <v>1148</v>
      </c>
      <c r="S222" s="8">
        <v>2612</v>
      </c>
      <c r="T222" s="9" t="s">
        <v>1148</v>
      </c>
      <c r="U222" s="8">
        <v>0</v>
      </c>
      <c r="V222" s="9" t="s">
        <v>1148</v>
      </c>
      <c r="W222" s="33">
        <v>2612</v>
      </c>
      <c r="X222" s="9" t="s">
        <v>1148</v>
      </c>
      <c r="Y222" s="30">
        <v>0</v>
      </c>
      <c r="Z222" s="9" t="s">
        <v>1148</v>
      </c>
      <c r="AA222" s="30">
        <v>0</v>
      </c>
      <c r="AB222" s="9" t="s">
        <v>1148</v>
      </c>
      <c r="AC222" s="30">
        <v>0</v>
      </c>
      <c r="AD222" s="9" t="s">
        <v>1148</v>
      </c>
      <c r="AE222" s="30">
        <v>2</v>
      </c>
      <c r="AF222" s="9" t="s">
        <v>1148</v>
      </c>
      <c r="AG222" s="19">
        <v>0</v>
      </c>
      <c r="AH222" s="34" t="s">
        <v>1148</v>
      </c>
      <c r="AI222" s="32">
        <v>2</v>
      </c>
      <c r="AJ222" s="7" t="s">
        <v>1148</v>
      </c>
      <c r="AK222" s="7" t="str">
        <f>IF(OR(N222="Q",P222="Q",R222="Q",T222="Q",V222="Q",X222="Q",Z222="Q",AB222="Q",AD222="Q",AF222="Q",AH222="Q",AJ222="Q"),"Yes","No")</f>
        <v>No</v>
      </c>
    </row>
    <row r="223" spans="1:37">
      <c r="A223" s="7" t="s">
        <v>122</v>
      </c>
      <c r="B223" s="7" t="s">
        <v>584</v>
      </c>
      <c r="C223" s="37" t="s">
        <v>58</v>
      </c>
      <c r="D223" s="298">
        <v>4108</v>
      </c>
      <c r="E223" s="299">
        <v>40108</v>
      </c>
      <c r="F223" s="27" t="s">
        <v>167</v>
      </c>
      <c r="G223" s="27" t="s">
        <v>160</v>
      </c>
      <c r="H223" s="35">
        <v>347602</v>
      </c>
      <c r="I223" s="35">
        <v>164</v>
      </c>
      <c r="J223" s="9" t="s">
        <v>7</v>
      </c>
      <c r="K223" s="9" t="s">
        <v>161</v>
      </c>
      <c r="L223" s="8">
        <v>58</v>
      </c>
      <c r="M223" s="8">
        <v>9696</v>
      </c>
      <c r="N223" s="9" t="s">
        <v>1148</v>
      </c>
      <c r="O223" s="8">
        <v>0</v>
      </c>
      <c r="P223" s="9" t="s">
        <v>1148</v>
      </c>
      <c r="Q223" s="8">
        <v>0</v>
      </c>
      <c r="R223" s="9" t="s">
        <v>1148</v>
      </c>
      <c r="S223" s="8">
        <v>3110</v>
      </c>
      <c r="T223" s="9" t="s">
        <v>1148</v>
      </c>
      <c r="U223" s="8">
        <v>0</v>
      </c>
      <c r="V223" s="9" t="s">
        <v>1148</v>
      </c>
      <c r="W223" s="33">
        <v>12806</v>
      </c>
      <c r="X223" s="9" t="s">
        <v>1148</v>
      </c>
      <c r="Y223" s="30">
        <v>10</v>
      </c>
      <c r="Z223" s="9" t="s">
        <v>1148</v>
      </c>
      <c r="AA223" s="30">
        <v>0</v>
      </c>
      <c r="AB223" s="9" t="s">
        <v>1148</v>
      </c>
      <c r="AC223" s="30">
        <v>0</v>
      </c>
      <c r="AD223" s="9" t="s">
        <v>1148</v>
      </c>
      <c r="AE223" s="30">
        <v>4</v>
      </c>
      <c r="AF223" s="9" t="s">
        <v>1148</v>
      </c>
      <c r="AG223" s="19">
        <v>0</v>
      </c>
      <c r="AH223" s="34" t="s">
        <v>1148</v>
      </c>
      <c r="AI223" s="32">
        <v>14</v>
      </c>
      <c r="AJ223" s="7" t="s">
        <v>1148</v>
      </c>
      <c r="AK223" s="7" t="str">
        <f>IF(OR(N223="Q",P223="Q",R223="Q",T223="Q",V223="Q",X223="Q",Z223="Q",AB223="Q",AD223="Q",AF223="Q",AH223="Q",AJ223="Q"),"Yes","No")</f>
        <v>No</v>
      </c>
    </row>
    <row r="224" spans="1:37">
      <c r="A224" s="7" t="s">
        <v>122</v>
      </c>
      <c r="B224" s="7" t="s">
        <v>584</v>
      </c>
      <c r="C224" s="37" t="s">
        <v>58</v>
      </c>
      <c r="D224" s="298">
        <v>4108</v>
      </c>
      <c r="E224" s="299">
        <v>40108</v>
      </c>
      <c r="F224" s="27" t="s">
        <v>167</v>
      </c>
      <c r="G224" s="27" t="s">
        <v>160</v>
      </c>
      <c r="H224" s="35">
        <v>347602</v>
      </c>
      <c r="I224" s="35">
        <v>164</v>
      </c>
      <c r="J224" s="9" t="s">
        <v>10</v>
      </c>
      <c r="K224" s="9" t="s">
        <v>161</v>
      </c>
      <c r="L224" s="8">
        <v>15</v>
      </c>
      <c r="M224" s="8">
        <v>3479</v>
      </c>
      <c r="N224" s="9" t="s">
        <v>1148</v>
      </c>
      <c r="O224" s="8">
        <v>0</v>
      </c>
      <c r="P224" s="9" t="s">
        <v>1148</v>
      </c>
      <c r="Q224" s="8">
        <v>0</v>
      </c>
      <c r="R224" s="9" t="s">
        <v>1148</v>
      </c>
      <c r="S224" s="8">
        <v>498</v>
      </c>
      <c r="T224" s="9" t="s">
        <v>1148</v>
      </c>
      <c r="U224" s="8">
        <v>0</v>
      </c>
      <c r="V224" s="9" t="s">
        <v>1148</v>
      </c>
      <c r="W224" s="33">
        <v>3977</v>
      </c>
      <c r="X224" s="9" t="s">
        <v>1148</v>
      </c>
      <c r="Y224" s="30">
        <v>2</v>
      </c>
      <c r="Z224" s="9" t="s">
        <v>1148</v>
      </c>
      <c r="AA224" s="30">
        <v>0</v>
      </c>
      <c r="AB224" s="9" t="s">
        <v>1148</v>
      </c>
      <c r="AC224" s="30">
        <v>0</v>
      </c>
      <c r="AD224" s="9" t="s">
        <v>1148</v>
      </c>
      <c r="AE224" s="30">
        <v>1</v>
      </c>
      <c r="AF224" s="9" t="s">
        <v>1148</v>
      </c>
      <c r="AG224" s="19">
        <v>0</v>
      </c>
      <c r="AH224" s="34" t="s">
        <v>1148</v>
      </c>
      <c r="AI224" s="32">
        <v>3</v>
      </c>
      <c r="AJ224" s="7" t="s">
        <v>1148</v>
      </c>
      <c r="AK224" s="7" t="str">
        <f>IF(OR(N224="Q",P224="Q",R224="Q",T224="Q",V224="Q",X224="Q",Z224="Q",AB224="Q",AD224="Q",AF224="Q",AH224="Q",AJ224="Q"),"Yes","No")</f>
        <v>No</v>
      </c>
    </row>
    <row r="225" spans="1:37">
      <c r="A225" s="7" t="s">
        <v>168</v>
      </c>
      <c r="B225" s="7" t="s">
        <v>169</v>
      </c>
      <c r="C225" s="37" t="s">
        <v>17</v>
      </c>
      <c r="D225" s="298">
        <v>9008</v>
      </c>
      <c r="E225" s="299">
        <v>90008</v>
      </c>
      <c r="F225" s="27" t="s">
        <v>164</v>
      </c>
      <c r="G225" s="27" t="s">
        <v>160</v>
      </c>
      <c r="H225" s="35">
        <v>12150996</v>
      </c>
      <c r="I225" s="35">
        <v>163</v>
      </c>
      <c r="J225" s="9" t="s">
        <v>7</v>
      </c>
      <c r="K225" s="9" t="s">
        <v>161</v>
      </c>
      <c r="L225" s="8">
        <v>157</v>
      </c>
      <c r="M225" s="8">
        <v>2873</v>
      </c>
      <c r="N225" s="9" t="s">
        <v>1148</v>
      </c>
      <c r="O225" s="8">
        <v>976</v>
      </c>
      <c r="P225" s="9" t="s">
        <v>1148</v>
      </c>
      <c r="Q225" s="8">
        <v>0</v>
      </c>
      <c r="R225" s="9" t="s">
        <v>1148</v>
      </c>
      <c r="S225" s="8">
        <v>342</v>
      </c>
      <c r="T225" s="9" t="s">
        <v>1148</v>
      </c>
      <c r="U225" s="8">
        <v>0</v>
      </c>
      <c r="V225" s="9" t="s">
        <v>1148</v>
      </c>
      <c r="W225" s="33">
        <v>4191</v>
      </c>
      <c r="X225" s="9" t="s">
        <v>1148</v>
      </c>
      <c r="Y225" s="30">
        <v>3.19</v>
      </c>
      <c r="Z225" s="9" t="s">
        <v>1148</v>
      </c>
      <c r="AA225" s="30">
        <v>1</v>
      </c>
      <c r="AB225" s="9" t="s">
        <v>1148</v>
      </c>
      <c r="AC225" s="30">
        <v>0</v>
      </c>
      <c r="AD225" s="9" t="s">
        <v>1148</v>
      </c>
      <c r="AE225" s="30">
        <v>1.1299999999999999</v>
      </c>
      <c r="AF225" s="9" t="s">
        <v>1148</v>
      </c>
      <c r="AG225" s="19">
        <v>0</v>
      </c>
      <c r="AH225" s="34" t="s">
        <v>1148</v>
      </c>
      <c r="AI225" s="32">
        <v>5.32</v>
      </c>
      <c r="AJ225" s="7" t="s">
        <v>1148</v>
      </c>
      <c r="AK225" s="7" t="str">
        <f>IF(OR(N225="Q",P225="Q",R225="Q",T225="Q",V225="Q",X225="Q",Z225="Q",AB225="Q",AD225="Q",AF225="Q",AH225="Q",AJ225="Q"),"Yes","No")</f>
        <v>No</v>
      </c>
    </row>
    <row r="226" spans="1:37">
      <c r="A226" s="7" t="s">
        <v>241</v>
      </c>
      <c r="B226" s="7" t="s">
        <v>242</v>
      </c>
      <c r="C226" s="37" t="s">
        <v>70</v>
      </c>
      <c r="D226" s="298">
        <v>2018</v>
      </c>
      <c r="E226" s="299">
        <v>20018</v>
      </c>
      <c r="F226" s="27" t="s">
        <v>243</v>
      </c>
      <c r="G226" s="27" t="s">
        <v>160</v>
      </c>
      <c r="H226" s="35">
        <v>412317</v>
      </c>
      <c r="I226" s="35">
        <v>162</v>
      </c>
      <c r="J226" s="9" t="s">
        <v>7</v>
      </c>
      <c r="K226" s="9" t="s">
        <v>161</v>
      </c>
      <c r="L226" s="8">
        <v>121</v>
      </c>
      <c r="M226" s="8">
        <v>31610</v>
      </c>
      <c r="N226" s="9" t="s">
        <v>1148</v>
      </c>
      <c r="O226" s="8">
        <v>0</v>
      </c>
      <c r="P226" s="9" t="s">
        <v>1148</v>
      </c>
      <c r="Q226" s="8">
        <v>9669</v>
      </c>
      <c r="R226" s="9" t="s">
        <v>1148</v>
      </c>
      <c r="S226" s="8">
        <v>19660</v>
      </c>
      <c r="T226" s="9" t="s">
        <v>1148</v>
      </c>
      <c r="U226" s="8">
        <v>0</v>
      </c>
      <c r="V226" s="9" t="s">
        <v>1148</v>
      </c>
      <c r="W226" s="33">
        <v>60939</v>
      </c>
      <c r="X226" s="9" t="s">
        <v>1148</v>
      </c>
      <c r="Y226" s="30">
        <v>44</v>
      </c>
      <c r="Z226" s="9" t="s">
        <v>1148</v>
      </c>
      <c r="AA226" s="30">
        <v>0</v>
      </c>
      <c r="AB226" s="9" t="s">
        <v>1148</v>
      </c>
      <c r="AC226" s="30">
        <v>10</v>
      </c>
      <c r="AD226" s="9" t="s">
        <v>1148</v>
      </c>
      <c r="AE226" s="30">
        <v>20</v>
      </c>
      <c r="AF226" s="9" t="s">
        <v>1148</v>
      </c>
      <c r="AG226" s="19">
        <v>0</v>
      </c>
      <c r="AH226" s="34" t="s">
        <v>1148</v>
      </c>
      <c r="AI226" s="32">
        <v>74</v>
      </c>
      <c r="AJ226" s="7" t="s">
        <v>1148</v>
      </c>
      <c r="AK226" s="7" t="str">
        <f>IF(OR(N226="Q",P226="Q",R226="Q",T226="Q",V226="Q",X226="Q",Z226="Q",AB226="Q",AD226="Q",AF226="Q",AH226="Q",AJ226="Q"),"Yes","No")</f>
        <v>No</v>
      </c>
    </row>
    <row r="227" spans="1:37">
      <c r="A227" s="7" t="s">
        <v>241</v>
      </c>
      <c r="B227" s="7" t="s">
        <v>242</v>
      </c>
      <c r="C227" s="37" t="s">
        <v>70</v>
      </c>
      <c r="D227" s="298">
        <v>2018</v>
      </c>
      <c r="E227" s="299">
        <v>20018</v>
      </c>
      <c r="F227" s="27" t="s">
        <v>243</v>
      </c>
      <c r="G227" s="27" t="s">
        <v>160</v>
      </c>
      <c r="H227" s="35">
        <v>412317</v>
      </c>
      <c r="I227" s="35">
        <v>162</v>
      </c>
      <c r="J227" s="9" t="s">
        <v>10</v>
      </c>
      <c r="K227" s="9" t="s">
        <v>161</v>
      </c>
      <c r="L227" s="8">
        <v>17</v>
      </c>
      <c r="M227" s="8">
        <v>0</v>
      </c>
      <c r="N227" s="9" t="s">
        <v>1148</v>
      </c>
      <c r="O227" s="8">
        <v>0</v>
      </c>
      <c r="P227" s="9" t="s">
        <v>1148</v>
      </c>
      <c r="Q227" s="8">
        <v>0</v>
      </c>
      <c r="R227" s="9" t="s">
        <v>1148</v>
      </c>
      <c r="S227" s="8">
        <v>0</v>
      </c>
      <c r="T227" s="9" t="s">
        <v>1148</v>
      </c>
      <c r="U227" s="8">
        <v>0</v>
      </c>
      <c r="V227" s="9" t="s">
        <v>1148</v>
      </c>
      <c r="W227" s="33">
        <v>0</v>
      </c>
      <c r="X227" s="9" t="s">
        <v>1148</v>
      </c>
      <c r="Y227" s="30">
        <v>0</v>
      </c>
      <c r="Z227" s="9" t="s">
        <v>1148</v>
      </c>
      <c r="AA227" s="30">
        <v>0</v>
      </c>
      <c r="AB227" s="9" t="s">
        <v>1148</v>
      </c>
      <c r="AC227" s="30">
        <v>0</v>
      </c>
      <c r="AD227" s="9" t="s">
        <v>1148</v>
      </c>
      <c r="AE227" s="30">
        <v>0</v>
      </c>
      <c r="AF227" s="9" t="s">
        <v>1148</v>
      </c>
      <c r="AG227" s="19">
        <v>0</v>
      </c>
      <c r="AH227" s="34" t="s">
        <v>1148</v>
      </c>
      <c r="AI227" s="32">
        <v>0</v>
      </c>
      <c r="AJ227" s="7" t="s">
        <v>1148</v>
      </c>
      <c r="AK227" s="7" t="str">
        <f>IF(OR(N227="Q",P227="Q",R227="Q",T227="Q",V227="Q",X227="Q",Z227="Q",AB227="Q",AD227="Q",AF227="Q",AH227="Q",AJ227="Q"),"Yes","No")</f>
        <v>No</v>
      </c>
    </row>
    <row r="228" spans="1:37">
      <c r="A228" s="7" t="s">
        <v>426</v>
      </c>
      <c r="B228" s="7" t="s">
        <v>427</v>
      </c>
      <c r="C228" s="37" t="s">
        <v>63</v>
      </c>
      <c r="D228" s="298">
        <v>2126</v>
      </c>
      <c r="E228" s="299">
        <v>20126</v>
      </c>
      <c r="F228" s="27" t="s">
        <v>175</v>
      </c>
      <c r="G228" s="27" t="s">
        <v>160</v>
      </c>
      <c r="H228" s="35">
        <v>18351295</v>
      </c>
      <c r="I228" s="35">
        <v>161</v>
      </c>
      <c r="J228" s="9" t="s">
        <v>18</v>
      </c>
      <c r="K228" s="9" t="s">
        <v>161</v>
      </c>
      <c r="L228" s="8">
        <v>161</v>
      </c>
      <c r="M228" s="8">
        <v>1326</v>
      </c>
      <c r="N228" s="9" t="s">
        <v>1148</v>
      </c>
      <c r="O228" s="8">
        <v>0</v>
      </c>
      <c r="P228" s="9" t="s">
        <v>1148</v>
      </c>
      <c r="Q228" s="8">
        <v>0</v>
      </c>
      <c r="R228" s="9" t="s">
        <v>1148</v>
      </c>
      <c r="S228" s="8">
        <v>1074</v>
      </c>
      <c r="T228" s="9" t="s">
        <v>1148</v>
      </c>
      <c r="U228" s="8">
        <v>0</v>
      </c>
      <c r="V228" s="9" t="s">
        <v>1148</v>
      </c>
      <c r="W228" s="33">
        <v>2400</v>
      </c>
      <c r="X228" s="9" t="s">
        <v>1148</v>
      </c>
      <c r="Y228" s="30">
        <v>2</v>
      </c>
      <c r="Z228" s="9" t="s">
        <v>1148</v>
      </c>
      <c r="AA228" s="30">
        <v>0</v>
      </c>
      <c r="AB228" s="9" t="s">
        <v>1148</v>
      </c>
      <c r="AC228" s="30">
        <v>0</v>
      </c>
      <c r="AD228" s="9" t="s">
        <v>1148</v>
      </c>
      <c r="AE228" s="30">
        <v>1</v>
      </c>
      <c r="AF228" s="9" t="s">
        <v>1148</v>
      </c>
      <c r="AG228" s="19">
        <v>0</v>
      </c>
      <c r="AH228" s="34" t="s">
        <v>1148</v>
      </c>
      <c r="AI228" s="32">
        <v>3</v>
      </c>
      <c r="AJ228" s="7" t="s">
        <v>1148</v>
      </c>
      <c r="AK228" s="7" t="str">
        <f>IF(OR(N228="Q",P228="Q",R228="Q",T228="Q",V228="Q",X228="Q",Z228="Q",AB228="Q",AD228="Q",AF228="Q",AH228="Q",AJ228="Q"),"Yes","No")</f>
        <v>No</v>
      </c>
    </row>
    <row r="229" spans="1:37">
      <c r="A229" s="7" t="s">
        <v>330</v>
      </c>
      <c r="B229" s="7" t="s">
        <v>331</v>
      </c>
      <c r="C229" s="37" t="s">
        <v>26</v>
      </c>
      <c r="D229" s="298">
        <v>8005</v>
      </c>
      <c r="E229" s="299">
        <v>80005</v>
      </c>
      <c r="F229" s="27" t="s">
        <v>164</v>
      </c>
      <c r="G229" s="27" t="s">
        <v>160</v>
      </c>
      <c r="H229" s="35">
        <v>559409</v>
      </c>
      <c r="I229" s="35">
        <v>161</v>
      </c>
      <c r="J229" s="9" t="s">
        <v>8</v>
      </c>
      <c r="K229" s="9" t="s">
        <v>161</v>
      </c>
      <c r="L229" s="8">
        <v>35</v>
      </c>
      <c r="M229" s="8">
        <v>0</v>
      </c>
      <c r="N229" s="9" t="s">
        <v>1148</v>
      </c>
      <c r="O229" s="8">
        <v>0</v>
      </c>
      <c r="P229" s="9" t="s">
        <v>1148</v>
      </c>
      <c r="Q229" s="8">
        <v>0</v>
      </c>
      <c r="R229" s="9" t="s">
        <v>1148</v>
      </c>
      <c r="S229" s="8">
        <v>0</v>
      </c>
      <c r="T229" s="9" t="s">
        <v>1148</v>
      </c>
      <c r="U229" s="8">
        <v>0</v>
      </c>
      <c r="V229" s="9" t="s">
        <v>1148</v>
      </c>
      <c r="W229" s="33">
        <v>0</v>
      </c>
      <c r="X229" s="9" t="s">
        <v>1148</v>
      </c>
      <c r="Y229" s="30">
        <v>0</v>
      </c>
      <c r="Z229" s="9" t="s">
        <v>1148</v>
      </c>
      <c r="AA229" s="30">
        <v>0</v>
      </c>
      <c r="AB229" s="9" t="s">
        <v>1148</v>
      </c>
      <c r="AC229" s="30">
        <v>0</v>
      </c>
      <c r="AD229" s="9" t="s">
        <v>1148</v>
      </c>
      <c r="AE229" s="30">
        <v>0</v>
      </c>
      <c r="AF229" s="9" t="s">
        <v>1148</v>
      </c>
      <c r="AG229" s="19">
        <v>0</v>
      </c>
      <c r="AH229" s="34" t="s">
        <v>1148</v>
      </c>
      <c r="AI229" s="32">
        <v>0</v>
      </c>
      <c r="AJ229" s="7" t="s">
        <v>1148</v>
      </c>
      <c r="AK229" s="7" t="str">
        <f>IF(OR(N229="Q",P229="Q",R229="Q",T229="Q",V229="Q",X229="Q",Z229="Q",AB229="Q",AD229="Q",AF229="Q",AH229="Q",AJ229="Q"),"Yes","No")</f>
        <v>No</v>
      </c>
    </row>
    <row r="230" spans="1:37">
      <c r="A230" s="7" t="s">
        <v>474</v>
      </c>
      <c r="B230" s="7" t="s">
        <v>475</v>
      </c>
      <c r="C230" s="37" t="s">
        <v>40</v>
      </c>
      <c r="D230" s="298">
        <v>5146</v>
      </c>
      <c r="E230" s="299">
        <v>50146</v>
      </c>
      <c r="F230" s="27" t="s">
        <v>167</v>
      </c>
      <c r="G230" s="27" t="s">
        <v>160</v>
      </c>
      <c r="H230" s="35">
        <v>2150706</v>
      </c>
      <c r="I230" s="35">
        <v>157</v>
      </c>
      <c r="J230" s="9" t="s">
        <v>8</v>
      </c>
      <c r="K230" s="9" t="s">
        <v>161</v>
      </c>
      <c r="L230" s="8">
        <v>64</v>
      </c>
      <c r="M230" s="8">
        <v>0</v>
      </c>
      <c r="N230" s="9" t="s">
        <v>1148</v>
      </c>
      <c r="O230" s="8">
        <v>0</v>
      </c>
      <c r="P230" s="9" t="s">
        <v>1148</v>
      </c>
      <c r="Q230" s="8">
        <v>0</v>
      </c>
      <c r="R230" s="9" t="s">
        <v>1148</v>
      </c>
      <c r="S230" s="8">
        <v>0</v>
      </c>
      <c r="T230" s="9" t="s">
        <v>1148</v>
      </c>
      <c r="U230" s="8">
        <v>0</v>
      </c>
      <c r="V230" s="9" t="s">
        <v>1148</v>
      </c>
      <c r="W230" s="33">
        <v>0</v>
      </c>
      <c r="X230" s="9" t="s">
        <v>1148</v>
      </c>
      <c r="Y230" s="30">
        <v>0</v>
      </c>
      <c r="Z230" s="9" t="s">
        <v>1148</v>
      </c>
      <c r="AA230" s="30">
        <v>0</v>
      </c>
      <c r="AB230" s="9" t="s">
        <v>1148</v>
      </c>
      <c r="AC230" s="30">
        <v>0</v>
      </c>
      <c r="AD230" s="9" t="s">
        <v>1148</v>
      </c>
      <c r="AE230" s="30">
        <v>0</v>
      </c>
      <c r="AF230" s="9" t="s">
        <v>1148</v>
      </c>
      <c r="AG230" s="19">
        <v>0</v>
      </c>
      <c r="AH230" s="34" t="s">
        <v>1148</v>
      </c>
      <c r="AI230" s="32">
        <v>0</v>
      </c>
      <c r="AJ230" s="7" t="s">
        <v>1148</v>
      </c>
      <c r="AK230" s="7" t="str">
        <f>IF(OR(N230="Q",P230="Q",R230="Q",T230="Q",V230="Q",X230="Q",Z230="Q",AB230="Q",AD230="Q",AF230="Q",AH230="Q",AJ230="Q"),"Yes","No")</f>
        <v>No</v>
      </c>
    </row>
    <row r="231" spans="1:37">
      <c r="A231" s="7" t="s">
        <v>711</v>
      </c>
      <c r="B231" s="7" t="s">
        <v>712</v>
      </c>
      <c r="C231" s="37" t="s">
        <v>44</v>
      </c>
      <c r="D231" s="298">
        <v>7015</v>
      </c>
      <c r="E231" s="299">
        <v>70015</v>
      </c>
      <c r="F231" s="27" t="s">
        <v>164</v>
      </c>
      <c r="G231" s="27" t="s">
        <v>160</v>
      </c>
      <c r="H231" s="35">
        <v>472870</v>
      </c>
      <c r="I231" s="35">
        <v>156</v>
      </c>
      <c r="J231" s="9" t="s">
        <v>7</v>
      </c>
      <c r="K231" s="9" t="s">
        <v>161</v>
      </c>
      <c r="L231" s="8">
        <v>38</v>
      </c>
      <c r="M231" s="8">
        <v>1425</v>
      </c>
      <c r="N231" s="9" t="s">
        <v>1148</v>
      </c>
      <c r="O231" s="8">
        <v>0</v>
      </c>
      <c r="P231" s="9" t="s">
        <v>1148</v>
      </c>
      <c r="Q231" s="8">
        <v>0</v>
      </c>
      <c r="R231" s="9" t="s">
        <v>1148</v>
      </c>
      <c r="S231" s="8">
        <v>0</v>
      </c>
      <c r="T231" s="9" t="s">
        <v>1148</v>
      </c>
      <c r="U231" s="8">
        <v>0</v>
      </c>
      <c r="V231" s="9" t="s">
        <v>1148</v>
      </c>
      <c r="W231" s="33">
        <v>1425</v>
      </c>
      <c r="X231" s="9" t="s">
        <v>1148</v>
      </c>
      <c r="Y231" s="30">
        <v>1</v>
      </c>
      <c r="Z231" s="9" t="s">
        <v>1148</v>
      </c>
      <c r="AA231" s="30">
        <v>0</v>
      </c>
      <c r="AB231" s="9" t="s">
        <v>1148</v>
      </c>
      <c r="AC231" s="30">
        <v>0</v>
      </c>
      <c r="AD231" s="9" t="s">
        <v>1148</v>
      </c>
      <c r="AE231" s="30">
        <v>0</v>
      </c>
      <c r="AF231" s="9" t="s">
        <v>1148</v>
      </c>
      <c r="AG231" s="19">
        <v>0</v>
      </c>
      <c r="AH231" s="34" t="s">
        <v>1148</v>
      </c>
      <c r="AI231" s="32">
        <v>1</v>
      </c>
      <c r="AJ231" s="7" t="s">
        <v>1148</v>
      </c>
      <c r="AK231" s="7" t="str">
        <f>IF(OR(N231="Q",P231="Q",R231="Q",T231="Q",V231="Q",X231="Q",Z231="Q",AB231="Q",AD231="Q",AF231="Q",AH231="Q",AJ231="Q"),"Yes","No")</f>
        <v>No</v>
      </c>
    </row>
    <row r="232" spans="1:37">
      <c r="A232" s="7" t="s">
        <v>711</v>
      </c>
      <c r="B232" s="7" t="s">
        <v>712</v>
      </c>
      <c r="C232" s="37" t="s">
        <v>44</v>
      </c>
      <c r="D232" s="298">
        <v>7015</v>
      </c>
      <c r="E232" s="299">
        <v>70015</v>
      </c>
      <c r="F232" s="27" t="s">
        <v>164</v>
      </c>
      <c r="G232" s="27" t="s">
        <v>160</v>
      </c>
      <c r="H232" s="35">
        <v>472870</v>
      </c>
      <c r="I232" s="35">
        <v>156</v>
      </c>
      <c r="J232" s="9" t="s">
        <v>10</v>
      </c>
      <c r="K232" s="9" t="s">
        <v>161</v>
      </c>
      <c r="L232" s="8">
        <v>20</v>
      </c>
      <c r="M232" s="8">
        <v>0</v>
      </c>
      <c r="N232" s="9" t="s">
        <v>1148</v>
      </c>
      <c r="O232" s="8">
        <v>0</v>
      </c>
      <c r="P232" s="9" t="s">
        <v>1148</v>
      </c>
      <c r="Q232" s="8">
        <v>0</v>
      </c>
      <c r="R232" s="9" t="s">
        <v>1148</v>
      </c>
      <c r="S232" s="8">
        <v>0</v>
      </c>
      <c r="T232" s="9" t="s">
        <v>1148</v>
      </c>
      <c r="U232" s="8">
        <v>0</v>
      </c>
      <c r="V232" s="9" t="s">
        <v>1148</v>
      </c>
      <c r="W232" s="33">
        <v>0</v>
      </c>
      <c r="X232" s="9" t="s">
        <v>1148</v>
      </c>
      <c r="Y232" s="30">
        <v>0</v>
      </c>
      <c r="Z232" s="9" t="s">
        <v>1148</v>
      </c>
      <c r="AA232" s="30">
        <v>0</v>
      </c>
      <c r="AB232" s="9" t="s">
        <v>1148</v>
      </c>
      <c r="AC232" s="30">
        <v>0</v>
      </c>
      <c r="AD232" s="9" t="s">
        <v>1148</v>
      </c>
      <c r="AE232" s="30">
        <v>0</v>
      </c>
      <c r="AF232" s="9" t="s">
        <v>1148</v>
      </c>
      <c r="AG232" s="19">
        <v>0</v>
      </c>
      <c r="AH232" s="34" t="s">
        <v>1148</v>
      </c>
      <c r="AI232" s="32">
        <v>0</v>
      </c>
      <c r="AJ232" s="7" t="s">
        <v>1148</v>
      </c>
      <c r="AK232" s="7" t="str">
        <f>IF(OR(N232="Q",P232="Q",R232="Q",T232="Q",V232="Q",X232="Q",Z232="Q",AB232="Q",AD232="Q",AF232="Q",AH232="Q",AJ232="Q"),"Yes","No")</f>
        <v>No</v>
      </c>
    </row>
    <row r="233" spans="1:37">
      <c r="A233" s="7" t="s">
        <v>203</v>
      </c>
      <c r="B233" s="7" t="s">
        <v>204</v>
      </c>
      <c r="C233" s="37" t="s">
        <v>52</v>
      </c>
      <c r="D233" s="298">
        <v>5040</v>
      </c>
      <c r="E233" s="299">
        <v>50040</v>
      </c>
      <c r="F233" s="27" t="s">
        <v>167</v>
      </c>
      <c r="G233" s="27" t="s">
        <v>160</v>
      </c>
      <c r="H233" s="35">
        <v>306022</v>
      </c>
      <c r="I233" s="35">
        <v>154</v>
      </c>
      <c r="J233" s="9" t="s">
        <v>7</v>
      </c>
      <c r="K233" s="9" t="s">
        <v>161</v>
      </c>
      <c r="L233" s="8">
        <v>69</v>
      </c>
      <c r="M233" s="8">
        <v>34214</v>
      </c>
      <c r="N233" s="9" t="s">
        <v>1148</v>
      </c>
      <c r="O233" s="8">
        <v>0</v>
      </c>
      <c r="P233" s="9" t="s">
        <v>1148</v>
      </c>
      <c r="Q233" s="8">
        <v>1214</v>
      </c>
      <c r="R233" s="9" t="s">
        <v>1148</v>
      </c>
      <c r="S233" s="8">
        <v>589</v>
      </c>
      <c r="T233" s="9" t="s">
        <v>1148</v>
      </c>
      <c r="U233" s="8">
        <v>0</v>
      </c>
      <c r="V233" s="9" t="s">
        <v>1148</v>
      </c>
      <c r="W233" s="33">
        <v>36017</v>
      </c>
      <c r="X233" s="9" t="s">
        <v>1148</v>
      </c>
      <c r="Y233" s="30">
        <v>42</v>
      </c>
      <c r="Z233" s="9" t="s">
        <v>1148</v>
      </c>
      <c r="AA233" s="30">
        <v>0</v>
      </c>
      <c r="AB233" s="9" t="s">
        <v>1148</v>
      </c>
      <c r="AC233" s="30">
        <v>1</v>
      </c>
      <c r="AD233" s="9" t="s">
        <v>1148</v>
      </c>
      <c r="AE233" s="30">
        <v>1</v>
      </c>
      <c r="AF233" s="9" t="s">
        <v>1148</v>
      </c>
      <c r="AG233" s="19">
        <v>0</v>
      </c>
      <c r="AH233" s="34" t="s">
        <v>1148</v>
      </c>
      <c r="AI233" s="32">
        <v>44</v>
      </c>
      <c r="AJ233" s="7" t="s">
        <v>1148</v>
      </c>
      <c r="AK233" s="7" t="str">
        <f>IF(OR(N233="Q",P233="Q",R233="Q",T233="Q",V233="Q",X233="Q",Z233="Q",AB233="Q",AD233="Q",AF233="Q",AH233="Q",AJ233="Q"),"Yes","No")</f>
        <v>No</v>
      </c>
    </row>
    <row r="234" spans="1:37">
      <c r="A234" s="7" t="s">
        <v>638</v>
      </c>
      <c r="B234" s="7" t="s">
        <v>639</v>
      </c>
      <c r="C234" s="37" t="s">
        <v>32</v>
      </c>
      <c r="D234" s="298">
        <v>4063</v>
      </c>
      <c r="E234" s="299">
        <v>40063</v>
      </c>
      <c r="F234" s="27" t="s">
        <v>164</v>
      </c>
      <c r="G234" s="27" t="s">
        <v>160</v>
      </c>
      <c r="H234" s="35">
        <v>452791</v>
      </c>
      <c r="I234" s="35">
        <v>154</v>
      </c>
      <c r="J234" s="9" t="s">
        <v>7</v>
      </c>
      <c r="K234" s="9" t="s">
        <v>161</v>
      </c>
      <c r="L234" s="8">
        <v>29</v>
      </c>
      <c r="M234" s="8">
        <v>9750</v>
      </c>
      <c r="N234" s="9" t="s">
        <v>1148</v>
      </c>
      <c r="O234" s="8">
        <v>0</v>
      </c>
      <c r="P234" s="9" t="s">
        <v>1148</v>
      </c>
      <c r="Q234" s="8">
        <v>0</v>
      </c>
      <c r="R234" s="9" t="s">
        <v>1148</v>
      </c>
      <c r="S234" s="8">
        <v>1040</v>
      </c>
      <c r="T234" s="9" t="s">
        <v>1148</v>
      </c>
      <c r="U234" s="8">
        <v>0</v>
      </c>
      <c r="V234" s="9" t="s">
        <v>1148</v>
      </c>
      <c r="W234" s="33">
        <v>10790</v>
      </c>
      <c r="X234" s="9" t="s">
        <v>1148</v>
      </c>
      <c r="Y234" s="30">
        <v>7.5</v>
      </c>
      <c r="Z234" s="9" t="s">
        <v>1148</v>
      </c>
      <c r="AA234" s="30">
        <v>0</v>
      </c>
      <c r="AB234" s="9" t="s">
        <v>1148</v>
      </c>
      <c r="AC234" s="30">
        <v>0</v>
      </c>
      <c r="AD234" s="9" t="s">
        <v>1148</v>
      </c>
      <c r="AE234" s="30">
        <v>0.5</v>
      </c>
      <c r="AF234" s="9" t="s">
        <v>1148</v>
      </c>
      <c r="AG234" s="19">
        <v>0</v>
      </c>
      <c r="AH234" s="34" t="s">
        <v>1148</v>
      </c>
      <c r="AI234" s="32">
        <v>8</v>
      </c>
      <c r="AJ234" s="7" t="s">
        <v>1148</v>
      </c>
      <c r="AK234" s="7" t="str">
        <f>IF(OR(N234="Q",P234="Q",R234="Q",T234="Q",V234="Q",X234="Q",Z234="Q",AB234="Q",AD234="Q",AF234="Q",AH234="Q",AJ234="Q"),"Yes","No")</f>
        <v>No</v>
      </c>
    </row>
    <row r="235" spans="1:37">
      <c r="A235" s="7" t="s">
        <v>638</v>
      </c>
      <c r="B235" s="7" t="s">
        <v>639</v>
      </c>
      <c r="C235" s="37" t="s">
        <v>32</v>
      </c>
      <c r="D235" s="298">
        <v>4063</v>
      </c>
      <c r="E235" s="299">
        <v>40063</v>
      </c>
      <c r="F235" s="27" t="s">
        <v>164</v>
      </c>
      <c r="G235" s="27" t="s">
        <v>160</v>
      </c>
      <c r="H235" s="35">
        <v>452791</v>
      </c>
      <c r="I235" s="35">
        <v>154</v>
      </c>
      <c r="J235" s="9" t="s">
        <v>10</v>
      </c>
      <c r="K235" s="9" t="s">
        <v>161</v>
      </c>
      <c r="L235" s="8">
        <v>27</v>
      </c>
      <c r="M235" s="8">
        <v>9880</v>
      </c>
      <c r="N235" s="9" t="s">
        <v>1148</v>
      </c>
      <c r="O235" s="8">
        <v>0</v>
      </c>
      <c r="P235" s="9" t="s">
        <v>1148</v>
      </c>
      <c r="Q235" s="8">
        <v>0</v>
      </c>
      <c r="R235" s="9" t="s">
        <v>1148</v>
      </c>
      <c r="S235" s="8">
        <v>0</v>
      </c>
      <c r="T235" s="9" t="s">
        <v>1148</v>
      </c>
      <c r="U235" s="8">
        <v>0</v>
      </c>
      <c r="V235" s="9" t="s">
        <v>1148</v>
      </c>
      <c r="W235" s="33">
        <v>9880</v>
      </c>
      <c r="X235" s="9" t="s">
        <v>1148</v>
      </c>
      <c r="Y235" s="30">
        <v>9.5</v>
      </c>
      <c r="Z235" s="9" t="s">
        <v>1148</v>
      </c>
      <c r="AA235" s="30">
        <v>0</v>
      </c>
      <c r="AB235" s="9" t="s">
        <v>1148</v>
      </c>
      <c r="AC235" s="30">
        <v>0</v>
      </c>
      <c r="AD235" s="9" t="s">
        <v>1148</v>
      </c>
      <c r="AE235" s="30">
        <v>0</v>
      </c>
      <c r="AF235" s="9" t="s">
        <v>1148</v>
      </c>
      <c r="AG235" s="19">
        <v>0</v>
      </c>
      <c r="AH235" s="34" t="s">
        <v>1148</v>
      </c>
      <c r="AI235" s="32">
        <v>9.5</v>
      </c>
      <c r="AJ235" s="7" t="s">
        <v>1148</v>
      </c>
      <c r="AK235" s="7" t="str">
        <f>IF(OR(N235="Q",P235="Q",R235="Q",T235="Q",V235="Q",X235="Q",Z235="Q",AB235="Q",AD235="Q",AF235="Q",AH235="Q",AJ235="Q"),"Yes","No")</f>
        <v>No</v>
      </c>
    </row>
    <row r="236" spans="1:37">
      <c r="A236" s="7" t="s">
        <v>203</v>
      </c>
      <c r="B236" s="7" t="s">
        <v>204</v>
      </c>
      <c r="C236" s="37" t="s">
        <v>52</v>
      </c>
      <c r="D236" s="298">
        <v>5040</v>
      </c>
      <c r="E236" s="299">
        <v>50040</v>
      </c>
      <c r="F236" s="27" t="s">
        <v>167</v>
      </c>
      <c r="G236" s="27" t="s">
        <v>160</v>
      </c>
      <c r="H236" s="35">
        <v>306022</v>
      </c>
      <c r="I236" s="35">
        <v>154</v>
      </c>
      <c r="J236" s="9" t="s">
        <v>10</v>
      </c>
      <c r="K236" s="9" t="s">
        <v>161</v>
      </c>
      <c r="L236" s="8">
        <v>9</v>
      </c>
      <c r="M236" s="8">
        <v>0</v>
      </c>
      <c r="N236" s="9" t="s">
        <v>1148</v>
      </c>
      <c r="O236" s="8">
        <v>0</v>
      </c>
      <c r="P236" s="9" t="s">
        <v>1148</v>
      </c>
      <c r="Q236" s="8">
        <v>0</v>
      </c>
      <c r="R236" s="9" t="s">
        <v>1148</v>
      </c>
      <c r="S236" s="8">
        <v>0</v>
      </c>
      <c r="T236" s="9" t="s">
        <v>1148</v>
      </c>
      <c r="U236" s="8">
        <v>0</v>
      </c>
      <c r="V236" s="9" t="s">
        <v>1148</v>
      </c>
      <c r="W236" s="33">
        <v>0</v>
      </c>
      <c r="X236" s="9" t="s">
        <v>1148</v>
      </c>
      <c r="Y236" s="30">
        <v>0</v>
      </c>
      <c r="Z236" s="9" t="s">
        <v>1148</v>
      </c>
      <c r="AA236" s="30">
        <v>0</v>
      </c>
      <c r="AB236" s="9" t="s">
        <v>1148</v>
      </c>
      <c r="AC236" s="30">
        <v>0</v>
      </c>
      <c r="AD236" s="9" t="s">
        <v>1148</v>
      </c>
      <c r="AE236" s="30">
        <v>0</v>
      </c>
      <c r="AF236" s="9" t="s">
        <v>1148</v>
      </c>
      <c r="AG236" s="19">
        <v>0</v>
      </c>
      <c r="AH236" s="34" t="s">
        <v>1148</v>
      </c>
      <c r="AI236" s="32">
        <v>0</v>
      </c>
      <c r="AJ236" s="7" t="s">
        <v>1148</v>
      </c>
      <c r="AK236" s="7" t="str">
        <f>IF(OR(N236="Q",P236="Q",R236="Q",T236="Q",V236="Q",X236="Q",Z236="Q",AB236="Q",AD236="Q",AF236="Q",AH236="Q",AJ236="Q"),"Yes","No")</f>
        <v>No</v>
      </c>
    </row>
    <row r="237" spans="1:37">
      <c r="A237" s="7" t="s">
        <v>203</v>
      </c>
      <c r="B237" s="7" t="s">
        <v>204</v>
      </c>
      <c r="C237" s="37" t="s">
        <v>52</v>
      </c>
      <c r="D237" s="298">
        <v>5040</v>
      </c>
      <c r="E237" s="299">
        <v>50040</v>
      </c>
      <c r="F237" s="27" t="s">
        <v>167</v>
      </c>
      <c r="G237" s="27" t="s">
        <v>160</v>
      </c>
      <c r="H237" s="35">
        <v>306022</v>
      </c>
      <c r="I237" s="35">
        <v>154</v>
      </c>
      <c r="J237" s="9" t="s">
        <v>18</v>
      </c>
      <c r="K237" s="9" t="s">
        <v>161</v>
      </c>
      <c r="L237" s="8">
        <v>2</v>
      </c>
      <c r="M237" s="8">
        <v>3120</v>
      </c>
      <c r="N237" s="9" t="s">
        <v>1148</v>
      </c>
      <c r="O237" s="8">
        <v>0</v>
      </c>
      <c r="P237" s="9" t="s">
        <v>1148</v>
      </c>
      <c r="Q237" s="8">
        <v>0</v>
      </c>
      <c r="R237" s="9" t="s">
        <v>1148</v>
      </c>
      <c r="S237" s="8">
        <v>0</v>
      </c>
      <c r="T237" s="9" t="s">
        <v>1148</v>
      </c>
      <c r="U237" s="8">
        <v>0</v>
      </c>
      <c r="V237" s="9" t="s">
        <v>1148</v>
      </c>
      <c r="W237" s="33">
        <v>3120</v>
      </c>
      <c r="X237" s="9" t="s">
        <v>1148</v>
      </c>
      <c r="Y237" s="30">
        <v>2</v>
      </c>
      <c r="Z237" s="9" t="s">
        <v>1148</v>
      </c>
      <c r="AA237" s="30">
        <v>0</v>
      </c>
      <c r="AB237" s="9" t="s">
        <v>1148</v>
      </c>
      <c r="AC237" s="30">
        <v>0</v>
      </c>
      <c r="AD237" s="9" t="s">
        <v>1148</v>
      </c>
      <c r="AE237" s="30">
        <v>0</v>
      </c>
      <c r="AF237" s="9" t="s">
        <v>1148</v>
      </c>
      <c r="AG237" s="19">
        <v>0</v>
      </c>
      <c r="AH237" s="34" t="s">
        <v>1148</v>
      </c>
      <c r="AI237" s="32">
        <v>2</v>
      </c>
      <c r="AJ237" s="7" t="s">
        <v>1148</v>
      </c>
      <c r="AK237" s="7" t="str">
        <f>IF(OR(N237="Q",P237="Q",R237="Q",T237="Q",V237="Q",X237="Q",Z237="Q",AB237="Q",AD237="Q",AF237="Q",AH237="Q",AJ237="Q"),"Yes","No")</f>
        <v>No</v>
      </c>
    </row>
    <row r="238" spans="1:37">
      <c r="A238" s="7" t="s">
        <v>488</v>
      </c>
      <c r="B238" s="7" t="s">
        <v>489</v>
      </c>
      <c r="C238" s="37" t="s">
        <v>83</v>
      </c>
      <c r="D238" s="298">
        <v>4003</v>
      </c>
      <c r="E238" s="299">
        <v>40003</v>
      </c>
      <c r="F238" s="27" t="s">
        <v>164</v>
      </c>
      <c r="G238" s="27" t="s">
        <v>160</v>
      </c>
      <c r="H238" s="35">
        <v>1060061</v>
      </c>
      <c r="I238" s="35">
        <v>150</v>
      </c>
      <c r="J238" s="9" t="s">
        <v>7</v>
      </c>
      <c r="K238" s="9" t="s">
        <v>161</v>
      </c>
      <c r="L238" s="8">
        <v>108</v>
      </c>
      <c r="M238" s="8">
        <v>1511</v>
      </c>
      <c r="N238" s="9" t="s">
        <v>1148</v>
      </c>
      <c r="O238" s="8">
        <v>0</v>
      </c>
      <c r="P238" s="9" t="s">
        <v>1148</v>
      </c>
      <c r="Q238" s="8">
        <v>0</v>
      </c>
      <c r="R238" s="9" t="s">
        <v>1148</v>
      </c>
      <c r="S238" s="8">
        <v>0</v>
      </c>
      <c r="T238" s="9" t="s">
        <v>1148</v>
      </c>
      <c r="U238" s="8">
        <v>0</v>
      </c>
      <c r="V238" s="9" t="s">
        <v>1148</v>
      </c>
      <c r="W238" s="33">
        <v>1511</v>
      </c>
      <c r="X238" s="9" t="s">
        <v>1148</v>
      </c>
      <c r="Y238" s="30">
        <v>1</v>
      </c>
      <c r="Z238" s="9" t="s">
        <v>1148</v>
      </c>
      <c r="AA238" s="30">
        <v>0</v>
      </c>
      <c r="AB238" s="9" t="s">
        <v>1148</v>
      </c>
      <c r="AC238" s="30">
        <v>0</v>
      </c>
      <c r="AD238" s="9" t="s">
        <v>1148</v>
      </c>
      <c r="AE238" s="30">
        <v>0</v>
      </c>
      <c r="AF238" s="9" t="s">
        <v>1148</v>
      </c>
      <c r="AG238" s="19">
        <v>0</v>
      </c>
      <c r="AH238" s="34" t="s">
        <v>1148</v>
      </c>
      <c r="AI238" s="32">
        <v>1</v>
      </c>
      <c r="AJ238" s="7" t="s">
        <v>1148</v>
      </c>
      <c r="AK238" s="7" t="str">
        <f>IF(OR(N238="Q",P238="Q",R238="Q",T238="Q",V238="Q",X238="Q",Z238="Q",AB238="Q",AD238="Q",AF238="Q",AH238="Q",AJ238="Q"),"Yes","No")</f>
        <v>No</v>
      </c>
    </row>
    <row r="239" spans="1:37">
      <c r="A239" s="7" t="s">
        <v>488</v>
      </c>
      <c r="B239" s="7" t="s">
        <v>489</v>
      </c>
      <c r="C239" s="37" t="s">
        <v>83</v>
      </c>
      <c r="D239" s="298">
        <v>4003</v>
      </c>
      <c r="E239" s="299">
        <v>40003</v>
      </c>
      <c r="F239" s="27" t="s">
        <v>164</v>
      </c>
      <c r="G239" s="27" t="s">
        <v>160</v>
      </c>
      <c r="H239" s="35">
        <v>1060061</v>
      </c>
      <c r="I239" s="35">
        <v>150</v>
      </c>
      <c r="J239" s="9" t="s">
        <v>10</v>
      </c>
      <c r="K239" s="9" t="s">
        <v>161</v>
      </c>
      <c r="L239" s="8">
        <v>42</v>
      </c>
      <c r="M239" s="8">
        <v>0</v>
      </c>
      <c r="N239" s="9" t="s">
        <v>1148</v>
      </c>
      <c r="O239" s="8">
        <v>0</v>
      </c>
      <c r="P239" s="9" t="s">
        <v>1148</v>
      </c>
      <c r="Q239" s="8">
        <v>0</v>
      </c>
      <c r="R239" s="9" t="s">
        <v>1148</v>
      </c>
      <c r="S239" s="8">
        <v>0</v>
      </c>
      <c r="T239" s="9" t="s">
        <v>1148</v>
      </c>
      <c r="U239" s="8">
        <v>0</v>
      </c>
      <c r="V239" s="9" t="s">
        <v>1148</v>
      </c>
      <c r="W239" s="33">
        <v>0</v>
      </c>
      <c r="X239" s="9" t="s">
        <v>1148</v>
      </c>
      <c r="Y239" s="30">
        <v>0</v>
      </c>
      <c r="Z239" s="9" t="s">
        <v>1148</v>
      </c>
      <c r="AA239" s="30">
        <v>0</v>
      </c>
      <c r="AB239" s="9" t="s">
        <v>1148</v>
      </c>
      <c r="AC239" s="30">
        <v>0</v>
      </c>
      <c r="AD239" s="9" t="s">
        <v>1148</v>
      </c>
      <c r="AE239" s="30">
        <v>0</v>
      </c>
      <c r="AF239" s="9" t="s">
        <v>1148</v>
      </c>
      <c r="AG239" s="19">
        <v>0</v>
      </c>
      <c r="AH239" s="34" t="s">
        <v>1148</v>
      </c>
      <c r="AI239" s="32">
        <v>0</v>
      </c>
      <c r="AJ239" s="7" t="s">
        <v>1148</v>
      </c>
      <c r="AK239" s="7" t="str">
        <f>IF(OR(N239="Q",P239="Q",R239="Q",T239="Q",V239="Q",X239="Q",Z239="Q",AB239="Q",AD239="Q",AF239="Q",AH239="Q",AJ239="Q"),"Yes","No")</f>
        <v>No</v>
      </c>
    </row>
    <row r="240" spans="1:37">
      <c r="A240" s="7" t="s">
        <v>488</v>
      </c>
      <c r="B240" s="7" t="s">
        <v>489</v>
      </c>
      <c r="C240" s="37" t="s">
        <v>83</v>
      </c>
      <c r="D240" s="298">
        <v>4003</v>
      </c>
      <c r="E240" s="299">
        <v>40003</v>
      </c>
      <c r="F240" s="27" t="s">
        <v>164</v>
      </c>
      <c r="G240" s="27" t="s">
        <v>160</v>
      </c>
      <c r="H240" s="35">
        <v>1060061</v>
      </c>
      <c r="I240" s="35">
        <v>150</v>
      </c>
      <c r="J240" s="9" t="s">
        <v>12</v>
      </c>
      <c r="K240" s="9" t="s">
        <v>161</v>
      </c>
      <c r="L240" s="8">
        <v>0</v>
      </c>
      <c r="M240" s="8">
        <v>0</v>
      </c>
      <c r="N240" s="9" t="s">
        <v>1148</v>
      </c>
      <c r="O240" s="8">
        <v>0</v>
      </c>
      <c r="P240" s="9" t="s">
        <v>1148</v>
      </c>
      <c r="Q240" s="8">
        <v>0</v>
      </c>
      <c r="R240" s="9" t="s">
        <v>1148</v>
      </c>
      <c r="S240" s="8">
        <v>0</v>
      </c>
      <c r="T240" s="9" t="s">
        <v>1148</v>
      </c>
      <c r="U240" s="8">
        <v>0</v>
      </c>
      <c r="V240" s="9" t="s">
        <v>1148</v>
      </c>
      <c r="W240" s="33">
        <v>0</v>
      </c>
      <c r="X240" s="9" t="s">
        <v>1148</v>
      </c>
      <c r="Y240" s="30">
        <v>0</v>
      </c>
      <c r="Z240" s="9" t="s">
        <v>1148</v>
      </c>
      <c r="AA240" s="30">
        <v>0</v>
      </c>
      <c r="AB240" s="9" t="s">
        <v>1148</v>
      </c>
      <c r="AC240" s="30">
        <v>0</v>
      </c>
      <c r="AD240" s="9" t="s">
        <v>1148</v>
      </c>
      <c r="AE240" s="30">
        <v>0</v>
      </c>
      <c r="AF240" s="9" t="s">
        <v>1148</v>
      </c>
      <c r="AG240" s="19">
        <v>0</v>
      </c>
      <c r="AH240" s="34" t="s">
        <v>1148</v>
      </c>
      <c r="AI240" s="32">
        <v>0</v>
      </c>
      <c r="AJ240" s="7" t="s">
        <v>1148</v>
      </c>
      <c r="AK240" s="7" t="str">
        <f>IF(OR(N240="Q",P240="Q",R240="Q",T240="Q",V240="Q",X240="Q",Z240="Q",AB240="Q",AD240="Q",AF240="Q",AH240="Q",AJ240="Q"),"Yes","No")</f>
        <v>No</v>
      </c>
    </row>
    <row r="241" spans="1:37">
      <c r="A241" s="7" t="s">
        <v>488</v>
      </c>
      <c r="B241" s="7" t="s">
        <v>489</v>
      </c>
      <c r="C241" s="37" t="s">
        <v>83</v>
      </c>
      <c r="D241" s="298">
        <v>4003</v>
      </c>
      <c r="E241" s="299">
        <v>40003</v>
      </c>
      <c r="F241" s="27" t="s">
        <v>164</v>
      </c>
      <c r="G241" s="27" t="s">
        <v>160</v>
      </c>
      <c r="H241" s="35">
        <v>1060061</v>
      </c>
      <c r="I241" s="35">
        <v>150</v>
      </c>
      <c r="J241" s="9" t="s">
        <v>12</v>
      </c>
      <c r="K241" s="9" t="s">
        <v>161</v>
      </c>
      <c r="L241" s="8">
        <v>0</v>
      </c>
      <c r="M241" s="8">
        <v>0</v>
      </c>
      <c r="N241" s="9" t="s">
        <v>1148</v>
      </c>
      <c r="O241" s="8">
        <v>0</v>
      </c>
      <c r="P241" s="9" t="s">
        <v>1148</v>
      </c>
      <c r="Q241" s="8">
        <v>0</v>
      </c>
      <c r="R241" s="9" t="s">
        <v>1148</v>
      </c>
      <c r="S241" s="8">
        <v>0</v>
      </c>
      <c r="T241" s="9" t="s">
        <v>1148</v>
      </c>
      <c r="U241" s="8">
        <v>0</v>
      </c>
      <c r="V241" s="9" t="s">
        <v>1148</v>
      </c>
      <c r="W241" s="33">
        <v>0</v>
      </c>
      <c r="X241" s="9" t="s">
        <v>1148</v>
      </c>
      <c r="Y241" s="30">
        <v>0</v>
      </c>
      <c r="Z241" s="9" t="s">
        <v>1148</v>
      </c>
      <c r="AA241" s="30">
        <v>0</v>
      </c>
      <c r="AB241" s="9" t="s">
        <v>1148</v>
      </c>
      <c r="AC241" s="30">
        <v>0</v>
      </c>
      <c r="AD241" s="9" t="s">
        <v>1148</v>
      </c>
      <c r="AE241" s="30">
        <v>0</v>
      </c>
      <c r="AF241" s="9" t="s">
        <v>1148</v>
      </c>
      <c r="AG241" s="19">
        <v>0</v>
      </c>
      <c r="AH241" s="34" t="s">
        <v>1148</v>
      </c>
      <c r="AI241" s="32">
        <v>0</v>
      </c>
      <c r="AJ241" s="7" t="s">
        <v>1148</v>
      </c>
      <c r="AK241" s="7" t="str">
        <f>IF(OR(N241="Q",P241="Q",R241="Q",T241="Q",V241="Q",X241="Q",Z241="Q",AB241="Q",AD241="Q",AF241="Q",AH241="Q",AJ241="Q"),"Yes","No")</f>
        <v>No</v>
      </c>
    </row>
    <row r="242" spans="1:37">
      <c r="A242" s="7" t="s">
        <v>260</v>
      </c>
      <c r="B242" s="7" t="s">
        <v>261</v>
      </c>
      <c r="C242" s="37" t="s">
        <v>17</v>
      </c>
      <c r="D242" s="298">
        <v>9078</v>
      </c>
      <c r="E242" s="299">
        <v>90078</v>
      </c>
      <c r="F242" s="27" t="s">
        <v>167</v>
      </c>
      <c r="G242" s="27" t="s">
        <v>160</v>
      </c>
      <c r="H242" s="35">
        <v>615968</v>
      </c>
      <c r="I242" s="35">
        <v>143</v>
      </c>
      <c r="J242" s="9" t="s">
        <v>7</v>
      </c>
      <c r="K242" s="9" t="s">
        <v>161</v>
      </c>
      <c r="L242" s="8">
        <v>93</v>
      </c>
      <c r="M242" s="8">
        <v>5759</v>
      </c>
      <c r="N242" s="9" t="s">
        <v>1148</v>
      </c>
      <c r="O242" s="8">
        <v>0</v>
      </c>
      <c r="P242" s="9" t="s">
        <v>1148</v>
      </c>
      <c r="Q242" s="8">
        <v>0</v>
      </c>
      <c r="R242" s="9" t="s">
        <v>1148</v>
      </c>
      <c r="S242" s="8">
        <v>3793</v>
      </c>
      <c r="T242" s="9" t="s">
        <v>1148</v>
      </c>
      <c r="U242" s="8">
        <v>0</v>
      </c>
      <c r="V242" s="9" t="s">
        <v>1148</v>
      </c>
      <c r="W242" s="33">
        <v>9552</v>
      </c>
      <c r="X242" s="9" t="s">
        <v>1148</v>
      </c>
      <c r="Y242" s="30">
        <v>4</v>
      </c>
      <c r="Z242" s="9" t="s">
        <v>1148</v>
      </c>
      <c r="AA242" s="30">
        <v>0</v>
      </c>
      <c r="AB242" s="9" t="s">
        <v>1148</v>
      </c>
      <c r="AC242" s="30">
        <v>0</v>
      </c>
      <c r="AD242" s="9" t="s">
        <v>1148</v>
      </c>
      <c r="AE242" s="30">
        <v>3</v>
      </c>
      <c r="AF242" s="9" t="s">
        <v>1148</v>
      </c>
      <c r="AG242" s="19">
        <v>0</v>
      </c>
      <c r="AH242" s="34" t="s">
        <v>1148</v>
      </c>
      <c r="AI242" s="32">
        <v>7</v>
      </c>
      <c r="AJ242" s="7" t="s">
        <v>1148</v>
      </c>
      <c r="AK242" s="7" t="str">
        <f>IF(OR(N242="Q",P242="Q",R242="Q",T242="Q",V242="Q",X242="Q",Z242="Q",AB242="Q",AD242="Q",AF242="Q",AH242="Q",AJ242="Q"),"Yes","No")</f>
        <v>No</v>
      </c>
    </row>
    <row r="243" spans="1:37">
      <c r="A243" s="7" t="s">
        <v>389</v>
      </c>
      <c r="B243" s="7" t="s">
        <v>390</v>
      </c>
      <c r="C243" s="37" t="s">
        <v>32</v>
      </c>
      <c r="D243" s="298">
        <v>4030</v>
      </c>
      <c r="E243" s="299">
        <v>40030</v>
      </c>
      <c r="F243" s="27" t="s">
        <v>164</v>
      </c>
      <c r="G243" s="27" t="s">
        <v>160</v>
      </c>
      <c r="H243" s="35">
        <v>187781</v>
      </c>
      <c r="I243" s="35">
        <v>142</v>
      </c>
      <c r="J243" s="9" t="s">
        <v>7</v>
      </c>
      <c r="K243" s="9" t="s">
        <v>161</v>
      </c>
      <c r="L243" s="8">
        <v>107</v>
      </c>
      <c r="M243" s="8">
        <v>0</v>
      </c>
      <c r="N243" s="9" t="s">
        <v>1148</v>
      </c>
      <c r="O243" s="8">
        <v>0</v>
      </c>
      <c r="P243" s="9" t="s">
        <v>1148</v>
      </c>
      <c r="Q243" s="8">
        <v>0</v>
      </c>
      <c r="R243" s="9" t="s">
        <v>1148</v>
      </c>
      <c r="S243" s="8">
        <v>1216</v>
      </c>
      <c r="T243" s="9" t="s">
        <v>1148</v>
      </c>
      <c r="U243" s="8">
        <v>0</v>
      </c>
      <c r="V243" s="9" t="s">
        <v>1148</v>
      </c>
      <c r="W243" s="33">
        <v>1216</v>
      </c>
      <c r="X243" s="9" t="s">
        <v>1148</v>
      </c>
      <c r="Y243" s="30">
        <v>0</v>
      </c>
      <c r="Z243" s="9" t="s">
        <v>1148</v>
      </c>
      <c r="AA243" s="30">
        <v>0</v>
      </c>
      <c r="AB243" s="9" t="s">
        <v>1148</v>
      </c>
      <c r="AC243" s="30">
        <v>0</v>
      </c>
      <c r="AD243" s="9" t="s">
        <v>1148</v>
      </c>
      <c r="AE243" s="30">
        <v>2</v>
      </c>
      <c r="AF243" s="9" t="s">
        <v>1148</v>
      </c>
      <c r="AG243" s="19">
        <v>0</v>
      </c>
      <c r="AH243" s="34" t="s">
        <v>1148</v>
      </c>
      <c r="AI243" s="32">
        <v>2</v>
      </c>
      <c r="AJ243" s="7" t="s">
        <v>1148</v>
      </c>
      <c r="AK243" s="7" t="str">
        <f>IF(OR(N243="Q",P243="Q",R243="Q",T243="Q",V243="Q",X243="Q",Z243="Q",AB243="Q",AD243="Q",AF243="Q",AH243="Q",AJ243="Q"),"Yes","No")</f>
        <v>No</v>
      </c>
    </row>
    <row r="244" spans="1:37">
      <c r="A244" s="7" t="s">
        <v>23</v>
      </c>
      <c r="B244" s="7" t="s">
        <v>598</v>
      </c>
      <c r="C244" s="37" t="s">
        <v>17</v>
      </c>
      <c r="D244" s="298">
        <v>9223</v>
      </c>
      <c r="E244" s="299">
        <v>90223</v>
      </c>
      <c r="F244" s="27" t="s">
        <v>189</v>
      </c>
      <c r="G244" s="27" t="s">
        <v>160</v>
      </c>
      <c r="H244" s="35">
        <v>1723634</v>
      </c>
      <c r="I244" s="35">
        <v>142</v>
      </c>
      <c r="J244" s="9" t="s">
        <v>10</v>
      </c>
      <c r="K244" s="9" t="s">
        <v>161</v>
      </c>
      <c r="L244" s="8">
        <v>101</v>
      </c>
      <c r="M244" s="8">
        <v>20596</v>
      </c>
      <c r="N244" s="9" t="s">
        <v>1148</v>
      </c>
      <c r="O244" s="8">
        <v>0</v>
      </c>
      <c r="P244" s="9" t="s">
        <v>1148</v>
      </c>
      <c r="Q244" s="8">
        <v>0</v>
      </c>
      <c r="R244" s="9" t="s">
        <v>1148</v>
      </c>
      <c r="S244" s="8">
        <v>0</v>
      </c>
      <c r="T244" s="9" t="s">
        <v>1148</v>
      </c>
      <c r="U244" s="8">
        <v>0</v>
      </c>
      <c r="V244" s="9" t="s">
        <v>1148</v>
      </c>
      <c r="W244" s="33">
        <v>20596</v>
      </c>
      <c r="X244" s="9" t="s">
        <v>1148</v>
      </c>
      <c r="Y244" s="30">
        <v>18.100000000000001</v>
      </c>
      <c r="Z244" s="9" t="s">
        <v>1148</v>
      </c>
      <c r="AA244" s="30">
        <v>0</v>
      </c>
      <c r="AB244" s="9" t="s">
        <v>1148</v>
      </c>
      <c r="AC244" s="30">
        <v>0</v>
      </c>
      <c r="AD244" s="9" t="s">
        <v>1148</v>
      </c>
      <c r="AE244" s="30">
        <v>0</v>
      </c>
      <c r="AF244" s="9" t="s">
        <v>1148</v>
      </c>
      <c r="AG244" s="19">
        <v>0</v>
      </c>
      <c r="AH244" s="34" t="s">
        <v>1148</v>
      </c>
      <c r="AI244" s="32">
        <v>18.100000000000001</v>
      </c>
      <c r="AJ244" s="7" t="s">
        <v>1148</v>
      </c>
      <c r="AK244" s="7" t="str">
        <f>IF(OR(N244="Q",P244="Q",R244="Q",T244="Q",V244="Q",X244="Q",Z244="Q",AB244="Q",AD244="Q",AF244="Q",AH244="Q",AJ244="Q"),"Yes","No")</f>
        <v>No</v>
      </c>
    </row>
    <row r="245" spans="1:37">
      <c r="A245" s="7" t="s">
        <v>395</v>
      </c>
      <c r="B245" s="7" t="s">
        <v>396</v>
      </c>
      <c r="C245" s="37" t="s">
        <v>17</v>
      </c>
      <c r="D245" s="298">
        <v>9016</v>
      </c>
      <c r="E245" s="299">
        <v>90016</v>
      </c>
      <c r="F245" s="27" t="s">
        <v>167</v>
      </c>
      <c r="G245" s="27" t="s">
        <v>160</v>
      </c>
      <c r="H245" s="35">
        <v>3281212</v>
      </c>
      <c r="I245" s="35">
        <v>141</v>
      </c>
      <c r="J245" s="9" t="s">
        <v>7</v>
      </c>
      <c r="K245" s="9" t="s">
        <v>161</v>
      </c>
      <c r="L245" s="8">
        <v>127</v>
      </c>
      <c r="M245" s="8">
        <v>18000</v>
      </c>
      <c r="N245" s="9" t="s">
        <v>1148</v>
      </c>
      <c r="O245" s="8">
        <v>0</v>
      </c>
      <c r="P245" s="9" t="s">
        <v>1148</v>
      </c>
      <c r="Q245" s="8">
        <v>0</v>
      </c>
      <c r="R245" s="9" t="s">
        <v>1148</v>
      </c>
      <c r="S245" s="8">
        <v>0</v>
      </c>
      <c r="T245" s="9" t="s">
        <v>1148</v>
      </c>
      <c r="U245" s="8">
        <v>0</v>
      </c>
      <c r="V245" s="9" t="s">
        <v>1148</v>
      </c>
      <c r="W245" s="33">
        <v>18000</v>
      </c>
      <c r="X245" s="9" t="s">
        <v>1148</v>
      </c>
      <c r="Y245" s="30">
        <v>18</v>
      </c>
      <c r="Z245" s="9" t="s">
        <v>1148</v>
      </c>
      <c r="AA245" s="30">
        <v>0</v>
      </c>
      <c r="AB245" s="9" t="s">
        <v>1148</v>
      </c>
      <c r="AC245" s="30">
        <v>0</v>
      </c>
      <c r="AD245" s="9" t="s">
        <v>1148</v>
      </c>
      <c r="AE245" s="30">
        <v>0</v>
      </c>
      <c r="AF245" s="9" t="s">
        <v>1148</v>
      </c>
      <c r="AG245" s="19">
        <v>0</v>
      </c>
      <c r="AH245" s="34" t="s">
        <v>1148</v>
      </c>
      <c r="AI245" s="32">
        <v>18</v>
      </c>
      <c r="AJ245" s="7" t="s">
        <v>1148</v>
      </c>
      <c r="AK245" s="7" t="str">
        <f>IF(OR(N245="Q",P245="Q",R245="Q",T245="Q",V245="Q",X245="Q",Z245="Q",AB245="Q",AD245="Q",AF245="Q",AH245="Q",AJ245="Q"),"Yes","No")</f>
        <v>No</v>
      </c>
    </row>
    <row r="246" spans="1:37">
      <c r="A246" s="7" t="s">
        <v>395</v>
      </c>
      <c r="B246" s="7" t="s">
        <v>396</v>
      </c>
      <c r="C246" s="37" t="s">
        <v>17</v>
      </c>
      <c r="D246" s="298">
        <v>9016</v>
      </c>
      <c r="E246" s="299">
        <v>90016</v>
      </c>
      <c r="F246" s="27" t="s">
        <v>167</v>
      </c>
      <c r="G246" s="27" t="s">
        <v>160</v>
      </c>
      <c r="H246" s="35">
        <v>3281212</v>
      </c>
      <c r="I246" s="35">
        <v>141</v>
      </c>
      <c r="J246" s="9" t="s">
        <v>19</v>
      </c>
      <c r="K246" s="9" t="s">
        <v>161</v>
      </c>
      <c r="L246" s="8">
        <v>6</v>
      </c>
      <c r="M246" s="8">
        <v>49920</v>
      </c>
      <c r="N246" s="9" t="s">
        <v>1148</v>
      </c>
      <c r="O246" s="8">
        <v>0</v>
      </c>
      <c r="P246" s="9" t="s">
        <v>1148</v>
      </c>
      <c r="Q246" s="8">
        <v>0</v>
      </c>
      <c r="R246" s="9" t="s">
        <v>1148</v>
      </c>
      <c r="S246" s="8">
        <v>0</v>
      </c>
      <c r="T246" s="9" t="s">
        <v>1148</v>
      </c>
      <c r="U246" s="8">
        <v>0</v>
      </c>
      <c r="V246" s="9" t="s">
        <v>1148</v>
      </c>
      <c r="W246" s="33">
        <v>49920</v>
      </c>
      <c r="X246" s="9" t="s">
        <v>1148</v>
      </c>
      <c r="Y246" s="30">
        <v>64</v>
      </c>
      <c r="Z246" s="9" t="s">
        <v>1148</v>
      </c>
      <c r="AA246" s="30">
        <v>0</v>
      </c>
      <c r="AB246" s="9" t="s">
        <v>1148</v>
      </c>
      <c r="AC246" s="30">
        <v>0</v>
      </c>
      <c r="AD246" s="9" t="s">
        <v>1148</v>
      </c>
      <c r="AE246" s="30">
        <v>0</v>
      </c>
      <c r="AF246" s="9" t="s">
        <v>1148</v>
      </c>
      <c r="AG246" s="19">
        <v>0</v>
      </c>
      <c r="AH246" s="34" t="s">
        <v>1148</v>
      </c>
      <c r="AI246" s="32">
        <v>64</v>
      </c>
      <c r="AJ246" s="7" t="s">
        <v>1148</v>
      </c>
      <c r="AK246" s="7" t="str">
        <f>IF(OR(N246="Q",P246="Q",R246="Q",T246="Q",V246="Q",X246="Q",Z246="Q",AB246="Q",AD246="Q",AF246="Q",AH246="Q",AJ246="Q"),"Yes","No")</f>
        <v>No</v>
      </c>
    </row>
    <row r="247" spans="1:37">
      <c r="A247" s="7" t="s">
        <v>725</v>
      </c>
      <c r="B247" s="7" t="s">
        <v>726</v>
      </c>
      <c r="C247" s="37" t="s">
        <v>77</v>
      </c>
      <c r="D247" s="298">
        <v>3027</v>
      </c>
      <c r="E247" s="299">
        <v>30027</v>
      </c>
      <c r="F247" s="27" t="s">
        <v>167</v>
      </c>
      <c r="G247" s="27" t="s">
        <v>160</v>
      </c>
      <c r="H247" s="35">
        <v>232045</v>
      </c>
      <c r="I247" s="35">
        <v>135</v>
      </c>
      <c r="J247" s="9" t="s">
        <v>10</v>
      </c>
      <c r="K247" s="9" t="s">
        <v>161</v>
      </c>
      <c r="L247" s="8">
        <v>60</v>
      </c>
      <c r="M247" s="8">
        <v>74116</v>
      </c>
      <c r="N247" s="9" t="s">
        <v>1148</v>
      </c>
      <c r="O247" s="8">
        <v>0</v>
      </c>
      <c r="P247" s="9" t="s">
        <v>1148</v>
      </c>
      <c r="Q247" s="8">
        <v>344</v>
      </c>
      <c r="R247" s="9" t="s">
        <v>1148</v>
      </c>
      <c r="S247" s="8">
        <v>0</v>
      </c>
      <c r="T247" s="9" t="s">
        <v>1148</v>
      </c>
      <c r="U247" s="8">
        <v>0</v>
      </c>
      <c r="V247" s="9" t="s">
        <v>1148</v>
      </c>
      <c r="W247" s="33">
        <v>74460</v>
      </c>
      <c r="X247" s="9" t="s">
        <v>1148</v>
      </c>
      <c r="Y247" s="30">
        <v>48.75</v>
      </c>
      <c r="Z247" s="9" t="s">
        <v>1148</v>
      </c>
      <c r="AA247" s="30">
        <v>0</v>
      </c>
      <c r="AB247" s="9" t="s">
        <v>1148</v>
      </c>
      <c r="AC247" s="30">
        <v>0.3</v>
      </c>
      <c r="AD247" s="9" t="s">
        <v>1148</v>
      </c>
      <c r="AE247" s="30">
        <v>0</v>
      </c>
      <c r="AF247" s="9" t="s">
        <v>1148</v>
      </c>
      <c r="AG247" s="19">
        <v>0</v>
      </c>
      <c r="AH247" s="34" t="s">
        <v>1148</v>
      </c>
      <c r="AI247" s="32">
        <v>49.05</v>
      </c>
      <c r="AJ247" s="7" t="s">
        <v>1148</v>
      </c>
      <c r="AK247" s="7" t="str">
        <f>IF(OR(N247="Q",P247="Q",R247="Q",T247="Q",V247="Q",X247="Q",Z247="Q",AB247="Q",AD247="Q",AF247="Q",AH247="Q",AJ247="Q"),"Yes","No")</f>
        <v>No</v>
      </c>
    </row>
    <row r="248" spans="1:37">
      <c r="A248" s="7" t="s">
        <v>725</v>
      </c>
      <c r="B248" s="7" t="s">
        <v>726</v>
      </c>
      <c r="C248" s="37" t="s">
        <v>77</v>
      </c>
      <c r="D248" s="298">
        <v>3027</v>
      </c>
      <c r="E248" s="299">
        <v>30027</v>
      </c>
      <c r="F248" s="27" t="s">
        <v>167</v>
      </c>
      <c r="G248" s="27" t="s">
        <v>160</v>
      </c>
      <c r="H248" s="35">
        <v>232045</v>
      </c>
      <c r="I248" s="35">
        <v>135</v>
      </c>
      <c r="J248" s="9" t="s">
        <v>7</v>
      </c>
      <c r="K248" s="9" t="s">
        <v>161</v>
      </c>
      <c r="L248" s="8">
        <v>44</v>
      </c>
      <c r="M248" s="8">
        <v>4965</v>
      </c>
      <c r="N248" s="9" t="s">
        <v>1148</v>
      </c>
      <c r="O248" s="8">
        <v>0</v>
      </c>
      <c r="P248" s="9" t="s">
        <v>1148</v>
      </c>
      <c r="Q248" s="8">
        <v>686</v>
      </c>
      <c r="R248" s="9" t="s">
        <v>1148</v>
      </c>
      <c r="S248" s="8">
        <v>0</v>
      </c>
      <c r="T248" s="9" t="s">
        <v>1148</v>
      </c>
      <c r="U248" s="8">
        <v>0</v>
      </c>
      <c r="V248" s="9" t="s">
        <v>1148</v>
      </c>
      <c r="W248" s="33">
        <v>5651</v>
      </c>
      <c r="X248" s="9" t="s">
        <v>1148</v>
      </c>
      <c r="Y248" s="30">
        <v>4.3</v>
      </c>
      <c r="Z248" s="9" t="s">
        <v>1148</v>
      </c>
      <c r="AA248" s="30">
        <v>0</v>
      </c>
      <c r="AB248" s="9" t="s">
        <v>1148</v>
      </c>
      <c r="AC248" s="30">
        <v>0.6</v>
      </c>
      <c r="AD248" s="9" t="s">
        <v>1148</v>
      </c>
      <c r="AE248" s="30">
        <v>0</v>
      </c>
      <c r="AF248" s="9" t="s">
        <v>1148</v>
      </c>
      <c r="AG248" s="19">
        <v>0</v>
      </c>
      <c r="AH248" s="34" t="s">
        <v>1148</v>
      </c>
      <c r="AI248" s="32">
        <v>4.9000000000000004</v>
      </c>
      <c r="AJ248" s="7" t="s">
        <v>1148</v>
      </c>
      <c r="AK248" s="7" t="str">
        <f>IF(OR(N248="Q",P248="Q",R248="Q",T248="Q",V248="Q",X248="Q",Z248="Q",AB248="Q",AD248="Q",AF248="Q",AH248="Q",AJ248="Q"),"Yes","No")</f>
        <v>No</v>
      </c>
    </row>
    <row r="249" spans="1:37">
      <c r="A249" s="7" t="s">
        <v>725</v>
      </c>
      <c r="B249" s="7" t="s">
        <v>726</v>
      </c>
      <c r="C249" s="37" t="s">
        <v>77</v>
      </c>
      <c r="D249" s="298">
        <v>3027</v>
      </c>
      <c r="E249" s="299">
        <v>30027</v>
      </c>
      <c r="F249" s="27" t="s">
        <v>167</v>
      </c>
      <c r="G249" s="27" t="s">
        <v>160</v>
      </c>
      <c r="H249" s="35">
        <v>232045</v>
      </c>
      <c r="I249" s="35">
        <v>135</v>
      </c>
      <c r="J249" s="9" t="s">
        <v>18</v>
      </c>
      <c r="K249" s="9" t="s">
        <v>161</v>
      </c>
      <c r="L249" s="8">
        <v>9</v>
      </c>
      <c r="M249" s="8">
        <v>14540</v>
      </c>
      <c r="N249" s="9" t="s">
        <v>1148</v>
      </c>
      <c r="O249" s="8">
        <v>0</v>
      </c>
      <c r="P249" s="9" t="s">
        <v>1148</v>
      </c>
      <c r="Q249" s="8">
        <v>66</v>
      </c>
      <c r="R249" s="9" t="s">
        <v>1148</v>
      </c>
      <c r="S249" s="8">
        <v>0</v>
      </c>
      <c r="T249" s="9" t="s">
        <v>1148</v>
      </c>
      <c r="U249" s="8">
        <v>0</v>
      </c>
      <c r="V249" s="9" t="s">
        <v>1148</v>
      </c>
      <c r="W249" s="33">
        <v>14606</v>
      </c>
      <c r="X249" s="9" t="s">
        <v>1148</v>
      </c>
      <c r="Y249" s="30">
        <v>8.1999999999999993</v>
      </c>
      <c r="Z249" s="9" t="s">
        <v>1148</v>
      </c>
      <c r="AA249" s="30">
        <v>0</v>
      </c>
      <c r="AB249" s="9" t="s">
        <v>1148</v>
      </c>
      <c r="AC249" s="30">
        <v>0.1</v>
      </c>
      <c r="AD249" s="9" t="s">
        <v>1148</v>
      </c>
      <c r="AE249" s="30">
        <v>0</v>
      </c>
      <c r="AF249" s="9" t="s">
        <v>1148</v>
      </c>
      <c r="AG249" s="19">
        <v>0</v>
      </c>
      <c r="AH249" s="34" t="s">
        <v>1148</v>
      </c>
      <c r="AI249" s="32">
        <v>8.3000000000000007</v>
      </c>
      <c r="AJ249" s="7" t="s">
        <v>1148</v>
      </c>
      <c r="AK249" s="7" t="str">
        <f>IF(OR(N249="Q",P249="Q",R249="Q",T249="Q",V249="Q",X249="Q",Z249="Q",AB249="Q",AD249="Q",AF249="Q",AH249="Q",AJ249="Q"),"Yes","No")</f>
        <v>No</v>
      </c>
    </row>
    <row r="250" spans="1:37">
      <c r="A250" s="7" t="s">
        <v>387</v>
      </c>
      <c r="B250" s="7" t="s">
        <v>388</v>
      </c>
      <c r="C250" s="37" t="s">
        <v>17</v>
      </c>
      <c r="D250" s="298">
        <v>9027</v>
      </c>
      <c r="E250" s="299">
        <v>90027</v>
      </c>
      <c r="F250" s="27" t="s">
        <v>164</v>
      </c>
      <c r="G250" s="27" t="s">
        <v>160</v>
      </c>
      <c r="H250" s="35">
        <v>654628</v>
      </c>
      <c r="I250" s="35">
        <v>130</v>
      </c>
      <c r="J250" s="9" t="s">
        <v>7</v>
      </c>
      <c r="K250" s="9" t="s">
        <v>161</v>
      </c>
      <c r="L250" s="8">
        <v>80</v>
      </c>
      <c r="M250" s="8">
        <v>0</v>
      </c>
      <c r="N250" s="9" t="s">
        <v>1148</v>
      </c>
      <c r="O250" s="8">
        <v>0</v>
      </c>
      <c r="P250" s="9" t="s">
        <v>1148</v>
      </c>
      <c r="Q250" s="8">
        <v>0</v>
      </c>
      <c r="R250" s="9" t="s">
        <v>1148</v>
      </c>
      <c r="S250" s="8">
        <v>0</v>
      </c>
      <c r="T250" s="9" t="s">
        <v>1148</v>
      </c>
      <c r="U250" s="8">
        <v>0</v>
      </c>
      <c r="V250" s="9" t="s">
        <v>1148</v>
      </c>
      <c r="W250" s="33">
        <v>0</v>
      </c>
      <c r="X250" s="9" t="s">
        <v>1148</v>
      </c>
      <c r="Y250" s="30">
        <v>0</v>
      </c>
      <c r="Z250" s="9" t="s">
        <v>1148</v>
      </c>
      <c r="AA250" s="30">
        <v>0</v>
      </c>
      <c r="AB250" s="9" t="s">
        <v>1148</v>
      </c>
      <c r="AC250" s="30">
        <v>0</v>
      </c>
      <c r="AD250" s="9" t="s">
        <v>1148</v>
      </c>
      <c r="AE250" s="30">
        <v>0</v>
      </c>
      <c r="AF250" s="9" t="s">
        <v>1148</v>
      </c>
      <c r="AG250" s="19">
        <v>0</v>
      </c>
      <c r="AH250" s="34" t="s">
        <v>1148</v>
      </c>
      <c r="AI250" s="32">
        <v>0</v>
      </c>
      <c r="AJ250" s="7" t="s">
        <v>1148</v>
      </c>
      <c r="AK250" s="7" t="str">
        <f>IF(OR(N250="Q",P250="Q",R250="Q",T250="Q",V250="Q",X250="Q",Z250="Q",AB250="Q",AD250="Q",AF250="Q",AH250="Q",AJ250="Q"),"Yes","No")</f>
        <v>No</v>
      </c>
    </row>
    <row r="251" spans="1:37">
      <c r="A251" s="7" t="s">
        <v>681</v>
      </c>
      <c r="B251" s="7" t="s">
        <v>682</v>
      </c>
      <c r="C251" s="37" t="s">
        <v>60</v>
      </c>
      <c r="D251" s="298">
        <v>7002</v>
      </c>
      <c r="E251" s="299">
        <v>70002</v>
      </c>
      <c r="F251" s="27" t="s">
        <v>167</v>
      </c>
      <c r="G251" s="27" t="s">
        <v>160</v>
      </c>
      <c r="H251" s="35">
        <v>725008</v>
      </c>
      <c r="I251" s="35">
        <v>125</v>
      </c>
      <c r="J251" s="9" t="s">
        <v>7</v>
      </c>
      <c r="K251" s="9" t="s">
        <v>161</v>
      </c>
      <c r="L251" s="8">
        <v>98</v>
      </c>
      <c r="M251" s="8">
        <v>0</v>
      </c>
      <c r="N251" s="9" t="s">
        <v>1148</v>
      </c>
      <c r="O251" s="8">
        <v>0</v>
      </c>
      <c r="P251" s="9" t="s">
        <v>1148</v>
      </c>
      <c r="Q251" s="8">
        <v>0</v>
      </c>
      <c r="R251" s="9" t="s">
        <v>1148</v>
      </c>
      <c r="S251" s="8">
        <v>665</v>
      </c>
      <c r="T251" s="9" t="s">
        <v>1148</v>
      </c>
      <c r="U251" s="8">
        <v>0</v>
      </c>
      <c r="V251" s="9" t="s">
        <v>1148</v>
      </c>
      <c r="W251" s="33">
        <v>665</v>
      </c>
      <c r="X251" s="9" t="s">
        <v>1148</v>
      </c>
      <c r="Y251" s="30">
        <v>0</v>
      </c>
      <c r="Z251" s="9" t="s">
        <v>1148</v>
      </c>
      <c r="AA251" s="30">
        <v>0</v>
      </c>
      <c r="AB251" s="9" t="s">
        <v>1148</v>
      </c>
      <c r="AC251" s="30">
        <v>0</v>
      </c>
      <c r="AD251" s="9" t="s">
        <v>1148</v>
      </c>
      <c r="AE251" s="30">
        <v>2</v>
      </c>
      <c r="AF251" s="9" t="s">
        <v>1148</v>
      </c>
      <c r="AG251" s="19">
        <v>0</v>
      </c>
      <c r="AH251" s="34" t="s">
        <v>1148</v>
      </c>
      <c r="AI251" s="32">
        <v>2</v>
      </c>
      <c r="AJ251" s="7" t="s">
        <v>1148</v>
      </c>
      <c r="AK251" s="7" t="str">
        <f>IF(OR(N251="Q",P251="Q",R251="Q",T251="Q",V251="Q",X251="Q",Z251="Q",AB251="Q",AD251="Q",AF251="Q",AH251="Q",AJ251="Q"),"Yes","No")</f>
        <v>No</v>
      </c>
    </row>
    <row r="252" spans="1:37">
      <c r="A252" s="7" t="s">
        <v>500</v>
      </c>
      <c r="B252" s="7" t="s">
        <v>501</v>
      </c>
      <c r="C252" s="37" t="s">
        <v>79</v>
      </c>
      <c r="D252" s="298">
        <v>4086</v>
      </c>
      <c r="E252" s="299">
        <v>40086</v>
      </c>
      <c r="F252" s="27" t="s">
        <v>167</v>
      </c>
      <c r="G252" s="27" t="s">
        <v>160</v>
      </c>
      <c r="H252" s="35">
        <v>2148346</v>
      </c>
      <c r="I252" s="35">
        <v>125</v>
      </c>
      <c r="J252" s="9" t="s">
        <v>7</v>
      </c>
      <c r="K252" s="9" t="s">
        <v>161</v>
      </c>
      <c r="L252" s="8">
        <v>97</v>
      </c>
      <c r="M252" s="8">
        <v>0</v>
      </c>
      <c r="N252" s="9" t="s">
        <v>1148</v>
      </c>
      <c r="O252" s="8">
        <v>0</v>
      </c>
      <c r="P252" s="9" t="s">
        <v>1148</v>
      </c>
      <c r="Q252" s="8">
        <v>0</v>
      </c>
      <c r="R252" s="9" t="s">
        <v>1148</v>
      </c>
      <c r="S252" s="8">
        <v>0</v>
      </c>
      <c r="T252" s="9" t="s">
        <v>1148</v>
      </c>
      <c r="U252" s="8">
        <v>0</v>
      </c>
      <c r="V252" s="9" t="s">
        <v>1148</v>
      </c>
      <c r="W252" s="33">
        <v>0</v>
      </c>
      <c r="X252" s="9" t="s">
        <v>1148</v>
      </c>
      <c r="Y252" s="30">
        <v>0</v>
      </c>
      <c r="Z252" s="9" t="s">
        <v>1148</v>
      </c>
      <c r="AA252" s="30">
        <v>0</v>
      </c>
      <c r="AB252" s="9" t="s">
        <v>1148</v>
      </c>
      <c r="AC252" s="30">
        <v>0</v>
      </c>
      <c r="AD252" s="9" t="s">
        <v>1148</v>
      </c>
      <c r="AE252" s="30">
        <v>0</v>
      </c>
      <c r="AF252" s="9" t="s">
        <v>1148</v>
      </c>
      <c r="AG252" s="19">
        <v>0</v>
      </c>
      <c r="AH252" s="34" t="s">
        <v>1148</v>
      </c>
      <c r="AI252" s="32">
        <v>0</v>
      </c>
      <c r="AJ252" s="7" t="s">
        <v>1148</v>
      </c>
      <c r="AK252" s="7" t="str">
        <f>IF(OR(N252="Q",P252="Q",R252="Q",T252="Q",V252="Q",X252="Q",Z252="Q",AB252="Q",AD252="Q",AF252="Q",AH252="Q",AJ252="Q"),"Yes","No")</f>
        <v>No</v>
      </c>
    </row>
    <row r="253" spans="1:37">
      <c r="A253" s="7" t="s">
        <v>348</v>
      </c>
      <c r="B253" s="7" t="s">
        <v>349</v>
      </c>
      <c r="C253" s="37" t="s">
        <v>32</v>
      </c>
      <c r="D253" s="298">
        <v>4032</v>
      </c>
      <c r="E253" s="299">
        <v>40032</v>
      </c>
      <c r="F253" s="27" t="s">
        <v>164</v>
      </c>
      <c r="G253" s="27" t="s">
        <v>160</v>
      </c>
      <c r="H253" s="35">
        <v>349064</v>
      </c>
      <c r="I253" s="35">
        <v>125</v>
      </c>
      <c r="J253" s="9" t="s">
        <v>7</v>
      </c>
      <c r="K253" s="9" t="s">
        <v>161</v>
      </c>
      <c r="L253" s="8">
        <v>51</v>
      </c>
      <c r="M253" s="8">
        <v>0</v>
      </c>
      <c r="N253" s="9" t="s">
        <v>1148</v>
      </c>
      <c r="O253" s="8">
        <v>0</v>
      </c>
      <c r="P253" s="9" t="s">
        <v>1148</v>
      </c>
      <c r="Q253" s="8">
        <v>1360</v>
      </c>
      <c r="R253" s="9" t="s">
        <v>1148</v>
      </c>
      <c r="S253" s="8">
        <v>2344</v>
      </c>
      <c r="T253" s="9" t="s">
        <v>1148</v>
      </c>
      <c r="U253" s="8">
        <v>0</v>
      </c>
      <c r="V253" s="9" t="s">
        <v>1148</v>
      </c>
      <c r="W253" s="33">
        <v>3704</v>
      </c>
      <c r="X253" s="9" t="s">
        <v>1148</v>
      </c>
      <c r="Y253" s="30">
        <v>0</v>
      </c>
      <c r="Z253" s="9" t="s">
        <v>1148</v>
      </c>
      <c r="AA253" s="30">
        <v>0</v>
      </c>
      <c r="AB253" s="9" t="s">
        <v>1148</v>
      </c>
      <c r="AC253" s="30">
        <v>0.9</v>
      </c>
      <c r="AD253" s="9" t="s">
        <v>1148</v>
      </c>
      <c r="AE253" s="30">
        <v>2.4</v>
      </c>
      <c r="AF253" s="9" t="s">
        <v>1148</v>
      </c>
      <c r="AG253" s="19">
        <v>0</v>
      </c>
      <c r="AH253" s="34" t="s">
        <v>1148</v>
      </c>
      <c r="AI253" s="32">
        <v>3.3</v>
      </c>
      <c r="AJ253" s="7" t="s">
        <v>1148</v>
      </c>
      <c r="AK253" s="7" t="str">
        <f>IF(OR(N253="Q",P253="Q",R253="Q",T253="Q",V253="Q",X253="Q",Z253="Q",AB253="Q",AD253="Q",AF253="Q",AH253="Q",AJ253="Q"),"Yes","No")</f>
        <v>No</v>
      </c>
    </row>
    <row r="254" spans="1:37">
      <c r="A254" s="7" t="s">
        <v>348</v>
      </c>
      <c r="B254" s="7" t="s">
        <v>349</v>
      </c>
      <c r="C254" s="37" t="s">
        <v>32</v>
      </c>
      <c r="D254" s="298">
        <v>4032</v>
      </c>
      <c r="E254" s="299">
        <v>40032</v>
      </c>
      <c r="F254" s="27" t="s">
        <v>164</v>
      </c>
      <c r="G254" s="27" t="s">
        <v>160</v>
      </c>
      <c r="H254" s="35">
        <v>349064</v>
      </c>
      <c r="I254" s="35">
        <v>125</v>
      </c>
      <c r="J254" s="9" t="s">
        <v>10</v>
      </c>
      <c r="K254" s="9" t="s">
        <v>161</v>
      </c>
      <c r="L254" s="8">
        <v>42</v>
      </c>
      <c r="M254" s="8">
        <v>0</v>
      </c>
      <c r="N254" s="9" t="s">
        <v>1148</v>
      </c>
      <c r="O254" s="8">
        <v>0</v>
      </c>
      <c r="P254" s="9" t="s">
        <v>1148</v>
      </c>
      <c r="Q254" s="8">
        <v>586</v>
      </c>
      <c r="R254" s="9" t="s">
        <v>1148</v>
      </c>
      <c r="S254" s="8">
        <v>3789</v>
      </c>
      <c r="T254" s="9" t="s">
        <v>1148</v>
      </c>
      <c r="U254" s="8">
        <v>0</v>
      </c>
      <c r="V254" s="9" t="s">
        <v>1148</v>
      </c>
      <c r="W254" s="33">
        <v>4375</v>
      </c>
      <c r="X254" s="9" t="s">
        <v>1148</v>
      </c>
      <c r="Y254" s="30">
        <v>0</v>
      </c>
      <c r="Z254" s="9" t="s">
        <v>1148</v>
      </c>
      <c r="AA254" s="30">
        <v>0</v>
      </c>
      <c r="AB254" s="9" t="s">
        <v>1148</v>
      </c>
      <c r="AC254" s="30">
        <v>0.4</v>
      </c>
      <c r="AD254" s="9" t="s">
        <v>1148</v>
      </c>
      <c r="AE254" s="30">
        <v>3.1</v>
      </c>
      <c r="AF254" s="9" t="s">
        <v>1148</v>
      </c>
      <c r="AG254" s="19">
        <v>0</v>
      </c>
      <c r="AH254" s="34" t="s">
        <v>1148</v>
      </c>
      <c r="AI254" s="32">
        <v>3.5</v>
      </c>
      <c r="AJ254" s="7" t="s">
        <v>1148</v>
      </c>
      <c r="AK254" s="7" t="str">
        <f>IF(OR(N254="Q",P254="Q",R254="Q",T254="Q",V254="Q",X254="Q",Z254="Q",AB254="Q",AD254="Q",AF254="Q",AH254="Q",AJ254="Q"),"Yes","No")</f>
        <v>No</v>
      </c>
    </row>
    <row r="255" spans="1:37">
      <c r="A255" s="7" t="s">
        <v>500</v>
      </c>
      <c r="B255" s="7" t="s">
        <v>501</v>
      </c>
      <c r="C255" s="37" t="s">
        <v>79</v>
      </c>
      <c r="D255" s="298">
        <v>4086</v>
      </c>
      <c r="E255" s="299">
        <v>40086</v>
      </c>
      <c r="F255" s="27" t="s">
        <v>167</v>
      </c>
      <c r="G255" s="27" t="s">
        <v>160</v>
      </c>
      <c r="H255" s="35">
        <v>2148346</v>
      </c>
      <c r="I255" s="35">
        <v>125</v>
      </c>
      <c r="J255" s="9" t="s">
        <v>10</v>
      </c>
      <c r="K255" s="9" t="s">
        <v>161</v>
      </c>
      <c r="L255" s="8">
        <v>28</v>
      </c>
      <c r="M255" s="8">
        <v>0</v>
      </c>
      <c r="N255" s="9" t="s">
        <v>1148</v>
      </c>
      <c r="O255" s="8">
        <v>0</v>
      </c>
      <c r="P255" s="9" t="s">
        <v>1148</v>
      </c>
      <c r="Q255" s="8">
        <v>0</v>
      </c>
      <c r="R255" s="9" t="s">
        <v>1148</v>
      </c>
      <c r="S255" s="8">
        <v>0</v>
      </c>
      <c r="T255" s="9" t="s">
        <v>1148</v>
      </c>
      <c r="U255" s="8">
        <v>0</v>
      </c>
      <c r="V255" s="9" t="s">
        <v>1148</v>
      </c>
      <c r="W255" s="33">
        <v>0</v>
      </c>
      <c r="X255" s="9" t="s">
        <v>1148</v>
      </c>
      <c r="Y255" s="30">
        <v>0</v>
      </c>
      <c r="Z255" s="9" t="s">
        <v>1148</v>
      </c>
      <c r="AA255" s="30">
        <v>0</v>
      </c>
      <c r="AB255" s="9" t="s">
        <v>1148</v>
      </c>
      <c r="AC255" s="30">
        <v>0</v>
      </c>
      <c r="AD255" s="9" t="s">
        <v>1148</v>
      </c>
      <c r="AE255" s="30">
        <v>0</v>
      </c>
      <c r="AF255" s="9" t="s">
        <v>1148</v>
      </c>
      <c r="AG255" s="19">
        <v>0</v>
      </c>
      <c r="AH255" s="34" t="s">
        <v>1148</v>
      </c>
      <c r="AI255" s="32">
        <v>0</v>
      </c>
      <c r="AJ255" s="7" t="s">
        <v>1148</v>
      </c>
      <c r="AK255" s="7" t="str">
        <f>IF(OR(N255="Q",P255="Q",R255="Q",T255="Q",V255="Q",X255="Q",Z255="Q",AB255="Q",AD255="Q",AF255="Q",AH255="Q",AJ255="Q"),"Yes","No")</f>
        <v>No</v>
      </c>
    </row>
    <row r="256" spans="1:37">
      <c r="A256" s="7" t="s">
        <v>681</v>
      </c>
      <c r="B256" s="7" t="s">
        <v>682</v>
      </c>
      <c r="C256" s="37" t="s">
        <v>60</v>
      </c>
      <c r="D256" s="298">
        <v>7002</v>
      </c>
      <c r="E256" s="299">
        <v>70002</v>
      </c>
      <c r="F256" s="27" t="s">
        <v>167</v>
      </c>
      <c r="G256" s="27" t="s">
        <v>160</v>
      </c>
      <c r="H256" s="35">
        <v>725008</v>
      </c>
      <c r="I256" s="35">
        <v>125</v>
      </c>
      <c r="J256" s="9" t="s">
        <v>10</v>
      </c>
      <c r="K256" s="9" t="s">
        <v>161</v>
      </c>
      <c r="L256" s="8">
        <v>27</v>
      </c>
      <c r="M256" s="8">
        <v>0</v>
      </c>
      <c r="N256" s="9" t="s">
        <v>1148</v>
      </c>
      <c r="O256" s="8">
        <v>0</v>
      </c>
      <c r="P256" s="9" t="s">
        <v>1148</v>
      </c>
      <c r="Q256" s="8">
        <v>0</v>
      </c>
      <c r="R256" s="9" t="s">
        <v>1148</v>
      </c>
      <c r="S256" s="8">
        <v>1074</v>
      </c>
      <c r="T256" s="9" t="s">
        <v>1148</v>
      </c>
      <c r="U256" s="8">
        <v>0</v>
      </c>
      <c r="V256" s="9" t="s">
        <v>1148</v>
      </c>
      <c r="W256" s="33">
        <v>1074</v>
      </c>
      <c r="X256" s="9" t="s">
        <v>1148</v>
      </c>
      <c r="Y256" s="30">
        <v>0</v>
      </c>
      <c r="Z256" s="9" t="s">
        <v>1148</v>
      </c>
      <c r="AA256" s="30">
        <v>0</v>
      </c>
      <c r="AB256" s="9" t="s">
        <v>1148</v>
      </c>
      <c r="AC256" s="30">
        <v>0</v>
      </c>
      <c r="AD256" s="9" t="s">
        <v>1148</v>
      </c>
      <c r="AE256" s="30">
        <v>2</v>
      </c>
      <c r="AF256" s="9" t="s">
        <v>1148</v>
      </c>
      <c r="AG256" s="19">
        <v>0</v>
      </c>
      <c r="AH256" s="34" t="s">
        <v>1148</v>
      </c>
      <c r="AI256" s="32">
        <v>2</v>
      </c>
      <c r="AJ256" s="7" t="s">
        <v>1148</v>
      </c>
      <c r="AK256" s="7" t="str">
        <f>IF(OR(N256="Q",P256="Q",R256="Q",T256="Q",V256="Q",X256="Q",Z256="Q",AB256="Q",AD256="Q",AF256="Q",AH256="Q",AJ256="Q"),"Yes","No")</f>
        <v>No</v>
      </c>
    </row>
    <row r="257" spans="1:37">
      <c r="A257" s="7" t="s">
        <v>348</v>
      </c>
      <c r="B257" s="7" t="s">
        <v>349</v>
      </c>
      <c r="C257" s="37" t="s">
        <v>32</v>
      </c>
      <c r="D257" s="298">
        <v>4032</v>
      </c>
      <c r="E257" s="299">
        <v>40032</v>
      </c>
      <c r="F257" s="27" t="s">
        <v>164</v>
      </c>
      <c r="G257" s="27" t="s">
        <v>160</v>
      </c>
      <c r="H257" s="35">
        <v>349064</v>
      </c>
      <c r="I257" s="35">
        <v>125</v>
      </c>
      <c r="J257" s="9" t="s">
        <v>8</v>
      </c>
      <c r="K257" s="9" t="s">
        <v>161</v>
      </c>
      <c r="L257" s="8">
        <v>5</v>
      </c>
      <c r="M257" s="8">
        <v>0</v>
      </c>
      <c r="N257" s="9" t="s">
        <v>1148</v>
      </c>
      <c r="O257" s="8">
        <v>0</v>
      </c>
      <c r="P257" s="9" t="s">
        <v>1148</v>
      </c>
      <c r="Q257" s="8">
        <v>0</v>
      </c>
      <c r="R257" s="9" t="s">
        <v>1148</v>
      </c>
      <c r="S257" s="8">
        <v>0</v>
      </c>
      <c r="T257" s="9" t="s">
        <v>1148</v>
      </c>
      <c r="U257" s="8">
        <v>0</v>
      </c>
      <c r="V257" s="9" t="s">
        <v>1148</v>
      </c>
      <c r="W257" s="33">
        <v>0</v>
      </c>
      <c r="X257" s="9" t="s">
        <v>1148</v>
      </c>
      <c r="Y257" s="30">
        <v>0</v>
      </c>
      <c r="Z257" s="9" t="s">
        <v>1148</v>
      </c>
      <c r="AA257" s="30">
        <v>0</v>
      </c>
      <c r="AB257" s="9" t="s">
        <v>1148</v>
      </c>
      <c r="AC257" s="30">
        <v>0</v>
      </c>
      <c r="AD257" s="9" t="s">
        <v>1148</v>
      </c>
      <c r="AE257" s="30">
        <v>0</v>
      </c>
      <c r="AF257" s="9" t="s">
        <v>1148</v>
      </c>
      <c r="AG257" s="19">
        <v>0</v>
      </c>
      <c r="AH257" s="34" t="s">
        <v>1148</v>
      </c>
      <c r="AI257" s="32">
        <v>0</v>
      </c>
      <c r="AJ257" s="7" t="s">
        <v>1148</v>
      </c>
      <c r="AK257" s="7" t="str">
        <f>IF(OR(N257="Q",P257="Q",R257="Q",T257="Q",V257="Q",X257="Q",Z257="Q",AB257="Q",AD257="Q",AF257="Q",AH257="Q",AJ257="Q"),"Yes","No")</f>
        <v>No</v>
      </c>
    </row>
    <row r="258" spans="1:37">
      <c r="A258" s="7" t="s">
        <v>27</v>
      </c>
      <c r="B258" s="7" t="s">
        <v>583</v>
      </c>
      <c r="C258" s="37" t="s">
        <v>26</v>
      </c>
      <c r="D258" s="298">
        <v>8109</v>
      </c>
      <c r="E258" s="299">
        <v>80109</v>
      </c>
      <c r="F258" s="27" t="s">
        <v>246</v>
      </c>
      <c r="G258" s="27" t="s">
        <v>160</v>
      </c>
      <c r="H258" s="35">
        <v>2374203</v>
      </c>
      <c r="I258" s="35">
        <v>120</v>
      </c>
      <c r="J258" s="9" t="s">
        <v>8</v>
      </c>
      <c r="K258" s="9" t="s">
        <v>161</v>
      </c>
      <c r="L258" s="8">
        <v>120</v>
      </c>
      <c r="M258" s="8">
        <v>0</v>
      </c>
      <c r="N258" s="9" t="s">
        <v>1148</v>
      </c>
      <c r="O258" s="8">
        <v>0</v>
      </c>
      <c r="P258" s="9" t="s">
        <v>1148</v>
      </c>
      <c r="Q258" s="8">
        <v>0</v>
      </c>
      <c r="R258" s="9" t="s">
        <v>1148</v>
      </c>
      <c r="S258" s="8">
        <v>275</v>
      </c>
      <c r="T258" s="9" t="s">
        <v>1148</v>
      </c>
      <c r="U258" s="8">
        <v>0</v>
      </c>
      <c r="V258" s="9" t="s">
        <v>1148</v>
      </c>
      <c r="W258" s="33">
        <v>275</v>
      </c>
      <c r="X258" s="9" t="s">
        <v>1148</v>
      </c>
      <c r="Y258" s="30">
        <v>0</v>
      </c>
      <c r="Z258" s="9" t="s">
        <v>1148</v>
      </c>
      <c r="AA258" s="30">
        <v>0</v>
      </c>
      <c r="AB258" s="9" t="s">
        <v>1148</v>
      </c>
      <c r="AC258" s="30">
        <v>0</v>
      </c>
      <c r="AD258" s="9" t="s">
        <v>1148</v>
      </c>
      <c r="AE258" s="30">
        <v>2</v>
      </c>
      <c r="AF258" s="9" t="s">
        <v>1148</v>
      </c>
      <c r="AG258" s="19">
        <v>0</v>
      </c>
      <c r="AH258" s="34" t="s">
        <v>1148</v>
      </c>
      <c r="AI258" s="32">
        <v>2</v>
      </c>
      <c r="AJ258" s="7" t="s">
        <v>1148</v>
      </c>
      <c r="AK258" s="7" t="str">
        <f>IF(OR(N258="Q",P258="Q",R258="Q",T258="Q",V258="Q",X258="Q",Z258="Q",AB258="Q",AD258="Q",AF258="Q",AH258="Q",AJ258="Q"),"Yes","No")</f>
        <v>No</v>
      </c>
    </row>
    <row r="259" spans="1:37">
      <c r="A259" s="7" t="s">
        <v>677</v>
      </c>
      <c r="B259" s="7" t="s">
        <v>678</v>
      </c>
      <c r="C259" s="37" t="s">
        <v>45</v>
      </c>
      <c r="D259" s="298">
        <v>4017</v>
      </c>
      <c r="E259" s="299">
        <v>40017</v>
      </c>
      <c r="F259" s="27" t="s">
        <v>167</v>
      </c>
      <c r="G259" s="27" t="s">
        <v>160</v>
      </c>
      <c r="H259" s="35">
        <v>290263</v>
      </c>
      <c r="I259" s="35">
        <v>120</v>
      </c>
      <c r="J259" s="9" t="s">
        <v>7</v>
      </c>
      <c r="K259" s="9" t="s">
        <v>161</v>
      </c>
      <c r="L259" s="8">
        <v>54</v>
      </c>
      <c r="M259" s="8">
        <v>1139</v>
      </c>
      <c r="N259" s="9" t="s">
        <v>1148</v>
      </c>
      <c r="O259" s="8">
        <v>0</v>
      </c>
      <c r="P259" s="9" t="s">
        <v>1148</v>
      </c>
      <c r="Q259" s="8">
        <v>0</v>
      </c>
      <c r="R259" s="9" t="s">
        <v>1148</v>
      </c>
      <c r="S259" s="8">
        <v>0</v>
      </c>
      <c r="T259" s="9" t="s">
        <v>1148</v>
      </c>
      <c r="U259" s="8">
        <v>0</v>
      </c>
      <c r="V259" s="9" t="s">
        <v>1148</v>
      </c>
      <c r="W259" s="33">
        <v>1139</v>
      </c>
      <c r="X259" s="9" t="s">
        <v>1148</v>
      </c>
      <c r="Y259" s="30">
        <v>1</v>
      </c>
      <c r="Z259" s="9" t="s">
        <v>1148</v>
      </c>
      <c r="AA259" s="30">
        <v>0</v>
      </c>
      <c r="AB259" s="9" t="s">
        <v>1148</v>
      </c>
      <c r="AC259" s="30">
        <v>0</v>
      </c>
      <c r="AD259" s="9" t="s">
        <v>1148</v>
      </c>
      <c r="AE259" s="30">
        <v>0</v>
      </c>
      <c r="AF259" s="9" t="s">
        <v>1148</v>
      </c>
      <c r="AG259" s="19">
        <v>0</v>
      </c>
      <c r="AH259" s="34" t="s">
        <v>1148</v>
      </c>
      <c r="AI259" s="32">
        <v>1</v>
      </c>
      <c r="AJ259" s="7" t="s">
        <v>1148</v>
      </c>
      <c r="AK259" s="7" t="str">
        <f>IF(OR(N259="Q",P259="Q",R259="Q",T259="Q",V259="Q",X259="Q",Z259="Q",AB259="Q",AD259="Q",AF259="Q",AH259="Q",AJ259="Q"),"Yes","No")</f>
        <v>No</v>
      </c>
    </row>
    <row r="260" spans="1:37">
      <c r="A260" s="7" t="s">
        <v>274</v>
      </c>
      <c r="B260" s="7" t="s">
        <v>275</v>
      </c>
      <c r="C260" s="37" t="s">
        <v>40</v>
      </c>
      <c r="D260" s="298">
        <v>5060</v>
      </c>
      <c r="E260" s="299">
        <v>50060</v>
      </c>
      <c r="F260" s="27" t="s">
        <v>167</v>
      </c>
      <c r="G260" s="27" t="s">
        <v>160</v>
      </c>
      <c r="H260" s="35">
        <v>145361</v>
      </c>
      <c r="I260" s="35">
        <v>119</v>
      </c>
      <c r="J260" s="9" t="s">
        <v>7</v>
      </c>
      <c r="K260" s="9" t="s">
        <v>161</v>
      </c>
      <c r="L260" s="8">
        <v>95</v>
      </c>
      <c r="M260" s="8">
        <v>122737</v>
      </c>
      <c r="N260" s="9" t="s">
        <v>1148</v>
      </c>
      <c r="O260" s="8">
        <v>14027</v>
      </c>
      <c r="P260" s="9" t="s">
        <v>1148</v>
      </c>
      <c r="Q260" s="8">
        <v>4368</v>
      </c>
      <c r="R260" s="9" t="s">
        <v>1148</v>
      </c>
      <c r="S260" s="8">
        <v>10749</v>
      </c>
      <c r="T260" s="9" t="s">
        <v>1148</v>
      </c>
      <c r="U260" s="8">
        <v>0</v>
      </c>
      <c r="V260" s="9" t="s">
        <v>1148</v>
      </c>
      <c r="W260" s="33">
        <v>151881</v>
      </c>
      <c r="X260" s="9" t="s">
        <v>1148</v>
      </c>
      <c r="Y260" s="30">
        <v>87.88</v>
      </c>
      <c r="Z260" s="9" t="s">
        <v>1148</v>
      </c>
      <c r="AA260" s="30">
        <v>14.07</v>
      </c>
      <c r="AB260" s="9" t="s">
        <v>1148</v>
      </c>
      <c r="AC260" s="30">
        <v>3.9</v>
      </c>
      <c r="AD260" s="9" t="s">
        <v>1148</v>
      </c>
      <c r="AE260" s="30">
        <v>10.34</v>
      </c>
      <c r="AF260" s="9" t="s">
        <v>1148</v>
      </c>
      <c r="AG260" s="19">
        <v>0</v>
      </c>
      <c r="AH260" s="34" t="s">
        <v>1148</v>
      </c>
      <c r="AI260" s="32">
        <v>116.19</v>
      </c>
      <c r="AJ260" s="7" t="s">
        <v>1148</v>
      </c>
      <c r="AK260" s="7" t="str">
        <f>IF(OR(N260="Q",P260="Q",R260="Q",T260="Q",V260="Q",X260="Q",Z260="Q",AB260="Q",AD260="Q",AF260="Q",AH260="Q",AJ260="Q"),"Yes","No")</f>
        <v>No</v>
      </c>
    </row>
    <row r="261" spans="1:37">
      <c r="A261" s="7" t="s">
        <v>274</v>
      </c>
      <c r="B261" s="7" t="s">
        <v>275</v>
      </c>
      <c r="C261" s="37" t="s">
        <v>40</v>
      </c>
      <c r="D261" s="298">
        <v>5060</v>
      </c>
      <c r="E261" s="299">
        <v>50060</v>
      </c>
      <c r="F261" s="27" t="s">
        <v>167</v>
      </c>
      <c r="G261" s="27" t="s">
        <v>160</v>
      </c>
      <c r="H261" s="35">
        <v>145361</v>
      </c>
      <c r="I261" s="35">
        <v>119</v>
      </c>
      <c r="J261" s="9" t="s">
        <v>10</v>
      </c>
      <c r="K261" s="9" t="s">
        <v>161</v>
      </c>
      <c r="L261" s="8">
        <v>8</v>
      </c>
      <c r="M261" s="8">
        <v>11477</v>
      </c>
      <c r="N261" s="9" t="s">
        <v>1148</v>
      </c>
      <c r="O261" s="8">
        <v>1500</v>
      </c>
      <c r="P261" s="9" t="s">
        <v>1148</v>
      </c>
      <c r="Q261" s="8">
        <v>75</v>
      </c>
      <c r="R261" s="9" t="s">
        <v>1148</v>
      </c>
      <c r="S261" s="8">
        <v>1128</v>
      </c>
      <c r="T261" s="9" t="s">
        <v>1148</v>
      </c>
      <c r="U261" s="8">
        <v>0</v>
      </c>
      <c r="V261" s="9" t="s">
        <v>1148</v>
      </c>
      <c r="W261" s="33">
        <v>14180</v>
      </c>
      <c r="X261" s="9" t="s">
        <v>1148</v>
      </c>
      <c r="Y261" s="30">
        <v>6</v>
      </c>
      <c r="Z261" s="9" t="s">
        <v>1148</v>
      </c>
      <c r="AA261" s="30">
        <v>1.46</v>
      </c>
      <c r="AB261" s="9" t="s">
        <v>1148</v>
      </c>
      <c r="AC261" s="30">
        <v>0.1</v>
      </c>
      <c r="AD261" s="9" t="s">
        <v>1148</v>
      </c>
      <c r="AE261" s="30">
        <v>0.71</v>
      </c>
      <c r="AF261" s="9" t="s">
        <v>1148</v>
      </c>
      <c r="AG261" s="19">
        <v>0</v>
      </c>
      <c r="AH261" s="34" t="s">
        <v>1148</v>
      </c>
      <c r="AI261" s="32">
        <v>8.27</v>
      </c>
      <c r="AJ261" s="7" t="s">
        <v>1148</v>
      </c>
      <c r="AK261" s="7" t="str">
        <f>IF(OR(N261="Q",P261="Q",R261="Q",T261="Q",V261="Q",X261="Q",Z261="Q",AB261="Q",AD261="Q",AF261="Q",AH261="Q",AJ261="Q"),"Yes","No")</f>
        <v>No</v>
      </c>
    </row>
    <row r="262" spans="1:37">
      <c r="A262" s="7" t="s">
        <v>613</v>
      </c>
      <c r="B262" s="7" t="s">
        <v>614</v>
      </c>
      <c r="C262" s="37" t="s">
        <v>17</v>
      </c>
      <c r="D262" s="298">
        <v>9006</v>
      </c>
      <c r="E262" s="299">
        <v>90006</v>
      </c>
      <c r="F262" s="27" t="s">
        <v>167</v>
      </c>
      <c r="G262" s="27" t="s">
        <v>160</v>
      </c>
      <c r="H262" s="35">
        <v>163703</v>
      </c>
      <c r="I262" s="35">
        <v>118</v>
      </c>
      <c r="J262" s="9" t="s">
        <v>7</v>
      </c>
      <c r="K262" s="9" t="s">
        <v>161</v>
      </c>
      <c r="L262" s="8">
        <v>68</v>
      </c>
      <c r="M262" s="8">
        <v>0</v>
      </c>
      <c r="N262" s="9" t="s">
        <v>1148</v>
      </c>
      <c r="O262" s="8">
        <v>0</v>
      </c>
      <c r="P262" s="9" t="s">
        <v>1148</v>
      </c>
      <c r="Q262" s="8">
        <v>0</v>
      </c>
      <c r="R262" s="9" t="s">
        <v>1148</v>
      </c>
      <c r="S262" s="8">
        <v>0</v>
      </c>
      <c r="T262" s="9" t="s">
        <v>1148</v>
      </c>
      <c r="U262" s="8">
        <v>0</v>
      </c>
      <c r="V262" s="9" t="s">
        <v>1148</v>
      </c>
      <c r="W262" s="33">
        <v>0</v>
      </c>
      <c r="X262" s="9" t="s">
        <v>1148</v>
      </c>
      <c r="Y262" s="30">
        <v>0</v>
      </c>
      <c r="Z262" s="9" t="s">
        <v>1148</v>
      </c>
      <c r="AA262" s="30">
        <v>0</v>
      </c>
      <c r="AB262" s="9" t="s">
        <v>1148</v>
      </c>
      <c r="AC262" s="30">
        <v>0</v>
      </c>
      <c r="AD262" s="9" t="s">
        <v>1148</v>
      </c>
      <c r="AE262" s="30">
        <v>0</v>
      </c>
      <c r="AF262" s="9" t="s">
        <v>1148</v>
      </c>
      <c r="AG262" s="19">
        <v>0</v>
      </c>
      <c r="AH262" s="34" t="s">
        <v>1148</v>
      </c>
      <c r="AI262" s="32">
        <v>0</v>
      </c>
      <c r="AJ262" s="7" t="s">
        <v>1148</v>
      </c>
      <c r="AK262" s="7" t="str">
        <f>IF(OR(N262="Q",P262="Q",R262="Q",T262="Q",V262="Q",X262="Q",Z262="Q",AB262="Q",AD262="Q",AF262="Q",AH262="Q",AJ262="Q"),"Yes","No")</f>
        <v>No</v>
      </c>
    </row>
    <row r="263" spans="1:37">
      <c r="A263" s="7" t="s">
        <v>233</v>
      </c>
      <c r="B263" s="7" t="s">
        <v>234</v>
      </c>
      <c r="C263" s="37" t="s">
        <v>84</v>
      </c>
      <c r="D263" s="298">
        <v>6059</v>
      </c>
      <c r="E263" s="299">
        <v>60059</v>
      </c>
      <c r="F263" s="27" t="s">
        <v>167</v>
      </c>
      <c r="G263" s="27" t="s">
        <v>160</v>
      </c>
      <c r="H263" s="35">
        <v>171345</v>
      </c>
      <c r="I263" s="35">
        <v>118</v>
      </c>
      <c r="J263" s="9" t="s">
        <v>10</v>
      </c>
      <c r="K263" s="9" t="s">
        <v>161</v>
      </c>
      <c r="L263" s="8">
        <v>48</v>
      </c>
      <c r="M263" s="8">
        <v>5370</v>
      </c>
      <c r="N263" s="9" t="s">
        <v>1148</v>
      </c>
      <c r="O263" s="8">
        <v>0</v>
      </c>
      <c r="P263" s="9" t="s">
        <v>1148</v>
      </c>
      <c r="Q263" s="8">
        <v>1423</v>
      </c>
      <c r="R263" s="9" t="s">
        <v>1148</v>
      </c>
      <c r="S263" s="8">
        <v>0</v>
      </c>
      <c r="T263" s="9" t="s">
        <v>1148</v>
      </c>
      <c r="U263" s="8">
        <v>0</v>
      </c>
      <c r="V263" s="9" t="s">
        <v>1148</v>
      </c>
      <c r="W263" s="33">
        <v>6793</v>
      </c>
      <c r="X263" s="9" t="s">
        <v>1148</v>
      </c>
      <c r="Y263" s="30">
        <v>5</v>
      </c>
      <c r="Z263" s="9" t="s">
        <v>1148</v>
      </c>
      <c r="AA263" s="30">
        <v>0</v>
      </c>
      <c r="AB263" s="9" t="s">
        <v>1148</v>
      </c>
      <c r="AC263" s="30">
        <v>1</v>
      </c>
      <c r="AD263" s="9" t="s">
        <v>1148</v>
      </c>
      <c r="AE263" s="30">
        <v>0</v>
      </c>
      <c r="AF263" s="9" t="s">
        <v>1148</v>
      </c>
      <c r="AG263" s="19">
        <v>0</v>
      </c>
      <c r="AH263" s="34" t="s">
        <v>1148</v>
      </c>
      <c r="AI263" s="32">
        <v>6</v>
      </c>
      <c r="AJ263" s="7" t="s">
        <v>1148</v>
      </c>
      <c r="AK263" s="7" t="str">
        <f>IF(OR(N263="Q",P263="Q",R263="Q",T263="Q",V263="Q",X263="Q",Z263="Q",AB263="Q",AD263="Q",AF263="Q",AH263="Q",AJ263="Q"),"Yes","No")</f>
        <v>No</v>
      </c>
    </row>
    <row r="264" spans="1:37">
      <c r="A264" s="7" t="s">
        <v>233</v>
      </c>
      <c r="B264" s="7" t="s">
        <v>234</v>
      </c>
      <c r="C264" s="37" t="s">
        <v>84</v>
      </c>
      <c r="D264" s="298">
        <v>6059</v>
      </c>
      <c r="E264" s="299">
        <v>60059</v>
      </c>
      <c r="F264" s="27" t="s">
        <v>167</v>
      </c>
      <c r="G264" s="27" t="s">
        <v>160</v>
      </c>
      <c r="H264" s="35">
        <v>171345</v>
      </c>
      <c r="I264" s="35">
        <v>118</v>
      </c>
      <c r="J264" s="9" t="s">
        <v>7</v>
      </c>
      <c r="K264" s="9" t="s">
        <v>161</v>
      </c>
      <c r="L264" s="8">
        <v>38</v>
      </c>
      <c r="M264" s="8">
        <v>14250</v>
      </c>
      <c r="N264" s="9" t="s">
        <v>1148</v>
      </c>
      <c r="O264" s="8">
        <v>0</v>
      </c>
      <c r="P264" s="9" t="s">
        <v>1148</v>
      </c>
      <c r="Q264" s="8">
        <v>1186</v>
      </c>
      <c r="R264" s="9" t="s">
        <v>1148</v>
      </c>
      <c r="S264" s="8">
        <v>0</v>
      </c>
      <c r="T264" s="9" t="s">
        <v>1148</v>
      </c>
      <c r="U264" s="8">
        <v>0</v>
      </c>
      <c r="V264" s="9" t="s">
        <v>1148</v>
      </c>
      <c r="W264" s="33">
        <v>15436</v>
      </c>
      <c r="X264" s="9" t="s">
        <v>1148</v>
      </c>
      <c r="Y264" s="30">
        <v>10</v>
      </c>
      <c r="Z264" s="9" t="s">
        <v>1148</v>
      </c>
      <c r="AA264" s="30">
        <v>0</v>
      </c>
      <c r="AB264" s="9" t="s">
        <v>1148</v>
      </c>
      <c r="AC264" s="30">
        <v>1</v>
      </c>
      <c r="AD264" s="9" t="s">
        <v>1148</v>
      </c>
      <c r="AE264" s="30">
        <v>0</v>
      </c>
      <c r="AF264" s="9" t="s">
        <v>1148</v>
      </c>
      <c r="AG264" s="19">
        <v>0</v>
      </c>
      <c r="AH264" s="34" t="s">
        <v>1148</v>
      </c>
      <c r="AI264" s="32">
        <v>11</v>
      </c>
      <c r="AJ264" s="7" t="s">
        <v>1148</v>
      </c>
      <c r="AK264" s="7" t="str">
        <f>IF(OR(N264="Q",P264="Q",R264="Q",T264="Q",V264="Q",X264="Q",Z264="Q",AB264="Q",AD264="Q",AF264="Q",AH264="Q",AJ264="Q"),"Yes","No")</f>
        <v>No</v>
      </c>
    </row>
    <row r="265" spans="1:37">
      <c r="A265" s="7" t="s">
        <v>613</v>
      </c>
      <c r="B265" s="7" t="s">
        <v>614</v>
      </c>
      <c r="C265" s="37" t="s">
        <v>17</v>
      </c>
      <c r="D265" s="298">
        <v>9006</v>
      </c>
      <c r="E265" s="299">
        <v>90006</v>
      </c>
      <c r="F265" s="27" t="s">
        <v>167</v>
      </c>
      <c r="G265" s="27" t="s">
        <v>160</v>
      </c>
      <c r="H265" s="35">
        <v>163703</v>
      </c>
      <c r="I265" s="35">
        <v>118</v>
      </c>
      <c r="J265" s="9" t="s">
        <v>10</v>
      </c>
      <c r="K265" s="9" t="s">
        <v>161</v>
      </c>
      <c r="L265" s="8">
        <v>29</v>
      </c>
      <c r="M265" s="8">
        <v>0</v>
      </c>
      <c r="N265" s="9" t="s">
        <v>1148</v>
      </c>
      <c r="O265" s="8">
        <v>0</v>
      </c>
      <c r="P265" s="9" t="s">
        <v>1148</v>
      </c>
      <c r="Q265" s="8">
        <v>0</v>
      </c>
      <c r="R265" s="9" t="s">
        <v>1148</v>
      </c>
      <c r="S265" s="8">
        <v>0</v>
      </c>
      <c r="T265" s="9" t="s">
        <v>1148</v>
      </c>
      <c r="U265" s="8">
        <v>0</v>
      </c>
      <c r="V265" s="9" t="s">
        <v>1148</v>
      </c>
      <c r="W265" s="33">
        <v>0</v>
      </c>
      <c r="X265" s="9" t="s">
        <v>1148</v>
      </c>
      <c r="Y265" s="30">
        <v>0</v>
      </c>
      <c r="Z265" s="9" t="s">
        <v>1148</v>
      </c>
      <c r="AA265" s="30">
        <v>0</v>
      </c>
      <c r="AB265" s="9" t="s">
        <v>1148</v>
      </c>
      <c r="AC265" s="30">
        <v>0</v>
      </c>
      <c r="AD265" s="9" t="s">
        <v>1148</v>
      </c>
      <c r="AE265" s="30">
        <v>0</v>
      </c>
      <c r="AF265" s="9" t="s">
        <v>1148</v>
      </c>
      <c r="AG265" s="19">
        <v>0</v>
      </c>
      <c r="AH265" s="34" t="s">
        <v>1148</v>
      </c>
      <c r="AI265" s="32">
        <v>0</v>
      </c>
      <c r="AJ265" s="7" t="s">
        <v>1148</v>
      </c>
      <c r="AK265" s="7" t="str">
        <f>IF(OR(N265="Q",P265="Q",R265="Q",T265="Q",V265="Q",X265="Q",Z265="Q",AB265="Q",AD265="Q",AF265="Q",AH265="Q",AJ265="Q"),"Yes","No")</f>
        <v>No</v>
      </c>
    </row>
    <row r="266" spans="1:37">
      <c r="A266" s="7" t="s">
        <v>613</v>
      </c>
      <c r="B266" s="7" t="s">
        <v>614</v>
      </c>
      <c r="C266" s="37" t="s">
        <v>17</v>
      </c>
      <c r="D266" s="298">
        <v>9006</v>
      </c>
      <c r="E266" s="299">
        <v>90006</v>
      </c>
      <c r="F266" s="27" t="s">
        <v>167</v>
      </c>
      <c r="G266" s="27" t="s">
        <v>160</v>
      </c>
      <c r="H266" s="35">
        <v>163703</v>
      </c>
      <c r="I266" s="35">
        <v>118</v>
      </c>
      <c r="J266" s="9" t="s">
        <v>18</v>
      </c>
      <c r="K266" s="9" t="s">
        <v>161</v>
      </c>
      <c r="L266" s="8">
        <v>15</v>
      </c>
      <c r="M266" s="8">
        <v>0</v>
      </c>
      <c r="N266" s="9" t="s">
        <v>1148</v>
      </c>
      <c r="O266" s="8">
        <v>0</v>
      </c>
      <c r="P266" s="9" t="s">
        <v>1148</v>
      </c>
      <c r="Q266" s="8">
        <v>0</v>
      </c>
      <c r="R266" s="9" t="s">
        <v>1148</v>
      </c>
      <c r="S266" s="8">
        <v>0</v>
      </c>
      <c r="T266" s="9" t="s">
        <v>1148</v>
      </c>
      <c r="U266" s="8">
        <v>0</v>
      </c>
      <c r="V266" s="9" t="s">
        <v>1148</v>
      </c>
      <c r="W266" s="33">
        <v>0</v>
      </c>
      <c r="X266" s="9" t="s">
        <v>1148</v>
      </c>
      <c r="Y266" s="30">
        <v>0</v>
      </c>
      <c r="Z266" s="9" t="s">
        <v>1148</v>
      </c>
      <c r="AA266" s="30">
        <v>0</v>
      </c>
      <c r="AB266" s="9" t="s">
        <v>1148</v>
      </c>
      <c r="AC266" s="30">
        <v>0</v>
      </c>
      <c r="AD266" s="9" t="s">
        <v>1148</v>
      </c>
      <c r="AE266" s="30">
        <v>0</v>
      </c>
      <c r="AF266" s="9" t="s">
        <v>1148</v>
      </c>
      <c r="AG266" s="19">
        <v>0</v>
      </c>
      <c r="AH266" s="34" t="s">
        <v>1148</v>
      </c>
      <c r="AI266" s="32">
        <v>0</v>
      </c>
      <c r="AJ266" s="7" t="s">
        <v>1148</v>
      </c>
      <c r="AK266" s="7" t="str">
        <f>IF(OR(N266="Q",P266="Q",R266="Q",T266="Q",V266="Q",X266="Q",Z266="Q",AB266="Q",AD266="Q",AF266="Q",AH266="Q",AJ266="Q"),"Yes","No")</f>
        <v>No</v>
      </c>
    </row>
    <row r="267" spans="1:37">
      <c r="A267" s="7" t="s">
        <v>809</v>
      </c>
      <c r="B267" s="7" t="s">
        <v>353</v>
      </c>
      <c r="C267" s="37" t="s">
        <v>40</v>
      </c>
      <c r="D267" s="298">
        <v>5211</v>
      </c>
      <c r="E267" s="299">
        <v>50211</v>
      </c>
      <c r="F267" s="27" t="s">
        <v>167</v>
      </c>
      <c r="G267" s="27" t="s">
        <v>160</v>
      </c>
      <c r="H267" s="35">
        <v>67821</v>
      </c>
      <c r="I267" s="35">
        <v>117</v>
      </c>
      <c r="J267" s="9" t="s">
        <v>7</v>
      </c>
      <c r="K267" s="9" t="s">
        <v>161</v>
      </c>
      <c r="L267" s="8">
        <v>117</v>
      </c>
      <c r="M267" s="8">
        <v>3308</v>
      </c>
      <c r="N267" s="9" t="s">
        <v>1148</v>
      </c>
      <c r="O267" s="8">
        <v>4693</v>
      </c>
      <c r="P267" s="9" t="s">
        <v>1148</v>
      </c>
      <c r="Q267" s="8">
        <v>0</v>
      </c>
      <c r="R267" s="9" t="s">
        <v>1148</v>
      </c>
      <c r="S267" s="8">
        <v>246</v>
      </c>
      <c r="T267" s="9" t="s">
        <v>1148</v>
      </c>
      <c r="U267" s="8">
        <v>0</v>
      </c>
      <c r="V267" s="9" t="s">
        <v>1148</v>
      </c>
      <c r="W267" s="33">
        <v>8247</v>
      </c>
      <c r="X267" s="9" t="s">
        <v>1148</v>
      </c>
      <c r="Y267" s="30">
        <v>4</v>
      </c>
      <c r="Z267" s="9" t="s">
        <v>1148</v>
      </c>
      <c r="AA267" s="30">
        <v>3</v>
      </c>
      <c r="AB267" s="9" t="s">
        <v>1148</v>
      </c>
      <c r="AC267" s="30">
        <v>0</v>
      </c>
      <c r="AD267" s="9" t="s">
        <v>1148</v>
      </c>
      <c r="AE267" s="30">
        <v>1</v>
      </c>
      <c r="AF267" s="9" t="s">
        <v>1148</v>
      </c>
      <c r="AG267" s="19">
        <v>0</v>
      </c>
      <c r="AH267" s="34" t="s">
        <v>1148</v>
      </c>
      <c r="AI267" s="32">
        <v>8</v>
      </c>
      <c r="AJ267" s="7" t="s">
        <v>1148</v>
      </c>
      <c r="AK267" s="7" t="str">
        <f>IF(OR(N267="Q",P267="Q",R267="Q",T267="Q",V267="Q",X267="Q",Z267="Q",AB267="Q",AD267="Q",AF267="Q",AH267="Q",AJ267="Q"),"Yes","No")</f>
        <v>No</v>
      </c>
    </row>
    <row r="268" spans="1:37">
      <c r="A268" s="7" t="s">
        <v>374</v>
      </c>
      <c r="B268" s="7" t="s">
        <v>375</v>
      </c>
      <c r="C268" s="37" t="s">
        <v>77</v>
      </c>
      <c r="D268" s="298">
        <v>3013</v>
      </c>
      <c r="E268" s="299">
        <v>30013</v>
      </c>
      <c r="F268" s="27" t="s">
        <v>167</v>
      </c>
      <c r="G268" s="27" t="s">
        <v>160</v>
      </c>
      <c r="H268" s="35">
        <v>196611</v>
      </c>
      <c r="I268" s="35">
        <v>116</v>
      </c>
      <c r="J268" s="9" t="s">
        <v>7</v>
      </c>
      <c r="K268" s="9" t="s">
        <v>161</v>
      </c>
      <c r="L268" s="8">
        <v>60</v>
      </c>
      <c r="M268" s="8">
        <v>2518</v>
      </c>
      <c r="N268" s="9" t="s">
        <v>1148</v>
      </c>
      <c r="O268" s="8">
        <v>0</v>
      </c>
      <c r="P268" s="9" t="s">
        <v>1148</v>
      </c>
      <c r="Q268" s="8">
        <v>0</v>
      </c>
      <c r="R268" s="9" t="s">
        <v>1148</v>
      </c>
      <c r="S268" s="8">
        <v>382</v>
      </c>
      <c r="T268" s="9" t="s">
        <v>1148</v>
      </c>
      <c r="U268" s="8">
        <v>0</v>
      </c>
      <c r="V268" s="9" t="s">
        <v>1148</v>
      </c>
      <c r="W268" s="33">
        <v>2900</v>
      </c>
      <c r="X268" s="9" t="s">
        <v>1148</v>
      </c>
      <c r="Y268" s="30">
        <v>2</v>
      </c>
      <c r="Z268" s="9" t="s">
        <v>1148</v>
      </c>
      <c r="AA268" s="30">
        <v>0</v>
      </c>
      <c r="AB268" s="9" t="s">
        <v>1148</v>
      </c>
      <c r="AC268" s="30">
        <v>0</v>
      </c>
      <c r="AD268" s="9" t="s">
        <v>1148</v>
      </c>
      <c r="AE268" s="30">
        <v>0</v>
      </c>
      <c r="AF268" s="9" t="s">
        <v>1148</v>
      </c>
      <c r="AG268" s="19">
        <v>0</v>
      </c>
      <c r="AH268" s="34" t="s">
        <v>1148</v>
      </c>
      <c r="AI268" s="32">
        <v>2</v>
      </c>
      <c r="AJ268" s="7" t="s">
        <v>1148</v>
      </c>
      <c r="AK268" s="7" t="str">
        <f>IF(OR(N268="Q",P268="Q",R268="Q",T268="Q",V268="Q",X268="Q",Z268="Q",AB268="Q",AD268="Q",AF268="Q",AH268="Q",AJ268="Q"),"Yes","No")</f>
        <v>No</v>
      </c>
    </row>
    <row r="269" spans="1:37">
      <c r="A269" s="7" t="s">
        <v>374</v>
      </c>
      <c r="B269" s="7" t="s">
        <v>375</v>
      </c>
      <c r="C269" s="37" t="s">
        <v>77</v>
      </c>
      <c r="D269" s="298">
        <v>3013</v>
      </c>
      <c r="E269" s="299">
        <v>30013</v>
      </c>
      <c r="F269" s="27" t="s">
        <v>167</v>
      </c>
      <c r="G269" s="27" t="s">
        <v>160</v>
      </c>
      <c r="H269" s="35">
        <v>196611</v>
      </c>
      <c r="I269" s="35">
        <v>116</v>
      </c>
      <c r="J269" s="9" t="s">
        <v>10</v>
      </c>
      <c r="K269" s="9" t="s">
        <v>161</v>
      </c>
      <c r="L269" s="8">
        <v>56</v>
      </c>
      <c r="M269" s="8">
        <v>42416</v>
      </c>
      <c r="N269" s="9" t="s">
        <v>1148</v>
      </c>
      <c r="O269" s="8">
        <v>0</v>
      </c>
      <c r="P269" s="9" t="s">
        <v>1148</v>
      </c>
      <c r="Q269" s="8">
        <v>0</v>
      </c>
      <c r="R269" s="9" t="s">
        <v>1148</v>
      </c>
      <c r="S269" s="8">
        <v>124</v>
      </c>
      <c r="T269" s="9" t="s">
        <v>1148</v>
      </c>
      <c r="U269" s="8">
        <v>0</v>
      </c>
      <c r="V269" s="9" t="s">
        <v>1148</v>
      </c>
      <c r="W269" s="33">
        <v>42540</v>
      </c>
      <c r="X269" s="9" t="s">
        <v>1148</v>
      </c>
      <c r="Y269" s="30">
        <v>30</v>
      </c>
      <c r="Z269" s="9" t="s">
        <v>1148</v>
      </c>
      <c r="AA269" s="30">
        <v>0</v>
      </c>
      <c r="AB269" s="9" t="s">
        <v>1148</v>
      </c>
      <c r="AC269" s="30">
        <v>0</v>
      </c>
      <c r="AD269" s="9" t="s">
        <v>1148</v>
      </c>
      <c r="AE269" s="30">
        <v>0</v>
      </c>
      <c r="AF269" s="9" t="s">
        <v>1148</v>
      </c>
      <c r="AG269" s="19">
        <v>0</v>
      </c>
      <c r="AH269" s="34" t="s">
        <v>1148</v>
      </c>
      <c r="AI269" s="32">
        <v>30</v>
      </c>
      <c r="AJ269" s="7" t="s">
        <v>1148</v>
      </c>
      <c r="AK269" s="7" t="str">
        <f>IF(OR(N269="Q",P269="Q",R269="Q",T269="Q",V269="Q",X269="Q",Z269="Q",AB269="Q",AD269="Q",AF269="Q",AH269="Q",AJ269="Q"),"Yes","No")</f>
        <v>No</v>
      </c>
    </row>
    <row r="270" spans="1:37">
      <c r="A270" s="7" t="s">
        <v>176</v>
      </c>
      <c r="B270" s="7" t="s">
        <v>177</v>
      </c>
      <c r="C270" s="37" t="s">
        <v>48</v>
      </c>
      <c r="D270" s="298">
        <v>3085</v>
      </c>
      <c r="E270" s="299">
        <v>30085</v>
      </c>
      <c r="F270" s="27" t="s">
        <v>164</v>
      </c>
      <c r="G270" s="27" t="s">
        <v>160</v>
      </c>
      <c r="H270" s="35">
        <v>4586770</v>
      </c>
      <c r="I270" s="35">
        <v>116</v>
      </c>
      <c r="J270" s="9" t="s">
        <v>10</v>
      </c>
      <c r="K270" s="9" t="s">
        <v>161</v>
      </c>
      <c r="L270" s="8">
        <v>40</v>
      </c>
      <c r="M270" s="8">
        <v>0</v>
      </c>
      <c r="N270" s="9" t="s">
        <v>1148</v>
      </c>
      <c r="O270" s="8">
        <v>0</v>
      </c>
      <c r="P270" s="9" t="s">
        <v>1148</v>
      </c>
      <c r="Q270" s="8">
        <v>0</v>
      </c>
      <c r="R270" s="9" t="s">
        <v>1148</v>
      </c>
      <c r="S270" s="8">
        <v>0</v>
      </c>
      <c r="T270" s="9" t="s">
        <v>1148</v>
      </c>
      <c r="U270" s="8">
        <v>0</v>
      </c>
      <c r="V270" s="9" t="s">
        <v>1148</v>
      </c>
      <c r="W270" s="33">
        <v>0</v>
      </c>
      <c r="X270" s="9" t="s">
        <v>1148</v>
      </c>
      <c r="Y270" s="30">
        <v>0</v>
      </c>
      <c r="Z270" s="9" t="s">
        <v>1148</v>
      </c>
      <c r="AA270" s="30">
        <v>0</v>
      </c>
      <c r="AB270" s="9" t="s">
        <v>1148</v>
      </c>
      <c r="AC270" s="30">
        <v>0</v>
      </c>
      <c r="AD270" s="9" t="s">
        <v>1148</v>
      </c>
      <c r="AE270" s="30">
        <v>0</v>
      </c>
      <c r="AF270" s="9" t="s">
        <v>1148</v>
      </c>
      <c r="AG270" s="19">
        <v>0</v>
      </c>
      <c r="AH270" s="34" t="s">
        <v>1148</v>
      </c>
      <c r="AI270" s="32">
        <v>0</v>
      </c>
      <c r="AJ270" s="7" t="s">
        <v>1148</v>
      </c>
      <c r="AK270" s="7" t="str">
        <f>IF(OR(N270="Q",P270="Q",R270="Q",T270="Q",V270="Q",X270="Q",Z270="Q",AB270="Q",AD270="Q",AF270="Q",AH270="Q",AJ270="Q"),"Yes","No")</f>
        <v>No</v>
      </c>
    </row>
    <row r="271" spans="1:37">
      <c r="A271" s="7" t="s">
        <v>170</v>
      </c>
      <c r="B271" s="7" t="s">
        <v>171</v>
      </c>
      <c r="C271" s="37" t="s">
        <v>84</v>
      </c>
      <c r="D271" s="298">
        <v>6091</v>
      </c>
      <c r="E271" s="299">
        <v>60091</v>
      </c>
      <c r="F271" s="27" t="s">
        <v>167</v>
      </c>
      <c r="G271" s="27" t="s">
        <v>160</v>
      </c>
      <c r="H271" s="35">
        <v>217630</v>
      </c>
      <c r="I271" s="35">
        <v>115</v>
      </c>
      <c r="J271" s="9" t="s">
        <v>10</v>
      </c>
      <c r="K271" s="9" t="s">
        <v>161</v>
      </c>
      <c r="L271" s="8">
        <v>101</v>
      </c>
      <c r="M271" s="8">
        <v>0</v>
      </c>
      <c r="N271" s="9" t="s">
        <v>1148</v>
      </c>
      <c r="O271" s="8">
        <v>0</v>
      </c>
      <c r="P271" s="9" t="s">
        <v>1148</v>
      </c>
      <c r="Q271" s="8">
        <v>0</v>
      </c>
      <c r="R271" s="9" t="s">
        <v>1148</v>
      </c>
      <c r="S271" s="8">
        <v>0</v>
      </c>
      <c r="T271" s="9" t="s">
        <v>1148</v>
      </c>
      <c r="U271" s="8">
        <v>0</v>
      </c>
      <c r="V271" s="9" t="s">
        <v>1148</v>
      </c>
      <c r="W271" s="33">
        <v>0</v>
      </c>
      <c r="X271" s="9" t="s">
        <v>1148</v>
      </c>
      <c r="Y271" s="30">
        <v>0</v>
      </c>
      <c r="Z271" s="9" t="s">
        <v>1148</v>
      </c>
      <c r="AA271" s="30">
        <v>0</v>
      </c>
      <c r="AB271" s="9" t="s">
        <v>1148</v>
      </c>
      <c r="AC271" s="30">
        <v>0</v>
      </c>
      <c r="AD271" s="9" t="s">
        <v>1148</v>
      </c>
      <c r="AE271" s="30">
        <v>0</v>
      </c>
      <c r="AF271" s="9" t="s">
        <v>1148</v>
      </c>
      <c r="AG271" s="19">
        <v>0</v>
      </c>
      <c r="AH271" s="34" t="s">
        <v>1148</v>
      </c>
      <c r="AI271" s="32">
        <v>0</v>
      </c>
      <c r="AJ271" s="7" t="s">
        <v>1148</v>
      </c>
      <c r="AK271" s="7" t="str">
        <f>IF(OR(N271="Q",P271="Q",R271="Q",T271="Q",V271="Q",X271="Q",Z271="Q",AB271="Q",AD271="Q",AF271="Q",AH271="Q",AJ271="Q"),"Yes","No")</f>
        <v>No</v>
      </c>
    </row>
    <row r="272" spans="1:37">
      <c r="A272" s="7" t="s">
        <v>170</v>
      </c>
      <c r="B272" s="7" t="s">
        <v>171</v>
      </c>
      <c r="C272" s="37" t="s">
        <v>84</v>
      </c>
      <c r="D272" s="298">
        <v>6091</v>
      </c>
      <c r="E272" s="299">
        <v>60091</v>
      </c>
      <c r="F272" s="27" t="s">
        <v>167</v>
      </c>
      <c r="G272" s="27" t="s">
        <v>160</v>
      </c>
      <c r="H272" s="35">
        <v>217630</v>
      </c>
      <c r="I272" s="35">
        <v>115</v>
      </c>
      <c r="J272" s="9" t="s">
        <v>7</v>
      </c>
      <c r="K272" s="9" t="s">
        <v>161</v>
      </c>
      <c r="L272" s="8">
        <v>14</v>
      </c>
      <c r="M272" s="8">
        <v>0</v>
      </c>
      <c r="N272" s="9" t="s">
        <v>1148</v>
      </c>
      <c r="O272" s="8">
        <v>0</v>
      </c>
      <c r="P272" s="9" t="s">
        <v>1148</v>
      </c>
      <c r="Q272" s="8">
        <v>0</v>
      </c>
      <c r="R272" s="9" t="s">
        <v>1148</v>
      </c>
      <c r="S272" s="8">
        <v>0</v>
      </c>
      <c r="T272" s="9" t="s">
        <v>1148</v>
      </c>
      <c r="U272" s="8">
        <v>0</v>
      </c>
      <c r="V272" s="9" t="s">
        <v>1148</v>
      </c>
      <c r="W272" s="33">
        <v>0</v>
      </c>
      <c r="X272" s="9" t="s">
        <v>1148</v>
      </c>
      <c r="Y272" s="30">
        <v>0</v>
      </c>
      <c r="Z272" s="9" t="s">
        <v>1148</v>
      </c>
      <c r="AA272" s="30">
        <v>0</v>
      </c>
      <c r="AB272" s="9" t="s">
        <v>1148</v>
      </c>
      <c r="AC272" s="30">
        <v>0</v>
      </c>
      <c r="AD272" s="9" t="s">
        <v>1148</v>
      </c>
      <c r="AE272" s="30">
        <v>0</v>
      </c>
      <c r="AF272" s="9" t="s">
        <v>1148</v>
      </c>
      <c r="AG272" s="19">
        <v>0</v>
      </c>
      <c r="AH272" s="34" t="s">
        <v>1148</v>
      </c>
      <c r="AI272" s="32">
        <v>0</v>
      </c>
      <c r="AJ272" s="7" t="s">
        <v>1148</v>
      </c>
      <c r="AK272" s="7" t="str">
        <f>IF(OR(N272="Q",P272="Q",R272="Q",T272="Q",V272="Q",X272="Q",Z272="Q",AB272="Q",AD272="Q",AF272="Q",AH272="Q",AJ272="Q"),"Yes","No")</f>
        <v>No</v>
      </c>
    </row>
    <row r="273" spans="1:37">
      <c r="A273" s="7" t="s">
        <v>352</v>
      </c>
      <c r="B273" s="7" t="s">
        <v>353</v>
      </c>
      <c r="C273" s="37" t="s">
        <v>77</v>
      </c>
      <c r="D273" s="298">
        <v>3014</v>
      </c>
      <c r="E273" s="299">
        <v>30014</v>
      </c>
      <c r="F273" s="27" t="s">
        <v>167</v>
      </c>
      <c r="G273" s="27" t="s">
        <v>160</v>
      </c>
      <c r="H273" s="35">
        <v>444474</v>
      </c>
      <c r="I273" s="35">
        <v>113</v>
      </c>
      <c r="J273" s="9" t="s">
        <v>7</v>
      </c>
      <c r="K273" s="9" t="s">
        <v>161</v>
      </c>
      <c r="L273" s="8">
        <v>65</v>
      </c>
      <c r="M273" s="8">
        <v>13948</v>
      </c>
      <c r="N273" s="9" t="s">
        <v>1148</v>
      </c>
      <c r="O273" s="8">
        <v>0</v>
      </c>
      <c r="P273" s="9" t="s">
        <v>1148</v>
      </c>
      <c r="Q273" s="8">
        <v>0</v>
      </c>
      <c r="R273" s="9" t="s">
        <v>1148</v>
      </c>
      <c r="S273" s="8">
        <v>1436</v>
      </c>
      <c r="T273" s="9" t="s">
        <v>1148</v>
      </c>
      <c r="U273" s="8">
        <v>0</v>
      </c>
      <c r="V273" s="9" t="s">
        <v>1148</v>
      </c>
      <c r="W273" s="33">
        <v>15384</v>
      </c>
      <c r="X273" s="9" t="s">
        <v>1148</v>
      </c>
      <c r="Y273" s="30">
        <v>13</v>
      </c>
      <c r="Z273" s="9" t="s">
        <v>1148</v>
      </c>
      <c r="AA273" s="30">
        <v>0</v>
      </c>
      <c r="AB273" s="9" t="s">
        <v>1148</v>
      </c>
      <c r="AC273" s="30">
        <v>0</v>
      </c>
      <c r="AD273" s="9" t="s">
        <v>1148</v>
      </c>
      <c r="AE273" s="30">
        <v>1</v>
      </c>
      <c r="AF273" s="9" t="s">
        <v>1148</v>
      </c>
      <c r="AG273" s="19">
        <v>0</v>
      </c>
      <c r="AH273" s="34" t="s">
        <v>1148</v>
      </c>
      <c r="AI273" s="32">
        <v>14</v>
      </c>
      <c r="AJ273" s="7" t="s">
        <v>1148</v>
      </c>
      <c r="AK273" s="7" t="str">
        <f>IF(OR(N273="Q",P273="Q",R273="Q",T273="Q",V273="Q",X273="Q",Z273="Q",AB273="Q",AD273="Q",AF273="Q",AH273="Q",AJ273="Q"),"Yes","No")</f>
        <v>No</v>
      </c>
    </row>
    <row r="274" spans="1:37">
      <c r="A274" s="7" t="s">
        <v>270</v>
      </c>
      <c r="B274" s="7" t="s">
        <v>271</v>
      </c>
      <c r="C274" s="37" t="s">
        <v>77</v>
      </c>
      <c r="D274" s="298">
        <v>3054</v>
      </c>
      <c r="E274" s="299">
        <v>30054</v>
      </c>
      <c r="F274" s="27" t="s">
        <v>167</v>
      </c>
      <c r="G274" s="27" t="s">
        <v>160</v>
      </c>
      <c r="H274" s="35">
        <v>87454</v>
      </c>
      <c r="I274" s="35">
        <v>113</v>
      </c>
      <c r="J274" s="9" t="s">
        <v>7</v>
      </c>
      <c r="K274" s="9" t="s">
        <v>161</v>
      </c>
      <c r="L274" s="8">
        <v>59</v>
      </c>
      <c r="M274" s="8">
        <v>0</v>
      </c>
      <c r="N274" s="9" t="s">
        <v>1148</v>
      </c>
      <c r="O274" s="8">
        <v>0</v>
      </c>
      <c r="P274" s="9" t="s">
        <v>1148</v>
      </c>
      <c r="Q274" s="8">
        <v>0</v>
      </c>
      <c r="R274" s="9" t="s">
        <v>1148</v>
      </c>
      <c r="S274" s="8">
        <v>4227</v>
      </c>
      <c r="T274" s="9" t="s">
        <v>1148</v>
      </c>
      <c r="U274" s="8">
        <v>0</v>
      </c>
      <c r="V274" s="9" t="s">
        <v>1148</v>
      </c>
      <c r="W274" s="33">
        <v>4227</v>
      </c>
      <c r="X274" s="9" t="s">
        <v>1148</v>
      </c>
      <c r="Y274" s="30">
        <v>0</v>
      </c>
      <c r="Z274" s="9" t="s">
        <v>1148</v>
      </c>
      <c r="AA274" s="30">
        <v>0</v>
      </c>
      <c r="AB274" s="9" t="s">
        <v>1148</v>
      </c>
      <c r="AC274" s="30">
        <v>0</v>
      </c>
      <c r="AD274" s="9" t="s">
        <v>1148</v>
      </c>
      <c r="AE274" s="30">
        <v>4</v>
      </c>
      <c r="AF274" s="9" t="s">
        <v>1148</v>
      </c>
      <c r="AG274" s="19">
        <v>0</v>
      </c>
      <c r="AH274" s="34" t="s">
        <v>1148</v>
      </c>
      <c r="AI274" s="32">
        <v>4</v>
      </c>
      <c r="AJ274" s="7" t="s">
        <v>1148</v>
      </c>
      <c r="AK274" s="7" t="str">
        <f>IF(OR(N274="Q",P274="Q",R274="Q",T274="Q",V274="Q",X274="Q",Z274="Q",AB274="Q",AD274="Q",AF274="Q",AH274="Q",AJ274="Q"),"Yes","No")</f>
        <v>No</v>
      </c>
    </row>
    <row r="275" spans="1:37">
      <c r="A275" s="7" t="s">
        <v>270</v>
      </c>
      <c r="B275" s="7" t="s">
        <v>271</v>
      </c>
      <c r="C275" s="37" t="s">
        <v>77</v>
      </c>
      <c r="D275" s="298">
        <v>3054</v>
      </c>
      <c r="E275" s="299">
        <v>30054</v>
      </c>
      <c r="F275" s="27" t="s">
        <v>167</v>
      </c>
      <c r="G275" s="27" t="s">
        <v>160</v>
      </c>
      <c r="H275" s="35">
        <v>87454</v>
      </c>
      <c r="I275" s="35">
        <v>113</v>
      </c>
      <c r="J275" s="9" t="s">
        <v>8</v>
      </c>
      <c r="K275" s="9" t="s">
        <v>161</v>
      </c>
      <c r="L275" s="8">
        <v>45</v>
      </c>
      <c r="M275" s="8">
        <v>0</v>
      </c>
      <c r="N275" s="9" t="s">
        <v>1148</v>
      </c>
      <c r="O275" s="8">
        <v>1058</v>
      </c>
      <c r="P275" s="9" t="s">
        <v>1148</v>
      </c>
      <c r="Q275" s="8">
        <v>0</v>
      </c>
      <c r="R275" s="9" t="s">
        <v>1148</v>
      </c>
      <c r="S275" s="8">
        <v>0</v>
      </c>
      <c r="T275" s="9" t="s">
        <v>1148</v>
      </c>
      <c r="U275" s="8">
        <v>0</v>
      </c>
      <c r="V275" s="9" t="s">
        <v>1148</v>
      </c>
      <c r="W275" s="33">
        <v>1058</v>
      </c>
      <c r="X275" s="9" t="s">
        <v>1148</v>
      </c>
      <c r="Y275" s="30">
        <v>0</v>
      </c>
      <c r="Z275" s="9" t="s">
        <v>1148</v>
      </c>
      <c r="AA275" s="30">
        <v>3</v>
      </c>
      <c r="AB275" s="9" t="s">
        <v>1148</v>
      </c>
      <c r="AC275" s="30">
        <v>0</v>
      </c>
      <c r="AD275" s="9" t="s">
        <v>1148</v>
      </c>
      <c r="AE275" s="30">
        <v>0</v>
      </c>
      <c r="AF275" s="9" t="s">
        <v>1148</v>
      </c>
      <c r="AG275" s="19">
        <v>0</v>
      </c>
      <c r="AH275" s="34" t="s">
        <v>1148</v>
      </c>
      <c r="AI275" s="32">
        <v>3</v>
      </c>
      <c r="AJ275" s="7" t="s">
        <v>1148</v>
      </c>
      <c r="AK275" s="7" t="str">
        <f>IF(OR(N275="Q",P275="Q",R275="Q",T275="Q",V275="Q",X275="Q",Z275="Q",AB275="Q",AD275="Q",AF275="Q",AH275="Q",AJ275="Q"),"Yes","No")</f>
        <v>No</v>
      </c>
    </row>
    <row r="276" spans="1:37">
      <c r="A276" s="7" t="s">
        <v>352</v>
      </c>
      <c r="B276" s="7" t="s">
        <v>353</v>
      </c>
      <c r="C276" s="37" t="s">
        <v>77</v>
      </c>
      <c r="D276" s="298">
        <v>3014</v>
      </c>
      <c r="E276" s="299">
        <v>30014</v>
      </c>
      <c r="F276" s="27" t="s">
        <v>167</v>
      </c>
      <c r="G276" s="27" t="s">
        <v>160</v>
      </c>
      <c r="H276" s="35">
        <v>444474</v>
      </c>
      <c r="I276" s="35">
        <v>113</v>
      </c>
      <c r="J276" s="9" t="s">
        <v>10</v>
      </c>
      <c r="K276" s="9" t="s">
        <v>161</v>
      </c>
      <c r="L276" s="8">
        <v>30</v>
      </c>
      <c r="M276" s="8">
        <v>4951</v>
      </c>
      <c r="N276" s="9" t="s">
        <v>1148</v>
      </c>
      <c r="O276" s="8">
        <v>0</v>
      </c>
      <c r="P276" s="9" t="s">
        <v>1148</v>
      </c>
      <c r="Q276" s="8">
        <v>0</v>
      </c>
      <c r="R276" s="9" t="s">
        <v>1148</v>
      </c>
      <c r="S276" s="8">
        <v>0</v>
      </c>
      <c r="T276" s="9" t="s">
        <v>1148</v>
      </c>
      <c r="U276" s="8">
        <v>0</v>
      </c>
      <c r="V276" s="9" t="s">
        <v>1148</v>
      </c>
      <c r="W276" s="33">
        <v>4951</v>
      </c>
      <c r="X276" s="9" t="s">
        <v>1148</v>
      </c>
      <c r="Y276" s="30">
        <v>2</v>
      </c>
      <c r="Z276" s="9" t="s">
        <v>1148</v>
      </c>
      <c r="AA276" s="30">
        <v>0</v>
      </c>
      <c r="AB276" s="9" t="s">
        <v>1148</v>
      </c>
      <c r="AC276" s="30">
        <v>0</v>
      </c>
      <c r="AD276" s="9" t="s">
        <v>1148</v>
      </c>
      <c r="AE276" s="30">
        <v>0</v>
      </c>
      <c r="AF276" s="9" t="s">
        <v>1148</v>
      </c>
      <c r="AG276" s="19">
        <v>0</v>
      </c>
      <c r="AH276" s="34" t="s">
        <v>1148</v>
      </c>
      <c r="AI276" s="32">
        <v>2</v>
      </c>
      <c r="AJ276" s="7" t="s">
        <v>1148</v>
      </c>
      <c r="AK276" s="7" t="str">
        <f>IF(OR(N276="Q",P276="Q",R276="Q",T276="Q",V276="Q",X276="Q",Z276="Q",AB276="Q",AD276="Q",AF276="Q",AH276="Q",AJ276="Q"),"Yes","No")</f>
        <v>No</v>
      </c>
    </row>
    <row r="277" spans="1:37">
      <c r="A277" s="7" t="s">
        <v>679</v>
      </c>
      <c r="B277" s="7" t="s">
        <v>680</v>
      </c>
      <c r="C277" s="37" t="s">
        <v>45</v>
      </c>
      <c r="D277" s="298">
        <v>4019</v>
      </c>
      <c r="E277" s="299">
        <v>40019</v>
      </c>
      <c r="F277" s="27" t="s">
        <v>167</v>
      </c>
      <c r="G277" s="27" t="s">
        <v>160</v>
      </c>
      <c r="H277" s="35">
        <v>1624827</v>
      </c>
      <c r="I277" s="35">
        <v>109</v>
      </c>
      <c r="J277" s="9" t="s">
        <v>7</v>
      </c>
      <c r="K277" s="9" t="s">
        <v>161</v>
      </c>
      <c r="L277" s="8">
        <v>87</v>
      </c>
      <c r="M277" s="8">
        <v>24370</v>
      </c>
      <c r="N277" s="9" t="s">
        <v>1148</v>
      </c>
      <c r="O277" s="8">
        <v>2354</v>
      </c>
      <c r="P277" s="9" t="s">
        <v>1148</v>
      </c>
      <c r="Q277" s="8">
        <v>1845</v>
      </c>
      <c r="R277" s="9" t="s">
        <v>1148</v>
      </c>
      <c r="S277" s="8">
        <v>2936</v>
      </c>
      <c r="T277" s="9" t="s">
        <v>1148</v>
      </c>
      <c r="U277" s="8">
        <v>0</v>
      </c>
      <c r="V277" s="9" t="s">
        <v>1148</v>
      </c>
      <c r="W277" s="33">
        <v>31505</v>
      </c>
      <c r="X277" s="9" t="s">
        <v>1148</v>
      </c>
      <c r="Y277" s="30">
        <v>19</v>
      </c>
      <c r="Z277" s="9" t="s">
        <v>1148</v>
      </c>
      <c r="AA277" s="30">
        <v>2</v>
      </c>
      <c r="AB277" s="9" t="s">
        <v>1148</v>
      </c>
      <c r="AC277" s="30">
        <v>1.8</v>
      </c>
      <c r="AD277" s="9" t="s">
        <v>1148</v>
      </c>
      <c r="AE277" s="30">
        <v>2.4</v>
      </c>
      <c r="AF277" s="9" t="s">
        <v>1148</v>
      </c>
      <c r="AG277" s="19">
        <v>0</v>
      </c>
      <c r="AH277" s="34" t="s">
        <v>1148</v>
      </c>
      <c r="AI277" s="32">
        <v>25.2</v>
      </c>
      <c r="AJ277" s="7" t="s">
        <v>1148</v>
      </c>
      <c r="AK277" s="7" t="str">
        <f>IF(OR(N277="Q",P277="Q",R277="Q",T277="Q",V277="Q",X277="Q",Z277="Q",AB277="Q",AD277="Q",AF277="Q",AH277="Q",AJ277="Q"),"Yes","No")</f>
        <v>No</v>
      </c>
    </row>
    <row r="278" spans="1:37">
      <c r="A278" s="7" t="s">
        <v>679</v>
      </c>
      <c r="B278" s="7" t="s">
        <v>680</v>
      </c>
      <c r="C278" s="37" t="s">
        <v>45</v>
      </c>
      <c r="D278" s="298">
        <v>4019</v>
      </c>
      <c r="E278" s="299">
        <v>40019</v>
      </c>
      <c r="F278" s="27" t="s">
        <v>167</v>
      </c>
      <c r="G278" s="27" t="s">
        <v>160</v>
      </c>
      <c r="H278" s="35">
        <v>1624827</v>
      </c>
      <c r="I278" s="35">
        <v>109</v>
      </c>
      <c r="J278" s="9" t="s">
        <v>10</v>
      </c>
      <c r="K278" s="9" t="s">
        <v>161</v>
      </c>
      <c r="L278" s="8">
        <v>22</v>
      </c>
      <c r="M278" s="8">
        <v>6308</v>
      </c>
      <c r="N278" s="9" t="s">
        <v>1148</v>
      </c>
      <c r="O278" s="8">
        <v>1153</v>
      </c>
      <c r="P278" s="9" t="s">
        <v>1148</v>
      </c>
      <c r="Q278" s="8">
        <v>495</v>
      </c>
      <c r="R278" s="9" t="s">
        <v>1148</v>
      </c>
      <c r="S278" s="8">
        <v>787</v>
      </c>
      <c r="T278" s="9" t="s">
        <v>1148</v>
      </c>
      <c r="U278" s="8">
        <v>0</v>
      </c>
      <c r="V278" s="9" t="s">
        <v>1148</v>
      </c>
      <c r="W278" s="33">
        <v>8743</v>
      </c>
      <c r="X278" s="9" t="s">
        <v>1148</v>
      </c>
      <c r="Y278" s="30">
        <v>5</v>
      </c>
      <c r="Z278" s="9" t="s">
        <v>1148</v>
      </c>
      <c r="AA278" s="30">
        <v>1</v>
      </c>
      <c r="AB278" s="9" t="s">
        <v>1148</v>
      </c>
      <c r="AC278" s="30">
        <v>0.4</v>
      </c>
      <c r="AD278" s="9" t="s">
        <v>1148</v>
      </c>
      <c r="AE278" s="30">
        <v>0.6</v>
      </c>
      <c r="AF278" s="9" t="s">
        <v>1148</v>
      </c>
      <c r="AG278" s="19">
        <v>0</v>
      </c>
      <c r="AH278" s="34" t="s">
        <v>1148</v>
      </c>
      <c r="AI278" s="32">
        <v>7</v>
      </c>
      <c r="AJ278" s="7" t="s">
        <v>1148</v>
      </c>
      <c r="AK278" s="7" t="str">
        <f>IF(OR(N278="Q",P278="Q",R278="Q",T278="Q",V278="Q",X278="Q",Z278="Q",AB278="Q",AD278="Q",AF278="Q",AH278="Q",AJ278="Q"),"Yes","No")</f>
        <v>No</v>
      </c>
    </row>
    <row r="279" spans="1:37">
      <c r="A279" s="7" t="s">
        <v>709</v>
      </c>
      <c r="B279" s="7" t="s">
        <v>710</v>
      </c>
      <c r="C279" s="37" t="s">
        <v>89</v>
      </c>
      <c r="D279" s="298">
        <v>21</v>
      </c>
      <c r="E279" s="299">
        <v>21</v>
      </c>
      <c r="F279" s="27" t="s">
        <v>167</v>
      </c>
      <c r="G279" s="27" t="s">
        <v>160</v>
      </c>
      <c r="H279" s="35">
        <v>114473</v>
      </c>
      <c r="I279" s="35">
        <v>107</v>
      </c>
      <c r="J279" s="9" t="s">
        <v>7</v>
      </c>
      <c r="K279" s="9" t="s">
        <v>161</v>
      </c>
      <c r="L279" s="8">
        <v>44</v>
      </c>
      <c r="M279" s="8">
        <v>0</v>
      </c>
      <c r="N279" s="9" t="s">
        <v>1148</v>
      </c>
      <c r="O279" s="8">
        <v>0</v>
      </c>
      <c r="P279" s="9" t="s">
        <v>1148</v>
      </c>
      <c r="Q279" s="8">
        <v>639</v>
      </c>
      <c r="R279" s="9" t="s">
        <v>1148</v>
      </c>
      <c r="S279" s="8">
        <v>1352</v>
      </c>
      <c r="T279" s="9" t="s">
        <v>1148</v>
      </c>
      <c r="U279" s="8">
        <v>0</v>
      </c>
      <c r="V279" s="9" t="s">
        <v>1148</v>
      </c>
      <c r="W279" s="33">
        <v>1991</v>
      </c>
      <c r="X279" s="9" t="s">
        <v>1148</v>
      </c>
      <c r="Y279" s="30">
        <v>0</v>
      </c>
      <c r="Z279" s="9" t="s">
        <v>1148</v>
      </c>
      <c r="AA279" s="30">
        <v>0</v>
      </c>
      <c r="AB279" s="9" t="s">
        <v>1148</v>
      </c>
      <c r="AC279" s="30">
        <v>0</v>
      </c>
      <c r="AD279" s="9" t="s">
        <v>1148</v>
      </c>
      <c r="AE279" s="30">
        <v>2.1</v>
      </c>
      <c r="AF279" s="9" t="s">
        <v>1148</v>
      </c>
      <c r="AG279" s="19">
        <v>0</v>
      </c>
      <c r="AH279" s="34" t="s">
        <v>1148</v>
      </c>
      <c r="AI279" s="32">
        <v>2.1</v>
      </c>
      <c r="AJ279" s="7" t="s">
        <v>1148</v>
      </c>
      <c r="AK279" s="7" t="str">
        <f>IF(OR(N279="Q",P279="Q",R279="Q",T279="Q",V279="Q",X279="Q",Z279="Q",AB279="Q",AD279="Q",AF279="Q",AH279="Q",AJ279="Q"),"Yes","No")</f>
        <v>No</v>
      </c>
    </row>
    <row r="280" spans="1:37">
      <c r="A280" s="7" t="s">
        <v>709</v>
      </c>
      <c r="B280" s="7" t="s">
        <v>710</v>
      </c>
      <c r="C280" s="37" t="s">
        <v>89</v>
      </c>
      <c r="D280" s="298">
        <v>21</v>
      </c>
      <c r="E280" s="299">
        <v>21</v>
      </c>
      <c r="F280" s="27" t="s">
        <v>167</v>
      </c>
      <c r="G280" s="27" t="s">
        <v>160</v>
      </c>
      <c r="H280" s="35">
        <v>114473</v>
      </c>
      <c r="I280" s="35">
        <v>107</v>
      </c>
      <c r="J280" s="9" t="s">
        <v>8</v>
      </c>
      <c r="K280" s="9" t="s">
        <v>161</v>
      </c>
      <c r="L280" s="8">
        <v>31</v>
      </c>
      <c r="M280" s="8">
        <v>1031</v>
      </c>
      <c r="N280" s="9" t="s">
        <v>1148</v>
      </c>
      <c r="O280" s="8">
        <v>0</v>
      </c>
      <c r="P280" s="9" t="s">
        <v>1148</v>
      </c>
      <c r="Q280" s="8">
        <v>0</v>
      </c>
      <c r="R280" s="9" t="s">
        <v>1148</v>
      </c>
      <c r="S280" s="8">
        <v>6</v>
      </c>
      <c r="T280" s="9" t="s">
        <v>1148</v>
      </c>
      <c r="U280" s="8">
        <v>0</v>
      </c>
      <c r="V280" s="9" t="s">
        <v>1148</v>
      </c>
      <c r="W280" s="33">
        <v>1037</v>
      </c>
      <c r="X280" s="9" t="s">
        <v>1148</v>
      </c>
      <c r="Y280" s="30">
        <v>0.9</v>
      </c>
      <c r="Z280" s="9" t="s">
        <v>1148</v>
      </c>
      <c r="AA280" s="30">
        <v>0</v>
      </c>
      <c r="AB280" s="9" t="s">
        <v>1148</v>
      </c>
      <c r="AC280" s="30">
        <v>0</v>
      </c>
      <c r="AD280" s="9" t="s">
        <v>1148</v>
      </c>
      <c r="AE280" s="30">
        <v>0</v>
      </c>
      <c r="AF280" s="9" t="s">
        <v>1148</v>
      </c>
      <c r="AG280" s="19">
        <v>0</v>
      </c>
      <c r="AH280" s="34" t="s">
        <v>1148</v>
      </c>
      <c r="AI280" s="32">
        <v>0.9</v>
      </c>
      <c r="AJ280" s="7" t="s">
        <v>1148</v>
      </c>
      <c r="AK280" s="7" t="str">
        <f>IF(OR(N280="Q",P280="Q",R280="Q",T280="Q",V280="Q",X280="Q",Z280="Q",AB280="Q",AD280="Q",AF280="Q",AH280="Q",AJ280="Q"),"Yes","No")</f>
        <v>No</v>
      </c>
    </row>
    <row r="281" spans="1:37">
      <c r="A281" s="7" t="s">
        <v>709</v>
      </c>
      <c r="B281" s="7" t="s">
        <v>710</v>
      </c>
      <c r="C281" s="37" t="s">
        <v>89</v>
      </c>
      <c r="D281" s="298">
        <v>21</v>
      </c>
      <c r="E281" s="299">
        <v>21</v>
      </c>
      <c r="F281" s="27" t="s">
        <v>167</v>
      </c>
      <c r="G281" s="27" t="s">
        <v>160</v>
      </c>
      <c r="H281" s="35">
        <v>114473</v>
      </c>
      <c r="I281" s="35">
        <v>107</v>
      </c>
      <c r="J281" s="9" t="s">
        <v>10</v>
      </c>
      <c r="K281" s="9" t="s">
        <v>161</v>
      </c>
      <c r="L281" s="8">
        <v>30</v>
      </c>
      <c r="M281" s="8">
        <v>1153</v>
      </c>
      <c r="N281" s="9" t="s">
        <v>1148</v>
      </c>
      <c r="O281" s="8">
        <v>0</v>
      </c>
      <c r="P281" s="9" t="s">
        <v>1148</v>
      </c>
      <c r="Q281" s="8">
        <v>0</v>
      </c>
      <c r="R281" s="9" t="s">
        <v>1148</v>
      </c>
      <c r="S281" s="8">
        <v>244</v>
      </c>
      <c r="T281" s="9" t="s">
        <v>1148</v>
      </c>
      <c r="U281" s="8">
        <v>0</v>
      </c>
      <c r="V281" s="9" t="s">
        <v>1148</v>
      </c>
      <c r="W281" s="33">
        <v>1397</v>
      </c>
      <c r="X281" s="9" t="s">
        <v>1148</v>
      </c>
      <c r="Y281" s="30">
        <v>1</v>
      </c>
      <c r="Z281" s="9" t="s">
        <v>1148</v>
      </c>
      <c r="AA281" s="30">
        <v>0</v>
      </c>
      <c r="AB281" s="9" t="s">
        <v>1148</v>
      </c>
      <c r="AC281" s="30">
        <v>0</v>
      </c>
      <c r="AD281" s="9" t="s">
        <v>1148</v>
      </c>
      <c r="AE281" s="30">
        <v>0.1</v>
      </c>
      <c r="AF281" s="9" t="s">
        <v>1148</v>
      </c>
      <c r="AG281" s="19">
        <v>0</v>
      </c>
      <c r="AH281" s="34" t="s">
        <v>1148</v>
      </c>
      <c r="AI281" s="32">
        <v>1.1000000000000001</v>
      </c>
      <c r="AJ281" s="7" t="s">
        <v>1148</v>
      </c>
      <c r="AK281" s="7" t="str">
        <f>IF(OR(N281="Q",P281="Q",R281="Q",T281="Q",V281="Q",X281="Q",Z281="Q",AB281="Q",AD281="Q",AF281="Q",AH281="Q",AJ281="Q"),"Yes","No")</f>
        <v>No</v>
      </c>
    </row>
    <row r="282" spans="1:37">
      <c r="A282" s="7" t="s">
        <v>525</v>
      </c>
      <c r="B282" s="7" t="s">
        <v>526</v>
      </c>
      <c r="C282" s="37" t="s">
        <v>17</v>
      </c>
      <c r="D282" s="298">
        <v>9041</v>
      </c>
      <c r="E282" s="299">
        <v>90041</v>
      </c>
      <c r="F282" s="27" t="s">
        <v>164</v>
      </c>
      <c r="G282" s="27" t="s">
        <v>160</v>
      </c>
      <c r="H282" s="35">
        <v>12150996</v>
      </c>
      <c r="I282" s="35">
        <v>104</v>
      </c>
      <c r="J282" s="9" t="s">
        <v>7</v>
      </c>
      <c r="K282" s="9" t="s">
        <v>161</v>
      </c>
      <c r="L282" s="8">
        <v>59</v>
      </c>
      <c r="M282" s="8">
        <v>86117</v>
      </c>
      <c r="N282" s="9" t="s">
        <v>1148</v>
      </c>
      <c r="O282" s="8">
        <v>10795</v>
      </c>
      <c r="P282" s="9" t="s">
        <v>1148</v>
      </c>
      <c r="Q282" s="8">
        <v>0</v>
      </c>
      <c r="R282" s="9" t="s">
        <v>1148</v>
      </c>
      <c r="S282" s="8">
        <v>1968</v>
      </c>
      <c r="T282" s="9" t="s">
        <v>1148</v>
      </c>
      <c r="U282" s="8">
        <v>0</v>
      </c>
      <c r="V282" s="9" t="s">
        <v>1148</v>
      </c>
      <c r="W282" s="33">
        <v>98880</v>
      </c>
      <c r="X282" s="9" t="s">
        <v>1148</v>
      </c>
      <c r="Y282" s="30">
        <v>45.1</v>
      </c>
      <c r="Z282" s="9" t="s">
        <v>1148</v>
      </c>
      <c r="AA282" s="30">
        <v>4</v>
      </c>
      <c r="AB282" s="9" t="s">
        <v>1148</v>
      </c>
      <c r="AC282" s="30">
        <v>0</v>
      </c>
      <c r="AD282" s="9" t="s">
        <v>1148</v>
      </c>
      <c r="AE282" s="30">
        <v>1.9</v>
      </c>
      <c r="AF282" s="9" t="s">
        <v>1148</v>
      </c>
      <c r="AG282" s="19">
        <v>0</v>
      </c>
      <c r="AH282" s="34" t="s">
        <v>1148</v>
      </c>
      <c r="AI282" s="32">
        <v>51</v>
      </c>
      <c r="AJ282" s="7" t="s">
        <v>1148</v>
      </c>
      <c r="AK282" s="7" t="str">
        <f>IF(OR(N282="Q",P282="Q",R282="Q",T282="Q",V282="Q",X282="Q",Z282="Q",AB282="Q",AD282="Q",AF282="Q",AH282="Q",AJ282="Q"),"Yes","No")</f>
        <v>No</v>
      </c>
    </row>
    <row r="283" spans="1:37">
      <c r="A283" s="7" t="s">
        <v>462</v>
      </c>
      <c r="B283" s="7" t="s">
        <v>463</v>
      </c>
      <c r="C283" s="37" t="s">
        <v>32</v>
      </c>
      <c r="D283" s="298">
        <v>4028</v>
      </c>
      <c r="E283" s="299">
        <v>40028</v>
      </c>
      <c r="F283" s="27" t="s">
        <v>164</v>
      </c>
      <c r="G283" s="27" t="s">
        <v>160</v>
      </c>
      <c r="H283" s="35">
        <v>530290</v>
      </c>
      <c r="I283" s="35">
        <v>104</v>
      </c>
      <c r="J283" s="9" t="s">
        <v>7</v>
      </c>
      <c r="K283" s="9" t="s">
        <v>161</v>
      </c>
      <c r="L283" s="8">
        <v>48</v>
      </c>
      <c r="M283" s="8">
        <v>3032</v>
      </c>
      <c r="N283" s="9" t="s">
        <v>1148</v>
      </c>
      <c r="O283" s="8">
        <v>0</v>
      </c>
      <c r="P283" s="9" t="s">
        <v>1148</v>
      </c>
      <c r="Q283" s="8">
        <v>0</v>
      </c>
      <c r="R283" s="9" t="s">
        <v>1148</v>
      </c>
      <c r="S283" s="8">
        <v>0</v>
      </c>
      <c r="T283" s="9" t="s">
        <v>1148</v>
      </c>
      <c r="U283" s="8">
        <v>0</v>
      </c>
      <c r="V283" s="9" t="s">
        <v>1148</v>
      </c>
      <c r="W283" s="33">
        <v>3032</v>
      </c>
      <c r="X283" s="9" t="s">
        <v>1148</v>
      </c>
      <c r="Y283" s="30">
        <v>2</v>
      </c>
      <c r="Z283" s="9" t="s">
        <v>1148</v>
      </c>
      <c r="AA283" s="30">
        <v>0</v>
      </c>
      <c r="AB283" s="9" t="s">
        <v>1148</v>
      </c>
      <c r="AC283" s="30">
        <v>0</v>
      </c>
      <c r="AD283" s="9" t="s">
        <v>1148</v>
      </c>
      <c r="AE283" s="30">
        <v>0</v>
      </c>
      <c r="AF283" s="9" t="s">
        <v>1148</v>
      </c>
      <c r="AG283" s="19">
        <v>0</v>
      </c>
      <c r="AH283" s="34" t="s">
        <v>1148</v>
      </c>
      <c r="AI283" s="32">
        <v>2</v>
      </c>
      <c r="AJ283" s="7" t="s">
        <v>1148</v>
      </c>
      <c r="AK283" s="7" t="str">
        <f>IF(OR(N283="Q",P283="Q",R283="Q",T283="Q",V283="Q",X283="Q",Z283="Q",AB283="Q",AD283="Q",AF283="Q",AH283="Q",AJ283="Q"),"Yes","No")</f>
        <v>No</v>
      </c>
    </row>
    <row r="284" spans="1:37">
      <c r="A284" s="7" t="s">
        <v>462</v>
      </c>
      <c r="B284" s="7" t="s">
        <v>463</v>
      </c>
      <c r="C284" s="37" t="s">
        <v>32</v>
      </c>
      <c r="D284" s="298">
        <v>4028</v>
      </c>
      <c r="E284" s="299">
        <v>40028</v>
      </c>
      <c r="F284" s="27" t="s">
        <v>164</v>
      </c>
      <c r="G284" s="27" t="s">
        <v>160</v>
      </c>
      <c r="H284" s="35">
        <v>530290</v>
      </c>
      <c r="I284" s="35">
        <v>104</v>
      </c>
      <c r="J284" s="9" t="s">
        <v>10</v>
      </c>
      <c r="K284" s="9" t="s">
        <v>161</v>
      </c>
      <c r="L284" s="8">
        <v>37</v>
      </c>
      <c r="M284" s="8">
        <v>0</v>
      </c>
      <c r="N284" s="9" t="s">
        <v>1148</v>
      </c>
      <c r="O284" s="8">
        <v>0</v>
      </c>
      <c r="P284" s="9" t="s">
        <v>1148</v>
      </c>
      <c r="Q284" s="8">
        <v>0</v>
      </c>
      <c r="R284" s="9" t="s">
        <v>1148</v>
      </c>
      <c r="S284" s="8">
        <v>0</v>
      </c>
      <c r="T284" s="9" t="s">
        <v>1148</v>
      </c>
      <c r="U284" s="8">
        <v>0</v>
      </c>
      <c r="V284" s="9" t="s">
        <v>1148</v>
      </c>
      <c r="W284" s="33">
        <v>0</v>
      </c>
      <c r="X284" s="9" t="s">
        <v>1148</v>
      </c>
      <c r="Y284" s="30">
        <v>0</v>
      </c>
      <c r="Z284" s="9" t="s">
        <v>1148</v>
      </c>
      <c r="AA284" s="30">
        <v>0</v>
      </c>
      <c r="AB284" s="9" t="s">
        <v>1148</v>
      </c>
      <c r="AC284" s="30">
        <v>0</v>
      </c>
      <c r="AD284" s="9" t="s">
        <v>1148</v>
      </c>
      <c r="AE284" s="30">
        <v>0</v>
      </c>
      <c r="AF284" s="9" t="s">
        <v>1148</v>
      </c>
      <c r="AG284" s="19">
        <v>0</v>
      </c>
      <c r="AH284" s="34" t="s">
        <v>1148</v>
      </c>
      <c r="AI284" s="32">
        <v>0</v>
      </c>
      <c r="AJ284" s="7" t="s">
        <v>1148</v>
      </c>
      <c r="AK284" s="7" t="str">
        <f>IF(OR(N284="Q",P284="Q",R284="Q",T284="Q",V284="Q",X284="Q",Z284="Q",AB284="Q",AD284="Q",AF284="Q",AH284="Q",AJ284="Q"),"Yes","No")</f>
        <v>No</v>
      </c>
    </row>
    <row r="285" spans="1:37">
      <c r="A285" s="7" t="s">
        <v>527</v>
      </c>
      <c r="B285" s="7" t="s">
        <v>528</v>
      </c>
      <c r="C285" s="37" t="s">
        <v>17</v>
      </c>
      <c r="D285" s="298">
        <v>9062</v>
      </c>
      <c r="E285" s="299">
        <v>90062</v>
      </c>
      <c r="F285" s="27" t="s">
        <v>167</v>
      </c>
      <c r="G285" s="27" t="s">
        <v>160</v>
      </c>
      <c r="H285" s="35">
        <v>114237</v>
      </c>
      <c r="I285" s="35">
        <v>103</v>
      </c>
      <c r="J285" s="9" t="s">
        <v>7</v>
      </c>
      <c r="K285" s="9" t="s">
        <v>161</v>
      </c>
      <c r="L285" s="8">
        <v>47</v>
      </c>
      <c r="M285" s="8">
        <v>0</v>
      </c>
      <c r="N285" s="9" t="s">
        <v>1148</v>
      </c>
      <c r="O285" s="8">
        <v>0</v>
      </c>
      <c r="P285" s="9" t="s">
        <v>1148</v>
      </c>
      <c r="Q285" s="8">
        <v>0</v>
      </c>
      <c r="R285" s="9" t="s">
        <v>1148</v>
      </c>
      <c r="S285" s="8">
        <v>608</v>
      </c>
      <c r="T285" s="9" t="s">
        <v>1148</v>
      </c>
      <c r="U285" s="8">
        <v>0</v>
      </c>
      <c r="V285" s="9" t="s">
        <v>1148</v>
      </c>
      <c r="W285" s="33">
        <v>608</v>
      </c>
      <c r="X285" s="9" t="s">
        <v>1148</v>
      </c>
      <c r="Y285" s="30">
        <v>0</v>
      </c>
      <c r="Z285" s="9" t="s">
        <v>1148</v>
      </c>
      <c r="AA285" s="30">
        <v>0</v>
      </c>
      <c r="AB285" s="9" t="s">
        <v>1148</v>
      </c>
      <c r="AC285" s="30">
        <v>0</v>
      </c>
      <c r="AD285" s="9" t="s">
        <v>1148</v>
      </c>
      <c r="AE285" s="30">
        <v>0.9</v>
      </c>
      <c r="AF285" s="9" t="s">
        <v>1148</v>
      </c>
      <c r="AG285" s="19">
        <v>0</v>
      </c>
      <c r="AH285" s="34" t="s">
        <v>1148</v>
      </c>
      <c r="AI285" s="32">
        <v>0.9</v>
      </c>
      <c r="AJ285" s="7" t="s">
        <v>1148</v>
      </c>
      <c r="AK285" s="7" t="str">
        <f>IF(OR(N285="Q",P285="Q",R285="Q",T285="Q",V285="Q",X285="Q",Z285="Q",AB285="Q",AD285="Q",AF285="Q",AH285="Q",AJ285="Q"),"Yes","No")</f>
        <v>No</v>
      </c>
    </row>
    <row r="286" spans="1:37">
      <c r="A286" s="7" t="s">
        <v>527</v>
      </c>
      <c r="B286" s="7" t="s">
        <v>528</v>
      </c>
      <c r="C286" s="37" t="s">
        <v>17</v>
      </c>
      <c r="D286" s="298">
        <v>9062</v>
      </c>
      <c r="E286" s="299">
        <v>90062</v>
      </c>
      <c r="F286" s="27" t="s">
        <v>167</v>
      </c>
      <c r="G286" s="27" t="s">
        <v>160</v>
      </c>
      <c r="H286" s="35">
        <v>114237</v>
      </c>
      <c r="I286" s="35">
        <v>103</v>
      </c>
      <c r="J286" s="9" t="s">
        <v>18</v>
      </c>
      <c r="K286" s="9" t="s">
        <v>161</v>
      </c>
      <c r="L286" s="8">
        <v>7</v>
      </c>
      <c r="M286" s="8">
        <v>0</v>
      </c>
      <c r="N286" s="9" t="s">
        <v>1148</v>
      </c>
      <c r="O286" s="8">
        <v>0</v>
      </c>
      <c r="P286" s="9" t="s">
        <v>1148</v>
      </c>
      <c r="Q286" s="8">
        <v>0</v>
      </c>
      <c r="R286" s="9" t="s">
        <v>1148</v>
      </c>
      <c r="S286" s="8">
        <v>76</v>
      </c>
      <c r="T286" s="9" t="s">
        <v>1148</v>
      </c>
      <c r="U286" s="8">
        <v>0</v>
      </c>
      <c r="V286" s="9" t="s">
        <v>1148</v>
      </c>
      <c r="W286" s="33">
        <v>76</v>
      </c>
      <c r="X286" s="9" t="s">
        <v>1148</v>
      </c>
      <c r="Y286" s="30">
        <v>0</v>
      </c>
      <c r="Z286" s="9" t="s">
        <v>1148</v>
      </c>
      <c r="AA286" s="30">
        <v>0</v>
      </c>
      <c r="AB286" s="9" t="s">
        <v>1148</v>
      </c>
      <c r="AC286" s="30">
        <v>0</v>
      </c>
      <c r="AD286" s="9" t="s">
        <v>1148</v>
      </c>
      <c r="AE286" s="30">
        <v>0.1</v>
      </c>
      <c r="AF286" s="9" t="s">
        <v>1148</v>
      </c>
      <c r="AG286" s="19">
        <v>0</v>
      </c>
      <c r="AH286" s="34" t="s">
        <v>1148</v>
      </c>
      <c r="AI286" s="32">
        <v>0.1</v>
      </c>
      <c r="AJ286" s="7" t="s">
        <v>1148</v>
      </c>
      <c r="AK286" s="7" t="str">
        <f>IF(OR(N286="Q",P286="Q",R286="Q",T286="Q",V286="Q",X286="Q",Z286="Q",AB286="Q",AD286="Q",AF286="Q",AH286="Q",AJ286="Q"),"Yes","No")</f>
        <v>No</v>
      </c>
    </row>
    <row r="287" spans="1:37">
      <c r="A287" s="7" t="s">
        <v>344</v>
      </c>
      <c r="B287" s="7" t="s">
        <v>345</v>
      </c>
      <c r="C287" s="37" t="s">
        <v>84</v>
      </c>
      <c r="D287" s="298">
        <v>6051</v>
      </c>
      <c r="E287" s="299">
        <v>60051</v>
      </c>
      <c r="F287" s="27" t="s">
        <v>167</v>
      </c>
      <c r="G287" s="27" t="s">
        <v>160</v>
      </c>
      <c r="H287" s="35">
        <v>320069</v>
      </c>
      <c r="I287" s="35">
        <v>102</v>
      </c>
      <c r="J287" s="9" t="s">
        <v>7</v>
      </c>
      <c r="K287" s="9" t="s">
        <v>161</v>
      </c>
      <c r="L287" s="8">
        <v>59</v>
      </c>
      <c r="M287" s="8">
        <v>9346</v>
      </c>
      <c r="N287" s="9" t="s">
        <v>1148</v>
      </c>
      <c r="O287" s="8">
        <v>0</v>
      </c>
      <c r="P287" s="9" t="s">
        <v>1148</v>
      </c>
      <c r="Q287" s="8">
        <v>1088</v>
      </c>
      <c r="R287" s="9" t="s">
        <v>1148</v>
      </c>
      <c r="S287" s="8">
        <v>1533</v>
      </c>
      <c r="T287" s="9" t="s">
        <v>1148</v>
      </c>
      <c r="U287" s="8">
        <v>0</v>
      </c>
      <c r="V287" s="9" t="s">
        <v>1148</v>
      </c>
      <c r="W287" s="33">
        <v>11967</v>
      </c>
      <c r="X287" s="9" t="s">
        <v>1148</v>
      </c>
      <c r="Y287" s="30">
        <v>7</v>
      </c>
      <c r="Z287" s="9" t="s">
        <v>1148</v>
      </c>
      <c r="AA287" s="30">
        <v>0</v>
      </c>
      <c r="AB287" s="9" t="s">
        <v>1148</v>
      </c>
      <c r="AC287" s="30">
        <v>1</v>
      </c>
      <c r="AD287" s="9" t="s">
        <v>1148</v>
      </c>
      <c r="AE287" s="30">
        <v>2.5</v>
      </c>
      <c r="AF287" s="9" t="s">
        <v>1148</v>
      </c>
      <c r="AG287" s="19">
        <v>0</v>
      </c>
      <c r="AH287" s="34" t="s">
        <v>1148</v>
      </c>
      <c r="AI287" s="32">
        <v>10.5</v>
      </c>
      <c r="AJ287" s="7" t="s">
        <v>1148</v>
      </c>
      <c r="AK287" s="7" t="str">
        <f>IF(OR(N287="Q",P287="Q",R287="Q",T287="Q",V287="Q",X287="Q",Z287="Q",AB287="Q",AD287="Q",AF287="Q",AH287="Q",AJ287="Q"),"Yes","No")</f>
        <v>No</v>
      </c>
    </row>
    <row r="288" spans="1:37">
      <c r="A288" s="7" t="s">
        <v>607</v>
      </c>
      <c r="B288" s="7" t="s">
        <v>608</v>
      </c>
      <c r="C288" s="37" t="s">
        <v>17</v>
      </c>
      <c r="D288" s="298">
        <v>9012</v>
      </c>
      <c r="E288" s="299">
        <v>90012</v>
      </c>
      <c r="F288" s="27" t="s">
        <v>167</v>
      </c>
      <c r="G288" s="27" t="s">
        <v>160</v>
      </c>
      <c r="H288" s="35">
        <v>370583</v>
      </c>
      <c r="I288" s="35">
        <v>102</v>
      </c>
      <c r="J288" s="9" t="s">
        <v>7</v>
      </c>
      <c r="K288" s="9" t="s">
        <v>161</v>
      </c>
      <c r="L288" s="8">
        <v>47</v>
      </c>
      <c r="M288" s="8">
        <v>7527</v>
      </c>
      <c r="N288" s="9" t="s">
        <v>1148</v>
      </c>
      <c r="O288" s="8">
        <v>0</v>
      </c>
      <c r="P288" s="9" t="s">
        <v>1148</v>
      </c>
      <c r="Q288" s="8">
        <v>0</v>
      </c>
      <c r="R288" s="9" t="s">
        <v>1148</v>
      </c>
      <c r="S288" s="8">
        <v>4904</v>
      </c>
      <c r="T288" s="9" t="s">
        <v>1148</v>
      </c>
      <c r="U288" s="8">
        <v>2856</v>
      </c>
      <c r="V288" s="9" t="s">
        <v>1148</v>
      </c>
      <c r="W288" s="33">
        <v>15287</v>
      </c>
      <c r="X288" s="9" t="s">
        <v>1148</v>
      </c>
      <c r="Y288" s="30">
        <v>17</v>
      </c>
      <c r="Z288" s="9" t="s">
        <v>1148</v>
      </c>
      <c r="AA288" s="30">
        <v>0</v>
      </c>
      <c r="AB288" s="9" t="s">
        <v>1148</v>
      </c>
      <c r="AC288" s="30">
        <v>0</v>
      </c>
      <c r="AD288" s="9" t="s">
        <v>1148</v>
      </c>
      <c r="AE288" s="30">
        <v>4</v>
      </c>
      <c r="AF288" s="9" t="s">
        <v>1148</v>
      </c>
      <c r="AG288" s="19">
        <v>5</v>
      </c>
      <c r="AH288" s="34" t="s">
        <v>1148</v>
      </c>
      <c r="AI288" s="32">
        <v>26</v>
      </c>
      <c r="AJ288" s="7" t="s">
        <v>1148</v>
      </c>
      <c r="AK288" s="7" t="str">
        <f>IF(OR(N288="Q",P288="Q",R288="Q",T288="Q",V288="Q",X288="Q",Z288="Q",AB288="Q",AD288="Q",AF288="Q",AH288="Q",AJ288="Q"),"Yes","No")</f>
        <v>No</v>
      </c>
    </row>
    <row r="289" spans="1:37">
      <c r="A289" s="7" t="s">
        <v>344</v>
      </c>
      <c r="B289" s="7" t="s">
        <v>345</v>
      </c>
      <c r="C289" s="37" t="s">
        <v>84</v>
      </c>
      <c r="D289" s="298">
        <v>6051</v>
      </c>
      <c r="E289" s="299">
        <v>60051</v>
      </c>
      <c r="F289" s="27" t="s">
        <v>167</v>
      </c>
      <c r="G289" s="27" t="s">
        <v>160</v>
      </c>
      <c r="H289" s="35">
        <v>320069</v>
      </c>
      <c r="I289" s="35">
        <v>102</v>
      </c>
      <c r="J289" s="9" t="s">
        <v>10</v>
      </c>
      <c r="K289" s="9" t="s">
        <v>161</v>
      </c>
      <c r="L289" s="8">
        <v>1</v>
      </c>
      <c r="M289" s="8">
        <v>348</v>
      </c>
      <c r="N289" s="9" t="s">
        <v>1148</v>
      </c>
      <c r="O289" s="8">
        <v>0</v>
      </c>
      <c r="P289" s="9" t="s">
        <v>1148</v>
      </c>
      <c r="Q289" s="8">
        <v>0</v>
      </c>
      <c r="R289" s="9" t="s">
        <v>1148</v>
      </c>
      <c r="S289" s="8">
        <v>23</v>
      </c>
      <c r="T289" s="9" t="s">
        <v>1148</v>
      </c>
      <c r="U289" s="8">
        <v>0</v>
      </c>
      <c r="V289" s="9" t="s">
        <v>1148</v>
      </c>
      <c r="W289" s="33">
        <v>371</v>
      </c>
      <c r="X289" s="9" t="s">
        <v>1148</v>
      </c>
      <c r="Y289" s="30">
        <v>1</v>
      </c>
      <c r="Z289" s="9" t="s">
        <v>1148</v>
      </c>
      <c r="AA289" s="30">
        <v>0</v>
      </c>
      <c r="AB289" s="9" t="s">
        <v>1148</v>
      </c>
      <c r="AC289" s="30">
        <v>0</v>
      </c>
      <c r="AD289" s="9" t="s">
        <v>1148</v>
      </c>
      <c r="AE289" s="30">
        <v>0.1</v>
      </c>
      <c r="AF289" s="9" t="s">
        <v>1148</v>
      </c>
      <c r="AG289" s="19">
        <v>0</v>
      </c>
      <c r="AH289" s="34" t="s">
        <v>1148</v>
      </c>
      <c r="AI289" s="32">
        <v>1.1000000000000001</v>
      </c>
      <c r="AJ289" s="7" t="s">
        <v>1148</v>
      </c>
      <c r="AK289" s="7" t="str">
        <f>IF(OR(N289="Q",P289="Q",R289="Q",T289="Q",V289="Q",X289="Q",Z289="Q",AB289="Q",AD289="Q",AF289="Q",AH289="Q",AJ289="Q"),"Yes","No")</f>
        <v>No</v>
      </c>
    </row>
    <row r="290" spans="1:37">
      <c r="A290" s="7" t="s">
        <v>617</v>
      </c>
      <c r="B290" s="7" t="s">
        <v>618</v>
      </c>
      <c r="C290" s="37" t="s">
        <v>32</v>
      </c>
      <c r="D290" s="298">
        <v>4046</v>
      </c>
      <c r="E290" s="299">
        <v>40046</v>
      </c>
      <c r="F290" s="27" t="s">
        <v>164</v>
      </c>
      <c r="G290" s="27" t="s">
        <v>160</v>
      </c>
      <c r="H290" s="35">
        <v>643260</v>
      </c>
      <c r="I290" s="35">
        <v>100</v>
      </c>
      <c r="J290" s="9" t="s">
        <v>7</v>
      </c>
      <c r="K290" s="9" t="s">
        <v>161</v>
      </c>
      <c r="L290" s="8">
        <v>48</v>
      </c>
      <c r="M290" s="8">
        <v>0</v>
      </c>
      <c r="N290" s="9" t="s">
        <v>1148</v>
      </c>
      <c r="O290" s="8">
        <v>0</v>
      </c>
      <c r="P290" s="9" t="s">
        <v>1148</v>
      </c>
      <c r="Q290" s="8">
        <v>0</v>
      </c>
      <c r="R290" s="9" t="s">
        <v>1148</v>
      </c>
      <c r="S290" s="8">
        <v>0</v>
      </c>
      <c r="T290" s="9" t="s">
        <v>1148</v>
      </c>
      <c r="U290" s="8">
        <v>0</v>
      </c>
      <c r="V290" s="9" t="s">
        <v>1148</v>
      </c>
      <c r="W290" s="33">
        <v>0</v>
      </c>
      <c r="X290" s="9" t="s">
        <v>1148</v>
      </c>
      <c r="Y290" s="30">
        <v>0</v>
      </c>
      <c r="Z290" s="9" t="s">
        <v>1148</v>
      </c>
      <c r="AA290" s="30">
        <v>0</v>
      </c>
      <c r="AB290" s="9" t="s">
        <v>1148</v>
      </c>
      <c r="AC290" s="30">
        <v>0</v>
      </c>
      <c r="AD290" s="9" t="s">
        <v>1148</v>
      </c>
      <c r="AE290" s="30">
        <v>0</v>
      </c>
      <c r="AF290" s="9" t="s">
        <v>1148</v>
      </c>
      <c r="AG290" s="19">
        <v>0</v>
      </c>
      <c r="AH290" s="34" t="s">
        <v>1148</v>
      </c>
      <c r="AI290" s="32">
        <v>0</v>
      </c>
      <c r="AJ290" s="7" t="s">
        <v>1148</v>
      </c>
      <c r="AK290" s="7" t="str">
        <f>IF(OR(N290="Q",P290="Q",R290="Q",T290="Q",V290="Q",X290="Q",Z290="Q",AB290="Q",AD290="Q",AF290="Q",AH290="Q",AJ290="Q"),"Yes","No")</f>
        <v>No</v>
      </c>
    </row>
    <row r="291" spans="1:37">
      <c r="A291" s="7" t="s">
        <v>617</v>
      </c>
      <c r="B291" s="7" t="s">
        <v>618</v>
      </c>
      <c r="C291" s="37" t="s">
        <v>32</v>
      </c>
      <c r="D291" s="298">
        <v>4046</v>
      </c>
      <c r="E291" s="299">
        <v>40046</v>
      </c>
      <c r="F291" s="27" t="s">
        <v>164</v>
      </c>
      <c r="G291" s="27" t="s">
        <v>160</v>
      </c>
      <c r="H291" s="35">
        <v>643260</v>
      </c>
      <c r="I291" s="35">
        <v>100</v>
      </c>
      <c r="J291" s="9" t="s">
        <v>10</v>
      </c>
      <c r="K291" s="9" t="s">
        <v>161</v>
      </c>
      <c r="L291" s="8">
        <v>11</v>
      </c>
      <c r="M291" s="8">
        <v>0</v>
      </c>
      <c r="N291" s="9" t="s">
        <v>1148</v>
      </c>
      <c r="O291" s="8">
        <v>0</v>
      </c>
      <c r="P291" s="9" t="s">
        <v>1148</v>
      </c>
      <c r="Q291" s="8">
        <v>0</v>
      </c>
      <c r="R291" s="9" t="s">
        <v>1148</v>
      </c>
      <c r="S291" s="8">
        <v>0</v>
      </c>
      <c r="T291" s="9" t="s">
        <v>1148</v>
      </c>
      <c r="U291" s="8">
        <v>0</v>
      </c>
      <c r="V291" s="9" t="s">
        <v>1148</v>
      </c>
      <c r="W291" s="33">
        <v>0</v>
      </c>
      <c r="X291" s="9" t="s">
        <v>1148</v>
      </c>
      <c r="Y291" s="30">
        <v>0</v>
      </c>
      <c r="Z291" s="9" t="s">
        <v>1148</v>
      </c>
      <c r="AA291" s="30">
        <v>0</v>
      </c>
      <c r="AB291" s="9" t="s">
        <v>1148</v>
      </c>
      <c r="AC291" s="30">
        <v>0</v>
      </c>
      <c r="AD291" s="9" t="s">
        <v>1148</v>
      </c>
      <c r="AE291" s="30">
        <v>0</v>
      </c>
      <c r="AF291" s="9" t="s">
        <v>1148</v>
      </c>
      <c r="AG291" s="19">
        <v>0</v>
      </c>
      <c r="AH291" s="34" t="s">
        <v>1148</v>
      </c>
      <c r="AI291" s="32">
        <v>0</v>
      </c>
      <c r="AJ291" s="7" t="s">
        <v>1148</v>
      </c>
      <c r="AK291" s="7" t="str">
        <f>IF(OR(N291="Q",P291="Q",R291="Q",T291="Q",V291="Q",X291="Q",Z291="Q",AB291="Q",AD291="Q",AF291="Q",AH291="Q",AJ291="Q"),"Yes","No")</f>
        <v>No</v>
      </c>
    </row>
    <row r="292" spans="1:37">
      <c r="A292" s="7" t="s">
        <v>617</v>
      </c>
      <c r="B292" s="7" t="s">
        <v>618</v>
      </c>
      <c r="C292" s="37" t="s">
        <v>32</v>
      </c>
      <c r="D292" s="298">
        <v>4046</v>
      </c>
      <c r="E292" s="299">
        <v>40046</v>
      </c>
      <c r="F292" s="27" t="s">
        <v>164</v>
      </c>
      <c r="G292" s="27" t="s">
        <v>160</v>
      </c>
      <c r="H292" s="35">
        <v>643260</v>
      </c>
      <c r="I292" s="35">
        <v>100</v>
      </c>
      <c r="J292" s="9" t="s">
        <v>18</v>
      </c>
      <c r="K292" s="9" t="s">
        <v>161</v>
      </c>
      <c r="L292" s="8">
        <v>5</v>
      </c>
      <c r="M292" s="8">
        <v>0</v>
      </c>
      <c r="N292" s="9" t="s">
        <v>1148</v>
      </c>
      <c r="O292" s="8">
        <v>0</v>
      </c>
      <c r="P292" s="9" t="s">
        <v>1148</v>
      </c>
      <c r="Q292" s="8">
        <v>0</v>
      </c>
      <c r="R292" s="9" t="s">
        <v>1148</v>
      </c>
      <c r="S292" s="8">
        <v>0</v>
      </c>
      <c r="T292" s="9" t="s">
        <v>1148</v>
      </c>
      <c r="U292" s="8">
        <v>0</v>
      </c>
      <c r="V292" s="9" t="s">
        <v>1148</v>
      </c>
      <c r="W292" s="33">
        <v>0</v>
      </c>
      <c r="X292" s="9" t="s">
        <v>1148</v>
      </c>
      <c r="Y292" s="30">
        <v>0</v>
      </c>
      <c r="Z292" s="9" t="s">
        <v>1148</v>
      </c>
      <c r="AA292" s="30">
        <v>0</v>
      </c>
      <c r="AB292" s="9" t="s">
        <v>1148</v>
      </c>
      <c r="AC292" s="30">
        <v>0</v>
      </c>
      <c r="AD292" s="9" t="s">
        <v>1148</v>
      </c>
      <c r="AE292" s="30">
        <v>0</v>
      </c>
      <c r="AF292" s="9" t="s">
        <v>1148</v>
      </c>
      <c r="AG292" s="19">
        <v>0</v>
      </c>
      <c r="AH292" s="34" t="s">
        <v>1148</v>
      </c>
      <c r="AI292" s="32">
        <v>0</v>
      </c>
      <c r="AJ292" s="7" t="s">
        <v>1148</v>
      </c>
      <c r="AK292" s="7" t="str">
        <f>IF(OR(N292="Q",P292="Q",R292="Q",T292="Q",V292="Q",X292="Q",Z292="Q",AB292="Q",AD292="Q",AF292="Q",AH292="Q",AJ292="Q"),"Yes","No")</f>
        <v>No</v>
      </c>
    </row>
    <row r="293" spans="1:37">
      <c r="A293" s="7" t="s">
        <v>217</v>
      </c>
      <c r="B293" s="7" t="s">
        <v>218</v>
      </c>
      <c r="C293" s="37" t="s">
        <v>77</v>
      </c>
      <c r="D293" s="298">
        <v>3024</v>
      </c>
      <c r="E293" s="299">
        <v>30024</v>
      </c>
      <c r="F293" s="27" t="s">
        <v>167</v>
      </c>
      <c r="G293" s="27" t="s">
        <v>160</v>
      </c>
      <c r="H293" s="35">
        <v>266254</v>
      </c>
      <c r="I293" s="35">
        <v>99</v>
      </c>
      <c r="J293" s="9" t="s">
        <v>7</v>
      </c>
      <c r="K293" s="9" t="s">
        <v>161</v>
      </c>
      <c r="L293" s="8">
        <v>44</v>
      </c>
      <c r="M293" s="8">
        <v>3472</v>
      </c>
      <c r="N293" s="9" t="s">
        <v>1148</v>
      </c>
      <c r="O293" s="8">
        <v>0</v>
      </c>
      <c r="P293" s="9" t="s">
        <v>1148</v>
      </c>
      <c r="Q293" s="8">
        <v>703</v>
      </c>
      <c r="R293" s="9" t="s">
        <v>1148</v>
      </c>
      <c r="S293" s="8">
        <v>1000</v>
      </c>
      <c r="T293" s="9" t="s">
        <v>1148</v>
      </c>
      <c r="U293" s="8">
        <v>0</v>
      </c>
      <c r="V293" s="9" t="s">
        <v>1148</v>
      </c>
      <c r="W293" s="33">
        <v>5175</v>
      </c>
      <c r="X293" s="9" t="s">
        <v>1148</v>
      </c>
      <c r="Y293" s="30">
        <v>5</v>
      </c>
      <c r="Z293" s="9" t="s">
        <v>1148</v>
      </c>
      <c r="AA293" s="30">
        <v>0</v>
      </c>
      <c r="AB293" s="9" t="s">
        <v>1148</v>
      </c>
      <c r="AC293" s="30">
        <v>0.64</v>
      </c>
      <c r="AD293" s="9" t="s">
        <v>1148</v>
      </c>
      <c r="AE293" s="30">
        <v>1</v>
      </c>
      <c r="AF293" s="9" t="s">
        <v>1148</v>
      </c>
      <c r="AG293" s="19">
        <v>0</v>
      </c>
      <c r="AH293" s="34" t="s">
        <v>1148</v>
      </c>
      <c r="AI293" s="32">
        <v>6.64</v>
      </c>
      <c r="AJ293" s="7" t="s">
        <v>1148</v>
      </c>
      <c r="AK293" s="7" t="str">
        <f>IF(OR(N293="Q",P293="Q",R293="Q",T293="Q",V293="Q",X293="Q",Z293="Q",AB293="Q",AD293="Q",AF293="Q",AH293="Q",AJ293="Q"),"Yes","No")</f>
        <v>No</v>
      </c>
    </row>
    <row r="294" spans="1:37">
      <c r="A294" s="7" t="s">
        <v>217</v>
      </c>
      <c r="B294" s="7" t="s">
        <v>218</v>
      </c>
      <c r="C294" s="37" t="s">
        <v>77</v>
      </c>
      <c r="D294" s="298">
        <v>3024</v>
      </c>
      <c r="E294" s="299">
        <v>30024</v>
      </c>
      <c r="F294" s="27" t="s">
        <v>167</v>
      </c>
      <c r="G294" s="27" t="s">
        <v>160</v>
      </c>
      <c r="H294" s="35">
        <v>266254</v>
      </c>
      <c r="I294" s="35">
        <v>99</v>
      </c>
      <c r="J294" s="9" t="s">
        <v>10</v>
      </c>
      <c r="K294" s="9" t="s">
        <v>161</v>
      </c>
      <c r="L294" s="8">
        <v>34</v>
      </c>
      <c r="M294" s="8">
        <v>2946</v>
      </c>
      <c r="N294" s="9" t="s">
        <v>1148</v>
      </c>
      <c r="O294" s="8">
        <v>0</v>
      </c>
      <c r="P294" s="9" t="s">
        <v>1148</v>
      </c>
      <c r="Q294" s="8">
        <v>340</v>
      </c>
      <c r="R294" s="9" t="s">
        <v>1148</v>
      </c>
      <c r="S294" s="8">
        <v>0</v>
      </c>
      <c r="T294" s="9" t="s">
        <v>1148</v>
      </c>
      <c r="U294" s="8">
        <v>0</v>
      </c>
      <c r="V294" s="9" t="s">
        <v>1148</v>
      </c>
      <c r="W294" s="33">
        <v>3286</v>
      </c>
      <c r="X294" s="9" t="s">
        <v>1148</v>
      </c>
      <c r="Y294" s="30">
        <v>3</v>
      </c>
      <c r="Z294" s="9" t="s">
        <v>1148</v>
      </c>
      <c r="AA294" s="30">
        <v>0</v>
      </c>
      <c r="AB294" s="9" t="s">
        <v>1148</v>
      </c>
      <c r="AC294" s="30">
        <v>0.36</v>
      </c>
      <c r="AD294" s="9" t="s">
        <v>1148</v>
      </c>
      <c r="AE294" s="30">
        <v>0</v>
      </c>
      <c r="AF294" s="9" t="s">
        <v>1148</v>
      </c>
      <c r="AG294" s="19">
        <v>0</v>
      </c>
      <c r="AH294" s="34" t="s">
        <v>1148</v>
      </c>
      <c r="AI294" s="32">
        <v>3.36</v>
      </c>
      <c r="AJ294" s="7" t="s">
        <v>1148</v>
      </c>
      <c r="AK294" s="7" t="str">
        <f>IF(OR(N294="Q",P294="Q",R294="Q",T294="Q",V294="Q",X294="Q",Z294="Q",AB294="Q",AD294="Q",AF294="Q",AH294="Q",AJ294="Q"),"Yes","No")</f>
        <v>No</v>
      </c>
    </row>
    <row r="295" spans="1:37">
      <c r="A295" s="7" t="s">
        <v>651</v>
      </c>
      <c r="B295" s="7" t="s">
        <v>652</v>
      </c>
      <c r="C295" s="37" t="s">
        <v>63</v>
      </c>
      <c r="D295" s="298">
        <v>2128</v>
      </c>
      <c r="E295" s="299">
        <v>20128</v>
      </c>
      <c r="F295" s="27" t="s">
        <v>175</v>
      </c>
      <c r="G295" s="27" t="s">
        <v>160</v>
      </c>
      <c r="H295" s="35">
        <v>18351295</v>
      </c>
      <c r="I295" s="35">
        <v>98</v>
      </c>
      <c r="J295" s="9" t="s">
        <v>18</v>
      </c>
      <c r="K295" s="9" t="s">
        <v>161</v>
      </c>
      <c r="L295" s="8">
        <v>98</v>
      </c>
      <c r="M295" s="8">
        <v>48721</v>
      </c>
      <c r="N295" s="9" t="s">
        <v>1148</v>
      </c>
      <c r="O295" s="8">
        <v>2557</v>
      </c>
      <c r="P295" s="9" t="s">
        <v>1148</v>
      </c>
      <c r="Q295" s="8">
        <v>0</v>
      </c>
      <c r="R295" s="9" t="s">
        <v>1148</v>
      </c>
      <c r="S295" s="8">
        <v>9646</v>
      </c>
      <c r="T295" s="9" t="s">
        <v>1148</v>
      </c>
      <c r="U295" s="8">
        <v>0</v>
      </c>
      <c r="V295" s="9" t="s">
        <v>1148</v>
      </c>
      <c r="W295" s="33">
        <v>60924</v>
      </c>
      <c r="X295" s="9" t="s">
        <v>1148</v>
      </c>
      <c r="Y295" s="30">
        <v>38</v>
      </c>
      <c r="Z295" s="9" t="s">
        <v>1148</v>
      </c>
      <c r="AA295" s="30">
        <v>1</v>
      </c>
      <c r="AB295" s="9" t="s">
        <v>1148</v>
      </c>
      <c r="AC295" s="30">
        <v>0</v>
      </c>
      <c r="AD295" s="9" t="s">
        <v>1148</v>
      </c>
      <c r="AE295" s="30">
        <v>8</v>
      </c>
      <c r="AF295" s="9" t="s">
        <v>1148</v>
      </c>
      <c r="AG295" s="19">
        <v>0</v>
      </c>
      <c r="AH295" s="34" t="s">
        <v>1148</v>
      </c>
      <c r="AI295" s="32">
        <v>47</v>
      </c>
      <c r="AJ295" s="7" t="s">
        <v>1148</v>
      </c>
      <c r="AK295" s="7" t="str">
        <f>IF(OR(N295="Q",P295="Q",R295="Q",T295="Q",V295="Q",X295="Q",Z295="Q",AB295="Q",AD295="Q",AF295="Q",AH295="Q",AJ295="Q"),"Yes","No")</f>
        <v>No</v>
      </c>
    </row>
    <row r="296" spans="1:37">
      <c r="A296" s="7" t="s">
        <v>340</v>
      </c>
      <c r="B296" s="7" t="s">
        <v>339</v>
      </c>
      <c r="C296" s="37" t="s">
        <v>28</v>
      </c>
      <c r="D296" s="298">
        <v>1055</v>
      </c>
      <c r="E296" s="299">
        <v>10055</v>
      </c>
      <c r="F296" s="27" t="s">
        <v>159</v>
      </c>
      <c r="G296" s="27" t="s">
        <v>160</v>
      </c>
      <c r="H296" s="35">
        <v>562839</v>
      </c>
      <c r="I296" s="35">
        <v>97</v>
      </c>
      <c r="J296" s="9" t="s">
        <v>7</v>
      </c>
      <c r="K296" s="9" t="s">
        <v>161</v>
      </c>
      <c r="L296" s="8">
        <v>97</v>
      </c>
      <c r="M296" s="8">
        <v>10990</v>
      </c>
      <c r="N296" s="9" t="s">
        <v>1148</v>
      </c>
      <c r="O296" s="8">
        <v>0</v>
      </c>
      <c r="P296" s="9" t="s">
        <v>1148</v>
      </c>
      <c r="Q296" s="8">
        <v>0</v>
      </c>
      <c r="R296" s="9" t="s">
        <v>1148</v>
      </c>
      <c r="S296" s="8">
        <v>15986</v>
      </c>
      <c r="T296" s="9" t="s">
        <v>1148</v>
      </c>
      <c r="U296" s="8">
        <v>0</v>
      </c>
      <c r="V296" s="9" t="s">
        <v>1148</v>
      </c>
      <c r="W296" s="33">
        <v>26976</v>
      </c>
      <c r="X296" s="9" t="s">
        <v>1148</v>
      </c>
      <c r="Y296" s="30">
        <v>8</v>
      </c>
      <c r="Z296" s="9" t="s">
        <v>1148</v>
      </c>
      <c r="AA296" s="30">
        <v>0</v>
      </c>
      <c r="AB296" s="9" t="s">
        <v>1148</v>
      </c>
      <c r="AC296" s="30">
        <v>0</v>
      </c>
      <c r="AD296" s="9" t="s">
        <v>1148</v>
      </c>
      <c r="AE296" s="30">
        <v>14</v>
      </c>
      <c r="AF296" s="9" t="s">
        <v>1148</v>
      </c>
      <c r="AG296" s="19">
        <v>0</v>
      </c>
      <c r="AH296" s="34" t="s">
        <v>1148</v>
      </c>
      <c r="AI296" s="32">
        <v>22</v>
      </c>
      <c r="AJ296" s="7" t="s">
        <v>1148</v>
      </c>
      <c r="AK296" s="7" t="str">
        <f>IF(OR(N296="Q",P296="Q",R296="Q",T296="Q",V296="Q",X296="Q",Z296="Q",AB296="Q",AD296="Q",AF296="Q",AH296="Q",AJ296="Q"),"Yes","No")</f>
        <v>No</v>
      </c>
    </row>
    <row r="297" spans="1:37">
      <c r="A297" s="7" t="s">
        <v>291</v>
      </c>
      <c r="B297" s="7" t="s">
        <v>292</v>
      </c>
      <c r="C297" s="37" t="s">
        <v>86</v>
      </c>
      <c r="D297" s="298">
        <v>3071</v>
      </c>
      <c r="E297" s="299">
        <v>30071</v>
      </c>
      <c r="F297" s="27" t="s">
        <v>164</v>
      </c>
      <c r="G297" s="27" t="s">
        <v>160</v>
      </c>
      <c r="H297" s="35">
        <v>4586770</v>
      </c>
      <c r="I297" s="35">
        <v>97</v>
      </c>
      <c r="J297" s="9" t="s">
        <v>7</v>
      </c>
      <c r="K297" s="9" t="s">
        <v>161</v>
      </c>
      <c r="L297" s="8">
        <v>64</v>
      </c>
      <c r="M297" s="8">
        <v>23660</v>
      </c>
      <c r="N297" s="9" t="s">
        <v>1148</v>
      </c>
      <c r="O297" s="8">
        <v>1557</v>
      </c>
      <c r="P297" s="9" t="s">
        <v>1148</v>
      </c>
      <c r="Q297" s="8">
        <v>0</v>
      </c>
      <c r="R297" s="9" t="s">
        <v>1148</v>
      </c>
      <c r="S297" s="8">
        <v>1736</v>
      </c>
      <c r="T297" s="9" t="s">
        <v>1148</v>
      </c>
      <c r="U297" s="8">
        <v>0</v>
      </c>
      <c r="V297" s="9" t="s">
        <v>1148</v>
      </c>
      <c r="W297" s="33">
        <v>26953</v>
      </c>
      <c r="X297" s="9" t="s">
        <v>1148</v>
      </c>
      <c r="Y297" s="30">
        <v>30</v>
      </c>
      <c r="Z297" s="9" t="s">
        <v>1148</v>
      </c>
      <c r="AA297" s="30">
        <v>2</v>
      </c>
      <c r="AB297" s="9" t="s">
        <v>1148</v>
      </c>
      <c r="AC297" s="30">
        <v>0</v>
      </c>
      <c r="AD297" s="9" t="s">
        <v>1148</v>
      </c>
      <c r="AE297" s="30">
        <v>3</v>
      </c>
      <c r="AF297" s="9" t="s">
        <v>1148</v>
      </c>
      <c r="AG297" s="19">
        <v>0</v>
      </c>
      <c r="AH297" s="34" t="s">
        <v>1148</v>
      </c>
      <c r="AI297" s="32">
        <v>35</v>
      </c>
      <c r="AJ297" s="7" t="s">
        <v>1148</v>
      </c>
      <c r="AK297" s="7" t="str">
        <f>IF(OR(N297="Q",P297="Q",R297="Q",T297="Q",V297="Q",X297="Q",Z297="Q",AB297="Q",AD297="Q",AF297="Q",AH297="Q",AJ297="Q"),"Yes","No")</f>
        <v>No</v>
      </c>
    </row>
    <row r="298" spans="1:37">
      <c r="A298" s="7" t="s">
        <v>508</v>
      </c>
      <c r="B298" s="7" t="s">
        <v>509</v>
      </c>
      <c r="C298" s="37" t="s">
        <v>75</v>
      </c>
      <c r="D298" s="298">
        <v>6018</v>
      </c>
      <c r="E298" s="299">
        <v>60018</v>
      </c>
      <c r="F298" s="27" t="s">
        <v>164</v>
      </c>
      <c r="G298" s="27" t="s">
        <v>160</v>
      </c>
      <c r="H298" s="35">
        <v>655479</v>
      </c>
      <c r="I298" s="35">
        <v>96</v>
      </c>
      <c r="J298" s="9" t="s">
        <v>7</v>
      </c>
      <c r="K298" s="9" t="s">
        <v>161</v>
      </c>
      <c r="L298" s="8">
        <v>51</v>
      </c>
      <c r="M298" s="8">
        <v>1924</v>
      </c>
      <c r="N298" s="9" t="s">
        <v>1148</v>
      </c>
      <c r="O298" s="8">
        <v>0</v>
      </c>
      <c r="P298" s="9" t="s">
        <v>1148</v>
      </c>
      <c r="Q298" s="8">
        <v>0</v>
      </c>
      <c r="R298" s="9" t="s">
        <v>1148</v>
      </c>
      <c r="S298" s="8">
        <v>4019</v>
      </c>
      <c r="T298" s="9" t="s">
        <v>1148</v>
      </c>
      <c r="U298" s="8">
        <v>0</v>
      </c>
      <c r="V298" s="9" t="s">
        <v>1148</v>
      </c>
      <c r="W298" s="33">
        <v>5943</v>
      </c>
      <c r="X298" s="9" t="s">
        <v>1148</v>
      </c>
      <c r="Y298" s="30">
        <v>1</v>
      </c>
      <c r="Z298" s="9" t="s">
        <v>1148</v>
      </c>
      <c r="AA298" s="30">
        <v>0</v>
      </c>
      <c r="AB298" s="9" t="s">
        <v>1148</v>
      </c>
      <c r="AC298" s="30">
        <v>0</v>
      </c>
      <c r="AD298" s="9" t="s">
        <v>1148</v>
      </c>
      <c r="AE298" s="30">
        <v>3</v>
      </c>
      <c r="AF298" s="9" t="s">
        <v>1148</v>
      </c>
      <c r="AG298" s="19">
        <v>0</v>
      </c>
      <c r="AH298" s="34" t="s">
        <v>1148</v>
      </c>
      <c r="AI298" s="32">
        <v>4</v>
      </c>
      <c r="AJ298" s="7" t="s">
        <v>1148</v>
      </c>
      <c r="AK298" s="7" t="str">
        <f>IF(OR(N298="Q",P298="Q",R298="Q",T298="Q",V298="Q",X298="Q",Z298="Q",AB298="Q",AD298="Q",AF298="Q",AH298="Q",AJ298="Q"),"Yes","No")</f>
        <v>No</v>
      </c>
    </row>
    <row r="299" spans="1:37">
      <c r="A299" s="7" t="s">
        <v>579</v>
      </c>
      <c r="B299" s="7" t="s">
        <v>580</v>
      </c>
      <c r="C299" s="37" t="s">
        <v>77</v>
      </c>
      <c r="D299" s="298">
        <v>3018</v>
      </c>
      <c r="E299" s="299">
        <v>30018</v>
      </c>
      <c r="F299" s="27" t="s">
        <v>167</v>
      </c>
      <c r="G299" s="27" t="s">
        <v>160</v>
      </c>
      <c r="H299" s="35">
        <v>402004</v>
      </c>
      <c r="I299" s="35">
        <v>95</v>
      </c>
      <c r="J299" s="9" t="s">
        <v>7</v>
      </c>
      <c r="K299" s="9" t="s">
        <v>161</v>
      </c>
      <c r="L299" s="8">
        <v>33</v>
      </c>
      <c r="M299" s="8">
        <v>6455</v>
      </c>
      <c r="N299" s="9" t="s">
        <v>1148</v>
      </c>
      <c r="O299" s="8">
        <v>465</v>
      </c>
      <c r="P299" s="9" t="s">
        <v>1148</v>
      </c>
      <c r="Q299" s="8">
        <v>0</v>
      </c>
      <c r="R299" s="9" t="s">
        <v>1148</v>
      </c>
      <c r="S299" s="8">
        <v>280</v>
      </c>
      <c r="T299" s="9" t="s">
        <v>1148</v>
      </c>
      <c r="U299" s="8">
        <v>0</v>
      </c>
      <c r="V299" s="9" t="s">
        <v>1148</v>
      </c>
      <c r="W299" s="33">
        <v>7200</v>
      </c>
      <c r="X299" s="9" t="s">
        <v>1148</v>
      </c>
      <c r="Y299" s="30">
        <v>12.5</v>
      </c>
      <c r="Z299" s="9" t="s">
        <v>1148</v>
      </c>
      <c r="AA299" s="30">
        <v>0.5</v>
      </c>
      <c r="AB299" s="9" t="s">
        <v>1148</v>
      </c>
      <c r="AC299" s="30">
        <v>0</v>
      </c>
      <c r="AD299" s="9" t="s">
        <v>1148</v>
      </c>
      <c r="AE299" s="30">
        <v>0.5</v>
      </c>
      <c r="AF299" s="9" t="s">
        <v>1148</v>
      </c>
      <c r="AG299" s="19">
        <v>0</v>
      </c>
      <c r="AH299" s="34" t="s">
        <v>1148</v>
      </c>
      <c r="AI299" s="32">
        <v>13.5</v>
      </c>
      <c r="AJ299" s="7" t="s">
        <v>1148</v>
      </c>
      <c r="AK299" s="7" t="str">
        <f>IF(OR(N299="Q",P299="Q",R299="Q",T299="Q",V299="Q",X299="Q",Z299="Q",AB299="Q",AD299="Q",AF299="Q",AH299="Q",AJ299="Q"),"Yes","No")</f>
        <v>No</v>
      </c>
    </row>
    <row r="300" spans="1:37">
      <c r="A300" s="7" t="s">
        <v>750</v>
      </c>
      <c r="B300" s="7" t="s">
        <v>751</v>
      </c>
      <c r="C300" s="37" t="s">
        <v>84</v>
      </c>
      <c r="D300" s="298">
        <v>6101</v>
      </c>
      <c r="E300" s="299">
        <v>60101</v>
      </c>
      <c r="F300" s="27" t="s">
        <v>167</v>
      </c>
      <c r="G300" s="27" t="s">
        <v>160</v>
      </c>
      <c r="H300" s="35">
        <v>366174</v>
      </c>
      <c r="I300" s="35">
        <v>94</v>
      </c>
      <c r="J300" s="9" t="s">
        <v>7</v>
      </c>
      <c r="K300" s="9" t="s">
        <v>161</v>
      </c>
      <c r="L300" s="8">
        <v>44</v>
      </c>
      <c r="M300" s="8">
        <v>24667</v>
      </c>
      <c r="N300" s="9" t="s">
        <v>1148</v>
      </c>
      <c r="O300" s="8">
        <v>1042</v>
      </c>
      <c r="P300" s="9" t="s">
        <v>1148</v>
      </c>
      <c r="Q300" s="8">
        <v>0</v>
      </c>
      <c r="R300" s="9" t="s">
        <v>1148</v>
      </c>
      <c r="S300" s="8">
        <v>0</v>
      </c>
      <c r="T300" s="9" t="s">
        <v>1148</v>
      </c>
      <c r="U300" s="8">
        <v>0</v>
      </c>
      <c r="V300" s="9" t="s">
        <v>1148</v>
      </c>
      <c r="W300" s="33">
        <v>25709</v>
      </c>
      <c r="X300" s="9" t="s">
        <v>1148</v>
      </c>
      <c r="Y300" s="30">
        <v>27</v>
      </c>
      <c r="Z300" s="9" t="s">
        <v>1148</v>
      </c>
      <c r="AA300" s="30">
        <v>1.74</v>
      </c>
      <c r="AB300" s="9" t="s">
        <v>1148</v>
      </c>
      <c r="AC300" s="30">
        <v>0</v>
      </c>
      <c r="AD300" s="9" t="s">
        <v>1148</v>
      </c>
      <c r="AE300" s="30">
        <v>0</v>
      </c>
      <c r="AF300" s="9" t="s">
        <v>1148</v>
      </c>
      <c r="AG300" s="19">
        <v>0</v>
      </c>
      <c r="AH300" s="34" t="s">
        <v>1148</v>
      </c>
      <c r="AI300" s="32">
        <v>28.74</v>
      </c>
      <c r="AJ300" s="7" t="s">
        <v>1148</v>
      </c>
      <c r="AK300" s="7" t="str">
        <f>IF(OR(N300="Q",P300="Q",R300="Q",T300="Q",V300="Q",X300="Q",Z300="Q",AB300="Q",AD300="Q",AF300="Q",AH300="Q",AJ300="Q"),"Yes","No")</f>
        <v>No</v>
      </c>
    </row>
    <row r="301" spans="1:37">
      <c r="A301" s="7" t="s">
        <v>750</v>
      </c>
      <c r="B301" s="7" t="s">
        <v>751</v>
      </c>
      <c r="C301" s="37" t="s">
        <v>84</v>
      </c>
      <c r="D301" s="298">
        <v>6101</v>
      </c>
      <c r="E301" s="299">
        <v>60101</v>
      </c>
      <c r="F301" s="27" t="s">
        <v>167</v>
      </c>
      <c r="G301" s="27" t="s">
        <v>160</v>
      </c>
      <c r="H301" s="35">
        <v>366174</v>
      </c>
      <c r="I301" s="35">
        <v>94</v>
      </c>
      <c r="J301" s="9" t="s">
        <v>10</v>
      </c>
      <c r="K301" s="9" t="s">
        <v>161</v>
      </c>
      <c r="L301" s="8">
        <v>10</v>
      </c>
      <c r="M301" s="8">
        <v>582</v>
      </c>
      <c r="N301" s="9" t="s">
        <v>1148</v>
      </c>
      <c r="O301" s="8">
        <v>156</v>
      </c>
      <c r="P301" s="9" t="s">
        <v>1148</v>
      </c>
      <c r="Q301" s="8">
        <v>0</v>
      </c>
      <c r="R301" s="9" t="s">
        <v>1148</v>
      </c>
      <c r="S301" s="8">
        <v>0</v>
      </c>
      <c r="T301" s="9" t="s">
        <v>1148</v>
      </c>
      <c r="U301" s="8">
        <v>0</v>
      </c>
      <c r="V301" s="9" t="s">
        <v>1148</v>
      </c>
      <c r="W301" s="33">
        <v>738</v>
      </c>
      <c r="X301" s="9" t="s">
        <v>1148</v>
      </c>
      <c r="Y301" s="30">
        <v>0.28000000000000003</v>
      </c>
      <c r="Z301" s="9" t="s">
        <v>1148</v>
      </c>
      <c r="AA301" s="30">
        <v>0.26</v>
      </c>
      <c r="AB301" s="9" t="s">
        <v>1148</v>
      </c>
      <c r="AC301" s="30">
        <v>0</v>
      </c>
      <c r="AD301" s="9" t="s">
        <v>1148</v>
      </c>
      <c r="AE301" s="30">
        <v>0</v>
      </c>
      <c r="AF301" s="9" t="s">
        <v>1148</v>
      </c>
      <c r="AG301" s="19">
        <v>0</v>
      </c>
      <c r="AH301" s="34" t="s">
        <v>1148</v>
      </c>
      <c r="AI301" s="32">
        <v>0.54</v>
      </c>
      <c r="AJ301" s="7" t="s">
        <v>1148</v>
      </c>
      <c r="AK301" s="7" t="str">
        <f>IF(OR(N301="Q",P301="Q",R301="Q",T301="Q",V301="Q",X301="Q",Z301="Q",AB301="Q",AD301="Q",AF301="Q",AH301="Q",AJ301="Q"),"Yes","No")</f>
        <v>No</v>
      </c>
    </row>
    <row r="302" spans="1:37">
      <c r="A302" s="7" t="s">
        <v>223</v>
      </c>
      <c r="B302" s="7" t="s">
        <v>224</v>
      </c>
      <c r="C302" s="37" t="s">
        <v>9</v>
      </c>
      <c r="D302" s="298">
        <v>4042</v>
      </c>
      <c r="E302" s="299">
        <v>40042</v>
      </c>
      <c r="F302" s="27" t="s">
        <v>167</v>
      </c>
      <c r="G302" s="27" t="s">
        <v>160</v>
      </c>
      <c r="H302" s="35">
        <v>749495</v>
      </c>
      <c r="I302" s="35">
        <v>93</v>
      </c>
      <c r="J302" s="9" t="s">
        <v>7</v>
      </c>
      <c r="K302" s="9" t="s">
        <v>161</v>
      </c>
      <c r="L302" s="8">
        <v>68</v>
      </c>
      <c r="M302" s="8">
        <v>2216</v>
      </c>
      <c r="N302" s="9" t="s">
        <v>1148</v>
      </c>
      <c r="O302" s="8">
        <v>0</v>
      </c>
      <c r="P302" s="9" t="s">
        <v>1148</v>
      </c>
      <c r="Q302" s="8">
        <v>0</v>
      </c>
      <c r="R302" s="9" t="s">
        <v>1148</v>
      </c>
      <c r="S302" s="8">
        <v>0</v>
      </c>
      <c r="T302" s="9" t="s">
        <v>1148</v>
      </c>
      <c r="U302" s="8">
        <v>0</v>
      </c>
      <c r="V302" s="9" t="s">
        <v>1148</v>
      </c>
      <c r="W302" s="33">
        <v>2216</v>
      </c>
      <c r="X302" s="9" t="s">
        <v>1148</v>
      </c>
      <c r="Y302" s="30">
        <v>2</v>
      </c>
      <c r="Z302" s="9" t="s">
        <v>1148</v>
      </c>
      <c r="AA302" s="30">
        <v>0</v>
      </c>
      <c r="AB302" s="9" t="s">
        <v>1148</v>
      </c>
      <c r="AC302" s="30">
        <v>0</v>
      </c>
      <c r="AD302" s="9" t="s">
        <v>1148</v>
      </c>
      <c r="AE302" s="30">
        <v>0</v>
      </c>
      <c r="AF302" s="9" t="s">
        <v>1148</v>
      </c>
      <c r="AG302" s="19">
        <v>0</v>
      </c>
      <c r="AH302" s="34" t="s">
        <v>1148</v>
      </c>
      <c r="AI302" s="32">
        <v>2</v>
      </c>
      <c r="AJ302" s="7" t="s">
        <v>1148</v>
      </c>
      <c r="AK302" s="7" t="str">
        <f>IF(OR(N302="Q",P302="Q",R302="Q",T302="Q",V302="Q",X302="Q",Z302="Q",AB302="Q",AD302="Q",AF302="Q",AH302="Q",AJ302="Q"),"Yes","No")</f>
        <v>No</v>
      </c>
    </row>
    <row r="303" spans="1:37">
      <c r="A303" s="7" t="s">
        <v>223</v>
      </c>
      <c r="B303" s="7" t="s">
        <v>224</v>
      </c>
      <c r="C303" s="37" t="s">
        <v>9</v>
      </c>
      <c r="D303" s="298">
        <v>4042</v>
      </c>
      <c r="E303" s="299">
        <v>40042</v>
      </c>
      <c r="F303" s="27" t="s">
        <v>167</v>
      </c>
      <c r="G303" s="27" t="s">
        <v>160</v>
      </c>
      <c r="H303" s="35">
        <v>749495</v>
      </c>
      <c r="I303" s="35">
        <v>93</v>
      </c>
      <c r="J303" s="9" t="s">
        <v>10</v>
      </c>
      <c r="K303" s="9" t="s">
        <v>161</v>
      </c>
      <c r="L303" s="8">
        <v>25</v>
      </c>
      <c r="M303" s="8">
        <v>1547</v>
      </c>
      <c r="N303" s="9" t="s">
        <v>1148</v>
      </c>
      <c r="O303" s="8">
        <v>0</v>
      </c>
      <c r="P303" s="9" t="s">
        <v>1148</v>
      </c>
      <c r="Q303" s="8">
        <v>0</v>
      </c>
      <c r="R303" s="9" t="s">
        <v>1148</v>
      </c>
      <c r="S303" s="8">
        <v>0</v>
      </c>
      <c r="T303" s="9" t="s">
        <v>1148</v>
      </c>
      <c r="U303" s="8">
        <v>0</v>
      </c>
      <c r="V303" s="9" t="s">
        <v>1148</v>
      </c>
      <c r="W303" s="33">
        <v>1547</v>
      </c>
      <c r="X303" s="9" t="s">
        <v>1148</v>
      </c>
      <c r="Y303" s="30">
        <v>1</v>
      </c>
      <c r="Z303" s="9" t="s">
        <v>1148</v>
      </c>
      <c r="AA303" s="30">
        <v>0</v>
      </c>
      <c r="AB303" s="9" t="s">
        <v>1148</v>
      </c>
      <c r="AC303" s="30">
        <v>0</v>
      </c>
      <c r="AD303" s="9" t="s">
        <v>1148</v>
      </c>
      <c r="AE303" s="30">
        <v>0</v>
      </c>
      <c r="AF303" s="9" t="s">
        <v>1148</v>
      </c>
      <c r="AG303" s="19">
        <v>0</v>
      </c>
      <c r="AH303" s="34" t="s">
        <v>1148</v>
      </c>
      <c r="AI303" s="32">
        <v>1</v>
      </c>
      <c r="AJ303" s="7" t="s">
        <v>1148</v>
      </c>
      <c r="AK303" s="7" t="str">
        <f>IF(OR(N303="Q",P303="Q",R303="Q",T303="Q",V303="Q",X303="Q",Z303="Q",AB303="Q",AD303="Q",AF303="Q",AH303="Q",AJ303="Q"),"Yes","No")</f>
        <v>No</v>
      </c>
    </row>
    <row r="304" spans="1:37">
      <c r="A304" s="7" t="s">
        <v>276</v>
      </c>
      <c r="B304" s="7" t="s">
        <v>277</v>
      </c>
      <c r="C304" s="37" t="s">
        <v>58</v>
      </c>
      <c r="D304" s="298">
        <v>4051</v>
      </c>
      <c r="E304" s="299">
        <v>40051</v>
      </c>
      <c r="F304" s="27" t="s">
        <v>164</v>
      </c>
      <c r="G304" s="27" t="s">
        <v>160</v>
      </c>
      <c r="H304" s="35">
        <v>347602</v>
      </c>
      <c r="I304" s="35">
        <v>92</v>
      </c>
      <c r="J304" s="9" t="s">
        <v>7</v>
      </c>
      <c r="K304" s="9" t="s">
        <v>161</v>
      </c>
      <c r="L304" s="8">
        <v>76</v>
      </c>
      <c r="M304" s="8">
        <v>1641</v>
      </c>
      <c r="N304" s="9" t="s">
        <v>1148</v>
      </c>
      <c r="O304" s="8">
        <v>0</v>
      </c>
      <c r="P304" s="9" t="s">
        <v>1148</v>
      </c>
      <c r="Q304" s="8">
        <v>1433</v>
      </c>
      <c r="R304" s="9" t="s">
        <v>1148</v>
      </c>
      <c r="S304" s="8">
        <v>0</v>
      </c>
      <c r="T304" s="9" t="s">
        <v>1148</v>
      </c>
      <c r="U304" s="8">
        <v>0</v>
      </c>
      <c r="V304" s="9" t="s">
        <v>1148</v>
      </c>
      <c r="W304" s="33">
        <v>3074</v>
      </c>
      <c r="X304" s="9" t="s">
        <v>1148</v>
      </c>
      <c r="Y304" s="30">
        <v>0.8</v>
      </c>
      <c r="Z304" s="9" t="s">
        <v>1148</v>
      </c>
      <c r="AA304" s="30">
        <v>0</v>
      </c>
      <c r="AB304" s="9" t="s">
        <v>1148</v>
      </c>
      <c r="AC304" s="30">
        <v>0.67200000000000004</v>
      </c>
      <c r="AD304" s="9" t="s">
        <v>1148</v>
      </c>
      <c r="AE304" s="30">
        <v>0</v>
      </c>
      <c r="AF304" s="9" t="s">
        <v>1148</v>
      </c>
      <c r="AG304" s="19">
        <v>0</v>
      </c>
      <c r="AH304" s="34" t="s">
        <v>1148</v>
      </c>
      <c r="AI304" s="32">
        <v>1.472</v>
      </c>
      <c r="AJ304" s="7" t="s">
        <v>1148</v>
      </c>
      <c r="AK304" s="7" t="str">
        <f>IF(OR(N304="Q",P304="Q",R304="Q",T304="Q",V304="Q",X304="Q",Z304="Q",AB304="Q",AD304="Q",AF304="Q",AH304="Q",AJ304="Q"),"Yes","No")</f>
        <v>No</v>
      </c>
    </row>
    <row r="305" spans="1:37">
      <c r="A305" s="7" t="s">
        <v>29</v>
      </c>
      <c r="B305" s="7" t="s">
        <v>546</v>
      </c>
      <c r="C305" s="37" t="s">
        <v>28</v>
      </c>
      <c r="D305" s="298">
        <v>1057</v>
      </c>
      <c r="E305" s="299">
        <v>10057</v>
      </c>
      <c r="F305" s="27" t="s">
        <v>167</v>
      </c>
      <c r="G305" s="27" t="s">
        <v>160</v>
      </c>
      <c r="H305" s="35">
        <v>923311</v>
      </c>
      <c r="I305" s="35">
        <v>92</v>
      </c>
      <c r="J305" s="9" t="s">
        <v>7</v>
      </c>
      <c r="K305" s="9" t="s">
        <v>161</v>
      </c>
      <c r="L305" s="8">
        <v>44</v>
      </c>
      <c r="M305" s="8">
        <v>28999</v>
      </c>
      <c r="N305" s="9" t="s">
        <v>1148</v>
      </c>
      <c r="O305" s="8">
        <v>2521</v>
      </c>
      <c r="P305" s="9" t="s">
        <v>1148</v>
      </c>
      <c r="Q305" s="8">
        <v>0</v>
      </c>
      <c r="R305" s="9" t="s">
        <v>1148</v>
      </c>
      <c r="S305" s="8">
        <v>0</v>
      </c>
      <c r="T305" s="9" t="s">
        <v>1148</v>
      </c>
      <c r="U305" s="8">
        <v>0</v>
      </c>
      <c r="V305" s="9" t="s">
        <v>1148</v>
      </c>
      <c r="W305" s="33">
        <v>31520</v>
      </c>
      <c r="X305" s="9" t="s">
        <v>1148</v>
      </c>
      <c r="Y305" s="30">
        <v>32</v>
      </c>
      <c r="Z305" s="9" t="s">
        <v>1148</v>
      </c>
      <c r="AA305" s="30">
        <v>2.5</v>
      </c>
      <c r="AB305" s="9" t="s">
        <v>1148</v>
      </c>
      <c r="AC305" s="30">
        <v>0</v>
      </c>
      <c r="AD305" s="9" t="s">
        <v>1148</v>
      </c>
      <c r="AE305" s="30">
        <v>0</v>
      </c>
      <c r="AF305" s="9" t="s">
        <v>1148</v>
      </c>
      <c r="AG305" s="19">
        <v>0</v>
      </c>
      <c r="AH305" s="34" t="s">
        <v>1148</v>
      </c>
      <c r="AI305" s="32">
        <v>34.5</v>
      </c>
      <c r="AJ305" s="7" t="s">
        <v>1148</v>
      </c>
      <c r="AK305" s="7" t="str">
        <f>IF(OR(N305="Q",P305="Q",R305="Q",T305="Q",V305="Q",X305="Q",Z305="Q",AB305="Q",AD305="Q",AF305="Q",AH305="Q",AJ305="Q"),"Yes","No")</f>
        <v>No</v>
      </c>
    </row>
    <row r="306" spans="1:37">
      <c r="A306" s="7" t="s">
        <v>29</v>
      </c>
      <c r="B306" s="7" t="s">
        <v>546</v>
      </c>
      <c r="C306" s="37" t="s">
        <v>28</v>
      </c>
      <c r="D306" s="298">
        <v>1057</v>
      </c>
      <c r="E306" s="299">
        <v>10057</v>
      </c>
      <c r="F306" s="27" t="s">
        <v>167</v>
      </c>
      <c r="G306" s="27" t="s">
        <v>160</v>
      </c>
      <c r="H306" s="35">
        <v>923311</v>
      </c>
      <c r="I306" s="35">
        <v>92</v>
      </c>
      <c r="J306" s="9" t="s">
        <v>10</v>
      </c>
      <c r="K306" s="9" t="s">
        <v>161</v>
      </c>
      <c r="L306" s="8">
        <v>20</v>
      </c>
      <c r="M306" s="8">
        <v>6875</v>
      </c>
      <c r="N306" s="9" t="s">
        <v>1148</v>
      </c>
      <c r="O306" s="8">
        <v>629</v>
      </c>
      <c r="P306" s="9" t="s">
        <v>1148</v>
      </c>
      <c r="Q306" s="8">
        <v>0</v>
      </c>
      <c r="R306" s="9" t="s">
        <v>1148</v>
      </c>
      <c r="S306" s="8">
        <v>0</v>
      </c>
      <c r="T306" s="9" t="s">
        <v>1148</v>
      </c>
      <c r="U306" s="8">
        <v>0</v>
      </c>
      <c r="V306" s="9" t="s">
        <v>1148</v>
      </c>
      <c r="W306" s="33">
        <v>7504</v>
      </c>
      <c r="X306" s="9" t="s">
        <v>1148</v>
      </c>
      <c r="Y306" s="30">
        <v>8</v>
      </c>
      <c r="Z306" s="9" t="s">
        <v>1148</v>
      </c>
      <c r="AA306" s="30">
        <v>0.5</v>
      </c>
      <c r="AB306" s="9" t="s">
        <v>1148</v>
      </c>
      <c r="AC306" s="30">
        <v>0</v>
      </c>
      <c r="AD306" s="9" t="s">
        <v>1148</v>
      </c>
      <c r="AE306" s="30">
        <v>0</v>
      </c>
      <c r="AF306" s="9" t="s">
        <v>1148</v>
      </c>
      <c r="AG306" s="19">
        <v>0</v>
      </c>
      <c r="AH306" s="34" t="s">
        <v>1148</v>
      </c>
      <c r="AI306" s="32">
        <v>8.5</v>
      </c>
      <c r="AJ306" s="7" t="s">
        <v>1148</v>
      </c>
      <c r="AK306" s="7" t="str">
        <f>IF(OR(N306="Q",P306="Q",R306="Q",T306="Q",V306="Q",X306="Q",Z306="Q",AB306="Q",AD306="Q",AF306="Q",AH306="Q",AJ306="Q"),"Yes","No")</f>
        <v>No</v>
      </c>
    </row>
    <row r="307" spans="1:37">
      <c r="A307" s="7" t="s">
        <v>276</v>
      </c>
      <c r="B307" s="7" t="s">
        <v>277</v>
      </c>
      <c r="C307" s="37" t="s">
        <v>58</v>
      </c>
      <c r="D307" s="298">
        <v>4051</v>
      </c>
      <c r="E307" s="299">
        <v>40051</v>
      </c>
      <c r="F307" s="27" t="s">
        <v>164</v>
      </c>
      <c r="G307" s="27" t="s">
        <v>160</v>
      </c>
      <c r="H307" s="35">
        <v>347602</v>
      </c>
      <c r="I307" s="35">
        <v>92</v>
      </c>
      <c r="J307" s="9" t="s">
        <v>10</v>
      </c>
      <c r="K307" s="9" t="s">
        <v>161</v>
      </c>
      <c r="L307" s="8">
        <v>15</v>
      </c>
      <c r="M307" s="8">
        <v>1651</v>
      </c>
      <c r="N307" s="9" t="s">
        <v>1148</v>
      </c>
      <c r="O307" s="8">
        <v>0</v>
      </c>
      <c r="P307" s="9" t="s">
        <v>1148</v>
      </c>
      <c r="Q307" s="8">
        <v>267</v>
      </c>
      <c r="R307" s="9" t="s">
        <v>1148</v>
      </c>
      <c r="S307" s="8">
        <v>0</v>
      </c>
      <c r="T307" s="9" t="s">
        <v>1148</v>
      </c>
      <c r="U307" s="8">
        <v>0</v>
      </c>
      <c r="V307" s="9" t="s">
        <v>1148</v>
      </c>
      <c r="W307" s="33">
        <v>1918</v>
      </c>
      <c r="X307" s="9" t="s">
        <v>1148</v>
      </c>
      <c r="Y307" s="30">
        <v>0.8</v>
      </c>
      <c r="Z307" s="9" t="s">
        <v>1148</v>
      </c>
      <c r="AA307" s="30">
        <v>0</v>
      </c>
      <c r="AB307" s="9" t="s">
        <v>1148</v>
      </c>
      <c r="AC307" s="30">
        <v>0.128</v>
      </c>
      <c r="AD307" s="9" t="s">
        <v>1148</v>
      </c>
      <c r="AE307" s="30">
        <v>0</v>
      </c>
      <c r="AF307" s="9" t="s">
        <v>1148</v>
      </c>
      <c r="AG307" s="19">
        <v>0</v>
      </c>
      <c r="AH307" s="34" t="s">
        <v>1148</v>
      </c>
      <c r="AI307" s="32">
        <v>0.92800000000000005</v>
      </c>
      <c r="AJ307" s="7" t="s">
        <v>1148</v>
      </c>
      <c r="AK307" s="7" t="str">
        <f>IF(OR(N307="Q",P307="Q",R307="Q",T307="Q",V307="Q",X307="Q",Z307="Q",AB307="Q",AD307="Q",AF307="Q",AH307="Q",AJ307="Q"),"Yes","No")</f>
        <v>No</v>
      </c>
    </row>
    <row r="308" spans="1:37">
      <c r="A308" s="7" t="s">
        <v>609</v>
      </c>
      <c r="B308" s="7" t="s">
        <v>610</v>
      </c>
      <c r="C308" s="37" t="s">
        <v>17</v>
      </c>
      <c r="D308" s="298">
        <v>9020</v>
      </c>
      <c r="E308" s="299">
        <v>90020</v>
      </c>
      <c r="F308" s="27" t="s">
        <v>167</v>
      </c>
      <c r="G308" s="27" t="s">
        <v>160</v>
      </c>
      <c r="H308" s="35">
        <v>195861</v>
      </c>
      <c r="I308" s="35">
        <v>91</v>
      </c>
      <c r="J308" s="9" t="s">
        <v>7</v>
      </c>
      <c r="K308" s="9" t="s">
        <v>161</v>
      </c>
      <c r="L308" s="8">
        <v>87</v>
      </c>
      <c r="M308" s="8">
        <v>0</v>
      </c>
      <c r="N308" s="9" t="s">
        <v>1148</v>
      </c>
      <c r="O308" s="8">
        <v>12568</v>
      </c>
      <c r="P308" s="9" t="s">
        <v>1148</v>
      </c>
      <c r="Q308" s="8">
        <v>0</v>
      </c>
      <c r="R308" s="9" t="s">
        <v>1148</v>
      </c>
      <c r="S308" s="8">
        <v>114</v>
      </c>
      <c r="T308" s="9" t="s">
        <v>1148</v>
      </c>
      <c r="U308" s="8">
        <v>0</v>
      </c>
      <c r="V308" s="9" t="s">
        <v>1148</v>
      </c>
      <c r="W308" s="33">
        <v>12682</v>
      </c>
      <c r="X308" s="9" t="s">
        <v>1148</v>
      </c>
      <c r="Y308" s="30">
        <v>0</v>
      </c>
      <c r="Z308" s="9" t="s">
        <v>1148</v>
      </c>
      <c r="AA308" s="30">
        <v>7.83</v>
      </c>
      <c r="AB308" s="9" t="s">
        <v>1148</v>
      </c>
      <c r="AC308" s="30">
        <v>0</v>
      </c>
      <c r="AD308" s="9" t="s">
        <v>1148</v>
      </c>
      <c r="AE308" s="30">
        <v>7.0000000000000007E-2</v>
      </c>
      <c r="AF308" s="9" t="s">
        <v>1148</v>
      </c>
      <c r="AG308" s="19">
        <v>0</v>
      </c>
      <c r="AH308" s="34" t="s">
        <v>1148</v>
      </c>
      <c r="AI308" s="32">
        <v>7.9</v>
      </c>
      <c r="AJ308" s="7" t="s">
        <v>1148</v>
      </c>
      <c r="AK308" s="7" t="str">
        <f>IF(OR(N308="Q",P308="Q",R308="Q",T308="Q",V308="Q",X308="Q",Z308="Q",AB308="Q",AD308="Q",AF308="Q",AH308="Q",AJ308="Q"),"Yes","No")</f>
        <v>No</v>
      </c>
    </row>
    <row r="309" spans="1:37">
      <c r="A309" s="7" t="s">
        <v>609</v>
      </c>
      <c r="B309" s="7" t="s">
        <v>610</v>
      </c>
      <c r="C309" s="37" t="s">
        <v>17</v>
      </c>
      <c r="D309" s="298">
        <v>9020</v>
      </c>
      <c r="E309" s="299">
        <v>90020</v>
      </c>
      <c r="F309" s="27" t="s">
        <v>167</v>
      </c>
      <c r="G309" s="27" t="s">
        <v>160</v>
      </c>
      <c r="H309" s="35">
        <v>195861</v>
      </c>
      <c r="I309" s="35">
        <v>91</v>
      </c>
      <c r="J309" s="9" t="s">
        <v>18</v>
      </c>
      <c r="K309" s="9" t="s">
        <v>161</v>
      </c>
      <c r="L309" s="8">
        <v>4</v>
      </c>
      <c r="M309" s="8">
        <v>0</v>
      </c>
      <c r="N309" s="9" t="s">
        <v>1148</v>
      </c>
      <c r="O309" s="8">
        <v>127</v>
      </c>
      <c r="P309" s="9" t="s">
        <v>1148</v>
      </c>
      <c r="Q309" s="8">
        <v>0</v>
      </c>
      <c r="R309" s="9" t="s">
        <v>1148</v>
      </c>
      <c r="S309" s="8">
        <v>0</v>
      </c>
      <c r="T309" s="9" t="s">
        <v>1148</v>
      </c>
      <c r="U309" s="8">
        <v>0</v>
      </c>
      <c r="V309" s="9" t="s">
        <v>1148</v>
      </c>
      <c r="W309" s="33">
        <v>127</v>
      </c>
      <c r="X309" s="9" t="s">
        <v>1148</v>
      </c>
      <c r="Y309" s="30">
        <v>0</v>
      </c>
      <c r="Z309" s="9" t="s">
        <v>1148</v>
      </c>
      <c r="AA309" s="30">
        <v>0.1</v>
      </c>
      <c r="AB309" s="9" t="s">
        <v>1148</v>
      </c>
      <c r="AC309" s="30">
        <v>0</v>
      </c>
      <c r="AD309" s="9" t="s">
        <v>1148</v>
      </c>
      <c r="AE309" s="30">
        <v>0</v>
      </c>
      <c r="AF309" s="9" t="s">
        <v>1148</v>
      </c>
      <c r="AG309" s="19">
        <v>0</v>
      </c>
      <c r="AH309" s="34" t="s">
        <v>1148</v>
      </c>
      <c r="AI309" s="32">
        <v>0.1</v>
      </c>
      <c r="AJ309" s="7" t="s">
        <v>1148</v>
      </c>
      <c r="AK309" s="7" t="str">
        <f>IF(OR(N309="Q",P309="Q",R309="Q",T309="Q",V309="Q",X309="Q",Z309="Q",AB309="Q",AD309="Q",AF309="Q",AH309="Q",AJ309="Q"),"Yes","No")</f>
        <v>No</v>
      </c>
    </row>
    <row r="310" spans="1:37">
      <c r="A310" s="7" t="s">
        <v>287</v>
      </c>
      <c r="B310" s="7" t="s">
        <v>288</v>
      </c>
      <c r="C310" s="37" t="s">
        <v>84</v>
      </c>
      <c r="D310" s="298">
        <v>6010</v>
      </c>
      <c r="E310" s="299">
        <v>60010</v>
      </c>
      <c r="F310" s="27" t="s">
        <v>164</v>
      </c>
      <c r="G310" s="27" t="s">
        <v>160</v>
      </c>
      <c r="H310" s="35">
        <v>237356</v>
      </c>
      <c r="I310" s="35">
        <v>89</v>
      </c>
      <c r="J310" s="9" t="s">
        <v>7</v>
      </c>
      <c r="K310" s="9" t="s">
        <v>161</v>
      </c>
      <c r="L310" s="8">
        <v>60</v>
      </c>
      <c r="M310" s="8">
        <v>73236</v>
      </c>
      <c r="N310" s="9" t="s">
        <v>1148</v>
      </c>
      <c r="O310" s="8">
        <v>0</v>
      </c>
      <c r="P310" s="9" t="s">
        <v>1148</v>
      </c>
      <c r="Q310" s="8">
        <v>0</v>
      </c>
      <c r="R310" s="9" t="s">
        <v>1148</v>
      </c>
      <c r="S310" s="8">
        <v>0</v>
      </c>
      <c r="T310" s="9" t="s">
        <v>1148</v>
      </c>
      <c r="U310" s="8">
        <v>0</v>
      </c>
      <c r="V310" s="9" t="s">
        <v>1148</v>
      </c>
      <c r="W310" s="33">
        <v>73236</v>
      </c>
      <c r="X310" s="9" t="s">
        <v>1148</v>
      </c>
      <c r="Y310" s="30">
        <v>72</v>
      </c>
      <c r="Z310" s="9" t="s">
        <v>1148</v>
      </c>
      <c r="AA310" s="30">
        <v>0</v>
      </c>
      <c r="AB310" s="9" t="s">
        <v>1148</v>
      </c>
      <c r="AC310" s="30">
        <v>0</v>
      </c>
      <c r="AD310" s="9" t="s">
        <v>1148</v>
      </c>
      <c r="AE310" s="30">
        <v>0</v>
      </c>
      <c r="AF310" s="9" t="s">
        <v>1148</v>
      </c>
      <c r="AG310" s="19">
        <v>0</v>
      </c>
      <c r="AH310" s="34" t="s">
        <v>1148</v>
      </c>
      <c r="AI310" s="32">
        <v>72</v>
      </c>
      <c r="AJ310" s="7" t="s">
        <v>1148</v>
      </c>
      <c r="AK310" s="7" t="str">
        <f>IF(OR(N310="Q",P310="Q",R310="Q",T310="Q",V310="Q",X310="Q",Z310="Q",AB310="Q",AD310="Q",AF310="Q",AH310="Q",AJ310="Q"),"Yes","No")</f>
        <v>No</v>
      </c>
    </row>
    <row r="311" spans="1:37">
      <c r="A311" s="7" t="s">
        <v>533</v>
      </c>
      <c r="B311" s="7" t="s">
        <v>158</v>
      </c>
      <c r="C311" s="37" t="s">
        <v>5</v>
      </c>
      <c r="D311" s="298">
        <v>12</v>
      </c>
      <c r="E311" s="299">
        <v>12</v>
      </c>
      <c r="F311" s="27" t="s">
        <v>164</v>
      </c>
      <c r="G311" s="27" t="s">
        <v>160</v>
      </c>
      <c r="H311" s="35">
        <v>251243</v>
      </c>
      <c r="I311" s="35">
        <v>89</v>
      </c>
      <c r="J311" s="9" t="s">
        <v>7</v>
      </c>
      <c r="K311" s="9" t="s">
        <v>161</v>
      </c>
      <c r="L311" s="8">
        <v>44</v>
      </c>
      <c r="M311" s="8">
        <v>0</v>
      </c>
      <c r="N311" s="9" t="s">
        <v>1148</v>
      </c>
      <c r="O311" s="8">
        <v>0</v>
      </c>
      <c r="P311" s="9" t="s">
        <v>1148</v>
      </c>
      <c r="Q311" s="8">
        <v>969</v>
      </c>
      <c r="R311" s="9" t="s">
        <v>1148</v>
      </c>
      <c r="S311" s="8">
        <v>0</v>
      </c>
      <c r="T311" s="9" t="s">
        <v>1148</v>
      </c>
      <c r="U311" s="8">
        <v>0</v>
      </c>
      <c r="V311" s="9" t="s">
        <v>1148</v>
      </c>
      <c r="W311" s="33">
        <v>969</v>
      </c>
      <c r="X311" s="9" t="s">
        <v>1148</v>
      </c>
      <c r="Y311" s="30">
        <v>0</v>
      </c>
      <c r="Z311" s="9" t="s">
        <v>1148</v>
      </c>
      <c r="AA311" s="30">
        <v>0</v>
      </c>
      <c r="AB311" s="9" t="s">
        <v>1148</v>
      </c>
      <c r="AC311" s="30">
        <v>1</v>
      </c>
      <c r="AD311" s="9" t="s">
        <v>1148</v>
      </c>
      <c r="AE311" s="30">
        <v>0</v>
      </c>
      <c r="AF311" s="9" t="s">
        <v>1148</v>
      </c>
      <c r="AG311" s="19">
        <v>0</v>
      </c>
      <c r="AH311" s="34" t="s">
        <v>1148</v>
      </c>
      <c r="AI311" s="32">
        <v>1</v>
      </c>
      <c r="AJ311" s="7" t="s">
        <v>1148</v>
      </c>
      <c r="AK311" s="7" t="str">
        <f>IF(OR(N311="Q",P311="Q",R311="Q",T311="Q",V311="Q",X311="Q",Z311="Q",AB311="Q",AD311="Q",AF311="Q",AH311="Q",AJ311="Q"),"Yes","No")</f>
        <v>No</v>
      </c>
    </row>
    <row r="312" spans="1:37">
      <c r="A312" s="7" t="s">
        <v>287</v>
      </c>
      <c r="B312" s="7" t="s">
        <v>288</v>
      </c>
      <c r="C312" s="37" t="s">
        <v>84</v>
      </c>
      <c r="D312" s="298">
        <v>6010</v>
      </c>
      <c r="E312" s="299">
        <v>60010</v>
      </c>
      <c r="F312" s="27" t="s">
        <v>164</v>
      </c>
      <c r="G312" s="27" t="s">
        <v>160</v>
      </c>
      <c r="H312" s="35">
        <v>237356</v>
      </c>
      <c r="I312" s="35">
        <v>89</v>
      </c>
      <c r="J312" s="9" t="s">
        <v>10</v>
      </c>
      <c r="K312" s="9" t="s">
        <v>161</v>
      </c>
      <c r="L312" s="8">
        <v>29</v>
      </c>
      <c r="M312" s="8">
        <v>0</v>
      </c>
      <c r="N312" s="9" t="s">
        <v>1148</v>
      </c>
      <c r="O312" s="8">
        <v>0</v>
      </c>
      <c r="P312" s="9" t="s">
        <v>1148</v>
      </c>
      <c r="Q312" s="8">
        <v>0</v>
      </c>
      <c r="R312" s="9" t="s">
        <v>1148</v>
      </c>
      <c r="S312" s="8">
        <v>0</v>
      </c>
      <c r="T312" s="9" t="s">
        <v>1148</v>
      </c>
      <c r="U312" s="8">
        <v>0</v>
      </c>
      <c r="V312" s="9" t="s">
        <v>1148</v>
      </c>
      <c r="W312" s="33">
        <v>0</v>
      </c>
      <c r="X312" s="9" t="s">
        <v>1148</v>
      </c>
      <c r="Y312" s="30">
        <v>0</v>
      </c>
      <c r="Z312" s="9" t="s">
        <v>1148</v>
      </c>
      <c r="AA312" s="30">
        <v>0</v>
      </c>
      <c r="AB312" s="9" t="s">
        <v>1148</v>
      </c>
      <c r="AC312" s="30">
        <v>0</v>
      </c>
      <c r="AD312" s="9" t="s">
        <v>1148</v>
      </c>
      <c r="AE312" s="30">
        <v>0</v>
      </c>
      <c r="AF312" s="9" t="s">
        <v>1148</v>
      </c>
      <c r="AG312" s="19">
        <v>0</v>
      </c>
      <c r="AH312" s="34" t="s">
        <v>1148</v>
      </c>
      <c r="AI312" s="32">
        <v>0</v>
      </c>
      <c r="AJ312" s="7" t="s">
        <v>1148</v>
      </c>
      <c r="AK312" s="7" t="str">
        <f>IF(OR(N312="Q",P312="Q",R312="Q",T312="Q",V312="Q",X312="Q",Z312="Q",AB312="Q",AD312="Q",AF312="Q",AH312="Q",AJ312="Q"),"Yes","No")</f>
        <v>No</v>
      </c>
    </row>
    <row r="313" spans="1:37">
      <c r="A313" s="7" t="s">
        <v>789</v>
      </c>
      <c r="B313" s="7" t="s">
        <v>652</v>
      </c>
      <c r="C313" s="37" t="s">
        <v>63</v>
      </c>
      <c r="D313" s="298">
        <v>2196</v>
      </c>
      <c r="E313" s="299">
        <v>20196</v>
      </c>
      <c r="F313" s="27" t="s">
        <v>164</v>
      </c>
      <c r="G313" s="27" t="s">
        <v>160</v>
      </c>
      <c r="H313" s="35">
        <v>18351295</v>
      </c>
      <c r="I313" s="35">
        <v>88</v>
      </c>
      <c r="J313" s="9" t="s">
        <v>10</v>
      </c>
      <c r="K313" s="9" t="s">
        <v>161</v>
      </c>
      <c r="L313" s="8">
        <v>75</v>
      </c>
      <c r="M313" s="8">
        <v>0</v>
      </c>
      <c r="N313" s="9" t="s">
        <v>1148</v>
      </c>
      <c r="O313" s="8">
        <v>0</v>
      </c>
      <c r="P313" s="9" t="s">
        <v>1148</v>
      </c>
      <c r="Q313" s="8">
        <v>0</v>
      </c>
      <c r="R313" s="9" t="s">
        <v>1148</v>
      </c>
      <c r="S313" s="8">
        <v>0</v>
      </c>
      <c r="T313" s="9" t="s">
        <v>1148</v>
      </c>
      <c r="U313" s="8">
        <v>0</v>
      </c>
      <c r="V313" s="9" t="s">
        <v>1148</v>
      </c>
      <c r="W313" s="33">
        <v>0</v>
      </c>
      <c r="X313" s="9" t="s">
        <v>1148</v>
      </c>
      <c r="Y313" s="30">
        <v>0</v>
      </c>
      <c r="Z313" s="9" t="s">
        <v>1148</v>
      </c>
      <c r="AA313" s="30">
        <v>0</v>
      </c>
      <c r="AB313" s="9" t="s">
        <v>1148</v>
      </c>
      <c r="AC313" s="30">
        <v>0</v>
      </c>
      <c r="AD313" s="9" t="s">
        <v>1148</v>
      </c>
      <c r="AE313" s="30">
        <v>0</v>
      </c>
      <c r="AF313" s="9" t="s">
        <v>1148</v>
      </c>
      <c r="AG313" s="19">
        <v>0</v>
      </c>
      <c r="AH313" s="34" t="s">
        <v>1148</v>
      </c>
      <c r="AI313" s="32">
        <v>0</v>
      </c>
      <c r="AJ313" s="7" t="s">
        <v>1148</v>
      </c>
      <c r="AK313" s="7" t="str">
        <f>IF(OR(N313="Q",P313="Q",R313="Q",T313="Q",V313="Q",X313="Q",Z313="Q",AB313="Q",AD313="Q",AF313="Q",AH313="Q",AJ313="Q"),"Yes","No")</f>
        <v>No</v>
      </c>
    </row>
    <row r="314" spans="1:37">
      <c r="A314" s="7" t="s">
        <v>721</v>
      </c>
      <c r="B314" s="7" t="s">
        <v>722</v>
      </c>
      <c r="C314" s="37" t="s">
        <v>47</v>
      </c>
      <c r="D314" s="298">
        <v>1014</v>
      </c>
      <c r="E314" s="299">
        <v>10014</v>
      </c>
      <c r="F314" s="27" t="s">
        <v>167</v>
      </c>
      <c r="G314" s="27" t="s">
        <v>160</v>
      </c>
      <c r="H314" s="35">
        <v>486514</v>
      </c>
      <c r="I314" s="35">
        <v>88</v>
      </c>
      <c r="J314" s="9" t="s">
        <v>7</v>
      </c>
      <c r="K314" s="9" t="s">
        <v>161</v>
      </c>
      <c r="L314" s="8">
        <v>43</v>
      </c>
      <c r="M314" s="8">
        <v>9821</v>
      </c>
      <c r="N314" s="9" t="s">
        <v>1148</v>
      </c>
      <c r="O314" s="8">
        <v>0</v>
      </c>
      <c r="P314" s="9" t="s">
        <v>1148</v>
      </c>
      <c r="Q314" s="8">
        <v>0</v>
      </c>
      <c r="R314" s="9" t="s">
        <v>1148</v>
      </c>
      <c r="S314" s="8">
        <v>1814</v>
      </c>
      <c r="T314" s="9" t="s">
        <v>1148</v>
      </c>
      <c r="U314" s="8">
        <v>0</v>
      </c>
      <c r="V314" s="9" t="s">
        <v>1148</v>
      </c>
      <c r="W314" s="33">
        <v>11635</v>
      </c>
      <c r="X314" s="9" t="s">
        <v>1148</v>
      </c>
      <c r="Y314" s="30">
        <v>12</v>
      </c>
      <c r="Z314" s="9" t="s">
        <v>1148</v>
      </c>
      <c r="AA314" s="30">
        <v>0</v>
      </c>
      <c r="AB314" s="9" t="s">
        <v>1148</v>
      </c>
      <c r="AC314" s="30">
        <v>0</v>
      </c>
      <c r="AD314" s="9" t="s">
        <v>1148</v>
      </c>
      <c r="AE314" s="30">
        <v>1.5</v>
      </c>
      <c r="AF314" s="9" t="s">
        <v>1148</v>
      </c>
      <c r="AG314" s="19">
        <v>0</v>
      </c>
      <c r="AH314" s="34" t="s">
        <v>1148</v>
      </c>
      <c r="AI314" s="32">
        <v>13.5</v>
      </c>
      <c r="AJ314" s="7" t="s">
        <v>1148</v>
      </c>
      <c r="AK314" s="7" t="str">
        <f>IF(OR(N314="Q",P314="Q",R314="Q",T314="Q",V314="Q",X314="Q",Z314="Q",AB314="Q",AD314="Q",AF314="Q",AH314="Q",AJ314="Q"),"Yes","No")</f>
        <v>No</v>
      </c>
    </row>
    <row r="315" spans="1:37">
      <c r="A315" s="7" t="s">
        <v>779</v>
      </c>
      <c r="B315" s="7" t="s">
        <v>654</v>
      </c>
      <c r="C315" s="37" t="s">
        <v>69</v>
      </c>
      <c r="D315" s="298">
        <v>6111</v>
      </c>
      <c r="E315" s="299">
        <v>60111</v>
      </c>
      <c r="F315" s="27" t="s">
        <v>167</v>
      </c>
      <c r="G315" s="27" t="s">
        <v>160</v>
      </c>
      <c r="H315" s="35">
        <v>741318</v>
      </c>
      <c r="I315" s="35">
        <v>88</v>
      </c>
      <c r="J315" s="9" t="s">
        <v>10</v>
      </c>
      <c r="K315" s="9" t="s">
        <v>161</v>
      </c>
      <c r="L315" s="8">
        <v>20</v>
      </c>
      <c r="M315" s="8">
        <v>987</v>
      </c>
      <c r="N315" s="9" t="s">
        <v>1148</v>
      </c>
      <c r="O315" s="8">
        <v>0</v>
      </c>
      <c r="P315" s="9" t="s">
        <v>1148</v>
      </c>
      <c r="Q315" s="8">
        <v>0</v>
      </c>
      <c r="R315" s="9" t="s">
        <v>1148</v>
      </c>
      <c r="S315" s="8">
        <v>0</v>
      </c>
      <c r="T315" s="9" t="s">
        <v>1148</v>
      </c>
      <c r="U315" s="8">
        <v>0</v>
      </c>
      <c r="V315" s="9" t="s">
        <v>1148</v>
      </c>
      <c r="W315" s="33">
        <v>987</v>
      </c>
      <c r="X315" s="9" t="s">
        <v>1148</v>
      </c>
      <c r="Y315" s="30">
        <v>1</v>
      </c>
      <c r="Z315" s="9" t="s">
        <v>1148</v>
      </c>
      <c r="AA315" s="30">
        <v>0</v>
      </c>
      <c r="AB315" s="9" t="s">
        <v>1148</v>
      </c>
      <c r="AC315" s="30">
        <v>0</v>
      </c>
      <c r="AD315" s="9" t="s">
        <v>1148</v>
      </c>
      <c r="AE315" s="30">
        <v>0</v>
      </c>
      <c r="AF315" s="9" t="s">
        <v>1148</v>
      </c>
      <c r="AG315" s="19">
        <v>0</v>
      </c>
      <c r="AH315" s="34" t="s">
        <v>1148</v>
      </c>
      <c r="AI315" s="32">
        <v>1</v>
      </c>
      <c r="AJ315" s="7" t="s">
        <v>1148</v>
      </c>
      <c r="AK315" s="7" t="str">
        <f>IF(OR(N315="Q",P315="Q",R315="Q",T315="Q",V315="Q",X315="Q",Z315="Q",AB315="Q",AD315="Q",AF315="Q",AH315="Q",AJ315="Q"),"Yes","No")</f>
        <v>No</v>
      </c>
    </row>
    <row r="316" spans="1:37">
      <c r="A316" s="7" t="s">
        <v>789</v>
      </c>
      <c r="B316" s="7" t="s">
        <v>652</v>
      </c>
      <c r="C316" s="37" t="s">
        <v>63</v>
      </c>
      <c r="D316" s="298">
        <v>2196</v>
      </c>
      <c r="E316" s="299">
        <v>20196</v>
      </c>
      <c r="F316" s="27" t="s">
        <v>164</v>
      </c>
      <c r="G316" s="27" t="s">
        <v>160</v>
      </c>
      <c r="H316" s="35">
        <v>18351295</v>
      </c>
      <c r="I316" s="35">
        <v>88</v>
      </c>
      <c r="J316" s="9" t="s">
        <v>7</v>
      </c>
      <c r="K316" s="9" t="s">
        <v>161</v>
      </c>
      <c r="L316" s="8">
        <v>13</v>
      </c>
      <c r="M316" s="8">
        <v>0</v>
      </c>
      <c r="N316" s="9" t="s">
        <v>1148</v>
      </c>
      <c r="O316" s="8">
        <v>0</v>
      </c>
      <c r="P316" s="9" t="s">
        <v>1148</v>
      </c>
      <c r="Q316" s="8">
        <v>0</v>
      </c>
      <c r="R316" s="9" t="s">
        <v>1148</v>
      </c>
      <c r="S316" s="8">
        <v>0</v>
      </c>
      <c r="T316" s="9" t="s">
        <v>1148</v>
      </c>
      <c r="U316" s="8">
        <v>0</v>
      </c>
      <c r="V316" s="9" t="s">
        <v>1148</v>
      </c>
      <c r="W316" s="33">
        <v>0</v>
      </c>
      <c r="X316" s="9" t="s">
        <v>1148</v>
      </c>
      <c r="Y316" s="30">
        <v>0</v>
      </c>
      <c r="Z316" s="9" t="s">
        <v>1148</v>
      </c>
      <c r="AA316" s="30">
        <v>0</v>
      </c>
      <c r="AB316" s="9" t="s">
        <v>1148</v>
      </c>
      <c r="AC316" s="30">
        <v>0</v>
      </c>
      <c r="AD316" s="9" t="s">
        <v>1148</v>
      </c>
      <c r="AE316" s="30">
        <v>0</v>
      </c>
      <c r="AF316" s="9" t="s">
        <v>1148</v>
      </c>
      <c r="AG316" s="19">
        <v>0</v>
      </c>
      <c r="AH316" s="34" t="s">
        <v>1148</v>
      </c>
      <c r="AI316" s="32">
        <v>0</v>
      </c>
      <c r="AJ316" s="7" t="s">
        <v>1148</v>
      </c>
      <c r="AK316" s="7" t="str">
        <f>IF(OR(N316="Q",P316="Q",R316="Q",T316="Q",V316="Q",X316="Q",Z316="Q",AB316="Q",AD316="Q",AF316="Q",AH316="Q",AJ316="Q"),"Yes","No")</f>
        <v>No</v>
      </c>
    </row>
    <row r="317" spans="1:37">
      <c r="A317" s="7" t="s">
        <v>721</v>
      </c>
      <c r="B317" s="7" t="s">
        <v>722</v>
      </c>
      <c r="C317" s="37" t="s">
        <v>47</v>
      </c>
      <c r="D317" s="298">
        <v>1014</v>
      </c>
      <c r="E317" s="299">
        <v>10014</v>
      </c>
      <c r="F317" s="27" t="s">
        <v>167</v>
      </c>
      <c r="G317" s="27" t="s">
        <v>160</v>
      </c>
      <c r="H317" s="35">
        <v>486514</v>
      </c>
      <c r="I317" s="35">
        <v>88</v>
      </c>
      <c r="J317" s="9" t="s">
        <v>10</v>
      </c>
      <c r="K317" s="9" t="s">
        <v>161</v>
      </c>
      <c r="L317" s="8">
        <v>9</v>
      </c>
      <c r="M317" s="8">
        <v>5200</v>
      </c>
      <c r="N317" s="9" t="s">
        <v>1148</v>
      </c>
      <c r="O317" s="8">
        <v>0</v>
      </c>
      <c r="P317" s="9" t="s">
        <v>1148</v>
      </c>
      <c r="Q317" s="8">
        <v>0</v>
      </c>
      <c r="R317" s="9" t="s">
        <v>1148</v>
      </c>
      <c r="S317" s="8">
        <v>185</v>
      </c>
      <c r="T317" s="9" t="s">
        <v>1148</v>
      </c>
      <c r="U317" s="8">
        <v>0</v>
      </c>
      <c r="V317" s="9" t="s">
        <v>1148</v>
      </c>
      <c r="W317" s="33">
        <v>5385</v>
      </c>
      <c r="X317" s="9" t="s">
        <v>1148</v>
      </c>
      <c r="Y317" s="30">
        <v>5</v>
      </c>
      <c r="Z317" s="9" t="s">
        <v>1148</v>
      </c>
      <c r="AA317" s="30">
        <v>0</v>
      </c>
      <c r="AB317" s="9" t="s">
        <v>1148</v>
      </c>
      <c r="AC317" s="30">
        <v>0</v>
      </c>
      <c r="AD317" s="9" t="s">
        <v>1148</v>
      </c>
      <c r="AE317" s="30">
        <v>0.2</v>
      </c>
      <c r="AF317" s="9" t="s">
        <v>1148</v>
      </c>
      <c r="AG317" s="19">
        <v>0</v>
      </c>
      <c r="AH317" s="34" t="s">
        <v>1148</v>
      </c>
      <c r="AI317" s="32">
        <v>5.2</v>
      </c>
      <c r="AJ317" s="7" t="s">
        <v>1148</v>
      </c>
      <c r="AK317" s="7" t="str">
        <f>IF(OR(N317="Q",P317="Q",R317="Q",T317="Q",V317="Q",X317="Q",Z317="Q",AB317="Q",AD317="Q",AF317="Q",AH317="Q",AJ317="Q"),"Yes","No")</f>
        <v>No</v>
      </c>
    </row>
    <row r="318" spans="1:37">
      <c r="A318" s="7" t="s">
        <v>779</v>
      </c>
      <c r="B318" s="7" t="s">
        <v>654</v>
      </c>
      <c r="C318" s="37" t="s">
        <v>69</v>
      </c>
      <c r="D318" s="298">
        <v>6111</v>
      </c>
      <c r="E318" s="299">
        <v>60111</v>
      </c>
      <c r="F318" s="27" t="s">
        <v>167</v>
      </c>
      <c r="G318" s="27" t="s">
        <v>160</v>
      </c>
      <c r="H318" s="35">
        <v>741318</v>
      </c>
      <c r="I318" s="35">
        <v>88</v>
      </c>
      <c r="J318" s="9" t="s">
        <v>18</v>
      </c>
      <c r="K318" s="9" t="s">
        <v>161</v>
      </c>
      <c r="L318" s="8">
        <v>2</v>
      </c>
      <c r="M318" s="8">
        <v>0</v>
      </c>
      <c r="N318" s="9" t="s">
        <v>1148</v>
      </c>
      <c r="O318" s="8">
        <v>0</v>
      </c>
      <c r="P318" s="9" t="s">
        <v>1148</v>
      </c>
      <c r="Q318" s="8">
        <v>0</v>
      </c>
      <c r="R318" s="9" t="s">
        <v>1148</v>
      </c>
      <c r="S318" s="8">
        <v>0</v>
      </c>
      <c r="T318" s="9" t="s">
        <v>1148</v>
      </c>
      <c r="U318" s="8">
        <v>0</v>
      </c>
      <c r="V318" s="9" t="s">
        <v>1148</v>
      </c>
      <c r="W318" s="33">
        <v>0</v>
      </c>
      <c r="X318" s="9" t="s">
        <v>1148</v>
      </c>
      <c r="Y318" s="30">
        <v>0</v>
      </c>
      <c r="Z318" s="9" t="s">
        <v>1148</v>
      </c>
      <c r="AA318" s="30">
        <v>0</v>
      </c>
      <c r="AB318" s="9" t="s">
        <v>1148</v>
      </c>
      <c r="AC318" s="30">
        <v>0</v>
      </c>
      <c r="AD318" s="9" t="s">
        <v>1148</v>
      </c>
      <c r="AE318" s="30">
        <v>0</v>
      </c>
      <c r="AF318" s="9" t="s">
        <v>1148</v>
      </c>
      <c r="AG318" s="19">
        <v>0</v>
      </c>
      <c r="AH318" s="34" t="s">
        <v>1148</v>
      </c>
      <c r="AI318" s="32">
        <v>0</v>
      </c>
      <c r="AJ318" s="7" t="s">
        <v>1148</v>
      </c>
      <c r="AK318" s="7" t="str">
        <f>IF(OR(N318="Q",P318="Q",R318="Q",T318="Q",V318="Q",X318="Q",Z318="Q",AB318="Q",AD318="Q",AF318="Q",AH318="Q",AJ318="Q"),"Yes","No")</f>
        <v>No</v>
      </c>
    </row>
    <row r="319" spans="1:37">
      <c r="A319" s="7" t="s">
        <v>779</v>
      </c>
      <c r="B319" s="7" t="s">
        <v>654</v>
      </c>
      <c r="C319" s="37" t="s">
        <v>69</v>
      </c>
      <c r="D319" s="298">
        <v>6111</v>
      </c>
      <c r="E319" s="299">
        <v>60111</v>
      </c>
      <c r="F319" s="27" t="s">
        <v>167</v>
      </c>
      <c r="G319" s="27" t="s">
        <v>160</v>
      </c>
      <c r="H319" s="35">
        <v>741318</v>
      </c>
      <c r="I319" s="35">
        <v>88</v>
      </c>
      <c r="J319" s="9" t="s">
        <v>7</v>
      </c>
      <c r="K319" s="9" t="s">
        <v>161</v>
      </c>
      <c r="L319" s="8">
        <v>2</v>
      </c>
      <c r="M319" s="8">
        <v>520</v>
      </c>
      <c r="N319" s="9" t="s">
        <v>1148</v>
      </c>
      <c r="O319" s="8">
        <v>0</v>
      </c>
      <c r="P319" s="9" t="s">
        <v>1148</v>
      </c>
      <c r="Q319" s="8">
        <v>0</v>
      </c>
      <c r="R319" s="9" t="s">
        <v>1148</v>
      </c>
      <c r="S319" s="8">
        <v>0</v>
      </c>
      <c r="T319" s="9" t="s">
        <v>1148</v>
      </c>
      <c r="U319" s="8">
        <v>0</v>
      </c>
      <c r="V319" s="9" t="s">
        <v>1148</v>
      </c>
      <c r="W319" s="33">
        <v>520</v>
      </c>
      <c r="X319" s="9" t="s">
        <v>1148</v>
      </c>
      <c r="Y319" s="30">
        <v>1</v>
      </c>
      <c r="Z319" s="9" t="s">
        <v>1148</v>
      </c>
      <c r="AA319" s="30">
        <v>0</v>
      </c>
      <c r="AB319" s="9" t="s">
        <v>1148</v>
      </c>
      <c r="AC319" s="30">
        <v>0</v>
      </c>
      <c r="AD319" s="9" t="s">
        <v>1148</v>
      </c>
      <c r="AE319" s="30">
        <v>0</v>
      </c>
      <c r="AF319" s="9" t="s">
        <v>1148</v>
      </c>
      <c r="AG319" s="19">
        <v>0</v>
      </c>
      <c r="AH319" s="34" t="s">
        <v>1148</v>
      </c>
      <c r="AI319" s="32">
        <v>1</v>
      </c>
      <c r="AJ319" s="7" t="s">
        <v>1148</v>
      </c>
      <c r="AK319" s="7" t="str">
        <f>IF(OR(N319="Q",P319="Q",R319="Q",T319="Q",V319="Q",X319="Q",Z319="Q",AB319="Q",AD319="Q",AF319="Q",AH319="Q",AJ319="Q"),"Yes","No")</f>
        <v>No</v>
      </c>
    </row>
    <row r="320" spans="1:37">
      <c r="A320" s="7" t="s">
        <v>74</v>
      </c>
      <c r="B320" s="7" t="s">
        <v>453</v>
      </c>
      <c r="C320" s="37" t="s">
        <v>73</v>
      </c>
      <c r="D320" s="298">
        <v>5117</v>
      </c>
      <c r="E320" s="299">
        <v>50117</v>
      </c>
      <c r="F320" s="27" t="s">
        <v>167</v>
      </c>
      <c r="G320" s="27" t="s">
        <v>160</v>
      </c>
      <c r="H320" s="35">
        <v>1780673</v>
      </c>
      <c r="I320" s="35">
        <v>87</v>
      </c>
      <c r="J320" s="9" t="s">
        <v>10</v>
      </c>
      <c r="K320" s="9" t="s">
        <v>161</v>
      </c>
      <c r="L320" s="8">
        <v>64</v>
      </c>
      <c r="M320" s="8">
        <v>45820</v>
      </c>
      <c r="N320" s="9" t="s">
        <v>1148</v>
      </c>
      <c r="O320" s="8">
        <v>0</v>
      </c>
      <c r="P320" s="9" t="s">
        <v>1148</v>
      </c>
      <c r="Q320" s="8">
        <v>0</v>
      </c>
      <c r="R320" s="9" t="s">
        <v>1148</v>
      </c>
      <c r="S320" s="8">
        <v>0</v>
      </c>
      <c r="T320" s="9" t="s">
        <v>1148</v>
      </c>
      <c r="U320" s="8">
        <v>0</v>
      </c>
      <c r="V320" s="9" t="s">
        <v>1148</v>
      </c>
      <c r="W320" s="33">
        <v>45820</v>
      </c>
      <c r="X320" s="9" t="s">
        <v>1148</v>
      </c>
      <c r="Y320" s="30">
        <v>59</v>
      </c>
      <c r="Z320" s="9" t="s">
        <v>1148</v>
      </c>
      <c r="AA320" s="30">
        <v>0</v>
      </c>
      <c r="AB320" s="9" t="s">
        <v>1148</v>
      </c>
      <c r="AC320" s="30">
        <v>0</v>
      </c>
      <c r="AD320" s="9" t="s">
        <v>1148</v>
      </c>
      <c r="AE320" s="30">
        <v>0</v>
      </c>
      <c r="AF320" s="9" t="s">
        <v>1148</v>
      </c>
      <c r="AG320" s="19">
        <v>0</v>
      </c>
      <c r="AH320" s="34" t="s">
        <v>1148</v>
      </c>
      <c r="AI320" s="32">
        <v>59</v>
      </c>
      <c r="AJ320" s="7" t="s">
        <v>1148</v>
      </c>
      <c r="AK320" s="7" t="str">
        <f>IF(OR(N320="Q",P320="Q",R320="Q",T320="Q",V320="Q",X320="Q",Z320="Q",AB320="Q",AD320="Q",AF320="Q",AH320="Q",AJ320="Q"),"Yes","No")</f>
        <v>No</v>
      </c>
    </row>
    <row r="321" spans="1:37">
      <c r="A321" s="7" t="s">
        <v>74</v>
      </c>
      <c r="B321" s="7" t="s">
        <v>453</v>
      </c>
      <c r="C321" s="37" t="s">
        <v>73</v>
      </c>
      <c r="D321" s="298">
        <v>5117</v>
      </c>
      <c r="E321" s="299">
        <v>50117</v>
      </c>
      <c r="F321" s="27" t="s">
        <v>167</v>
      </c>
      <c r="G321" s="27" t="s">
        <v>160</v>
      </c>
      <c r="H321" s="35">
        <v>1780673</v>
      </c>
      <c r="I321" s="35">
        <v>87</v>
      </c>
      <c r="J321" s="9" t="s">
        <v>18</v>
      </c>
      <c r="K321" s="9" t="s">
        <v>161</v>
      </c>
      <c r="L321" s="8">
        <v>13</v>
      </c>
      <c r="M321" s="8">
        <v>366</v>
      </c>
      <c r="N321" s="9" t="s">
        <v>1148</v>
      </c>
      <c r="O321" s="8">
        <v>0</v>
      </c>
      <c r="P321" s="9" t="s">
        <v>1148</v>
      </c>
      <c r="Q321" s="8">
        <v>0</v>
      </c>
      <c r="R321" s="9" t="s">
        <v>1148</v>
      </c>
      <c r="S321" s="8">
        <v>0</v>
      </c>
      <c r="T321" s="9" t="s">
        <v>1148</v>
      </c>
      <c r="U321" s="8">
        <v>0</v>
      </c>
      <c r="V321" s="9" t="s">
        <v>1148</v>
      </c>
      <c r="W321" s="33">
        <v>366</v>
      </c>
      <c r="X321" s="9" t="s">
        <v>1148</v>
      </c>
      <c r="Y321" s="30">
        <v>6</v>
      </c>
      <c r="Z321" s="9" t="s">
        <v>1148</v>
      </c>
      <c r="AA321" s="30">
        <v>0</v>
      </c>
      <c r="AB321" s="9" t="s">
        <v>1148</v>
      </c>
      <c r="AC321" s="30">
        <v>0</v>
      </c>
      <c r="AD321" s="9" t="s">
        <v>1148</v>
      </c>
      <c r="AE321" s="30">
        <v>0</v>
      </c>
      <c r="AF321" s="9" t="s">
        <v>1148</v>
      </c>
      <c r="AG321" s="19">
        <v>0</v>
      </c>
      <c r="AH321" s="34" t="s">
        <v>1148</v>
      </c>
      <c r="AI321" s="32">
        <v>6</v>
      </c>
      <c r="AJ321" s="7" t="s">
        <v>1148</v>
      </c>
      <c r="AK321" s="7" t="str">
        <f>IF(OR(N321="Q",P321="Q",R321="Q",T321="Q",V321="Q",X321="Q",Z321="Q",AB321="Q",AD321="Q",AF321="Q",AH321="Q",AJ321="Q"),"Yes","No")</f>
        <v>No</v>
      </c>
    </row>
    <row r="322" spans="1:37">
      <c r="A322" s="7" t="s">
        <v>74</v>
      </c>
      <c r="B322" s="7" t="s">
        <v>453</v>
      </c>
      <c r="C322" s="37" t="s">
        <v>73</v>
      </c>
      <c r="D322" s="298">
        <v>5117</v>
      </c>
      <c r="E322" s="299">
        <v>50117</v>
      </c>
      <c r="F322" s="27" t="s">
        <v>167</v>
      </c>
      <c r="G322" s="27" t="s">
        <v>160</v>
      </c>
      <c r="H322" s="35">
        <v>1780673</v>
      </c>
      <c r="I322" s="35">
        <v>87</v>
      </c>
      <c r="J322" s="9" t="s">
        <v>7</v>
      </c>
      <c r="K322" s="9" t="s">
        <v>161</v>
      </c>
      <c r="L322" s="8">
        <v>10</v>
      </c>
      <c r="M322" s="8">
        <v>1010</v>
      </c>
      <c r="N322" s="9" t="s">
        <v>1148</v>
      </c>
      <c r="O322" s="8">
        <v>0</v>
      </c>
      <c r="P322" s="9" t="s">
        <v>1148</v>
      </c>
      <c r="Q322" s="8">
        <v>0</v>
      </c>
      <c r="R322" s="9" t="s">
        <v>1148</v>
      </c>
      <c r="S322" s="8">
        <v>1959</v>
      </c>
      <c r="T322" s="9" t="s">
        <v>1148</v>
      </c>
      <c r="U322" s="8">
        <v>0</v>
      </c>
      <c r="V322" s="9" t="s">
        <v>1148</v>
      </c>
      <c r="W322" s="33">
        <v>2969</v>
      </c>
      <c r="X322" s="9" t="s">
        <v>1148</v>
      </c>
      <c r="Y322" s="30">
        <v>2</v>
      </c>
      <c r="Z322" s="9" t="s">
        <v>1148</v>
      </c>
      <c r="AA322" s="30">
        <v>0</v>
      </c>
      <c r="AB322" s="9" t="s">
        <v>1148</v>
      </c>
      <c r="AC322" s="30">
        <v>0</v>
      </c>
      <c r="AD322" s="9" t="s">
        <v>1148</v>
      </c>
      <c r="AE322" s="30">
        <v>6</v>
      </c>
      <c r="AF322" s="9" t="s">
        <v>1148</v>
      </c>
      <c r="AG322" s="19">
        <v>0</v>
      </c>
      <c r="AH322" s="34" t="s">
        <v>1148</v>
      </c>
      <c r="AI322" s="32">
        <v>8</v>
      </c>
      <c r="AJ322" s="7" t="s">
        <v>1148</v>
      </c>
      <c r="AK322" s="7" t="str">
        <f>IF(OR(N322="Q",P322="Q",R322="Q",T322="Q",V322="Q",X322="Q",Z322="Q",AB322="Q",AD322="Q",AF322="Q",AH322="Q",AJ322="Q"),"Yes","No")</f>
        <v>No</v>
      </c>
    </row>
    <row r="323" spans="1:37">
      <c r="A323" s="7" t="s">
        <v>92</v>
      </c>
      <c r="B323" s="7" t="s">
        <v>182</v>
      </c>
      <c r="C323" s="37" t="s">
        <v>89</v>
      </c>
      <c r="D323" s="298">
        <v>44</v>
      </c>
      <c r="E323" s="299">
        <v>44</v>
      </c>
      <c r="F323" s="27" t="s">
        <v>167</v>
      </c>
      <c r="G323" s="27" t="s">
        <v>160</v>
      </c>
      <c r="H323" s="35">
        <v>62966</v>
      </c>
      <c r="I323" s="35">
        <v>86</v>
      </c>
      <c r="J323" s="9" t="s">
        <v>8</v>
      </c>
      <c r="K323" s="9" t="s">
        <v>161</v>
      </c>
      <c r="L323" s="8">
        <v>50</v>
      </c>
      <c r="M323" s="8">
        <v>0</v>
      </c>
      <c r="N323" s="9" t="s">
        <v>1148</v>
      </c>
      <c r="O323" s="8">
        <v>0</v>
      </c>
      <c r="P323" s="9" t="s">
        <v>1148</v>
      </c>
      <c r="Q323" s="8">
        <v>0</v>
      </c>
      <c r="R323" s="9" t="s">
        <v>1148</v>
      </c>
      <c r="S323" s="8">
        <v>0</v>
      </c>
      <c r="T323" s="9" t="s">
        <v>1148</v>
      </c>
      <c r="U323" s="8">
        <v>0</v>
      </c>
      <c r="V323" s="9" t="s">
        <v>1148</v>
      </c>
      <c r="W323" s="33">
        <v>0</v>
      </c>
      <c r="X323" s="9" t="s">
        <v>1148</v>
      </c>
      <c r="Y323" s="30">
        <v>0</v>
      </c>
      <c r="Z323" s="9" t="s">
        <v>1148</v>
      </c>
      <c r="AA323" s="30">
        <v>0</v>
      </c>
      <c r="AB323" s="9" t="s">
        <v>1148</v>
      </c>
      <c r="AC323" s="30">
        <v>0</v>
      </c>
      <c r="AD323" s="9" t="s">
        <v>1148</v>
      </c>
      <c r="AE323" s="30">
        <v>0</v>
      </c>
      <c r="AF323" s="9" t="s">
        <v>1148</v>
      </c>
      <c r="AG323" s="19">
        <v>0</v>
      </c>
      <c r="AH323" s="34" t="s">
        <v>1148</v>
      </c>
      <c r="AI323" s="32">
        <v>0</v>
      </c>
      <c r="AJ323" s="7" t="s">
        <v>1148</v>
      </c>
      <c r="AK323" s="7" t="str">
        <f>IF(OR(N323="Q",P323="Q",R323="Q",T323="Q",V323="Q",X323="Q",Z323="Q",AB323="Q",AD323="Q",AF323="Q",AH323="Q",AJ323="Q"),"Yes","No")</f>
        <v>No</v>
      </c>
    </row>
    <row r="324" spans="1:37">
      <c r="A324" s="7" t="s">
        <v>92</v>
      </c>
      <c r="B324" s="7" t="s">
        <v>182</v>
      </c>
      <c r="C324" s="37" t="s">
        <v>89</v>
      </c>
      <c r="D324" s="298">
        <v>44</v>
      </c>
      <c r="E324" s="299">
        <v>44</v>
      </c>
      <c r="F324" s="27" t="s">
        <v>167</v>
      </c>
      <c r="G324" s="27" t="s">
        <v>160</v>
      </c>
      <c r="H324" s="35">
        <v>62966</v>
      </c>
      <c r="I324" s="35">
        <v>86</v>
      </c>
      <c r="J324" s="9" t="s">
        <v>10</v>
      </c>
      <c r="K324" s="9" t="s">
        <v>161</v>
      </c>
      <c r="L324" s="8">
        <v>16</v>
      </c>
      <c r="M324" s="8">
        <v>13034</v>
      </c>
      <c r="N324" s="9" t="s">
        <v>1148</v>
      </c>
      <c r="O324" s="8">
        <v>0</v>
      </c>
      <c r="P324" s="9" t="s">
        <v>1148</v>
      </c>
      <c r="Q324" s="8">
        <v>0</v>
      </c>
      <c r="R324" s="9" t="s">
        <v>1148</v>
      </c>
      <c r="S324" s="8">
        <v>0</v>
      </c>
      <c r="T324" s="9" t="s">
        <v>1148</v>
      </c>
      <c r="U324" s="8">
        <v>0</v>
      </c>
      <c r="V324" s="9" t="s">
        <v>1148</v>
      </c>
      <c r="W324" s="33">
        <v>13034</v>
      </c>
      <c r="X324" s="9" t="s">
        <v>1148</v>
      </c>
      <c r="Y324" s="30">
        <v>10.47</v>
      </c>
      <c r="Z324" s="9" t="s">
        <v>1148</v>
      </c>
      <c r="AA324" s="30">
        <v>0</v>
      </c>
      <c r="AB324" s="9" t="s">
        <v>1148</v>
      </c>
      <c r="AC324" s="30">
        <v>0</v>
      </c>
      <c r="AD324" s="9" t="s">
        <v>1148</v>
      </c>
      <c r="AE324" s="30">
        <v>0</v>
      </c>
      <c r="AF324" s="9" t="s">
        <v>1148</v>
      </c>
      <c r="AG324" s="19">
        <v>0</v>
      </c>
      <c r="AH324" s="34" t="s">
        <v>1148</v>
      </c>
      <c r="AI324" s="32">
        <v>10.47</v>
      </c>
      <c r="AJ324" s="7" t="s">
        <v>1148</v>
      </c>
      <c r="AK324" s="7" t="str">
        <f>IF(OR(N324="Q",P324="Q",R324="Q",T324="Q",V324="Q",X324="Q",Z324="Q",AB324="Q",AD324="Q",AF324="Q",AH324="Q",AJ324="Q"),"Yes","No")</f>
        <v>No</v>
      </c>
    </row>
    <row r="325" spans="1:37">
      <c r="A325" s="7" t="s">
        <v>92</v>
      </c>
      <c r="B325" s="7" t="s">
        <v>182</v>
      </c>
      <c r="C325" s="37" t="s">
        <v>89</v>
      </c>
      <c r="D325" s="298">
        <v>44</v>
      </c>
      <c r="E325" s="299">
        <v>44</v>
      </c>
      <c r="F325" s="27" t="s">
        <v>167</v>
      </c>
      <c r="G325" s="27" t="s">
        <v>160</v>
      </c>
      <c r="H325" s="35">
        <v>62966</v>
      </c>
      <c r="I325" s="35">
        <v>86</v>
      </c>
      <c r="J325" s="9" t="s">
        <v>7</v>
      </c>
      <c r="K325" s="9" t="s">
        <v>161</v>
      </c>
      <c r="L325" s="8">
        <v>15</v>
      </c>
      <c r="M325" s="8">
        <v>24378</v>
      </c>
      <c r="N325" s="9" t="s">
        <v>1148</v>
      </c>
      <c r="O325" s="8">
        <v>0</v>
      </c>
      <c r="P325" s="9" t="s">
        <v>1148</v>
      </c>
      <c r="Q325" s="8">
        <v>0</v>
      </c>
      <c r="R325" s="9" t="s">
        <v>1148</v>
      </c>
      <c r="S325" s="8">
        <v>2</v>
      </c>
      <c r="T325" s="9" t="s">
        <v>1148</v>
      </c>
      <c r="U325" s="8">
        <v>0</v>
      </c>
      <c r="V325" s="9" t="s">
        <v>1148</v>
      </c>
      <c r="W325" s="33">
        <v>24380</v>
      </c>
      <c r="X325" s="9" t="s">
        <v>1148</v>
      </c>
      <c r="Y325" s="30">
        <v>18.59</v>
      </c>
      <c r="Z325" s="9" t="s">
        <v>1148</v>
      </c>
      <c r="AA325" s="30">
        <v>0</v>
      </c>
      <c r="AB325" s="9" t="s">
        <v>1148</v>
      </c>
      <c r="AC325" s="30">
        <v>0</v>
      </c>
      <c r="AD325" s="9" t="s">
        <v>1148</v>
      </c>
      <c r="AE325" s="30">
        <v>0</v>
      </c>
      <c r="AF325" s="9" t="s">
        <v>1148</v>
      </c>
      <c r="AG325" s="19">
        <v>0</v>
      </c>
      <c r="AH325" s="34" t="s">
        <v>1148</v>
      </c>
      <c r="AI325" s="32">
        <v>18.59</v>
      </c>
      <c r="AJ325" s="7" t="s">
        <v>1148</v>
      </c>
      <c r="AK325" s="7" t="str">
        <f>IF(OR(N325="Q",P325="Q",R325="Q",T325="Q",V325="Q",X325="Q",Z325="Q",AB325="Q",AD325="Q",AF325="Q",AH325="Q",AJ325="Q"),"Yes","No")</f>
        <v>No</v>
      </c>
    </row>
    <row r="326" spans="1:37">
      <c r="A326" s="7" t="s">
        <v>92</v>
      </c>
      <c r="B326" s="7" t="s">
        <v>182</v>
      </c>
      <c r="C326" s="37" t="s">
        <v>89</v>
      </c>
      <c r="D326" s="298">
        <v>44</v>
      </c>
      <c r="E326" s="299">
        <v>44</v>
      </c>
      <c r="F326" s="27" t="s">
        <v>167</v>
      </c>
      <c r="G326" s="27" t="s">
        <v>160</v>
      </c>
      <c r="H326" s="35">
        <v>62966</v>
      </c>
      <c r="I326" s="35">
        <v>86</v>
      </c>
      <c r="J326" s="9" t="s">
        <v>18</v>
      </c>
      <c r="K326" s="9" t="s">
        <v>161</v>
      </c>
      <c r="L326" s="8">
        <v>5</v>
      </c>
      <c r="M326" s="8">
        <v>5227</v>
      </c>
      <c r="N326" s="9" t="s">
        <v>1148</v>
      </c>
      <c r="O326" s="8">
        <v>0</v>
      </c>
      <c r="P326" s="9" t="s">
        <v>1148</v>
      </c>
      <c r="Q326" s="8">
        <v>0</v>
      </c>
      <c r="R326" s="9" t="s">
        <v>1148</v>
      </c>
      <c r="S326" s="8">
        <v>0</v>
      </c>
      <c r="T326" s="9" t="s">
        <v>1148</v>
      </c>
      <c r="U326" s="8">
        <v>0</v>
      </c>
      <c r="V326" s="9" t="s">
        <v>1148</v>
      </c>
      <c r="W326" s="33">
        <v>5227</v>
      </c>
      <c r="X326" s="9" t="s">
        <v>1148</v>
      </c>
      <c r="Y326" s="30">
        <v>3.92</v>
      </c>
      <c r="Z326" s="9" t="s">
        <v>1148</v>
      </c>
      <c r="AA326" s="30">
        <v>0</v>
      </c>
      <c r="AB326" s="9" t="s">
        <v>1148</v>
      </c>
      <c r="AC326" s="30">
        <v>0</v>
      </c>
      <c r="AD326" s="9" t="s">
        <v>1148</v>
      </c>
      <c r="AE326" s="30">
        <v>0</v>
      </c>
      <c r="AF326" s="9" t="s">
        <v>1148</v>
      </c>
      <c r="AG326" s="19">
        <v>0</v>
      </c>
      <c r="AH326" s="34" t="s">
        <v>1148</v>
      </c>
      <c r="AI326" s="32">
        <v>3.92</v>
      </c>
      <c r="AJ326" s="7" t="s">
        <v>1148</v>
      </c>
      <c r="AK326" s="7" t="str">
        <f>IF(OR(N326="Q",P326="Q",R326="Q",T326="Q",V326="Q",X326="Q",Z326="Q",AB326="Q",AD326="Q",AF326="Q",AH326="Q",AJ326="Q"),"Yes","No")</f>
        <v>No</v>
      </c>
    </row>
    <row r="327" spans="1:37">
      <c r="A327" s="7" t="s">
        <v>408</v>
      </c>
      <c r="B327" s="7" t="s">
        <v>409</v>
      </c>
      <c r="C327" s="37" t="s">
        <v>40</v>
      </c>
      <c r="D327" s="298">
        <v>5056</v>
      </c>
      <c r="E327" s="299">
        <v>50056</v>
      </c>
      <c r="F327" s="27" t="s">
        <v>167</v>
      </c>
      <c r="G327" s="27" t="s">
        <v>160</v>
      </c>
      <c r="H327" s="35">
        <v>266921</v>
      </c>
      <c r="I327" s="35">
        <v>85</v>
      </c>
      <c r="J327" s="9" t="s">
        <v>7</v>
      </c>
      <c r="K327" s="9" t="s">
        <v>161</v>
      </c>
      <c r="L327" s="8">
        <v>48</v>
      </c>
      <c r="M327" s="8">
        <v>20608</v>
      </c>
      <c r="N327" s="9" t="s">
        <v>1148</v>
      </c>
      <c r="O327" s="8">
        <v>0</v>
      </c>
      <c r="P327" s="9" t="s">
        <v>1148</v>
      </c>
      <c r="Q327" s="8">
        <v>0</v>
      </c>
      <c r="R327" s="9" t="s">
        <v>1148</v>
      </c>
      <c r="S327" s="8">
        <v>0</v>
      </c>
      <c r="T327" s="9" t="s">
        <v>1148</v>
      </c>
      <c r="U327" s="8">
        <v>0</v>
      </c>
      <c r="V327" s="9" t="s">
        <v>1148</v>
      </c>
      <c r="W327" s="33">
        <v>20608</v>
      </c>
      <c r="X327" s="9" t="s">
        <v>1148</v>
      </c>
      <c r="Y327" s="30">
        <v>33</v>
      </c>
      <c r="Z327" s="9" t="s">
        <v>1148</v>
      </c>
      <c r="AA327" s="30">
        <v>0</v>
      </c>
      <c r="AB327" s="9" t="s">
        <v>1148</v>
      </c>
      <c r="AC327" s="30">
        <v>0</v>
      </c>
      <c r="AD327" s="9" t="s">
        <v>1148</v>
      </c>
      <c r="AE327" s="30">
        <v>0</v>
      </c>
      <c r="AF327" s="9" t="s">
        <v>1148</v>
      </c>
      <c r="AG327" s="19">
        <v>0</v>
      </c>
      <c r="AH327" s="34" t="s">
        <v>1148</v>
      </c>
      <c r="AI327" s="32">
        <v>33</v>
      </c>
      <c r="AJ327" s="7" t="s">
        <v>1148</v>
      </c>
      <c r="AK327" s="7" t="str">
        <f>IF(OR(N327="Q",P327="Q",R327="Q",T327="Q",V327="Q",X327="Q",Z327="Q",AB327="Q",AD327="Q",AF327="Q",AH327="Q",AJ327="Q"),"Yes","No")</f>
        <v>No</v>
      </c>
    </row>
    <row r="328" spans="1:37">
      <c r="A328" s="7" t="s">
        <v>127</v>
      </c>
      <c r="B328" s="7" t="s">
        <v>293</v>
      </c>
      <c r="C328" s="37" t="s">
        <v>93</v>
      </c>
      <c r="D328" s="298">
        <v>5001</v>
      </c>
      <c r="E328" s="299">
        <v>50001</v>
      </c>
      <c r="F328" s="27" t="s">
        <v>164</v>
      </c>
      <c r="G328" s="27" t="s">
        <v>160</v>
      </c>
      <c r="H328" s="35">
        <v>216154</v>
      </c>
      <c r="I328" s="35">
        <v>85</v>
      </c>
      <c r="J328" s="9" t="s">
        <v>7</v>
      </c>
      <c r="K328" s="9" t="s">
        <v>161</v>
      </c>
      <c r="L328" s="8">
        <v>21</v>
      </c>
      <c r="M328" s="8">
        <v>5778</v>
      </c>
      <c r="N328" s="9" t="s">
        <v>1148</v>
      </c>
      <c r="O328" s="8">
        <v>3771</v>
      </c>
      <c r="P328" s="9" t="s">
        <v>1148</v>
      </c>
      <c r="Q328" s="8">
        <v>0</v>
      </c>
      <c r="R328" s="9" t="s">
        <v>1148</v>
      </c>
      <c r="S328" s="8">
        <v>0</v>
      </c>
      <c r="T328" s="9" t="s">
        <v>1148</v>
      </c>
      <c r="U328" s="8">
        <v>0</v>
      </c>
      <c r="V328" s="9" t="s">
        <v>1148</v>
      </c>
      <c r="W328" s="33">
        <v>9549</v>
      </c>
      <c r="X328" s="9" t="s">
        <v>1148</v>
      </c>
      <c r="Y328" s="30">
        <v>5</v>
      </c>
      <c r="Z328" s="9" t="s">
        <v>1148</v>
      </c>
      <c r="AA328" s="30">
        <v>4</v>
      </c>
      <c r="AB328" s="9" t="s">
        <v>1148</v>
      </c>
      <c r="AC328" s="30">
        <v>0</v>
      </c>
      <c r="AD328" s="9" t="s">
        <v>1148</v>
      </c>
      <c r="AE328" s="30">
        <v>0</v>
      </c>
      <c r="AF328" s="9" t="s">
        <v>1148</v>
      </c>
      <c r="AG328" s="19">
        <v>0</v>
      </c>
      <c r="AH328" s="34" t="s">
        <v>1148</v>
      </c>
      <c r="AI328" s="32">
        <v>9</v>
      </c>
      <c r="AJ328" s="7" t="s">
        <v>1148</v>
      </c>
      <c r="AK328" s="7" t="str">
        <f>IF(OR(N328="Q",P328="Q",R328="Q",T328="Q",V328="Q",X328="Q",Z328="Q",AB328="Q",AD328="Q",AF328="Q",AH328="Q",AJ328="Q"),"Yes","No")</f>
        <v>No</v>
      </c>
    </row>
    <row r="329" spans="1:37">
      <c r="A329" s="7" t="s">
        <v>320</v>
      </c>
      <c r="B329" s="7" t="s">
        <v>321</v>
      </c>
      <c r="C329" s="37" t="s">
        <v>32</v>
      </c>
      <c r="D329" s="298">
        <v>4036</v>
      </c>
      <c r="E329" s="299">
        <v>40036</v>
      </c>
      <c r="F329" s="27" t="s">
        <v>164</v>
      </c>
      <c r="G329" s="27" t="s">
        <v>160</v>
      </c>
      <c r="H329" s="35">
        <v>240223</v>
      </c>
      <c r="I329" s="35">
        <v>84</v>
      </c>
      <c r="J329" s="9" t="s">
        <v>7</v>
      </c>
      <c r="K329" s="9" t="s">
        <v>161</v>
      </c>
      <c r="L329" s="8">
        <v>65</v>
      </c>
      <c r="M329" s="8">
        <v>35232</v>
      </c>
      <c r="N329" s="9" t="s">
        <v>1148</v>
      </c>
      <c r="O329" s="8">
        <v>0</v>
      </c>
      <c r="P329" s="9" t="s">
        <v>1148</v>
      </c>
      <c r="Q329" s="8">
        <v>8580</v>
      </c>
      <c r="R329" s="9" t="s">
        <v>1148</v>
      </c>
      <c r="S329" s="8">
        <v>1386</v>
      </c>
      <c r="T329" s="9" t="s">
        <v>1148</v>
      </c>
      <c r="U329" s="8">
        <v>0</v>
      </c>
      <c r="V329" s="9" t="s">
        <v>1148</v>
      </c>
      <c r="W329" s="33">
        <v>45198</v>
      </c>
      <c r="X329" s="9" t="s">
        <v>1148</v>
      </c>
      <c r="Y329" s="30">
        <v>43</v>
      </c>
      <c r="Z329" s="9" t="s">
        <v>1148</v>
      </c>
      <c r="AA329" s="30">
        <v>0</v>
      </c>
      <c r="AB329" s="9" t="s">
        <v>1148</v>
      </c>
      <c r="AC329" s="30">
        <v>5.5</v>
      </c>
      <c r="AD329" s="9" t="s">
        <v>1148</v>
      </c>
      <c r="AE329" s="30">
        <v>0.9</v>
      </c>
      <c r="AF329" s="9" t="s">
        <v>1148</v>
      </c>
      <c r="AG329" s="19">
        <v>0</v>
      </c>
      <c r="AH329" s="34" t="s">
        <v>1148</v>
      </c>
      <c r="AI329" s="32">
        <v>49.4</v>
      </c>
      <c r="AJ329" s="7" t="s">
        <v>1148</v>
      </c>
      <c r="AK329" s="7" t="str">
        <f>IF(OR(N329="Q",P329="Q",R329="Q",T329="Q",V329="Q",X329="Q",Z329="Q",AB329="Q",AD329="Q",AF329="Q",AH329="Q",AJ329="Q"),"Yes","No")</f>
        <v>No</v>
      </c>
    </row>
    <row r="330" spans="1:37">
      <c r="A330" s="7" t="s">
        <v>655</v>
      </c>
      <c r="B330" s="7" t="s">
        <v>656</v>
      </c>
      <c r="C330" s="37" t="s">
        <v>17</v>
      </c>
      <c r="D330" s="298">
        <v>9079</v>
      </c>
      <c r="E330" s="299">
        <v>90079</v>
      </c>
      <c r="F330" s="27" t="s">
        <v>167</v>
      </c>
      <c r="G330" s="27" t="s">
        <v>160</v>
      </c>
      <c r="H330" s="35">
        <v>345580</v>
      </c>
      <c r="I330" s="35">
        <v>84</v>
      </c>
      <c r="J330" s="9" t="s">
        <v>7</v>
      </c>
      <c r="K330" s="9" t="s">
        <v>161</v>
      </c>
      <c r="L330" s="8">
        <v>54</v>
      </c>
      <c r="M330" s="8">
        <v>27362</v>
      </c>
      <c r="N330" s="9" t="s">
        <v>1148</v>
      </c>
      <c r="O330" s="8">
        <v>0</v>
      </c>
      <c r="P330" s="9" t="s">
        <v>1148</v>
      </c>
      <c r="Q330" s="8">
        <v>0</v>
      </c>
      <c r="R330" s="9" t="s">
        <v>1148</v>
      </c>
      <c r="S330" s="8">
        <v>8337</v>
      </c>
      <c r="T330" s="9" t="s">
        <v>1148</v>
      </c>
      <c r="U330" s="8">
        <v>0</v>
      </c>
      <c r="V330" s="9" t="s">
        <v>1148</v>
      </c>
      <c r="W330" s="33">
        <v>35699</v>
      </c>
      <c r="X330" s="9" t="s">
        <v>1148</v>
      </c>
      <c r="Y330" s="30">
        <v>15</v>
      </c>
      <c r="Z330" s="9" t="s">
        <v>1148</v>
      </c>
      <c r="AA330" s="30">
        <v>0</v>
      </c>
      <c r="AB330" s="9" t="s">
        <v>1148</v>
      </c>
      <c r="AC330" s="30">
        <v>0</v>
      </c>
      <c r="AD330" s="9" t="s">
        <v>1148</v>
      </c>
      <c r="AE330" s="30">
        <v>4.75</v>
      </c>
      <c r="AF330" s="9" t="s">
        <v>1148</v>
      </c>
      <c r="AG330" s="19">
        <v>0</v>
      </c>
      <c r="AH330" s="34" t="s">
        <v>1148</v>
      </c>
      <c r="AI330" s="32">
        <v>19.75</v>
      </c>
      <c r="AJ330" s="7" t="s">
        <v>1148</v>
      </c>
      <c r="AK330" s="7" t="str">
        <f>IF(OR(N330="Q",P330="Q",R330="Q",T330="Q",V330="Q",X330="Q",Z330="Q",AB330="Q",AD330="Q",AF330="Q",AH330="Q",AJ330="Q"),"Yes","No")</f>
        <v>No</v>
      </c>
    </row>
    <row r="331" spans="1:37">
      <c r="A331" s="7" t="s">
        <v>322</v>
      </c>
      <c r="B331" s="7" t="s">
        <v>323</v>
      </c>
      <c r="C331" s="37" t="s">
        <v>17</v>
      </c>
      <c r="D331" s="298">
        <v>9010</v>
      </c>
      <c r="E331" s="299">
        <v>90010</v>
      </c>
      <c r="F331" s="27" t="s">
        <v>164</v>
      </c>
      <c r="G331" s="27" t="s">
        <v>160</v>
      </c>
      <c r="H331" s="35">
        <v>12150996</v>
      </c>
      <c r="I331" s="35">
        <v>84</v>
      </c>
      <c r="J331" s="9" t="s">
        <v>7</v>
      </c>
      <c r="K331" s="9" t="s">
        <v>161</v>
      </c>
      <c r="L331" s="8">
        <v>48</v>
      </c>
      <c r="M331" s="8">
        <v>32098</v>
      </c>
      <c r="N331" s="9" t="s">
        <v>1148</v>
      </c>
      <c r="O331" s="8">
        <v>0</v>
      </c>
      <c r="P331" s="9" t="s">
        <v>1148</v>
      </c>
      <c r="Q331" s="8">
        <v>0</v>
      </c>
      <c r="R331" s="9" t="s">
        <v>1148</v>
      </c>
      <c r="S331" s="8">
        <v>5852</v>
      </c>
      <c r="T331" s="9" t="s">
        <v>1148</v>
      </c>
      <c r="U331" s="8">
        <v>0</v>
      </c>
      <c r="V331" s="9" t="s">
        <v>1148</v>
      </c>
      <c r="W331" s="33">
        <v>37950</v>
      </c>
      <c r="X331" s="9" t="s">
        <v>1148</v>
      </c>
      <c r="Y331" s="30">
        <v>15.43</v>
      </c>
      <c r="Z331" s="9" t="s">
        <v>1148</v>
      </c>
      <c r="AA331" s="30">
        <v>0</v>
      </c>
      <c r="AB331" s="9" t="s">
        <v>1148</v>
      </c>
      <c r="AC331" s="30">
        <v>0</v>
      </c>
      <c r="AD331" s="9" t="s">
        <v>1148</v>
      </c>
      <c r="AE331" s="30">
        <v>2.81</v>
      </c>
      <c r="AF331" s="9" t="s">
        <v>1148</v>
      </c>
      <c r="AG331" s="19">
        <v>0</v>
      </c>
      <c r="AH331" s="34" t="s">
        <v>1148</v>
      </c>
      <c r="AI331" s="32">
        <v>18.239999999999998</v>
      </c>
      <c r="AJ331" s="7" t="s">
        <v>1148</v>
      </c>
      <c r="AK331" s="7" t="str">
        <f>IF(OR(N331="Q",P331="Q",R331="Q",T331="Q",V331="Q",X331="Q",Z331="Q",AB331="Q",AD331="Q",AF331="Q",AH331="Q",AJ331="Q"),"Yes","No")</f>
        <v>No</v>
      </c>
    </row>
    <row r="332" spans="1:37">
      <c r="A332" s="7" t="s">
        <v>655</v>
      </c>
      <c r="B332" s="7" t="s">
        <v>656</v>
      </c>
      <c r="C332" s="37" t="s">
        <v>17</v>
      </c>
      <c r="D332" s="298">
        <v>9079</v>
      </c>
      <c r="E332" s="299">
        <v>90079</v>
      </c>
      <c r="F332" s="27" t="s">
        <v>167</v>
      </c>
      <c r="G332" s="27" t="s">
        <v>160</v>
      </c>
      <c r="H332" s="35">
        <v>345580</v>
      </c>
      <c r="I332" s="35">
        <v>84</v>
      </c>
      <c r="J332" s="9" t="s">
        <v>10</v>
      </c>
      <c r="K332" s="9" t="s">
        <v>161</v>
      </c>
      <c r="L332" s="8">
        <v>30</v>
      </c>
      <c r="M332" s="8">
        <v>7612</v>
      </c>
      <c r="N332" s="9" t="s">
        <v>1148</v>
      </c>
      <c r="O332" s="8">
        <v>0</v>
      </c>
      <c r="P332" s="9" t="s">
        <v>1148</v>
      </c>
      <c r="Q332" s="8">
        <v>0</v>
      </c>
      <c r="R332" s="9" t="s">
        <v>1148</v>
      </c>
      <c r="S332" s="8">
        <v>392</v>
      </c>
      <c r="T332" s="9" t="s">
        <v>1148</v>
      </c>
      <c r="U332" s="8">
        <v>0</v>
      </c>
      <c r="V332" s="9" t="s">
        <v>1148</v>
      </c>
      <c r="W332" s="33">
        <v>8004</v>
      </c>
      <c r="X332" s="9" t="s">
        <v>1148</v>
      </c>
      <c r="Y332" s="30">
        <v>6</v>
      </c>
      <c r="Z332" s="9" t="s">
        <v>1148</v>
      </c>
      <c r="AA332" s="30">
        <v>0</v>
      </c>
      <c r="AB332" s="9" t="s">
        <v>1148</v>
      </c>
      <c r="AC332" s="30">
        <v>0</v>
      </c>
      <c r="AD332" s="9" t="s">
        <v>1148</v>
      </c>
      <c r="AE332" s="30">
        <v>0.3</v>
      </c>
      <c r="AF332" s="9" t="s">
        <v>1148</v>
      </c>
      <c r="AG332" s="19">
        <v>0</v>
      </c>
      <c r="AH332" s="34" t="s">
        <v>1148</v>
      </c>
      <c r="AI332" s="32">
        <v>6.3</v>
      </c>
      <c r="AJ332" s="7" t="s">
        <v>1148</v>
      </c>
      <c r="AK332" s="7" t="str">
        <f>IF(OR(N332="Q",P332="Q",R332="Q",T332="Q",V332="Q",X332="Q",Z332="Q",AB332="Q",AD332="Q",AF332="Q",AH332="Q",AJ332="Q"),"Yes","No")</f>
        <v>No</v>
      </c>
    </row>
    <row r="333" spans="1:37">
      <c r="A333" s="7" t="s">
        <v>320</v>
      </c>
      <c r="B333" s="7" t="s">
        <v>321</v>
      </c>
      <c r="C333" s="37" t="s">
        <v>32</v>
      </c>
      <c r="D333" s="298">
        <v>4036</v>
      </c>
      <c r="E333" s="299">
        <v>40036</v>
      </c>
      <c r="F333" s="27" t="s">
        <v>164</v>
      </c>
      <c r="G333" s="27" t="s">
        <v>160</v>
      </c>
      <c r="H333" s="35">
        <v>240223</v>
      </c>
      <c r="I333" s="35">
        <v>84</v>
      </c>
      <c r="J333" s="9" t="s">
        <v>10</v>
      </c>
      <c r="K333" s="9" t="s">
        <v>161</v>
      </c>
      <c r="L333" s="8">
        <v>19</v>
      </c>
      <c r="M333" s="8">
        <v>14672</v>
      </c>
      <c r="N333" s="9" t="s">
        <v>1148</v>
      </c>
      <c r="O333" s="8">
        <v>0</v>
      </c>
      <c r="P333" s="9" t="s">
        <v>1148</v>
      </c>
      <c r="Q333" s="8">
        <v>1059</v>
      </c>
      <c r="R333" s="9" t="s">
        <v>1148</v>
      </c>
      <c r="S333" s="8">
        <v>2283</v>
      </c>
      <c r="T333" s="9" t="s">
        <v>1148</v>
      </c>
      <c r="U333" s="8">
        <v>0</v>
      </c>
      <c r="V333" s="9" t="s">
        <v>1148</v>
      </c>
      <c r="W333" s="33">
        <v>18014</v>
      </c>
      <c r="X333" s="9" t="s">
        <v>1148</v>
      </c>
      <c r="Y333" s="30">
        <v>14</v>
      </c>
      <c r="Z333" s="9" t="s">
        <v>1148</v>
      </c>
      <c r="AA333" s="30">
        <v>0</v>
      </c>
      <c r="AB333" s="9" t="s">
        <v>1148</v>
      </c>
      <c r="AC333" s="30">
        <v>0.8</v>
      </c>
      <c r="AD333" s="9" t="s">
        <v>1148</v>
      </c>
      <c r="AE333" s="30">
        <v>2</v>
      </c>
      <c r="AF333" s="9" t="s">
        <v>1148</v>
      </c>
      <c r="AG333" s="19">
        <v>0</v>
      </c>
      <c r="AH333" s="34" t="s">
        <v>1148</v>
      </c>
      <c r="AI333" s="32">
        <v>16.8</v>
      </c>
      <c r="AJ333" s="7" t="s">
        <v>1148</v>
      </c>
      <c r="AK333" s="7" t="str">
        <f>IF(OR(N333="Q",P333="Q",R333="Q",T333="Q",V333="Q",X333="Q",Z333="Q",AB333="Q",AD333="Q",AF333="Q",AH333="Q",AJ333="Q"),"Yes","No")</f>
        <v>No</v>
      </c>
    </row>
    <row r="334" spans="1:37">
      <c r="A334" s="7" t="s">
        <v>782</v>
      </c>
      <c r="B334" s="7" t="s">
        <v>684</v>
      </c>
      <c r="C334" s="37" t="s">
        <v>45</v>
      </c>
      <c r="D334" s="298">
        <v>4196</v>
      </c>
      <c r="E334" s="299">
        <v>40196</v>
      </c>
      <c r="F334" s="27" t="s">
        <v>197</v>
      </c>
      <c r="G334" s="27" t="s">
        <v>160</v>
      </c>
      <c r="H334" s="35">
        <v>972546</v>
      </c>
      <c r="I334" s="35">
        <v>81</v>
      </c>
      <c r="J334" s="9" t="s">
        <v>8</v>
      </c>
      <c r="K334" s="9" t="s">
        <v>161</v>
      </c>
      <c r="L334" s="8">
        <v>81</v>
      </c>
      <c r="M334" s="8">
        <v>0</v>
      </c>
      <c r="N334" s="9" t="s">
        <v>1148</v>
      </c>
      <c r="O334" s="8">
        <v>0</v>
      </c>
      <c r="P334" s="9" t="s">
        <v>1148</v>
      </c>
      <c r="Q334" s="8">
        <v>0</v>
      </c>
      <c r="R334" s="9" t="s">
        <v>1148</v>
      </c>
      <c r="S334" s="8">
        <v>0</v>
      </c>
      <c r="T334" s="9" t="s">
        <v>1148</v>
      </c>
      <c r="U334" s="8">
        <v>0</v>
      </c>
      <c r="V334" s="9" t="s">
        <v>1148</v>
      </c>
      <c r="W334" s="33">
        <v>0</v>
      </c>
      <c r="X334" s="9" t="s">
        <v>1148</v>
      </c>
      <c r="Y334" s="30">
        <v>0</v>
      </c>
      <c r="Z334" s="9" t="s">
        <v>1148</v>
      </c>
      <c r="AA334" s="30">
        <v>0</v>
      </c>
      <c r="AB334" s="9" t="s">
        <v>1148</v>
      </c>
      <c r="AC334" s="30">
        <v>0</v>
      </c>
      <c r="AD334" s="9" t="s">
        <v>1148</v>
      </c>
      <c r="AE334" s="30">
        <v>0</v>
      </c>
      <c r="AF334" s="9" t="s">
        <v>1148</v>
      </c>
      <c r="AG334" s="19">
        <v>0</v>
      </c>
      <c r="AH334" s="34" t="s">
        <v>1148</v>
      </c>
      <c r="AI334" s="32">
        <v>0</v>
      </c>
      <c r="AJ334" s="7" t="s">
        <v>1148</v>
      </c>
      <c r="AK334" s="7" t="str">
        <f>IF(OR(N334="Q",P334="Q",R334="Q",T334="Q",V334="Q",X334="Q",Z334="Q",AB334="Q",AD334="Q",AF334="Q",AH334="Q",AJ334="Q"),"Yes","No")</f>
        <v>No</v>
      </c>
    </row>
    <row r="335" spans="1:37">
      <c r="A335" s="7" t="s">
        <v>39</v>
      </c>
      <c r="B335" s="7" t="s">
        <v>178</v>
      </c>
      <c r="C335" s="37" t="s">
        <v>38</v>
      </c>
      <c r="D335" s="298">
        <v>7041</v>
      </c>
      <c r="E335" s="299">
        <v>70041</v>
      </c>
      <c r="F335" s="27" t="s">
        <v>164</v>
      </c>
      <c r="G335" s="27" t="s">
        <v>160</v>
      </c>
      <c r="H335" s="35">
        <v>60438</v>
      </c>
      <c r="I335" s="35">
        <v>81</v>
      </c>
      <c r="J335" s="9" t="s">
        <v>7</v>
      </c>
      <c r="K335" s="9" t="s">
        <v>161</v>
      </c>
      <c r="L335" s="8">
        <v>74</v>
      </c>
      <c r="M335" s="8">
        <v>143742</v>
      </c>
      <c r="N335" s="9" t="s">
        <v>1148</v>
      </c>
      <c r="O335" s="8">
        <v>6356</v>
      </c>
      <c r="P335" s="9" t="s">
        <v>1148</v>
      </c>
      <c r="Q335" s="8">
        <v>950</v>
      </c>
      <c r="R335" s="9" t="s">
        <v>1148</v>
      </c>
      <c r="S335" s="8">
        <v>939</v>
      </c>
      <c r="T335" s="9" t="s">
        <v>1148</v>
      </c>
      <c r="U335" s="8">
        <v>0</v>
      </c>
      <c r="V335" s="9" t="s">
        <v>1148</v>
      </c>
      <c r="W335" s="33">
        <v>151987</v>
      </c>
      <c r="X335" s="9" t="s">
        <v>1148</v>
      </c>
      <c r="Y335" s="30">
        <v>141</v>
      </c>
      <c r="Z335" s="9" t="s">
        <v>1148</v>
      </c>
      <c r="AA335" s="30">
        <v>7</v>
      </c>
      <c r="AB335" s="9" t="s">
        <v>1148</v>
      </c>
      <c r="AC335" s="30">
        <v>1</v>
      </c>
      <c r="AD335" s="9" t="s">
        <v>1148</v>
      </c>
      <c r="AE335" s="30">
        <v>1</v>
      </c>
      <c r="AF335" s="9" t="s">
        <v>1148</v>
      </c>
      <c r="AG335" s="19">
        <v>0</v>
      </c>
      <c r="AH335" s="34" t="s">
        <v>1148</v>
      </c>
      <c r="AI335" s="32">
        <v>150</v>
      </c>
      <c r="AJ335" s="7" t="s">
        <v>1148</v>
      </c>
      <c r="AK335" s="7" t="str">
        <f>IF(OR(N335="Q",P335="Q",R335="Q",T335="Q",V335="Q",X335="Q",Z335="Q",AB335="Q",AD335="Q",AF335="Q",AH335="Q",AJ335="Q"),"Yes","No")</f>
        <v>No</v>
      </c>
    </row>
    <row r="336" spans="1:37">
      <c r="A336" s="7" t="s">
        <v>393</v>
      </c>
      <c r="B336" s="7" t="s">
        <v>394</v>
      </c>
      <c r="C336" s="37" t="s">
        <v>17</v>
      </c>
      <c r="D336" s="298">
        <v>9004</v>
      </c>
      <c r="E336" s="299">
        <v>90004</v>
      </c>
      <c r="F336" s="27" t="s">
        <v>167</v>
      </c>
      <c r="G336" s="27" t="s">
        <v>160</v>
      </c>
      <c r="H336" s="35">
        <v>523994</v>
      </c>
      <c r="I336" s="35">
        <v>81</v>
      </c>
      <c r="J336" s="9" t="s">
        <v>7</v>
      </c>
      <c r="K336" s="9" t="s">
        <v>161</v>
      </c>
      <c r="L336" s="8">
        <v>65</v>
      </c>
      <c r="M336" s="8">
        <v>200386</v>
      </c>
      <c r="N336" s="9" t="s">
        <v>1148</v>
      </c>
      <c r="O336" s="8">
        <v>0</v>
      </c>
      <c r="P336" s="9" t="s">
        <v>1148</v>
      </c>
      <c r="Q336" s="8">
        <v>0</v>
      </c>
      <c r="R336" s="9" t="s">
        <v>1148</v>
      </c>
      <c r="S336" s="8">
        <v>8941</v>
      </c>
      <c r="T336" s="9" t="s">
        <v>1148</v>
      </c>
      <c r="U336" s="8">
        <v>0</v>
      </c>
      <c r="V336" s="9" t="s">
        <v>1148</v>
      </c>
      <c r="W336" s="33">
        <v>209327</v>
      </c>
      <c r="X336" s="9" t="s">
        <v>1148</v>
      </c>
      <c r="Y336" s="30">
        <v>118.35</v>
      </c>
      <c r="Z336" s="9" t="s">
        <v>1148</v>
      </c>
      <c r="AA336" s="30">
        <v>0</v>
      </c>
      <c r="AB336" s="9" t="s">
        <v>1148</v>
      </c>
      <c r="AC336" s="30">
        <v>0</v>
      </c>
      <c r="AD336" s="9" t="s">
        <v>1148</v>
      </c>
      <c r="AE336" s="30">
        <v>8</v>
      </c>
      <c r="AF336" s="9" t="s">
        <v>1148</v>
      </c>
      <c r="AG336" s="19">
        <v>0</v>
      </c>
      <c r="AH336" s="34" t="s">
        <v>1148</v>
      </c>
      <c r="AI336" s="32">
        <v>126.35</v>
      </c>
      <c r="AJ336" s="7" t="s">
        <v>1148</v>
      </c>
      <c r="AK336" s="7" t="str">
        <f>IF(OR(N336="Q",P336="Q",R336="Q",T336="Q",V336="Q",X336="Q",Z336="Q",AB336="Q",AD336="Q",AF336="Q",AH336="Q",AJ336="Q"),"Yes","No")</f>
        <v>No</v>
      </c>
    </row>
    <row r="337" spans="1:37">
      <c r="A337" s="7" t="s">
        <v>393</v>
      </c>
      <c r="B337" s="7" t="s">
        <v>394</v>
      </c>
      <c r="C337" s="37" t="s">
        <v>17</v>
      </c>
      <c r="D337" s="298">
        <v>9004</v>
      </c>
      <c r="E337" s="299">
        <v>90004</v>
      </c>
      <c r="F337" s="27" t="s">
        <v>167</v>
      </c>
      <c r="G337" s="27" t="s">
        <v>160</v>
      </c>
      <c r="H337" s="35">
        <v>523994</v>
      </c>
      <c r="I337" s="35">
        <v>81</v>
      </c>
      <c r="J337" s="9" t="s">
        <v>10</v>
      </c>
      <c r="K337" s="9" t="s">
        <v>161</v>
      </c>
      <c r="L337" s="8">
        <v>16</v>
      </c>
      <c r="M337" s="8">
        <v>38229</v>
      </c>
      <c r="N337" s="9" t="s">
        <v>1148</v>
      </c>
      <c r="O337" s="8">
        <v>0</v>
      </c>
      <c r="P337" s="9" t="s">
        <v>1148</v>
      </c>
      <c r="Q337" s="8">
        <v>0</v>
      </c>
      <c r="R337" s="9" t="s">
        <v>1148</v>
      </c>
      <c r="S337" s="8">
        <v>0</v>
      </c>
      <c r="T337" s="9" t="s">
        <v>1148</v>
      </c>
      <c r="U337" s="8">
        <v>0</v>
      </c>
      <c r="V337" s="9" t="s">
        <v>1148</v>
      </c>
      <c r="W337" s="33">
        <v>38229</v>
      </c>
      <c r="X337" s="9" t="s">
        <v>1148</v>
      </c>
      <c r="Y337" s="30">
        <v>21.3</v>
      </c>
      <c r="Z337" s="9" t="s">
        <v>1148</v>
      </c>
      <c r="AA337" s="30">
        <v>0</v>
      </c>
      <c r="AB337" s="9" t="s">
        <v>1148</v>
      </c>
      <c r="AC337" s="30">
        <v>0</v>
      </c>
      <c r="AD337" s="9" t="s">
        <v>1148</v>
      </c>
      <c r="AE337" s="30">
        <v>0</v>
      </c>
      <c r="AF337" s="9" t="s">
        <v>1148</v>
      </c>
      <c r="AG337" s="19">
        <v>0</v>
      </c>
      <c r="AH337" s="34" t="s">
        <v>1148</v>
      </c>
      <c r="AI337" s="32">
        <v>21.3</v>
      </c>
      <c r="AJ337" s="7" t="s">
        <v>1148</v>
      </c>
      <c r="AK337" s="7" t="str">
        <f>IF(OR(N337="Q",P337="Q",R337="Q",T337="Q",V337="Q",X337="Q",Z337="Q",AB337="Q",AD337="Q",AF337="Q",AH337="Q",AJ337="Q"),"Yes","No")</f>
        <v>No</v>
      </c>
    </row>
    <row r="338" spans="1:37">
      <c r="A338" s="7" t="s">
        <v>39</v>
      </c>
      <c r="B338" s="7" t="s">
        <v>178</v>
      </c>
      <c r="C338" s="37" t="s">
        <v>38</v>
      </c>
      <c r="D338" s="298">
        <v>7041</v>
      </c>
      <c r="E338" s="299">
        <v>70041</v>
      </c>
      <c r="F338" s="27" t="s">
        <v>164</v>
      </c>
      <c r="G338" s="27" t="s">
        <v>160</v>
      </c>
      <c r="H338" s="35">
        <v>60438</v>
      </c>
      <c r="I338" s="35">
        <v>81</v>
      </c>
      <c r="J338" s="9" t="s">
        <v>10</v>
      </c>
      <c r="K338" s="9" t="s">
        <v>161</v>
      </c>
      <c r="L338" s="8">
        <v>3</v>
      </c>
      <c r="M338" s="8">
        <v>4024</v>
      </c>
      <c r="N338" s="9" t="s">
        <v>1148</v>
      </c>
      <c r="O338" s="8">
        <v>0</v>
      </c>
      <c r="P338" s="9" t="s">
        <v>1148</v>
      </c>
      <c r="Q338" s="8">
        <v>16</v>
      </c>
      <c r="R338" s="9" t="s">
        <v>1148</v>
      </c>
      <c r="S338" s="8">
        <v>0</v>
      </c>
      <c r="T338" s="9" t="s">
        <v>1148</v>
      </c>
      <c r="U338" s="8">
        <v>0</v>
      </c>
      <c r="V338" s="9" t="s">
        <v>1148</v>
      </c>
      <c r="W338" s="33">
        <v>4040</v>
      </c>
      <c r="X338" s="9" t="s">
        <v>1148</v>
      </c>
      <c r="Y338" s="30">
        <v>3.5</v>
      </c>
      <c r="Z338" s="9" t="s">
        <v>1148</v>
      </c>
      <c r="AA338" s="30">
        <v>0</v>
      </c>
      <c r="AB338" s="9" t="s">
        <v>1148</v>
      </c>
      <c r="AC338" s="30">
        <v>0</v>
      </c>
      <c r="AD338" s="9" t="s">
        <v>1148</v>
      </c>
      <c r="AE338" s="30">
        <v>0</v>
      </c>
      <c r="AF338" s="9" t="s">
        <v>1148</v>
      </c>
      <c r="AG338" s="19">
        <v>0</v>
      </c>
      <c r="AH338" s="34" t="s">
        <v>1148</v>
      </c>
      <c r="AI338" s="32">
        <v>3.5</v>
      </c>
      <c r="AJ338" s="7" t="s">
        <v>1148</v>
      </c>
      <c r="AK338" s="7" t="str">
        <f>IF(OR(N338="Q",P338="Q",R338="Q",T338="Q",V338="Q",X338="Q",Z338="Q",AB338="Q",AD338="Q",AF338="Q",AH338="Q",AJ338="Q"),"Yes","No")</f>
        <v>No</v>
      </c>
    </row>
    <row r="339" spans="1:37">
      <c r="A339" s="7" t="s">
        <v>451</v>
      </c>
      <c r="B339" s="7" t="s">
        <v>452</v>
      </c>
      <c r="C339" s="37" t="s">
        <v>83</v>
      </c>
      <c r="D339" s="298">
        <v>4002</v>
      </c>
      <c r="E339" s="299">
        <v>40002</v>
      </c>
      <c r="F339" s="27" t="s">
        <v>164</v>
      </c>
      <c r="G339" s="27" t="s">
        <v>160</v>
      </c>
      <c r="H339" s="35">
        <v>558696</v>
      </c>
      <c r="I339" s="35">
        <v>80</v>
      </c>
      <c r="J339" s="9" t="s">
        <v>7</v>
      </c>
      <c r="K339" s="9" t="s">
        <v>161</v>
      </c>
      <c r="L339" s="8">
        <v>62</v>
      </c>
      <c r="M339" s="8">
        <v>0</v>
      </c>
      <c r="N339" s="9" t="s">
        <v>1148</v>
      </c>
      <c r="O339" s="8">
        <v>4295</v>
      </c>
      <c r="P339" s="9" t="s">
        <v>1148</v>
      </c>
      <c r="Q339" s="8">
        <v>0</v>
      </c>
      <c r="R339" s="9" t="s">
        <v>1148</v>
      </c>
      <c r="S339" s="8">
        <v>699</v>
      </c>
      <c r="T339" s="9" t="s">
        <v>1148</v>
      </c>
      <c r="U339" s="8">
        <v>0</v>
      </c>
      <c r="V339" s="9" t="s">
        <v>1148</v>
      </c>
      <c r="W339" s="33">
        <v>4994</v>
      </c>
      <c r="X339" s="9" t="s">
        <v>1148</v>
      </c>
      <c r="Y339" s="30">
        <v>0</v>
      </c>
      <c r="Z339" s="9" t="s">
        <v>1148</v>
      </c>
      <c r="AA339" s="30">
        <v>4.5999999999999996</v>
      </c>
      <c r="AB339" s="9" t="s">
        <v>1148</v>
      </c>
      <c r="AC339" s="30">
        <v>0</v>
      </c>
      <c r="AD339" s="9" t="s">
        <v>1148</v>
      </c>
      <c r="AE339" s="30">
        <v>0.9</v>
      </c>
      <c r="AF339" s="9" t="s">
        <v>1148</v>
      </c>
      <c r="AG339" s="19">
        <v>0</v>
      </c>
      <c r="AH339" s="34" t="s">
        <v>1148</v>
      </c>
      <c r="AI339" s="32">
        <v>5.5</v>
      </c>
      <c r="AJ339" s="7" t="s">
        <v>1148</v>
      </c>
      <c r="AK339" s="7" t="str">
        <f>IF(OR(N339="Q",P339="Q",R339="Q",T339="Q",V339="Q",X339="Q",Z339="Q",AB339="Q",AD339="Q",AF339="Q",AH339="Q",AJ339="Q"),"Yes","No")</f>
        <v>No</v>
      </c>
    </row>
    <row r="340" spans="1:37">
      <c r="A340" s="7" t="s">
        <v>451</v>
      </c>
      <c r="B340" s="7" t="s">
        <v>452</v>
      </c>
      <c r="C340" s="37" t="s">
        <v>83</v>
      </c>
      <c r="D340" s="298">
        <v>4002</v>
      </c>
      <c r="E340" s="299">
        <v>40002</v>
      </c>
      <c r="F340" s="27" t="s">
        <v>164</v>
      </c>
      <c r="G340" s="27" t="s">
        <v>160</v>
      </c>
      <c r="H340" s="35">
        <v>558696</v>
      </c>
      <c r="I340" s="35">
        <v>80</v>
      </c>
      <c r="J340" s="9" t="s">
        <v>10</v>
      </c>
      <c r="K340" s="9" t="s">
        <v>161</v>
      </c>
      <c r="L340" s="8">
        <v>18</v>
      </c>
      <c r="M340" s="8">
        <v>0</v>
      </c>
      <c r="N340" s="9" t="s">
        <v>1148</v>
      </c>
      <c r="O340" s="8">
        <v>344</v>
      </c>
      <c r="P340" s="9" t="s">
        <v>1148</v>
      </c>
      <c r="Q340" s="8">
        <v>0</v>
      </c>
      <c r="R340" s="9" t="s">
        <v>1148</v>
      </c>
      <c r="S340" s="8">
        <v>60</v>
      </c>
      <c r="T340" s="9" t="s">
        <v>1148</v>
      </c>
      <c r="U340" s="8">
        <v>0</v>
      </c>
      <c r="V340" s="9" t="s">
        <v>1148</v>
      </c>
      <c r="W340" s="33">
        <v>404</v>
      </c>
      <c r="X340" s="9" t="s">
        <v>1148</v>
      </c>
      <c r="Y340" s="30">
        <v>0</v>
      </c>
      <c r="Z340" s="9" t="s">
        <v>1148</v>
      </c>
      <c r="AA340" s="30">
        <v>0.8</v>
      </c>
      <c r="AB340" s="9" t="s">
        <v>1148</v>
      </c>
      <c r="AC340" s="30">
        <v>0</v>
      </c>
      <c r="AD340" s="9" t="s">
        <v>1148</v>
      </c>
      <c r="AE340" s="30">
        <v>0.1</v>
      </c>
      <c r="AF340" s="9" t="s">
        <v>1148</v>
      </c>
      <c r="AG340" s="19">
        <v>0</v>
      </c>
      <c r="AH340" s="34" t="s">
        <v>1148</v>
      </c>
      <c r="AI340" s="32">
        <v>0.9</v>
      </c>
      <c r="AJ340" s="7" t="s">
        <v>1148</v>
      </c>
      <c r="AK340" s="7" t="str">
        <f>IF(OR(N340="Q",P340="Q",R340="Q",T340="Q",V340="Q",X340="Q",Z340="Q",AB340="Q",AD340="Q",AF340="Q",AH340="Q",AJ340="Q"),"Yes","No")</f>
        <v>No</v>
      </c>
    </row>
    <row r="341" spans="1:37">
      <c r="A341" s="7" t="s">
        <v>124</v>
      </c>
      <c r="B341" s="7" t="s">
        <v>811</v>
      </c>
      <c r="C341" s="37" t="s">
        <v>70</v>
      </c>
      <c r="D341" s="298">
        <v>2217</v>
      </c>
      <c r="E341" s="299">
        <v>20217</v>
      </c>
      <c r="F341" s="27" t="s">
        <v>175</v>
      </c>
      <c r="G341" s="27" t="s">
        <v>160</v>
      </c>
      <c r="H341" s="35">
        <v>18351295</v>
      </c>
      <c r="I341" s="35">
        <v>79</v>
      </c>
      <c r="J341" s="9" t="s">
        <v>18</v>
      </c>
      <c r="K341" s="9" t="s">
        <v>161</v>
      </c>
      <c r="L341" s="8">
        <v>79</v>
      </c>
      <c r="M341" s="8">
        <v>112981</v>
      </c>
      <c r="N341" s="9" t="s">
        <v>1148</v>
      </c>
      <c r="O341" s="8">
        <v>3459</v>
      </c>
      <c r="P341" s="9" t="s">
        <v>1148</v>
      </c>
      <c r="Q341" s="8">
        <v>0</v>
      </c>
      <c r="R341" s="9" t="s">
        <v>1148</v>
      </c>
      <c r="S341" s="8">
        <v>931</v>
      </c>
      <c r="T341" s="9" t="s">
        <v>1148</v>
      </c>
      <c r="U341" s="8">
        <v>0</v>
      </c>
      <c r="V341" s="9" t="s">
        <v>1148</v>
      </c>
      <c r="W341" s="33">
        <v>117371</v>
      </c>
      <c r="X341" s="9" t="s">
        <v>1148</v>
      </c>
      <c r="Y341" s="30">
        <v>170.3</v>
      </c>
      <c r="Z341" s="9" t="s">
        <v>1148</v>
      </c>
      <c r="AA341" s="30">
        <v>7.6</v>
      </c>
      <c r="AB341" s="9" t="s">
        <v>1148</v>
      </c>
      <c r="AC341" s="30">
        <v>0</v>
      </c>
      <c r="AD341" s="9" t="s">
        <v>1148</v>
      </c>
      <c r="AE341" s="30">
        <v>3.1</v>
      </c>
      <c r="AF341" s="9" t="s">
        <v>1148</v>
      </c>
      <c r="AG341" s="19">
        <v>0</v>
      </c>
      <c r="AH341" s="34" t="s">
        <v>1148</v>
      </c>
      <c r="AI341" s="32">
        <v>181</v>
      </c>
      <c r="AJ341" s="7" t="s">
        <v>1148</v>
      </c>
      <c r="AK341" s="7" t="str">
        <f>IF(OR(N341="Q",P341="Q",R341="Q",T341="Q",V341="Q",X341="Q",Z341="Q",AB341="Q",AD341="Q",AF341="Q",AH341="Q",AJ341="Q"),"Yes","No")</f>
        <v>No</v>
      </c>
    </row>
    <row r="342" spans="1:37">
      <c r="A342" s="7" t="s">
        <v>68</v>
      </c>
      <c r="B342" s="7" t="s">
        <v>174</v>
      </c>
      <c r="C342" s="37" t="s">
        <v>63</v>
      </c>
      <c r="D342" s="298">
        <v>2149</v>
      </c>
      <c r="E342" s="299">
        <v>20149</v>
      </c>
      <c r="F342" s="27" t="s">
        <v>175</v>
      </c>
      <c r="G342" s="27" t="s">
        <v>160</v>
      </c>
      <c r="H342" s="35">
        <v>18351295</v>
      </c>
      <c r="I342" s="35">
        <v>78</v>
      </c>
      <c r="J342" s="9" t="s">
        <v>18</v>
      </c>
      <c r="K342" s="9" t="s">
        <v>161</v>
      </c>
      <c r="L342" s="8">
        <v>78</v>
      </c>
      <c r="M342" s="8">
        <v>7720</v>
      </c>
      <c r="N342" s="9" t="s">
        <v>1148</v>
      </c>
      <c r="O342" s="8">
        <v>0</v>
      </c>
      <c r="P342" s="9" t="s">
        <v>1148</v>
      </c>
      <c r="Q342" s="8">
        <v>0</v>
      </c>
      <c r="R342" s="9" t="s">
        <v>1148</v>
      </c>
      <c r="S342" s="8">
        <v>0</v>
      </c>
      <c r="T342" s="9" t="s">
        <v>1148</v>
      </c>
      <c r="U342" s="8">
        <v>0</v>
      </c>
      <c r="V342" s="9" t="s">
        <v>1148</v>
      </c>
      <c r="W342" s="33">
        <v>7720</v>
      </c>
      <c r="X342" s="9" t="s">
        <v>1148</v>
      </c>
      <c r="Y342" s="30">
        <v>3</v>
      </c>
      <c r="Z342" s="9" t="s">
        <v>1148</v>
      </c>
      <c r="AA342" s="30">
        <v>0</v>
      </c>
      <c r="AB342" s="9" t="s">
        <v>1148</v>
      </c>
      <c r="AC342" s="30">
        <v>0</v>
      </c>
      <c r="AD342" s="9" t="s">
        <v>1148</v>
      </c>
      <c r="AE342" s="30">
        <v>0</v>
      </c>
      <c r="AF342" s="9" t="s">
        <v>1148</v>
      </c>
      <c r="AG342" s="19">
        <v>0</v>
      </c>
      <c r="AH342" s="34" t="s">
        <v>1148</v>
      </c>
      <c r="AI342" s="32">
        <v>3</v>
      </c>
      <c r="AJ342" s="7" t="s">
        <v>1148</v>
      </c>
      <c r="AK342" s="7" t="str">
        <f>IF(OR(N342="Q",P342="Q",R342="Q",T342="Q",V342="Q",X342="Q",Z342="Q",AB342="Q",AD342="Q",AF342="Q",AH342="Q",AJ342="Q"),"Yes","No")</f>
        <v>No</v>
      </c>
    </row>
    <row r="343" spans="1:37">
      <c r="A343" s="7" t="s">
        <v>571</v>
      </c>
      <c r="B343" s="7" t="s">
        <v>572</v>
      </c>
      <c r="C343" s="37" t="s">
        <v>63</v>
      </c>
      <c r="D343" s="298">
        <v>2075</v>
      </c>
      <c r="E343" s="299">
        <v>20075</v>
      </c>
      <c r="F343" s="27" t="s">
        <v>167</v>
      </c>
      <c r="G343" s="27" t="s">
        <v>160</v>
      </c>
      <c r="H343" s="35">
        <v>5441567</v>
      </c>
      <c r="I343" s="35">
        <v>78</v>
      </c>
      <c r="J343" s="9" t="s">
        <v>20</v>
      </c>
      <c r="K343" s="9" t="s">
        <v>161</v>
      </c>
      <c r="L343" s="8">
        <v>78</v>
      </c>
      <c r="M343" s="8">
        <v>2133</v>
      </c>
      <c r="N343" s="9" t="s">
        <v>1148</v>
      </c>
      <c r="O343" s="8">
        <v>0</v>
      </c>
      <c r="P343" s="9" t="s">
        <v>1148</v>
      </c>
      <c r="Q343" s="8">
        <v>1489</v>
      </c>
      <c r="R343" s="9" t="s">
        <v>1148</v>
      </c>
      <c r="S343" s="8">
        <v>773</v>
      </c>
      <c r="T343" s="9" t="s">
        <v>1148</v>
      </c>
      <c r="U343" s="8">
        <v>0</v>
      </c>
      <c r="V343" s="9" t="s">
        <v>1148</v>
      </c>
      <c r="W343" s="33">
        <v>4395</v>
      </c>
      <c r="X343" s="9" t="s">
        <v>1148</v>
      </c>
      <c r="Y343" s="30">
        <v>2</v>
      </c>
      <c r="Z343" s="9" t="s">
        <v>1148</v>
      </c>
      <c r="AA343" s="30">
        <v>0</v>
      </c>
      <c r="AB343" s="9" t="s">
        <v>1148</v>
      </c>
      <c r="AC343" s="30">
        <v>4</v>
      </c>
      <c r="AD343" s="9" t="s">
        <v>1148</v>
      </c>
      <c r="AE343" s="30">
        <v>2</v>
      </c>
      <c r="AF343" s="9" t="s">
        <v>1148</v>
      </c>
      <c r="AG343" s="19">
        <v>0</v>
      </c>
      <c r="AH343" s="34" t="s">
        <v>1148</v>
      </c>
      <c r="AI343" s="32">
        <v>8</v>
      </c>
      <c r="AJ343" s="7" t="s">
        <v>1148</v>
      </c>
      <c r="AK343" s="7" t="str">
        <f>IF(OR(N343="Q",P343="Q",R343="Q",T343="Q",V343="Q",X343="Q",Z343="Q",AB343="Q",AD343="Q",AF343="Q",AH343="Q",AJ343="Q"),"Yes","No")</f>
        <v>No</v>
      </c>
    </row>
    <row r="344" spans="1:37">
      <c r="A344" s="7" t="s">
        <v>254</v>
      </c>
      <c r="B344" s="7" t="s">
        <v>255</v>
      </c>
      <c r="C344" s="37" t="s">
        <v>46</v>
      </c>
      <c r="D344" s="298">
        <v>6022</v>
      </c>
      <c r="E344" s="299">
        <v>60022</v>
      </c>
      <c r="F344" s="27" t="s">
        <v>167</v>
      </c>
      <c r="G344" s="27" t="s">
        <v>160</v>
      </c>
      <c r="H344" s="35">
        <v>594309</v>
      </c>
      <c r="I344" s="35">
        <v>77</v>
      </c>
      <c r="J344" s="9" t="s">
        <v>7</v>
      </c>
      <c r="K344" s="9" t="s">
        <v>161</v>
      </c>
      <c r="L344" s="8">
        <v>59</v>
      </c>
      <c r="M344" s="8">
        <v>7451</v>
      </c>
      <c r="N344" s="9" t="s">
        <v>1148</v>
      </c>
      <c r="O344" s="8">
        <v>0</v>
      </c>
      <c r="P344" s="9" t="s">
        <v>1148</v>
      </c>
      <c r="Q344" s="8">
        <v>0</v>
      </c>
      <c r="R344" s="9" t="s">
        <v>1148</v>
      </c>
      <c r="S344" s="8">
        <v>10798</v>
      </c>
      <c r="T344" s="9" t="s">
        <v>1148</v>
      </c>
      <c r="U344" s="8">
        <v>0</v>
      </c>
      <c r="V344" s="9" t="s">
        <v>1148</v>
      </c>
      <c r="W344" s="33">
        <v>18249</v>
      </c>
      <c r="X344" s="9" t="s">
        <v>1148</v>
      </c>
      <c r="Y344" s="30">
        <v>4</v>
      </c>
      <c r="Z344" s="9" t="s">
        <v>1148</v>
      </c>
      <c r="AA344" s="30">
        <v>0</v>
      </c>
      <c r="AB344" s="9" t="s">
        <v>1148</v>
      </c>
      <c r="AC344" s="30">
        <v>0</v>
      </c>
      <c r="AD344" s="9" t="s">
        <v>1148</v>
      </c>
      <c r="AE344" s="30">
        <v>19</v>
      </c>
      <c r="AF344" s="9" t="s">
        <v>1148</v>
      </c>
      <c r="AG344" s="19">
        <v>0</v>
      </c>
      <c r="AH344" s="34" t="s">
        <v>1148</v>
      </c>
      <c r="AI344" s="32">
        <v>23</v>
      </c>
      <c r="AJ344" s="7" t="s">
        <v>1148</v>
      </c>
      <c r="AK344" s="7" t="str">
        <f>IF(OR(N344="Q",P344="Q",R344="Q",T344="Q",V344="Q",X344="Q",Z344="Q",AB344="Q",AD344="Q",AF344="Q",AH344="Q",AJ344="Q"),"Yes","No")</f>
        <v>No</v>
      </c>
    </row>
    <row r="345" spans="1:37">
      <c r="A345" s="7" t="s">
        <v>266</v>
      </c>
      <c r="B345" s="7" t="s">
        <v>267</v>
      </c>
      <c r="C345" s="37" t="s">
        <v>75</v>
      </c>
      <c r="D345" s="298">
        <v>6017</v>
      </c>
      <c r="E345" s="299">
        <v>60017</v>
      </c>
      <c r="F345" s="27" t="s">
        <v>164</v>
      </c>
      <c r="G345" s="27" t="s">
        <v>160</v>
      </c>
      <c r="H345" s="35">
        <v>861505</v>
      </c>
      <c r="I345" s="35">
        <v>77</v>
      </c>
      <c r="J345" s="9" t="s">
        <v>7</v>
      </c>
      <c r="K345" s="9" t="s">
        <v>161</v>
      </c>
      <c r="L345" s="8">
        <v>48</v>
      </c>
      <c r="M345" s="8">
        <v>10900</v>
      </c>
      <c r="N345" s="9" t="s">
        <v>1148</v>
      </c>
      <c r="O345" s="8">
        <v>0</v>
      </c>
      <c r="P345" s="9" t="s">
        <v>1148</v>
      </c>
      <c r="Q345" s="8">
        <v>0</v>
      </c>
      <c r="R345" s="9" t="s">
        <v>1148</v>
      </c>
      <c r="S345" s="8">
        <v>2400</v>
      </c>
      <c r="T345" s="9" t="s">
        <v>1148</v>
      </c>
      <c r="U345" s="8">
        <v>0</v>
      </c>
      <c r="V345" s="9" t="s">
        <v>1148</v>
      </c>
      <c r="W345" s="33">
        <v>13300</v>
      </c>
      <c r="X345" s="9" t="s">
        <v>1148</v>
      </c>
      <c r="Y345" s="30">
        <v>9</v>
      </c>
      <c r="Z345" s="9" t="s">
        <v>1148</v>
      </c>
      <c r="AA345" s="30">
        <v>0</v>
      </c>
      <c r="AB345" s="9" t="s">
        <v>1148</v>
      </c>
      <c r="AC345" s="30">
        <v>0</v>
      </c>
      <c r="AD345" s="9" t="s">
        <v>1148</v>
      </c>
      <c r="AE345" s="30">
        <v>2</v>
      </c>
      <c r="AF345" s="9" t="s">
        <v>1148</v>
      </c>
      <c r="AG345" s="19">
        <v>0</v>
      </c>
      <c r="AH345" s="34" t="s">
        <v>1148</v>
      </c>
      <c r="AI345" s="32">
        <v>11</v>
      </c>
      <c r="AJ345" s="7" t="s">
        <v>1148</v>
      </c>
      <c r="AK345" s="7" t="str">
        <f>IF(OR(N345="Q",P345="Q",R345="Q",T345="Q",V345="Q",X345="Q",Z345="Q",AB345="Q",AD345="Q",AF345="Q",AH345="Q",AJ345="Q"),"Yes","No")</f>
        <v>No</v>
      </c>
    </row>
    <row r="346" spans="1:37">
      <c r="A346" s="7" t="s">
        <v>473</v>
      </c>
      <c r="B346" s="7" t="s">
        <v>186</v>
      </c>
      <c r="C346" s="37" t="s">
        <v>77</v>
      </c>
      <c r="D346" s="298">
        <v>3015</v>
      </c>
      <c r="E346" s="299">
        <v>30015</v>
      </c>
      <c r="F346" s="27" t="s">
        <v>167</v>
      </c>
      <c r="G346" s="27" t="s">
        <v>160</v>
      </c>
      <c r="H346" s="35">
        <v>381502</v>
      </c>
      <c r="I346" s="35">
        <v>77</v>
      </c>
      <c r="J346" s="9" t="s">
        <v>10</v>
      </c>
      <c r="K346" s="9" t="s">
        <v>161</v>
      </c>
      <c r="L346" s="8">
        <v>45</v>
      </c>
      <c r="M346" s="8">
        <v>17656</v>
      </c>
      <c r="N346" s="9" t="s">
        <v>1148</v>
      </c>
      <c r="O346" s="8">
        <v>0</v>
      </c>
      <c r="P346" s="9" t="s">
        <v>1148</v>
      </c>
      <c r="Q346" s="8">
        <v>364</v>
      </c>
      <c r="R346" s="9" t="s">
        <v>1148</v>
      </c>
      <c r="S346" s="8">
        <v>1360</v>
      </c>
      <c r="T346" s="9" t="s">
        <v>1148</v>
      </c>
      <c r="U346" s="8">
        <v>0</v>
      </c>
      <c r="V346" s="9" t="s">
        <v>1148</v>
      </c>
      <c r="W346" s="33">
        <v>19380</v>
      </c>
      <c r="X346" s="9" t="s">
        <v>1148</v>
      </c>
      <c r="Y346" s="30">
        <v>21</v>
      </c>
      <c r="Z346" s="9" t="s">
        <v>1148</v>
      </c>
      <c r="AA346" s="30">
        <v>0</v>
      </c>
      <c r="AB346" s="9" t="s">
        <v>1148</v>
      </c>
      <c r="AC346" s="30">
        <v>0.25</v>
      </c>
      <c r="AD346" s="9" t="s">
        <v>1148</v>
      </c>
      <c r="AE346" s="30">
        <v>1</v>
      </c>
      <c r="AF346" s="9" t="s">
        <v>1148</v>
      </c>
      <c r="AG346" s="19">
        <v>0</v>
      </c>
      <c r="AH346" s="34" t="s">
        <v>1148</v>
      </c>
      <c r="AI346" s="32">
        <v>22.25</v>
      </c>
      <c r="AJ346" s="7" t="s">
        <v>1148</v>
      </c>
      <c r="AK346" s="7" t="str">
        <f>IF(OR(N346="Q",P346="Q",R346="Q",T346="Q",V346="Q",X346="Q",Z346="Q",AB346="Q",AD346="Q",AF346="Q",AH346="Q",AJ346="Q"),"Yes","No")</f>
        <v>No</v>
      </c>
    </row>
    <row r="347" spans="1:37">
      <c r="A347" s="7" t="s">
        <v>473</v>
      </c>
      <c r="B347" s="7" t="s">
        <v>186</v>
      </c>
      <c r="C347" s="37" t="s">
        <v>77</v>
      </c>
      <c r="D347" s="298">
        <v>3015</v>
      </c>
      <c r="E347" s="299">
        <v>30015</v>
      </c>
      <c r="F347" s="27" t="s">
        <v>167</v>
      </c>
      <c r="G347" s="27" t="s">
        <v>160</v>
      </c>
      <c r="H347" s="35">
        <v>381502</v>
      </c>
      <c r="I347" s="35">
        <v>77</v>
      </c>
      <c r="J347" s="9" t="s">
        <v>7</v>
      </c>
      <c r="K347" s="9" t="s">
        <v>161</v>
      </c>
      <c r="L347" s="8">
        <v>32</v>
      </c>
      <c r="M347" s="8">
        <v>8108</v>
      </c>
      <c r="N347" s="9" t="s">
        <v>1148</v>
      </c>
      <c r="O347" s="8">
        <v>2629</v>
      </c>
      <c r="P347" s="9" t="s">
        <v>1148</v>
      </c>
      <c r="Q347" s="8">
        <v>683</v>
      </c>
      <c r="R347" s="9" t="s">
        <v>1148</v>
      </c>
      <c r="S347" s="8">
        <v>4260</v>
      </c>
      <c r="T347" s="9" t="s">
        <v>1148</v>
      </c>
      <c r="U347" s="8">
        <v>0</v>
      </c>
      <c r="V347" s="9" t="s">
        <v>1148</v>
      </c>
      <c r="W347" s="33">
        <v>15680</v>
      </c>
      <c r="X347" s="9" t="s">
        <v>1148</v>
      </c>
      <c r="Y347" s="30">
        <v>15</v>
      </c>
      <c r="Z347" s="9" t="s">
        <v>1148</v>
      </c>
      <c r="AA347" s="30">
        <v>2</v>
      </c>
      <c r="AB347" s="9" t="s">
        <v>1148</v>
      </c>
      <c r="AC347" s="30">
        <v>0.75</v>
      </c>
      <c r="AD347" s="9" t="s">
        <v>1148</v>
      </c>
      <c r="AE347" s="30">
        <v>5</v>
      </c>
      <c r="AF347" s="9" t="s">
        <v>1148</v>
      </c>
      <c r="AG347" s="19">
        <v>0</v>
      </c>
      <c r="AH347" s="34" t="s">
        <v>1148</v>
      </c>
      <c r="AI347" s="32">
        <v>22.75</v>
      </c>
      <c r="AJ347" s="7" t="s">
        <v>1148</v>
      </c>
      <c r="AK347" s="7" t="str">
        <f>IF(OR(N347="Q",P347="Q",R347="Q",T347="Q",V347="Q",X347="Q",Z347="Q",AB347="Q",AD347="Q",AF347="Q",AH347="Q",AJ347="Q"),"Yes","No")</f>
        <v>No</v>
      </c>
    </row>
    <row r="348" spans="1:37">
      <c r="A348" s="7" t="s">
        <v>266</v>
      </c>
      <c r="B348" s="7" t="s">
        <v>267</v>
      </c>
      <c r="C348" s="37" t="s">
        <v>75</v>
      </c>
      <c r="D348" s="298">
        <v>6017</v>
      </c>
      <c r="E348" s="299">
        <v>60017</v>
      </c>
      <c r="F348" s="27" t="s">
        <v>164</v>
      </c>
      <c r="G348" s="27" t="s">
        <v>160</v>
      </c>
      <c r="H348" s="35">
        <v>861505</v>
      </c>
      <c r="I348" s="35">
        <v>77</v>
      </c>
      <c r="J348" s="9" t="s">
        <v>10</v>
      </c>
      <c r="K348" s="9" t="s">
        <v>161</v>
      </c>
      <c r="L348" s="8">
        <v>17</v>
      </c>
      <c r="M348" s="8">
        <v>0</v>
      </c>
      <c r="N348" s="9" t="s">
        <v>1148</v>
      </c>
      <c r="O348" s="8">
        <v>0</v>
      </c>
      <c r="P348" s="9" t="s">
        <v>1148</v>
      </c>
      <c r="Q348" s="8">
        <v>0</v>
      </c>
      <c r="R348" s="9" t="s">
        <v>1148</v>
      </c>
      <c r="S348" s="8">
        <v>0</v>
      </c>
      <c r="T348" s="9" t="s">
        <v>1148</v>
      </c>
      <c r="U348" s="8">
        <v>0</v>
      </c>
      <c r="V348" s="9" t="s">
        <v>1148</v>
      </c>
      <c r="W348" s="33">
        <v>0</v>
      </c>
      <c r="X348" s="9" t="s">
        <v>1148</v>
      </c>
      <c r="Y348" s="30">
        <v>0</v>
      </c>
      <c r="Z348" s="9" t="s">
        <v>1148</v>
      </c>
      <c r="AA348" s="30">
        <v>0</v>
      </c>
      <c r="AB348" s="9" t="s">
        <v>1148</v>
      </c>
      <c r="AC348" s="30">
        <v>0</v>
      </c>
      <c r="AD348" s="9" t="s">
        <v>1148</v>
      </c>
      <c r="AE348" s="30">
        <v>0</v>
      </c>
      <c r="AF348" s="9" t="s">
        <v>1148</v>
      </c>
      <c r="AG348" s="19">
        <v>0</v>
      </c>
      <c r="AH348" s="34" t="s">
        <v>1148</v>
      </c>
      <c r="AI348" s="32">
        <v>0</v>
      </c>
      <c r="AJ348" s="7" t="s">
        <v>1148</v>
      </c>
      <c r="AK348" s="7" t="str">
        <f>IF(OR(N348="Q",P348="Q",R348="Q",T348="Q",V348="Q",X348="Q",Z348="Q",AB348="Q",AD348="Q",AF348="Q",AH348="Q",AJ348="Q"),"Yes","No")</f>
        <v>No</v>
      </c>
    </row>
    <row r="349" spans="1:37">
      <c r="A349" s="7" t="s">
        <v>280</v>
      </c>
      <c r="B349" s="7" t="s">
        <v>281</v>
      </c>
      <c r="C349" s="37" t="s">
        <v>36</v>
      </c>
      <c r="D349" s="298">
        <v>4025</v>
      </c>
      <c r="E349" s="299">
        <v>40025</v>
      </c>
      <c r="F349" s="27" t="s">
        <v>167</v>
      </c>
      <c r="G349" s="27" t="s">
        <v>160</v>
      </c>
      <c r="H349" s="35">
        <v>260677</v>
      </c>
      <c r="I349" s="35">
        <v>76</v>
      </c>
      <c r="J349" s="9" t="s">
        <v>7</v>
      </c>
      <c r="K349" s="9" t="s">
        <v>161</v>
      </c>
      <c r="L349" s="8">
        <v>52</v>
      </c>
      <c r="M349" s="8">
        <v>12750</v>
      </c>
      <c r="N349" s="9" t="s">
        <v>1148</v>
      </c>
      <c r="O349" s="8">
        <v>0</v>
      </c>
      <c r="P349" s="9" t="s">
        <v>1148</v>
      </c>
      <c r="Q349" s="8">
        <v>6677</v>
      </c>
      <c r="R349" s="9" t="s">
        <v>1148</v>
      </c>
      <c r="S349" s="8">
        <v>7280</v>
      </c>
      <c r="T349" s="9" t="s">
        <v>1148</v>
      </c>
      <c r="U349" s="8">
        <v>0</v>
      </c>
      <c r="V349" s="9" t="s">
        <v>1148</v>
      </c>
      <c r="W349" s="33">
        <v>26707</v>
      </c>
      <c r="X349" s="9" t="s">
        <v>1148</v>
      </c>
      <c r="Y349" s="30">
        <v>10</v>
      </c>
      <c r="Z349" s="9" t="s">
        <v>1148</v>
      </c>
      <c r="AA349" s="30">
        <v>0</v>
      </c>
      <c r="AB349" s="9" t="s">
        <v>1148</v>
      </c>
      <c r="AC349" s="30">
        <v>6</v>
      </c>
      <c r="AD349" s="9" t="s">
        <v>1148</v>
      </c>
      <c r="AE349" s="30">
        <v>7</v>
      </c>
      <c r="AF349" s="9" t="s">
        <v>1148</v>
      </c>
      <c r="AG349" s="19">
        <v>0</v>
      </c>
      <c r="AH349" s="34" t="s">
        <v>1148</v>
      </c>
      <c r="AI349" s="32">
        <v>23</v>
      </c>
      <c r="AJ349" s="7" t="s">
        <v>1148</v>
      </c>
      <c r="AK349" s="7" t="str">
        <f>IF(OR(N349="Q",P349="Q",R349="Q",T349="Q",V349="Q",X349="Q",Z349="Q",AB349="Q",AD349="Q",AF349="Q",AH349="Q",AJ349="Q"),"Yes","No")</f>
        <v>No</v>
      </c>
    </row>
    <row r="350" spans="1:37">
      <c r="A350" s="7" t="s">
        <v>280</v>
      </c>
      <c r="B350" s="7" t="s">
        <v>281</v>
      </c>
      <c r="C350" s="37" t="s">
        <v>36</v>
      </c>
      <c r="D350" s="298">
        <v>4025</v>
      </c>
      <c r="E350" s="299">
        <v>40025</v>
      </c>
      <c r="F350" s="27" t="s">
        <v>167</v>
      </c>
      <c r="G350" s="27" t="s">
        <v>160</v>
      </c>
      <c r="H350" s="35">
        <v>260677</v>
      </c>
      <c r="I350" s="35">
        <v>76</v>
      </c>
      <c r="J350" s="9" t="s">
        <v>10</v>
      </c>
      <c r="K350" s="9" t="s">
        <v>161</v>
      </c>
      <c r="L350" s="8">
        <v>20</v>
      </c>
      <c r="M350" s="8">
        <v>5148</v>
      </c>
      <c r="N350" s="9" t="s">
        <v>1148</v>
      </c>
      <c r="O350" s="8">
        <v>0</v>
      </c>
      <c r="P350" s="9" t="s">
        <v>1148</v>
      </c>
      <c r="Q350" s="8">
        <v>0</v>
      </c>
      <c r="R350" s="9" t="s">
        <v>1148</v>
      </c>
      <c r="S350" s="8">
        <v>0</v>
      </c>
      <c r="T350" s="9" t="s">
        <v>1148</v>
      </c>
      <c r="U350" s="8">
        <v>0</v>
      </c>
      <c r="V350" s="9" t="s">
        <v>1148</v>
      </c>
      <c r="W350" s="33">
        <v>5148</v>
      </c>
      <c r="X350" s="9" t="s">
        <v>1148</v>
      </c>
      <c r="Y350" s="30">
        <v>4</v>
      </c>
      <c r="Z350" s="9" t="s">
        <v>1148</v>
      </c>
      <c r="AA350" s="30">
        <v>0</v>
      </c>
      <c r="AB350" s="9" t="s">
        <v>1148</v>
      </c>
      <c r="AC350" s="30">
        <v>0</v>
      </c>
      <c r="AD350" s="9" t="s">
        <v>1148</v>
      </c>
      <c r="AE350" s="30">
        <v>0</v>
      </c>
      <c r="AF350" s="9" t="s">
        <v>1148</v>
      </c>
      <c r="AG350" s="19">
        <v>0</v>
      </c>
      <c r="AH350" s="34" t="s">
        <v>1148</v>
      </c>
      <c r="AI350" s="32">
        <v>4</v>
      </c>
      <c r="AJ350" s="7" t="s">
        <v>1148</v>
      </c>
      <c r="AK350" s="7" t="str">
        <f>IF(OR(N350="Q",P350="Q",R350="Q",T350="Q",V350="Q",X350="Q",Z350="Q",AB350="Q",AD350="Q",AF350="Q",AH350="Q",AJ350="Q"),"Yes","No")</f>
        <v>No</v>
      </c>
    </row>
    <row r="351" spans="1:37">
      <c r="A351" s="7" t="s">
        <v>520</v>
      </c>
      <c r="B351" s="7" t="s">
        <v>521</v>
      </c>
      <c r="C351" s="37" t="s">
        <v>56</v>
      </c>
      <c r="D351" s="298">
        <v>4014</v>
      </c>
      <c r="E351" s="299">
        <v>40014</v>
      </c>
      <c r="F351" s="27" t="s">
        <v>167</v>
      </c>
      <c r="G351" s="27" t="s">
        <v>160</v>
      </c>
      <c r="H351" s="35">
        <v>208948</v>
      </c>
      <c r="I351" s="35">
        <v>76</v>
      </c>
      <c r="J351" s="9" t="s">
        <v>7</v>
      </c>
      <c r="K351" s="9" t="s">
        <v>161</v>
      </c>
      <c r="L351" s="8">
        <v>17</v>
      </c>
      <c r="M351" s="8">
        <v>4631</v>
      </c>
      <c r="N351" s="9" t="s">
        <v>1148</v>
      </c>
      <c r="O351" s="8">
        <v>1563</v>
      </c>
      <c r="P351" s="9" t="s">
        <v>1148</v>
      </c>
      <c r="Q351" s="8">
        <v>1415</v>
      </c>
      <c r="R351" s="9" t="s">
        <v>1148</v>
      </c>
      <c r="S351" s="8">
        <v>3181</v>
      </c>
      <c r="T351" s="9" t="s">
        <v>1148</v>
      </c>
      <c r="U351" s="8">
        <v>0</v>
      </c>
      <c r="V351" s="9" t="s">
        <v>1148</v>
      </c>
      <c r="W351" s="33">
        <v>10790</v>
      </c>
      <c r="X351" s="9" t="s">
        <v>1148</v>
      </c>
      <c r="Y351" s="30">
        <v>3</v>
      </c>
      <c r="Z351" s="9" t="s">
        <v>1148</v>
      </c>
      <c r="AA351" s="30">
        <v>1.52</v>
      </c>
      <c r="AB351" s="9" t="s">
        <v>1148</v>
      </c>
      <c r="AC351" s="30">
        <v>0.76</v>
      </c>
      <c r="AD351" s="9" t="s">
        <v>1148</v>
      </c>
      <c r="AE351" s="30">
        <v>2.76</v>
      </c>
      <c r="AF351" s="9" t="s">
        <v>1148</v>
      </c>
      <c r="AG351" s="19">
        <v>0</v>
      </c>
      <c r="AH351" s="34" t="s">
        <v>1148</v>
      </c>
      <c r="AI351" s="32">
        <v>8.0399999999999991</v>
      </c>
      <c r="AJ351" s="7" t="s">
        <v>1148</v>
      </c>
      <c r="AK351" s="7" t="str">
        <f>IF(OR(N351="Q",P351="Q",R351="Q",T351="Q",V351="Q",X351="Q",Z351="Q",AB351="Q",AD351="Q",AF351="Q",AH351="Q",AJ351="Q"),"Yes","No")</f>
        <v>No</v>
      </c>
    </row>
    <row r="352" spans="1:37">
      <c r="A352" s="7" t="s">
        <v>520</v>
      </c>
      <c r="B352" s="7" t="s">
        <v>521</v>
      </c>
      <c r="C352" s="37" t="s">
        <v>56</v>
      </c>
      <c r="D352" s="298">
        <v>4014</v>
      </c>
      <c r="E352" s="299">
        <v>40014</v>
      </c>
      <c r="F352" s="27" t="s">
        <v>167</v>
      </c>
      <c r="G352" s="27" t="s">
        <v>160</v>
      </c>
      <c r="H352" s="35">
        <v>208948</v>
      </c>
      <c r="I352" s="35">
        <v>76</v>
      </c>
      <c r="J352" s="9" t="s">
        <v>10</v>
      </c>
      <c r="K352" s="9" t="s">
        <v>161</v>
      </c>
      <c r="L352" s="8">
        <v>15</v>
      </c>
      <c r="M352" s="8">
        <v>609</v>
      </c>
      <c r="N352" s="9" t="s">
        <v>1148</v>
      </c>
      <c r="O352" s="8">
        <v>494</v>
      </c>
      <c r="P352" s="9" t="s">
        <v>1148</v>
      </c>
      <c r="Q352" s="8">
        <v>484</v>
      </c>
      <c r="R352" s="9" t="s">
        <v>1148</v>
      </c>
      <c r="S352" s="8">
        <v>355</v>
      </c>
      <c r="T352" s="9" t="s">
        <v>1148</v>
      </c>
      <c r="U352" s="8">
        <v>0</v>
      </c>
      <c r="V352" s="9" t="s">
        <v>1148</v>
      </c>
      <c r="W352" s="33">
        <v>1942</v>
      </c>
      <c r="X352" s="9" t="s">
        <v>1148</v>
      </c>
      <c r="Y352" s="30">
        <v>2</v>
      </c>
      <c r="Z352" s="9" t="s">
        <v>1148</v>
      </c>
      <c r="AA352" s="30">
        <v>0.48</v>
      </c>
      <c r="AB352" s="9" t="s">
        <v>1148</v>
      </c>
      <c r="AC352" s="30">
        <v>0.24</v>
      </c>
      <c r="AD352" s="9" t="s">
        <v>1148</v>
      </c>
      <c r="AE352" s="30">
        <v>0.24</v>
      </c>
      <c r="AF352" s="9" t="s">
        <v>1148</v>
      </c>
      <c r="AG352" s="19">
        <v>0</v>
      </c>
      <c r="AH352" s="34" t="s">
        <v>1148</v>
      </c>
      <c r="AI352" s="32">
        <v>2.96</v>
      </c>
      <c r="AJ352" s="7" t="s">
        <v>1148</v>
      </c>
      <c r="AK352" s="7" t="str">
        <f>IF(OR(N352="Q",P352="Q",R352="Q",T352="Q",V352="Q",X352="Q",Z352="Q",AB352="Q",AD352="Q",AF352="Q",AH352="Q",AJ352="Q"),"Yes","No")</f>
        <v>No</v>
      </c>
    </row>
    <row r="353" spans="1:37">
      <c r="A353" s="7" t="s">
        <v>280</v>
      </c>
      <c r="B353" s="7" t="s">
        <v>281</v>
      </c>
      <c r="C353" s="37" t="s">
        <v>36</v>
      </c>
      <c r="D353" s="298">
        <v>4025</v>
      </c>
      <c r="E353" s="299">
        <v>40025</v>
      </c>
      <c r="F353" s="27" t="s">
        <v>167</v>
      </c>
      <c r="G353" s="27" t="s">
        <v>160</v>
      </c>
      <c r="H353" s="35">
        <v>260677</v>
      </c>
      <c r="I353" s="35">
        <v>76</v>
      </c>
      <c r="J353" s="9" t="s">
        <v>19</v>
      </c>
      <c r="K353" s="9" t="s">
        <v>161</v>
      </c>
      <c r="L353" s="8">
        <v>1</v>
      </c>
      <c r="M353" s="8">
        <v>1350</v>
      </c>
      <c r="N353" s="9" t="s">
        <v>1148</v>
      </c>
      <c r="O353" s="8">
        <v>0</v>
      </c>
      <c r="P353" s="9" t="s">
        <v>1148</v>
      </c>
      <c r="Q353" s="8">
        <v>910</v>
      </c>
      <c r="R353" s="9" t="s">
        <v>1148</v>
      </c>
      <c r="S353" s="8">
        <v>0</v>
      </c>
      <c r="T353" s="9" t="s">
        <v>1148</v>
      </c>
      <c r="U353" s="8">
        <v>0</v>
      </c>
      <c r="V353" s="9" t="s">
        <v>1148</v>
      </c>
      <c r="W353" s="33">
        <v>2260</v>
      </c>
      <c r="X353" s="9" t="s">
        <v>1148</v>
      </c>
      <c r="Y353" s="30">
        <v>10</v>
      </c>
      <c r="Z353" s="9" t="s">
        <v>1148</v>
      </c>
      <c r="AA353" s="30">
        <v>0</v>
      </c>
      <c r="AB353" s="9" t="s">
        <v>1148</v>
      </c>
      <c r="AC353" s="30">
        <v>1</v>
      </c>
      <c r="AD353" s="9" t="s">
        <v>1148</v>
      </c>
      <c r="AE353" s="30">
        <v>0</v>
      </c>
      <c r="AF353" s="9" t="s">
        <v>1148</v>
      </c>
      <c r="AG353" s="19">
        <v>0</v>
      </c>
      <c r="AH353" s="34" t="s">
        <v>1148</v>
      </c>
      <c r="AI353" s="32">
        <v>11</v>
      </c>
      <c r="AJ353" s="7" t="s">
        <v>1148</v>
      </c>
      <c r="AK353" s="7" t="str">
        <f>IF(OR(N353="Q",P353="Q",R353="Q",T353="Q",V353="Q",X353="Q",Z353="Q",AB353="Q",AD353="Q",AF353="Q",AH353="Q",AJ353="Q"),"Yes","No")</f>
        <v>No</v>
      </c>
    </row>
    <row r="354" spans="1:37">
      <c r="A354" s="7" t="s">
        <v>775</v>
      </c>
      <c r="B354" s="7" t="s">
        <v>676</v>
      </c>
      <c r="C354" s="37" t="s">
        <v>26</v>
      </c>
      <c r="D354" s="298">
        <v>8106</v>
      </c>
      <c r="E354" s="299">
        <v>80106</v>
      </c>
      <c r="F354" s="27" t="s">
        <v>197</v>
      </c>
      <c r="G354" s="27" t="s">
        <v>160</v>
      </c>
      <c r="H354" s="35">
        <v>264465</v>
      </c>
      <c r="I354" s="35">
        <v>75</v>
      </c>
      <c r="J354" s="9" t="s">
        <v>8</v>
      </c>
      <c r="K354" s="9" t="s">
        <v>161</v>
      </c>
      <c r="L354" s="8">
        <v>75</v>
      </c>
      <c r="M354" s="8">
        <v>0</v>
      </c>
      <c r="N354" s="9" t="s">
        <v>1148</v>
      </c>
      <c r="O354" s="8">
        <v>0</v>
      </c>
      <c r="P354" s="9" t="s">
        <v>1148</v>
      </c>
      <c r="Q354" s="8">
        <v>0</v>
      </c>
      <c r="R354" s="9" t="s">
        <v>1148</v>
      </c>
      <c r="S354" s="8">
        <v>4861</v>
      </c>
      <c r="T354" s="9" t="s">
        <v>1148</v>
      </c>
      <c r="U354" s="8">
        <v>0</v>
      </c>
      <c r="V354" s="9" t="s">
        <v>1148</v>
      </c>
      <c r="W354" s="33">
        <v>4861</v>
      </c>
      <c r="X354" s="9" t="s">
        <v>1148</v>
      </c>
      <c r="Y354" s="30">
        <v>0</v>
      </c>
      <c r="Z354" s="9" t="s">
        <v>1148</v>
      </c>
      <c r="AA354" s="30">
        <v>0</v>
      </c>
      <c r="AB354" s="9" t="s">
        <v>1148</v>
      </c>
      <c r="AC354" s="30">
        <v>0</v>
      </c>
      <c r="AD354" s="9" t="s">
        <v>1148</v>
      </c>
      <c r="AE354" s="30">
        <v>10</v>
      </c>
      <c r="AF354" s="9" t="s">
        <v>1148</v>
      </c>
      <c r="AG354" s="19">
        <v>0</v>
      </c>
      <c r="AH354" s="34" t="s">
        <v>1148</v>
      </c>
      <c r="AI354" s="32">
        <v>10</v>
      </c>
      <c r="AJ354" s="7" t="s">
        <v>1148</v>
      </c>
      <c r="AK354" s="7" t="str">
        <f>IF(OR(N354="Q",P354="Q",R354="Q",T354="Q",V354="Q",X354="Q",Z354="Q",AB354="Q",AD354="Q",AF354="Q",AH354="Q",AJ354="Q"),"Yes","No")</f>
        <v>No</v>
      </c>
    </row>
    <row r="355" spans="1:37">
      <c r="A355" s="7" t="s">
        <v>61</v>
      </c>
      <c r="B355" s="7" t="s">
        <v>645</v>
      </c>
      <c r="C355" s="37" t="s">
        <v>60</v>
      </c>
      <c r="D355" s="298">
        <v>7001</v>
      </c>
      <c r="E355" s="299">
        <v>70001</v>
      </c>
      <c r="F355" s="27" t="s">
        <v>164</v>
      </c>
      <c r="G355" s="27" t="s">
        <v>160</v>
      </c>
      <c r="H355" s="35">
        <v>258719</v>
      </c>
      <c r="I355" s="35">
        <v>75</v>
      </c>
      <c r="J355" s="9" t="s">
        <v>7</v>
      </c>
      <c r="K355" s="9" t="s">
        <v>161</v>
      </c>
      <c r="L355" s="8">
        <v>56</v>
      </c>
      <c r="M355" s="8">
        <v>0</v>
      </c>
      <c r="N355" s="9" t="s">
        <v>1148</v>
      </c>
      <c r="O355" s="8">
        <v>0</v>
      </c>
      <c r="P355" s="9" t="s">
        <v>1148</v>
      </c>
      <c r="Q355" s="8">
        <v>0</v>
      </c>
      <c r="R355" s="9" t="s">
        <v>1148</v>
      </c>
      <c r="S355" s="8">
        <v>0</v>
      </c>
      <c r="T355" s="9" t="s">
        <v>1148</v>
      </c>
      <c r="U355" s="8">
        <v>0</v>
      </c>
      <c r="V355" s="9" t="s">
        <v>1148</v>
      </c>
      <c r="W355" s="33">
        <v>0</v>
      </c>
      <c r="X355" s="9" t="s">
        <v>1148</v>
      </c>
      <c r="Y355" s="30">
        <v>0</v>
      </c>
      <c r="Z355" s="9" t="s">
        <v>1148</v>
      </c>
      <c r="AA355" s="30">
        <v>0</v>
      </c>
      <c r="AB355" s="9" t="s">
        <v>1148</v>
      </c>
      <c r="AC355" s="30">
        <v>0</v>
      </c>
      <c r="AD355" s="9" t="s">
        <v>1148</v>
      </c>
      <c r="AE355" s="30">
        <v>0</v>
      </c>
      <c r="AF355" s="9" t="s">
        <v>1148</v>
      </c>
      <c r="AG355" s="19">
        <v>0</v>
      </c>
      <c r="AH355" s="34" t="s">
        <v>1148</v>
      </c>
      <c r="AI355" s="32">
        <v>0</v>
      </c>
      <c r="AJ355" s="7" t="s">
        <v>1148</v>
      </c>
      <c r="AK355" s="7" t="str">
        <f>IF(OR(N355="Q",P355="Q",R355="Q",T355="Q",V355="Q",X355="Q",Z355="Q",AB355="Q",AD355="Q",AF355="Q",AH355="Q",AJ355="Q"),"Yes","No")</f>
        <v>No</v>
      </c>
    </row>
    <row r="356" spans="1:37">
      <c r="A356" s="7" t="s">
        <v>471</v>
      </c>
      <c r="B356" s="7" t="s">
        <v>472</v>
      </c>
      <c r="C356" s="37" t="s">
        <v>47</v>
      </c>
      <c r="D356" s="298">
        <v>1005</v>
      </c>
      <c r="E356" s="299">
        <v>10005</v>
      </c>
      <c r="F356" s="27" t="s">
        <v>167</v>
      </c>
      <c r="G356" s="27" t="s">
        <v>160</v>
      </c>
      <c r="H356" s="35">
        <v>4181019</v>
      </c>
      <c r="I356" s="35">
        <v>75</v>
      </c>
      <c r="J356" s="9" t="s">
        <v>10</v>
      </c>
      <c r="K356" s="9" t="s">
        <v>161</v>
      </c>
      <c r="L356" s="8">
        <v>16</v>
      </c>
      <c r="M356" s="8">
        <v>13578</v>
      </c>
      <c r="N356" s="9" t="s">
        <v>1148</v>
      </c>
      <c r="O356" s="8">
        <v>0</v>
      </c>
      <c r="P356" s="9" t="s">
        <v>1148</v>
      </c>
      <c r="Q356" s="8">
        <v>0</v>
      </c>
      <c r="R356" s="9" t="s">
        <v>1148</v>
      </c>
      <c r="S356" s="8">
        <v>0</v>
      </c>
      <c r="T356" s="9" t="s">
        <v>1148</v>
      </c>
      <c r="U356" s="8">
        <v>0</v>
      </c>
      <c r="V356" s="9" t="s">
        <v>1148</v>
      </c>
      <c r="W356" s="33">
        <v>13578</v>
      </c>
      <c r="X356" s="9" t="s">
        <v>1148</v>
      </c>
      <c r="Y356" s="30">
        <v>31</v>
      </c>
      <c r="Z356" s="9" t="s">
        <v>1148</v>
      </c>
      <c r="AA356" s="30">
        <v>0</v>
      </c>
      <c r="AB356" s="9" t="s">
        <v>1148</v>
      </c>
      <c r="AC356" s="30">
        <v>0</v>
      </c>
      <c r="AD356" s="9" t="s">
        <v>1148</v>
      </c>
      <c r="AE356" s="30">
        <v>0</v>
      </c>
      <c r="AF356" s="9" t="s">
        <v>1148</v>
      </c>
      <c r="AG356" s="19">
        <v>0</v>
      </c>
      <c r="AH356" s="34" t="s">
        <v>1148</v>
      </c>
      <c r="AI356" s="32">
        <v>31</v>
      </c>
      <c r="AJ356" s="7" t="s">
        <v>1148</v>
      </c>
      <c r="AK356" s="7" t="str">
        <f>IF(OR(N356="Q",P356="Q",R356="Q",T356="Q",V356="Q",X356="Q",Z356="Q",AB356="Q",AD356="Q",AF356="Q",AH356="Q",AJ356="Q"),"Yes","No")</f>
        <v>No</v>
      </c>
    </row>
    <row r="357" spans="1:37">
      <c r="A357" s="7" t="s">
        <v>61</v>
      </c>
      <c r="B357" s="7" t="s">
        <v>645</v>
      </c>
      <c r="C357" s="37" t="s">
        <v>60</v>
      </c>
      <c r="D357" s="298">
        <v>7001</v>
      </c>
      <c r="E357" s="299">
        <v>70001</v>
      </c>
      <c r="F357" s="27" t="s">
        <v>164</v>
      </c>
      <c r="G357" s="27" t="s">
        <v>160</v>
      </c>
      <c r="H357" s="35">
        <v>258719</v>
      </c>
      <c r="I357" s="35">
        <v>75</v>
      </c>
      <c r="J357" s="9" t="s">
        <v>10</v>
      </c>
      <c r="K357" s="9" t="s">
        <v>161</v>
      </c>
      <c r="L357" s="8">
        <v>9</v>
      </c>
      <c r="M357" s="8">
        <v>0</v>
      </c>
      <c r="N357" s="9" t="s">
        <v>1148</v>
      </c>
      <c r="O357" s="8">
        <v>0</v>
      </c>
      <c r="P357" s="9" t="s">
        <v>1148</v>
      </c>
      <c r="Q357" s="8">
        <v>0</v>
      </c>
      <c r="R357" s="9" t="s">
        <v>1148</v>
      </c>
      <c r="S357" s="8">
        <v>0</v>
      </c>
      <c r="T357" s="9" t="s">
        <v>1148</v>
      </c>
      <c r="U357" s="8">
        <v>0</v>
      </c>
      <c r="V357" s="9" t="s">
        <v>1148</v>
      </c>
      <c r="W357" s="33">
        <v>0</v>
      </c>
      <c r="X357" s="9" t="s">
        <v>1148</v>
      </c>
      <c r="Y357" s="30">
        <v>0</v>
      </c>
      <c r="Z357" s="9" t="s">
        <v>1148</v>
      </c>
      <c r="AA357" s="30">
        <v>0</v>
      </c>
      <c r="AB357" s="9" t="s">
        <v>1148</v>
      </c>
      <c r="AC357" s="30">
        <v>0</v>
      </c>
      <c r="AD357" s="9" t="s">
        <v>1148</v>
      </c>
      <c r="AE357" s="30">
        <v>0</v>
      </c>
      <c r="AF357" s="9" t="s">
        <v>1148</v>
      </c>
      <c r="AG357" s="19">
        <v>0</v>
      </c>
      <c r="AH357" s="34" t="s">
        <v>1148</v>
      </c>
      <c r="AI357" s="32">
        <v>0</v>
      </c>
      <c r="AJ357" s="7" t="s">
        <v>1148</v>
      </c>
      <c r="AK357" s="7" t="str">
        <f>IF(OR(N357="Q",P357="Q",R357="Q",T357="Q",V357="Q",X357="Q",Z357="Q",AB357="Q",AD357="Q",AF357="Q",AH357="Q",AJ357="Q"),"Yes","No")</f>
        <v>No</v>
      </c>
    </row>
    <row r="358" spans="1:37">
      <c r="A358" s="7" t="s">
        <v>661</v>
      </c>
      <c r="B358" s="7" t="s">
        <v>662</v>
      </c>
      <c r="C358" s="37" t="s">
        <v>28</v>
      </c>
      <c r="D358" s="298">
        <v>1049</v>
      </c>
      <c r="E358" s="299">
        <v>10049</v>
      </c>
      <c r="F358" s="27" t="s">
        <v>167</v>
      </c>
      <c r="G358" s="27" t="s">
        <v>160</v>
      </c>
      <c r="H358" s="35">
        <v>562839</v>
      </c>
      <c r="I358" s="35">
        <v>74</v>
      </c>
      <c r="J358" s="9" t="s">
        <v>10</v>
      </c>
      <c r="K358" s="9" t="s">
        <v>161</v>
      </c>
      <c r="L358" s="8">
        <v>72</v>
      </c>
      <c r="M358" s="8">
        <v>62677</v>
      </c>
      <c r="N358" s="9" t="s">
        <v>1148</v>
      </c>
      <c r="O358" s="8">
        <v>80</v>
      </c>
      <c r="P358" s="9" t="s">
        <v>1148</v>
      </c>
      <c r="Q358" s="8">
        <v>0</v>
      </c>
      <c r="R358" s="9" t="s">
        <v>1148</v>
      </c>
      <c r="S358" s="8">
        <v>1464</v>
      </c>
      <c r="T358" s="9" t="s">
        <v>1148</v>
      </c>
      <c r="U358" s="8">
        <v>0</v>
      </c>
      <c r="V358" s="9" t="s">
        <v>1148</v>
      </c>
      <c r="W358" s="33">
        <v>64221</v>
      </c>
      <c r="X358" s="9" t="s">
        <v>1148</v>
      </c>
      <c r="Y358" s="30">
        <v>87</v>
      </c>
      <c r="Z358" s="9" t="s">
        <v>1148</v>
      </c>
      <c r="AA358" s="30">
        <v>1</v>
      </c>
      <c r="AB358" s="9" t="s">
        <v>1148</v>
      </c>
      <c r="AC358" s="30">
        <v>0</v>
      </c>
      <c r="AD358" s="9" t="s">
        <v>1148</v>
      </c>
      <c r="AE358" s="30">
        <v>5</v>
      </c>
      <c r="AF358" s="9" t="s">
        <v>1148</v>
      </c>
      <c r="AG358" s="19">
        <v>0</v>
      </c>
      <c r="AH358" s="34" t="s">
        <v>1148</v>
      </c>
      <c r="AI358" s="32">
        <v>93</v>
      </c>
      <c r="AJ358" s="7" t="s">
        <v>1148</v>
      </c>
      <c r="AK358" s="7" t="str">
        <f>IF(OR(N358="Q",P358="Q",R358="Q",T358="Q",V358="Q",X358="Q",Z358="Q",AB358="Q",AD358="Q",AF358="Q",AH358="Q",AJ358="Q"),"Yes","No")</f>
        <v>No</v>
      </c>
    </row>
    <row r="359" spans="1:37">
      <c r="A359" s="7" t="s">
        <v>767</v>
      </c>
      <c r="B359" s="7" t="s">
        <v>768</v>
      </c>
      <c r="C359" s="37" t="s">
        <v>58</v>
      </c>
      <c r="D359" s="298">
        <v>4173</v>
      </c>
      <c r="E359" s="299">
        <v>40173</v>
      </c>
      <c r="F359" s="27" t="s">
        <v>167</v>
      </c>
      <c r="G359" s="27" t="s">
        <v>160</v>
      </c>
      <c r="H359" s="35">
        <v>311810</v>
      </c>
      <c r="I359" s="35">
        <v>74</v>
      </c>
      <c r="J359" s="9" t="s">
        <v>8</v>
      </c>
      <c r="K359" s="9" t="s">
        <v>161</v>
      </c>
      <c r="L359" s="8">
        <v>48</v>
      </c>
      <c r="M359" s="8">
        <v>0</v>
      </c>
      <c r="N359" s="9" t="s">
        <v>1148</v>
      </c>
      <c r="O359" s="8">
        <v>0</v>
      </c>
      <c r="P359" s="9" t="s">
        <v>1148</v>
      </c>
      <c r="Q359" s="8">
        <v>0</v>
      </c>
      <c r="R359" s="9" t="s">
        <v>1148</v>
      </c>
      <c r="S359" s="8">
        <v>1049</v>
      </c>
      <c r="T359" s="9" t="s">
        <v>1148</v>
      </c>
      <c r="U359" s="8">
        <v>0</v>
      </c>
      <c r="V359" s="9" t="s">
        <v>1148</v>
      </c>
      <c r="W359" s="33">
        <v>1049</v>
      </c>
      <c r="X359" s="9" t="s">
        <v>1148</v>
      </c>
      <c r="Y359" s="30">
        <v>0</v>
      </c>
      <c r="Z359" s="9" t="s">
        <v>1148</v>
      </c>
      <c r="AA359" s="30">
        <v>0</v>
      </c>
      <c r="AB359" s="9" t="s">
        <v>1148</v>
      </c>
      <c r="AC359" s="30">
        <v>0</v>
      </c>
      <c r="AD359" s="9" t="s">
        <v>1148</v>
      </c>
      <c r="AE359" s="30">
        <v>1</v>
      </c>
      <c r="AF359" s="9" t="s">
        <v>1148</v>
      </c>
      <c r="AG359" s="19">
        <v>0</v>
      </c>
      <c r="AH359" s="34" t="s">
        <v>1148</v>
      </c>
      <c r="AI359" s="32">
        <v>1</v>
      </c>
      <c r="AJ359" s="7" t="s">
        <v>1148</v>
      </c>
      <c r="AK359" s="7" t="str">
        <f>IF(OR(N359="Q",P359="Q",R359="Q",T359="Q",V359="Q",X359="Q",Z359="Q",AB359="Q",AD359="Q",AF359="Q",AH359="Q",AJ359="Q"),"Yes","No")</f>
        <v>No</v>
      </c>
    </row>
    <row r="360" spans="1:37">
      <c r="A360" s="7" t="s">
        <v>286</v>
      </c>
      <c r="B360" s="7" t="s">
        <v>182</v>
      </c>
      <c r="C360" s="37" t="s">
        <v>88</v>
      </c>
      <c r="D360" s="298">
        <v>1066</v>
      </c>
      <c r="E360" s="299">
        <v>10066</v>
      </c>
      <c r="F360" s="27" t="s">
        <v>167</v>
      </c>
      <c r="G360" s="27" t="s">
        <v>160</v>
      </c>
      <c r="H360" s="35">
        <v>108740</v>
      </c>
      <c r="I360" s="35">
        <v>74</v>
      </c>
      <c r="J360" s="9" t="s">
        <v>7</v>
      </c>
      <c r="K360" s="9" t="s">
        <v>161</v>
      </c>
      <c r="L360" s="8">
        <v>40</v>
      </c>
      <c r="M360" s="8">
        <v>530</v>
      </c>
      <c r="N360" s="9" t="s">
        <v>1148</v>
      </c>
      <c r="O360" s="8">
        <v>103</v>
      </c>
      <c r="P360" s="9" t="s">
        <v>1148</v>
      </c>
      <c r="Q360" s="8">
        <v>0</v>
      </c>
      <c r="R360" s="9" t="s">
        <v>1148</v>
      </c>
      <c r="S360" s="8">
        <v>702</v>
      </c>
      <c r="T360" s="9" t="s">
        <v>1148</v>
      </c>
      <c r="U360" s="8">
        <v>0</v>
      </c>
      <c r="V360" s="9" t="s">
        <v>1148</v>
      </c>
      <c r="W360" s="33">
        <v>1335</v>
      </c>
      <c r="X360" s="9" t="s">
        <v>1148</v>
      </c>
      <c r="Y360" s="30">
        <v>1</v>
      </c>
      <c r="Z360" s="9" t="s">
        <v>1148</v>
      </c>
      <c r="AA360" s="30">
        <v>0.25</v>
      </c>
      <c r="AB360" s="9" t="s">
        <v>1148</v>
      </c>
      <c r="AC360" s="30">
        <v>0</v>
      </c>
      <c r="AD360" s="9" t="s">
        <v>1148</v>
      </c>
      <c r="AE360" s="30">
        <v>1.2</v>
      </c>
      <c r="AF360" s="9" t="s">
        <v>1148</v>
      </c>
      <c r="AG360" s="19">
        <v>0</v>
      </c>
      <c r="AH360" s="34" t="s">
        <v>1148</v>
      </c>
      <c r="AI360" s="32">
        <v>2.4500000000000002</v>
      </c>
      <c r="AJ360" s="7" t="s">
        <v>1148</v>
      </c>
      <c r="AK360" s="7" t="str">
        <f>IF(OR(N360="Q",P360="Q",R360="Q",T360="Q",V360="Q",X360="Q",Z360="Q",AB360="Q",AD360="Q",AF360="Q",AH360="Q",AJ360="Q"),"Yes","No")</f>
        <v>No</v>
      </c>
    </row>
    <row r="361" spans="1:37">
      <c r="A361" s="7" t="s">
        <v>286</v>
      </c>
      <c r="B361" s="7" t="s">
        <v>182</v>
      </c>
      <c r="C361" s="37" t="s">
        <v>88</v>
      </c>
      <c r="D361" s="298">
        <v>1066</v>
      </c>
      <c r="E361" s="299">
        <v>10066</v>
      </c>
      <c r="F361" s="27" t="s">
        <v>167</v>
      </c>
      <c r="G361" s="27" t="s">
        <v>160</v>
      </c>
      <c r="H361" s="35">
        <v>108740</v>
      </c>
      <c r="I361" s="35">
        <v>74</v>
      </c>
      <c r="J361" s="9" t="s">
        <v>18</v>
      </c>
      <c r="K361" s="9" t="s">
        <v>161</v>
      </c>
      <c r="L361" s="8">
        <v>14</v>
      </c>
      <c r="M361" s="8">
        <v>1650</v>
      </c>
      <c r="N361" s="9" t="s">
        <v>1148</v>
      </c>
      <c r="O361" s="8">
        <v>312</v>
      </c>
      <c r="P361" s="9" t="s">
        <v>1148</v>
      </c>
      <c r="Q361" s="8">
        <v>0</v>
      </c>
      <c r="R361" s="9" t="s">
        <v>1148</v>
      </c>
      <c r="S361" s="8">
        <v>403</v>
      </c>
      <c r="T361" s="9" t="s">
        <v>1148</v>
      </c>
      <c r="U361" s="8">
        <v>0</v>
      </c>
      <c r="V361" s="9" t="s">
        <v>1148</v>
      </c>
      <c r="W361" s="33">
        <v>2365</v>
      </c>
      <c r="X361" s="9" t="s">
        <v>1148</v>
      </c>
      <c r="Y361" s="30">
        <v>3</v>
      </c>
      <c r="Z361" s="9" t="s">
        <v>1148</v>
      </c>
      <c r="AA361" s="30">
        <v>0.75</v>
      </c>
      <c r="AB361" s="9" t="s">
        <v>1148</v>
      </c>
      <c r="AC361" s="30">
        <v>0</v>
      </c>
      <c r="AD361" s="9" t="s">
        <v>1148</v>
      </c>
      <c r="AE361" s="30">
        <v>0.8</v>
      </c>
      <c r="AF361" s="9" t="s">
        <v>1148</v>
      </c>
      <c r="AG361" s="19">
        <v>0</v>
      </c>
      <c r="AH361" s="34" t="s">
        <v>1148</v>
      </c>
      <c r="AI361" s="32">
        <v>4.55</v>
      </c>
      <c r="AJ361" s="7" t="s">
        <v>1148</v>
      </c>
      <c r="AK361" s="7" t="str">
        <f>IF(OR(N361="Q",P361="Q",R361="Q",T361="Q",V361="Q",X361="Q",Z361="Q",AB361="Q",AD361="Q",AF361="Q",AH361="Q",AJ361="Q"),"Yes","No")</f>
        <v>No</v>
      </c>
    </row>
    <row r="362" spans="1:37">
      <c r="A362" s="7" t="s">
        <v>661</v>
      </c>
      <c r="B362" s="7" t="s">
        <v>662</v>
      </c>
      <c r="C362" s="37" t="s">
        <v>28</v>
      </c>
      <c r="D362" s="298">
        <v>1049</v>
      </c>
      <c r="E362" s="299">
        <v>10049</v>
      </c>
      <c r="F362" s="27" t="s">
        <v>167</v>
      </c>
      <c r="G362" s="27" t="s">
        <v>160</v>
      </c>
      <c r="H362" s="35">
        <v>562839</v>
      </c>
      <c r="I362" s="35">
        <v>74</v>
      </c>
      <c r="J362" s="9" t="s">
        <v>7</v>
      </c>
      <c r="K362" s="9" t="s">
        <v>161</v>
      </c>
      <c r="L362" s="8">
        <v>2</v>
      </c>
      <c r="M362" s="8">
        <v>0</v>
      </c>
      <c r="N362" s="9" t="s">
        <v>1148</v>
      </c>
      <c r="O362" s="8">
        <v>0</v>
      </c>
      <c r="P362" s="9" t="s">
        <v>1148</v>
      </c>
      <c r="Q362" s="8">
        <v>0</v>
      </c>
      <c r="R362" s="9" t="s">
        <v>1148</v>
      </c>
      <c r="S362" s="8">
        <v>0</v>
      </c>
      <c r="T362" s="9" t="s">
        <v>1148</v>
      </c>
      <c r="U362" s="8">
        <v>0</v>
      </c>
      <c r="V362" s="9" t="s">
        <v>1148</v>
      </c>
      <c r="W362" s="33">
        <v>0</v>
      </c>
      <c r="X362" s="9" t="s">
        <v>1148</v>
      </c>
      <c r="Y362" s="30">
        <v>0</v>
      </c>
      <c r="Z362" s="9" t="s">
        <v>1148</v>
      </c>
      <c r="AA362" s="30">
        <v>0</v>
      </c>
      <c r="AB362" s="9" t="s">
        <v>1148</v>
      </c>
      <c r="AC362" s="30">
        <v>0</v>
      </c>
      <c r="AD362" s="9" t="s">
        <v>1148</v>
      </c>
      <c r="AE362" s="30">
        <v>0</v>
      </c>
      <c r="AF362" s="9" t="s">
        <v>1148</v>
      </c>
      <c r="AG362" s="19">
        <v>0</v>
      </c>
      <c r="AH362" s="34" t="s">
        <v>1148</v>
      </c>
      <c r="AI362" s="32">
        <v>0</v>
      </c>
      <c r="AJ362" s="7" t="s">
        <v>1148</v>
      </c>
      <c r="AK362" s="7" t="str">
        <f>IF(OR(N362="Q",P362="Q",R362="Q",T362="Q",V362="Q",X362="Q",Z362="Q",AB362="Q",AD362="Q",AF362="Q",AH362="Q",AJ362="Q"),"Yes","No")</f>
        <v>No</v>
      </c>
    </row>
    <row r="363" spans="1:37">
      <c r="A363" s="7" t="s">
        <v>117</v>
      </c>
      <c r="B363" s="7" t="s">
        <v>499</v>
      </c>
      <c r="C363" s="37" t="s">
        <v>36</v>
      </c>
      <c r="D363" s="298">
        <v>4203</v>
      </c>
      <c r="E363" s="299">
        <v>40203</v>
      </c>
      <c r="F363" s="27" t="s">
        <v>175</v>
      </c>
      <c r="G363" s="27" t="s">
        <v>160</v>
      </c>
      <c r="H363" s="35">
        <v>4515419</v>
      </c>
      <c r="I363" s="35">
        <v>72</v>
      </c>
      <c r="J363" s="9" t="s">
        <v>8</v>
      </c>
      <c r="K363" s="9" t="s">
        <v>161</v>
      </c>
      <c r="L363" s="8">
        <v>72</v>
      </c>
      <c r="M363" s="8">
        <v>0</v>
      </c>
      <c r="N363" s="9" t="s">
        <v>1148</v>
      </c>
      <c r="O363" s="8">
        <v>0</v>
      </c>
      <c r="P363" s="9" t="s">
        <v>1148</v>
      </c>
      <c r="Q363" s="8">
        <v>0</v>
      </c>
      <c r="R363" s="9" t="s">
        <v>1148</v>
      </c>
      <c r="S363" s="8">
        <v>0</v>
      </c>
      <c r="T363" s="9" t="s">
        <v>1148</v>
      </c>
      <c r="U363" s="8">
        <v>0</v>
      </c>
      <c r="V363" s="9" t="s">
        <v>1148</v>
      </c>
      <c r="W363" s="33">
        <v>0</v>
      </c>
      <c r="X363" s="9" t="s">
        <v>1148</v>
      </c>
      <c r="Y363" s="30">
        <v>0</v>
      </c>
      <c r="Z363" s="9" t="s">
        <v>1148</v>
      </c>
      <c r="AA363" s="30">
        <v>0</v>
      </c>
      <c r="AB363" s="9" t="s">
        <v>1148</v>
      </c>
      <c r="AC363" s="30">
        <v>0</v>
      </c>
      <c r="AD363" s="9" t="s">
        <v>1148</v>
      </c>
      <c r="AE363" s="30">
        <v>0</v>
      </c>
      <c r="AF363" s="9" t="s">
        <v>1148</v>
      </c>
      <c r="AG363" s="19">
        <v>0</v>
      </c>
      <c r="AH363" s="34" t="s">
        <v>1148</v>
      </c>
      <c r="AI363" s="32">
        <v>0</v>
      </c>
      <c r="AJ363" s="7" t="s">
        <v>1148</v>
      </c>
      <c r="AK363" s="7" t="str">
        <f>IF(OR(N363="Q",P363="Q",R363="Q",T363="Q",V363="Q",X363="Q",Z363="Q",AB363="Q",AD363="Q",AF363="Q",AH363="Q",AJ363="Q"),"Yes","No")</f>
        <v>No</v>
      </c>
    </row>
    <row r="364" spans="1:37">
      <c r="A364" s="7" t="s">
        <v>258</v>
      </c>
      <c r="B364" s="7" t="s">
        <v>259</v>
      </c>
      <c r="C364" s="37" t="s">
        <v>6</v>
      </c>
      <c r="D364" s="298">
        <v>6033</v>
      </c>
      <c r="E364" s="299">
        <v>60033</v>
      </c>
      <c r="F364" s="27" t="s">
        <v>167</v>
      </c>
      <c r="G364" s="27" t="s">
        <v>160</v>
      </c>
      <c r="H364" s="35">
        <v>431388</v>
      </c>
      <c r="I364" s="35">
        <v>72</v>
      </c>
      <c r="J364" s="9" t="s">
        <v>7</v>
      </c>
      <c r="K364" s="9" t="s">
        <v>161</v>
      </c>
      <c r="L364" s="8">
        <v>49</v>
      </c>
      <c r="M364" s="8">
        <v>0</v>
      </c>
      <c r="N364" s="9" t="s">
        <v>1148</v>
      </c>
      <c r="O364" s="8">
        <v>0</v>
      </c>
      <c r="P364" s="9" t="s">
        <v>1148</v>
      </c>
      <c r="Q364" s="8">
        <v>0</v>
      </c>
      <c r="R364" s="9" t="s">
        <v>1148</v>
      </c>
      <c r="S364" s="8">
        <v>1225</v>
      </c>
      <c r="T364" s="9" t="s">
        <v>1148</v>
      </c>
      <c r="U364" s="8">
        <v>0</v>
      </c>
      <c r="V364" s="9" t="s">
        <v>1148</v>
      </c>
      <c r="W364" s="33">
        <v>1225</v>
      </c>
      <c r="X364" s="9" t="s">
        <v>1148</v>
      </c>
      <c r="Y364" s="30">
        <v>0</v>
      </c>
      <c r="Z364" s="9" t="s">
        <v>1148</v>
      </c>
      <c r="AA364" s="30">
        <v>0</v>
      </c>
      <c r="AB364" s="9" t="s">
        <v>1148</v>
      </c>
      <c r="AC364" s="30">
        <v>0</v>
      </c>
      <c r="AD364" s="9" t="s">
        <v>1148</v>
      </c>
      <c r="AE364" s="30">
        <v>1</v>
      </c>
      <c r="AF364" s="9" t="s">
        <v>1148</v>
      </c>
      <c r="AG364" s="19">
        <v>0</v>
      </c>
      <c r="AH364" s="34" t="s">
        <v>1148</v>
      </c>
      <c r="AI364" s="32">
        <v>1</v>
      </c>
      <c r="AJ364" s="7" t="s">
        <v>1148</v>
      </c>
      <c r="AK364" s="7" t="str">
        <f>IF(OR(N364="Q",P364="Q",R364="Q",T364="Q",V364="Q",X364="Q",Z364="Q",AB364="Q",AD364="Q",AF364="Q",AH364="Q",AJ364="Q"),"Yes","No")</f>
        <v>No</v>
      </c>
    </row>
    <row r="365" spans="1:37">
      <c r="A365" s="7" t="s">
        <v>258</v>
      </c>
      <c r="B365" s="7" t="s">
        <v>259</v>
      </c>
      <c r="C365" s="37" t="s">
        <v>6</v>
      </c>
      <c r="D365" s="298">
        <v>6033</v>
      </c>
      <c r="E365" s="299">
        <v>60033</v>
      </c>
      <c r="F365" s="27" t="s">
        <v>167</v>
      </c>
      <c r="G365" s="27" t="s">
        <v>160</v>
      </c>
      <c r="H365" s="35">
        <v>431388</v>
      </c>
      <c r="I365" s="35">
        <v>72</v>
      </c>
      <c r="J365" s="9" t="s">
        <v>10</v>
      </c>
      <c r="K365" s="9" t="s">
        <v>161</v>
      </c>
      <c r="L365" s="8">
        <v>20</v>
      </c>
      <c r="M365" s="8">
        <v>0</v>
      </c>
      <c r="N365" s="9" t="s">
        <v>1148</v>
      </c>
      <c r="O365" s="8">
        <v>0</v>
      </c>
      <c r="P365" s="9" t="s">
        <v>1148</v>
      </c>
      <c r="Q365" s="8">
        <v>0</v>
      </c>
      <c r="R365" s="9" t="s">
        <v>1148</v>
      </c>
      <c r="S365" s="8">
        <v>0</v>
      </c>
      <c r="T365" s="9" t="s">
        <v>1148</v>
      </c>
      <c r="U365" s="8">
        <v>0</v>
      </c>
      <c r="V365" s="9" t="s">
        <v>1148</v>
      </c>
      <c r="W365" s="33">
        <v>0</v>
      </c>
      <c r="X365" s="9" t="s">
        <v>1148</v>
      </c>
      <c r="Y365" s="30">
        <v>0</v>
      </c>
      <c r="Z365" s="9" t="s">
        <v>1148</v>
      </c>
      <c r="AA365" s="30">
        <v>0</v>
      </c>
      <c r="AB365" s="9" t="s">
        <v>1148</v>
      </c>
      <c r="AC365" s="30">
        <v>0</v>
      </c>
      <c r="AD365" s="9" t="s">
        <v>1148</v>
      </c>
      <c r="AE365" s="30">
        <v>0</v>
      </c>
      <c r="AF365" s="9" t="s">
        <v>1148</v>
      </c>
      <c r="AG365" s="19">
        <v>0</v>
      </c>
      <c r="AH365" s="34" t="s">
        <v>1148</v>
      </c>
      <c r="AI365" s="32">
        <v>0</v>
      </c>
      <c r="AJ365" s="7" t="s">
        <v>1148</v>
      </c>
      <c r="AK365" s="7" t="str">
        <f>IF(OR(N365="Q",P365="Q",R365="Q",T365="Q",V365="Q",X365="Q",Z365="Q",AB365="Q",AD365="Q",AF365="Q",AH365="Q",AJ365="Q"),"Yes","No")</f>
        <v>No</v>
      </c>
    </row>
    <row r="366" spans="1:37">
      <c r="A366" s="7" t="s">
        <v>258</v>
      </c>
      <c r="B366" s="7" t="s">
        <v>259</v>
      </c>
      <c r="C366" s="37" t="s">
        <v>6</v>
      </c>
      <c r="D366" s="298">
        <v>6033</v>
      </c>
      <c r="E366" s="299">
        <v>60033</v>
      </c>
      <c r="F366" s="27" t="s">
        <v>167</v>
      </c>
      <c r="G366" s="27" t="s">
        <v>160</v>
      </c>
      <c r="H366" s="35">
        <v>431388</v>
      </c>
      <c r="I366" s="35">
        <v>72</v>
      </c>
      <c r="J366" s="9" t="s">
        <v>12</v>
      </c>
      <c r="K366" s="9" t="s">
        <v>161</v>
      </c>
      <c r="L366" s="8">
        <v>3</v>
      </c>
      <c r="M366" s="8">
        <v>1185</v>
      </c>
      <c r="N366" s="9" t="s">
        <v>1148</v>
      </c>
      <c r="O366" s="8">
        <v>0</v>
      </c>
      <c r="P366" s="9" t="s">
        <v>1148</v>
      </c>
      <c r="Q366" s="8">
        <v>0</v>
      </c>
      <c r="R366" s="9" t="s">
        <v>1148</v>
      </c>
      <c r="S366" s="8">
        <v>0</v>
      </c>
      <c r="T366" s="9" t="s">
        <v>1148</v>
      </c>
      <c r="U366" s="8">
        <v>0</v>
      </c>
      <c r="V366" s="9" t="s">
        <v>1148</v>
      </c>
      <c r="W366" s="33">
        <v>1185</v>
      </c>
      <c r="X366" s="9" t="s">
        <v>1148</v>
      </c>
      <c r="Y366" s="30">
        <v>1</v>
      </c>
      <c r="Z366" s="9" t="s">
        <v>1148</v>
      </c>
      <c r="AA366" s="30">
        <v>0</v>
      </c>
      <c r="AB366" s="9" t="s">
        <v>1148</v>
      </c>
      <c r="AC366" s="30">
        <v>0</v>
      </c>
      <c r="AD366" s="9" t="s">
        <v>1148</v>
      </c>
      <c r="AE366" s="30">
        <v>0</v>
      </c>
      <c r="AF366" s="9" t="s">
        <v>1148</v>
      </c>
      <c r="AG366" s="19">
        <v>0</v>
      </c>
      <c r="AH366" s="34" t="s">
        <v>1148</v>
      </c>
      <c r="AI366" s="32">
        <v>1</v>
      </c>
      <c r="AJ366" s="7" t="s">
        <v>1148</v>
      </c>
      <c r="AK366" s="7" t="str">
        <f>IF(OR(N366="Q",P366="Q",R366="Q",T366="Q",V366="Q",X366="Q",Z366="Q",AB366="Q",AD366="Q",AF366="Q",AH366="Q",AJ366="Q"),"Yes","No")</f>
        <v>No</v>
      </c>
    </row>
    <row r="367" spans="1:37">
      <c r="A367" s="7" t="s">
        <v>1132</v>
      </c>
      <c r="B367" s="7" t="s">
        <v>1133</v>
      </c>
      <c r="C367" s="37" t="s">
        <v>63</v>
      </c>
      <c r="D367" s="298">
        <v>2209</v>
      </c>
      <c r="E367" s="299">
        <v>20209</v>
      </c>
      <c r="F367" s="27" t="s">
        <v>164</v>
      </c>
      <c r="G367" s="27" t="s">
        <v>160</v>
      </c>
      <c r="H367" s="35">
        <v>18351295</v>
      </c>
      <c r="I367" s="35">
        <v>71</v>
      </c>
      <c r="J367" s="9" t="s">
        <v>10</v>
      </c>
      <c r="K367" s="9" t="s">
        <v>161</v>
      </c>
      <c r="L367" s="8">
        <v>61</v>
      </c>
      <c r="M367" s="8">
        <v>0</v>
      </c>
      <c r="N367" s="9" t="s">
        <v>1148</v>
      </c>
      <c r="O367" s="8">
        <v>0</v>
      </c>
      <c r="P367" s="9" t="s">
        <v>1148</v>
      </c>
      <c r="Q367" s="8">
        <v>0</v>
      </c>
      <c r="R367" s="9" t="s">
        <v>1148</v>
      </c>
      <c r="S367" s="8">
        <v>0</v>
      </c>
      <c r="T367" s="9" t="s">
        <v>1148</v>
      </c>
      <c r="U367" s="8">
        <v>0</v>
      </c>
      <c r="V367" s="9" t="s">
        <v>1148</v>
      </c>
      <c r="W367" s="33">
        <v>0</v>
      </c>
      <c r="X367" s="9" t="s">
        <v>1148</v>
      </c>
      <c r="Y367" s="30">
        <v>0</v>
      </c>
      <c r="Z367" s="9" t="s">
        <v>1148</v>
      </c>
      <c r="AA367" s="30">
        <v>0</v>
      </c>
      <c r="AB367" s="9" t="s">
        <v>1148</v>
      </c>
      <c r="AC367" s="30">
        <v>0</v>
      </c>
      <c r="AD367" s="9" t="s">
        <v>1148</v>
      </c>
      <c r="AE367" s="30">
        <v>0</v>
      </c>
      <c r="AF367" s="9" t="s">
        <v>1148</v>
      </c>
      <c r="AG367" s="19">
        <v>0</v>
      </c>
      <c r="AH367" s="34" t="s">
        <v>1148</v>
      </c>
      <c r="AI367" s="32">
        <v>0</v>
      </c>
      <c r="AJ367" s="7" t="s">
        <v>1148</v>
      </c>
      <c r="AK367" s="7" t="str">
        <f>IF(OR(N367="Q",P367="Q",R367="Q",T367="Q",V367="Q",X367="Q",Z367="Q",AB367="Q",AD367="Q",AF367="Q",AH367="Q",AJ367="Q"),"Yes","No")</f>
        <v>No</v>
      </c>
    </row>
    <row r="368" spans="1:37">
      <c r="A368" s="7" t="s">
        <v>282</v>
      </c>
      <c r="B368" s="7" t="s">
        <v>283</v>
      </c>
      <c r="C368" s="37" t="s">
        <v>83</v>
      </c>
      <c r="D368" s="298">
        <v>4001</v>
      </c>
      <c r="E368" s="299">
        <v>40001</v>
      </c>
      <c r="F368" s="27" t="s">
        <v>164</v>
      </c>
      <c r="G368" s="27" t="s">
        <v>160</v>
      </c>
      <c r="H368" s="35">
        <v>381112</v>
      </c>
      <c r="I368" s="35">
        <v>71</v>
      </c>
      <c r="J368" s="9" t="s">
        <v>7</v>
      </c>
      <c r="K368" s="9" t="s">
        <v>161</v>
      </c>
      <c r="L368" s="8">
        <v>51</v>
      </c>
      <c r="M368" s="8">
        <v>2094</v>
      </c>
      <c r="N368" s="9" t="s">
        <v>1148</v>
      </c>
      <c r="O368" s="8">
        <v>1100</v>
      </c>
      <c r="P368" s="9" t="s">
        <v>1148</v>
      </c>
      <c r="Q368" s="8">
        <v>1456</v>
      </c>
      <c r="R368" s="9" t="s">
        <v>1148</v>
      </c>
      <c r="S368" s="8">
        <v>0</v>
      </c>
      <c r="T368" s="9" t="s">
        <v>1148</v>
      </c>
      <c r="U368" s="8">
        <v>0</v>
      </c>
      <c r="V368" s="9" t="s">
        <v>1148</v>
      </c>
      <c r="W368" s="33">
        <v>4650</v>
      </c>
      <c r="X368" s="9" t="s">
        <v>1148</v>
      </c>
      <c r="Y368" s="30">
        <v>2</v>
      </c>
      <c r="Z368" s="9" t="s">
        <v>1148</v>
      </c>
      <c r="AA368" s="30">
        <v>0.89</v>
      </c>
      <c r="AB368" s="9" t="s">
        <v>1148</v>
      </c>
      <c r="AC368" s="30">
        <v>1</v>
      </c>
      <c r="AD368" s="9" t="s">
        <v>1148</v>
      </c>
      <c r="AE368" s="30">
        <v>0</v>
      </c>
      <c r="AF368" s="9" t="s">
        <v>1148</v>
      </c>
      <c r="AG368" s="19">
        <v>0</v>
      </c>
      <c r="AH368" s="34" t="s">
        <v>1148</v>
      </c>
      <c r="AI368" s="32">
        <v>3.89</v>
      </c>
      <c r="AJ368" s="7" t="s">
        <v>1148</v>
      </c>
      <c r="AK368" s="7" t="str">
        <f>IF(OR(N368="Q",P368="Q",R368="Q",T368="Q",V368="Q",X368="Q",Z368="Q",AB368="Q",AD368="Q",AF368="Q",AH368="Q",AJ368="Q"),"Yes","No")</f>
        <v>No</v>
      </c>
    </row>
    <row r="369" spans="1:37">
      <c r="A369" s="7" t="s">
        <v>687</v>
      </c>
      <c r="B369" s="7" t="s">
        <v>688</v>
      </c>
      <c r="C369" s="37" t="s">
        <v>70</v>
      </c>
      <c r="D369" s="298">
        <v>2084</v>
      </c>
      <c r="E369" s="299">
        <v>20084</v>
      </c>
      <c r="F369" s="27" t="s">
        <v>164</v>
      </c>
      <c r="G369" s="27" t="s">
        <v>160</v>
      </c>
      <c r="H369" s="35">
        <v>18351295</v>
      </c>
      <c r="I369" s="35">
        <v>71</v>
      </c>
      <c r="J369" s="9" t="s">
        <v>10</v>
      </c>
      <c r="K369" s="9" t="s">
        <v>161</v>
      </c>
      <c r="L369" s="8">
        <v>19</v>
      </c>
      <c r="M369" s="8">
        <v>2595</v>
      </c>
      <c r="N369" s="9" t="s">
        <v>1148</v>
      </c>
      <c r="O369" s="8">
        <v>0</v>
      </c>
      <c r="P369" s="9" t="s">
        <v>1148</v>
      </c>
      <c r="Q369" s="8">
        <v>0</v>
      </c>
      <c r="R369" s="9" t="s">
        <v>1148</v>
      </c>
      <c r="S369" s="8">
        <v>4908</v>
      </c>
      <c r="T369" s="9" t="s">
        <v>1148</v>
      </c>
      <c r="U369" s="8">
        <v>0</v>
      </c>
      <c r="V369" s="9" t="s">
        <v>1148</v>
      </c>
      <c r="W369" s="33">
        <v>7503</v>
      </c>
      <c r="X369" s="9" t="s">
        <v>1148</v>
      </c>
      <c r="Y369" s="30">
        <v>5</v>
      </c>
      <c r="Z369" s="9" t="s">
        <v>1148</v>
      </c>
      <c r="AA369" s="30">
        <v>0</v>
      </c>
      <c r="AB369" s="9" t="s">
        <v>1148</v>
      </c>
      <c r="AC369" s="30">
        <v>0</v>
      </c>
      <c r="AD369" s="9" t="s">
        <v>1148</v>
      </c>
      <c r="AE369" s="30">
        <v>11</v>
      </c>
      <c r="AF369" s="9" t="s">
        <v>1148</v>
      </c>
      <c r="AG369" s="19">
        <v>0</v>
      </c>
      <c r="AH369" s="34" t="s">
        <v>1148</v>
      </c>
      <c r="AI369" s="32">
        <v>16</v>
      </c>
      <c r="AJ369" s="7" t="s">
        <v>1148</v>
      </c>
      <c r="AK369" s="7" t="str">
        <f>IF(OR(N369="Q",P369="Q",R369="Q",T369="Q",V369="Q",X369="Q",Z369="Q",AB369="Q",AD369="Q",AF369="Q",AH369="Q",AJ369="Q"),"Yes","No")</f>
        <v>No</v>
      </c>
    </row>
    <row r="370" spans="1:37">
      <c r="A370" s="7" t="s">
        <v>282</v>
      </c>
      <c r="B370" s="7" t="s">
        <v>283</v>
      </c>
      <c r="C370" s="37" t="s">
        <v>83</v>
      </c>
      <c r="D370" s="298">
        <v>4001</v>
      </c>
      <c r="E370" s="299">
        <v>40001</v>
      </c>
      <c r="F370" s="27" t="s">
        <v>164</v>
      </c>
      <c r="G370" s="27" t="s">
        <v>160</v>
      </c>
      <c r="H370" s="35">
        <v>381112</v>
      </c>
      <c r="I370" s="35">
        <v>71</v>
      </c>
      <c r="J370" s="9" t="s">
        <v>10</v>
      </c>
      <c r="K370" s="9" t="s">
        <v>161</v>
      </c>
      <c r="L370" s="8">
        <v>15</v>
      </c>
      <c r="M370" s="8">
        <v>33153</v>
      </c>
      <c r="N370" s="9" t="s">
        <v>1148</v>
      </c>
      <c r="O370" s="8">
        <v>136</v>
      </c>
      <c r="P370" s="9" t="s">
        <v>1148</v>
      </c>
      <c r="Q370" s="8">
        <v>0</v>
      </c>
      <c r="R370" s="9" t="s">
        <v>1148</v>
      </c>
      <c r="S370" s="8">
        <v>0</v>
      </c>
      <c r="T370" s="9" t="s">
        <v>1148</v>
      </c>
      <c r="U370" s="8">
        <v>0</v>
      </c>
      <c r="V370" s="9" t="s">
        <v>1148</v>
      </c>
      <c r="W370" s="33">
        <v>33289</v>
      </c>
      <c r="X370" s="9" t="s">
        <v>1148</v>
      </c>
      <c r="Y370" s="30">
        <v>32</v>
      </c>
      <c r="Z370" s="9" t="s">
        <v>1148</v>
      </c>
      <c r="AA370" s="30">
        <v>0.11</v>
      </c>
      <c r="AB370" s="9" t="s">
        <v>1148</v>
      </c>
      <c r="AC370" s="30">
        <v>0</v>
      </c>
      <c r="AD370" s="9" t="s">
        <v>1148</v>
      </c>
      <c r="AE370" s="30">
        <v>0</v>
      </c>
      <c r="AF370" s="9" t="s">
        <v>1148</v>
      </c>
      <c r="AG370" s="19">
        <v>0</v>
      </c>
      <c r="AH370" s="34" t="s">
        <v>1148</v>
      </c>
      <c r="AI370" s="32">
        <v>32.11</v>
      </c>
      <c r="AJ370" s="7" t="s">
        <v>1148</v>
      </c>
      <c r="AK370" s="7" t="str">
        <f>IF(OR(N370="Q",P370="Q",R370="Q",T370="Q",V370="Q",X370="Q",Z370="Q",AB370="Q",AD370="Q",AF370="Q",AH370="Q",AJ370="Q"),"Yes","No")</f>
        <v>No</v>
      </c>
    </row>
    <row r="371" spans="1:37">
      <c r="A371" s="7" t="s">
        <v>1132</v>
      </c>
      <c r="B371" s="7" t="s">
        <v>1133</v>
      </c>
      <c r="C371" s="37" t="s">
        <v>63</v>
      </c>
      <c r="D371" s="298">
        <v>2209</v>
      </c>
      <c r="E371" s="299">
        <v>20209</v>
      </c>
      <c r="F371" s="27" t="s">
        <v>164</v>
      </c>
      <c r="G371" s="27" t="s">
        <v>160</v>
      </c>
      <c r="H371" s="35">
        <v>18351295</v>
      </c>
      <c r="I371" s="35">
        <v>71</v>
      </c>
      <c r="J371" s="9" t="s">
        <v>7</v>
      </c>
      <c r="K371" s="9" t="s">
        <v>161</v>
      </c>
      <c r="L371" s="8">
        <v>10</v>
      </c>
      <c r="M371" s="8">
        <v>0</v>
      </c>
      <c r="N371" s="9" t="s">
        <v>1148</v>
      </c>
      <c r="O371" s="8">
        <v>0</v>
      </c>
      <c r="P371" s="9" t="s">
        <v>1148</v>
      </c>
      <c r="Q371" s="8">
        <v>0</v>
      </c>
      <c r="R371" s="9" t="s">
        <v>1148</v>
      </c>
      <c r="S371" s="8">
        <v>0</v>
      </c>
      <c r="T371" s="9" t="s">
        <v>1148</v>
      </c>
      <c r="U371" s="8">
        <v>0</v>
      </c>
      <c r="V371" s="9" t="s">
        <v>1148</v>
      </c>
      <c r="W371" s="33">
        <v>0</v>
      </c>
      <c r="X371" s="9" t="s">
        <v>1148</v>
      </c>
      <c r="Y371" s="30">
        <v>0</v>
      </c>
      <c r="Z371" s="9" t="s">
        <v>1148</v>
      </c>
      <c r="AA371" s="30">
        <v>0</v>
      </c>
      <c r="AB371" s="9" t="s">
        <v>1148</v>
      </c>
      <c r="AC371" s="30">
        <v>0</v>
      </c>
      <c r="AD371" s="9" t="s">
        <v>1148</v>
      </c>
      <c r="AE371" s="30">
        <v>0</v>
      </c>
      <c r="AF371" s="9" t="s">
        <v>1148</v>
      </c>
      <c r="AG371" s="19">
        <v>0</v>
      </c>
      <c r="AH371" s="34" t="s">
        <v>1148</v>
      </c>
      <c r="AI371" s="32">
        <v>0</v>
      </c>
      <c r="AJ371" s="7" t="s">
        <v>1148</v>
      </c>
      <c r="AK371" s="7" t="str">
        <f>IF(OR(N371="Q",P371="Q",R371="Q",T371="Q",V371="Q",X371="Q",Z371="Q",AB371="Q",AD371="Q",AF371="Q",AH371="Q",AJ371="Q"),"Yes","No")</f>
        <v>No</v>
      </c>
    </row>
    <row r="372" spans="1:37">
      <c r="A372" s="7" t="s">
        <v>282</v>
      </c>
      <c r="B372" s="7" t="s">
        <v>283</v>
      </c>
      <c r="C372" s="37" t="s">
        <v>83</v>
      </c>
      <c r="D372" s="298">
        <v>4001</v>
      </c>
      <c r="E372" s="299">
        <v>40001</v>
      </c>
      <c r="F372" s="27" t="s">
        <v>164</v>
      </c>
      <c r="G372" s="27" t="s">
        <v>160</v>
      </c>
      <c r="H372" s="35">
        <v>381112</v>
      </c>
      <c r="I372" s="35">
        <v>71</v>
      </c>
      <c r="J372" s="9" t="s">
        <v>78</v>
      </c>
      <c r="K372" s="9" t="s">
        <v>161</v>
      </c>
      <c r="L372" s="8">
        <v>2</v>
      </c>
      <c r="M372" s="8">
        <v>0</v>
      </c>
      <c r="N372" s="9" t="s">
        <v>1148</v>
      </c>
      <c r="O372" s="8">
        <v>0</v>
      </c>
      <c r="P372" s="9" t="s">
        <v>1148</v>
      </c>
      <c r="Q372" s="8">
        <v>1813</v>
      </c>
      <c r="R372" s="9" t="s">
        <v>1148</v>
      </c>
      <c r="S372" s="8">
        <v>0</v>
      </c>
      <c r="T372" s="9" t="s">
        <v>1148</v>
      </c>
      <c r="U372" s="8">
        <v>0</v>
      </c>
      <c r="V372" s="9" t="s">
        <v>1148</v>
      </c>
      <c r="W372" s="33">
        <v>1813</v>
      </c>
      <c r="X372" s="9" t="s">
        <v>1148</v>
      </c>
      <c r="Y372" s="30">
        <v>0</v>
      </c>
      <c r="Z372" s="9" t="s">
        <v>1148</v>
      </c>
      <c r="AA372" s="30">
        <v>0</v>
      </c>
      <c r="AB372" s="9" t="s">
        <v>1148</v>
      </c>
      <c r="AC372" s="30">
        <v>1</v>
      </c>
      <c r="AD372" s="9" t="s">
        <v>1148</v>
      </c>
      <c r="AE372" s="30">
        <v>0</v>
      </c>
      <c r="AF372" s="9" t="s">
        <v>1148</v>
      </c>
      <c r="AG372" s="19">
        <v>0</v>
      </c>
      <c r="AH372" s="34" t="s">
        <v>1148</v>
      </c>
      <c r="AI372" s="32">
        <v>1</v>
      </c>
      <c r="AJ372" s="7" t="s">
        <v>1148</v>
      </c>
      <c r="AK372" s="7" t="str">
        <f>IF(OR(N372="Q",P372="Q",R372="Q",T372="Q",V372="Q",X372="Q",Z372="Q",AB372="Q",AD372="Q",AF372="Q",AH372="Q",AJ372="Q"),"Yes","No")</f>
        <v>No</v>
      </c>
    </row>
    <row r="373" spans="1:37">
      <c r="A373" s="7" t="s">
        <v>542</v>
      </c>
      <c r="B373" s="7" t="s">
        <v>543</v>
      </c>
      <c r="C373" s="37" t="s">
        <v>42</v>
      </c>
      <c r="D373" s="298">
        <v>5104</v>
      </c>
      <c r="E373" s="299">
        <v>50104</v>
      </c>
      <c r="F373" s="27" t="s">
        <v>167</v>
      </c>
      <c r="G373" s="27" t="s">
        <v>160</v>
      </c>
      <c r="H373" s="35">
        <v>8608208</v>
      </c>
      <c r="I373" s="35">
        <v>70</v>
      </c>
      <c r="J373" s="9" t="s">
        <v>41</v>
      </c>
      <c r="K373" s="9" t="s">
        <v>161</v>
      </c>
      <c r="L373" s="8">
        <v>70</v>
      </c>
      <c r="M373" s="8">
        <v>3120</v>
      </c>
      <c r="N373" s="9" t="s">
        <v>1148</v>
      </c>
      <c r="O373" s="8">
        <v>0</v>
      </c>
      <c r="P373" s="9" t="s">
        <v>1148</v>
      </c>
      <c r="Q373" s="8">
        <v>0</v>
      </c>
      <c r="R373" s="9" t="s">
        <v>1148</v>
      </c>
      <c r="S373" s="8">
        <v>1040</v>
      </c>
      <c r="T373" s="9" t="s">
        <v>1148</v>
      </c>
      <c r="U373" s="8">
        <v>0</v>
      </c>
      <c r="V373" s="9" t="s">
        <v>1148</v>
      </c>
      <c r="W373" s="33">
        <v>4160</v>
      </c>
      <c r="X373" s="9" t="s">
        <v>1148</v>
      </c>
      <c r="Y373" s="30">
        <v>6</v>
      </c>
      <c r="Z373" s="9" t="s">
        <v>1148</v>
      </c>
      <c r="AA373" s="30">
        <v>0</v>
      </c>
      <c r="AB373" s="9" t="s">
        <v>1148</v>
      </c>
      <c r="AC373" s="30">
        <v>0</v>
      </c>
      <c r="AD373" s="9" t="s">
        <v>1148</v>
      </c>
      <c r="AE373" s="30">
        <v>1</v>
      </c>
      <c r="AF373" s="9" t="s">
        <v>1148</v>
      </c>
      <c r="AG373" s="19">
        <v>0</v>
      </c>
      <c r="AH373" s="34" t="s">
        <v>1148</v>
      </c>
      <c r="AI373" s="32">
        <v>7</v>
      </c>
      <c r="AJ373" s="7" t="s">
        <v>1148</v>
      </c>
      <c r="AK373" s="7" t="str">
        <f>IF(OR(N373="Q",P373="Q",R373="Q",T373="Q",V373="Q",X373="Q",Z373="Q",AB373="Q",AD373="Q",AF373="Q",AH373="Q",AJ373="Q"),"Yes","No")</f>
        <v>No</v>
      </c>
    </row>
    <row r="374" spans="1:37">
      <c r="A374" s="7" t="s">
        <v>723</v>
      </c>
      <c r="B374" s="7" t="s">
        <v>724</v>
      </c>
      <c r="C374" s="37" t="s">
        <v>89</v>
      </c>
      <c r="D374" s="298">
        <v>6</v>
      </c>
      <c r="E374" s="299">
        <v>6</v>
      </c>
      <c r="F374" s="27" t="s">
        <v>164</v>
      </c>
      <c r="G374" s="27" t="s">
        <v>160</v>
      </c>
      <c r="H374" s="35">
        <v>129534</v>
      </c>
      <c r="I374" s="35">
        <v>69</v>
      </c>
      <c r="J374" s="9" t="s">
        <v>8</v>
      </c>
      <c r="K374" s="9" t="s">
        <v>161</v>
      </c>
      <c r="L374" s="8">
        <v>20</v>
      </c>
      <c r="M374" s="8">
        <v>0</v>
      </c>
      <c r="N374" s="9" t="s">
        <v>1148</v>
      </c>
      <c r="O374" s="8">
        <v>0</v>
      </c>
      <c r="P374" s="9" t="s">
        <v>1148</v>
      </c>
      <c r="Q374" s="8">
        <v>0</v>
      </c>
      <c r="R374" s="9" t="s">
        <v>1148</v>
      </c>
      <c r="S374" s="8">
        <v>0</v>
      </c>
      <c r="T374" s="9" t="s">
        <v>1148</v>
      </c>
      <c r="U374" s="8">
        <v>0</v>
      </c>
      <c r="V374" s="9" t="s">
        <v>1148</v>
      </c>
      <c r="W374" s="33">
        <v>0</v>
      </c>
      <c r="X374" s="9" t="s">
        <v>1148</v>
      </c>
      <c r="Y374" s="30">
        <v>0</v>
      </c>
      <c r="Z374" s="9" t="s">
        <v>1148</v>
      </c>
      <c r="AA374" s="30">
        <v>0</v>
      </c>
      <c r="AB374" s="9" t="s">
        <v>1148</v>
      </c>
      <c r="AC374" s="30">
        <v>0</v>
      </c>
      <c r="AD374" s="9" t="s">
        <v>1148</v>
      </c>
      <c r="AE374" s="30">
        <v>0</v>
      </c>
      <c r="AF374" s="9" t="s">
        <v>1148</v>
      </c>
      <c r="AG374" s="19">
        <v>0</v>
      </c>
      <c r="AH374" s="34" t="s">
        <v>1148</v>
      </c>
      <c r="AI374" s="32">
        <v>0</v>
      </c>
      <c r="AJ374" s="7" t="s">
        <v>1148</v>
      </c>
      <c r="AK374" s="7" t="str">
        <f>IF(OR(N374="Q",P374="Q",R374="Q",T374="Q",V374="Q",X374="Q",Z374="Q",AB374="Q",AD374="Q",AF374="Q",AH374="Q",AJ374="Q"),"Yes","No")</f>
        <v>No</v>
      </c>
    </row>
    <row r="375" spans="1:37">
      <c r="A375" s="7" t="s">
        <v>723</v>
      </c>
      <c r="B375" s="7" t="s">
        <v>724</v>
      </c>
      <c r="C375" s="37" t="s">
        <v>89</v>
      </c>
      <c r="D375" s="298">
        <v>6</v>
      </c>
      <c r="E375" s="299">
        <v>6</v>
      </c>
      <c r="F375" s="27" t="s">
        <v>164</v>
      </c>
      <c r="G375" s="27" t="s">
        <v>160</v>
      </c>
      <c r="H375" s="35">
        <v>129534</v>
      </c>
      <c r="I375" s="35">
        <v>69</v>
      </c>
      <c r="J375" s="9" t="s">
        <v>7</v>
      </c>
      <c r="K375" s="9" t="s">
        <v>161</v>
      </c>
      <c r="L375" s="8">
        <v>19</v>
      </c>
      <c r="M375" s="8">
        <v>16544</v>
      </c>
      <c r="N375" s="9" t="s">
        <v>1148</v>
      </c>
      <c r="O375" s="8">
        <v>2500</v>
      </c>
      <c r="P375" s="9" t="s">
        <v>1148</v>
      </c>
      <c r="Q375" s="8">
        <v>0</v>
      </c>
      <c r="R375" s="9" t="s">
        <v>1148</v>
      </c>
      <c r="S375" s="8">
        <v>0</v>
      </c>
      <c r="T375" s="9" t="s">
        <v>1148</v>
      </c>
      <c r="U375" s="8">
        <v>0</v>
      </c>
      <c r="V375" s="9" t="s">
        <v>1148</v>
      </c>
      <c r="W375" s="33">
        <v>19044</v>
      </c>
      <c r="X375" s="9" t="s">
        <v>1148</v>
      </c>
      <c r="Y375" s="30">
        <v>18</v>
      </c>
      <c r="Z375" s="9" t="s">
        <v>1148</v>
      </c>
      <c r="AA375" s="30">
        <v>7</v>
      </c>
      <c r="AB375" s="9" t="s">
        <v>1148</v>
      </c>
      <c r="AC375" s="30">
        <v>0</v>
      </c>
      <c r="AD375" s="9" t="s">
        <v>1148</v>
      </c>
      <c r="AE375" s="30">
        <v>0</v>
      </c>
      <c r="AF375" s="9" t="s">
        <v>1148</v>
      </c>
      <c r="AG375" s="19">
        <v>0</v>
      </c>
      <c r="AH375" s="34" t="s">
        <v>1148</v>
      </c>
      <c r="AI375" s="32">
        <v>25</v>
      </c>
      <c r="AJ375" s="7" t="s">
        <v>1148</v>
      </c>
      <c r="AK375" s="7" t="str">
        <f>IF(OR(N375="Q",P375="Q",R375="Q",T375="Q",V375="Q",X375="Q",Z375="Q",AB375="Q",AD375="Q",AF375="Q",AH375="Q",AJ375="Q"),"Yes","No")</f>
        <v>No</v>
      </c>
    </row>
    <row r="376" spans="1:37">
      <c r="A376" s="7" t="s">
        <v>780</v>
      </c>
      <c r="B376" s="7" t="s">
        <v>781</v>
      </c>
      <c r="C376" s="37" t="s">
        <v>84</v>
      </c>
      <c r="D376" s="298">
        <v>6114</v>
      </c>
      <c r="E376" s="299">
        <v>60114</v>
      </c>
      <c r="F376" s="27" t="s">
        <v>164</v>
      </c>
      <c r="G376" s="27" t="s">
        <v>160</v>
      </c>
      <c r="H376" s="35">
        <v>5121892</v>
      </c>
      <c r="I376" s="35">
        <v>67</v>
      </c>
      <c r="J376" s="9" t="s">
        <v>10</v>
      </c>
      <c r="K376" s="9" t="s">
        <v>161</v>
      </c>
      <c r="L376" s="8">
        <v>62</v>
      </c>
      <c r="M376" s="8">
        <v>10920</v>
      </c>
      <c r="N376" s="9" t="s">
        <v>1148</v>
      </c>
      <c r="O376" s="8">
        <v>0</v>
      </c>
      <c r="P376" s="9" t="s">
        <v>1148</v>
      </c>
      <c r="Q376" s="8">
        <v>1422</v>
      </c>
      <c r="R376" s="9" t="s">
        <v>1148</v>
      </c>
      <c r="S376" s="8">
        <v>1422</v>
      </c>
      <c r="T376" s="9" t="s">
        <v>1148</v>
      </c>
      <c r="U376" s="8">
        <v>0</v>
      </c>
      <c r="V376" s="9" t="s">
        <v>1148</v>
      </c>
      <c r="W376" s="33">
        <v>13764</v>
      </c>
      <c r="X376" s="9" t="s">
        <v>1148</v>
      </c>
      <c r="Y376" s="30">
        <v>7</v>
      </c>
      <c r="Z376" s="9" t="s">
        <v>1148</v>
      </c>
      <c r="AA376" s="30">
        <v>0</v>
      </c>
      <c r="AB376" s="9" t="s">
        <v>1148</v>
      </c>
      <c r="AC376" s="30">
        <v>0.91</v>
      </c>
      <c r="AD376" s="9" t="s">
        <v>1148</v>
      </c>
      <c r="AE376" s="30">
        <v>0.91</v>
      </c>
      <c r="AF376" s="9" t="s">
        <v>1148</v>
      </c>
      <c r="AG376" s="19">
        <v>0</v>
      </c>
      <c r="AH376" s="34" t="s">
        <v>1148</v>
      </c>
      <c r="AI376" s="32">
        <v>8.82</v>
      </c>
      <c r="AJ376" s="7" t="s">
        <v>1148</v>
      </c>
      <c r="AK376" s="7" t="str">
        <f>IF(OR(N376="Q",P376="Q",R376="Q",T376="Q",V376="Q",X376="Q",Z376="Q",AB376="Q",AD376="Q",AF376="Q",AH376="Q",AJ376="Q"),"Yes","No")</f>
        <v>No</v>
      </c>
    </row>
    <row r="377" spans="1:37">
      <c r="A377" s="7" t="s">
        <v>441</v>
      </c>
      <c r="B377" s="7" t="s">
        <v>442</v>
      </c>
      <c r="C377" s="37" t="s">
        <v>52</v>
      </c>
      <c r="D377" s="298">
        <v>5035</v>
      </c>
      <c r="E377" s="299">
        <v>50035</v>
      </c>
      <c r="F377" s="27" t="s">
        <v>164</v>
      </c>
      <c r="G377" s="27" t="s">
        <v>160</v>
      </c>
      <c r="H377" s="35">
        <v>209703</v>
      </c>
      <c r="I377" s="35">
        <v>67</v>
      </c>
      <c r="J377" s="9" t="s">
        <v>7</v>
      </c>
      <c r="K377" s="9" t="s">
        <v>161</v>
      </c>
      <c r="L377" s="8">
        <v>26</v>
      </c>
      <c r="M377" s="8">
        <v>11145</v>
      </c>
      <c r="N377" s="9" t="s">
        <v>1148</v>
      </c>
      <c r="O377" s="8">
        <v>0</v>
      </c>
      <c r="P377" s="9" t="s">
        <v>1148</v>
      </c>
      <c r="Q377" s="8">
        <v>0</v>
      </c>
      <c r="R377" s="9" t="s">
        <v>1148</v>
      </c>
      <c r="S377" s="8">
        <v>324</v>
      </c>
      <c r="T377" s="9" t="s">
        <v>1148</v>
      </c>
      <c r="U377" s="8">
        <v>0</v>
      </c>
      <c r="V377" s="9" t="s">
        <v>1148</v>
      </c>
      <c r="W377" s="33">
        <v>11469</v>
      </c>
      <c r="X377" s="9" t="s">
        <v>1148</v>
      </c>
      <c r="Y377" s="30">
        <v>11</v>
      </c>
      <c r="Z377" s="9" t="s">
        <v>1148</v>
      </c>
      <c r="AA377" s="30">
        <v>0</v>
      </c>
      <c r="AB377" s="9" t="s">
        <v>1148</v>
      </c>
      <c r="AC377" s="30">
        <v>0</v>
      </c>
      <c r="AD377" s="9" t="s">
        <v>1148</v>
      </c>
      <c r="AE377" s="30">
        <v>0.8</v>
      </c>
      <c r="AF377" s="9" t="s">
        <v>1148</v>
      </c>
      <c r="AG377" s="19">
        <v>0</v>
      </c>
      <c r="AH377" s="34" t="s">
        <v>1148</v>
      </c>
      <c r="AI377" s="32">
        <v>11.8</v>
      </c>
      <c r="AJ377" s="7" t="s">
        <v>1148</v>
      </c>
      <c r="AK377" s="7" t="str">
        <f>IF(OR(N377="Q",P377="Q",R377="Q",T377="Q",V377="Q",X377="Q",Z377="Q",AB377="Q",AD377="Q",AF377="Q",AH377="Q",AJ377="Q"),"Yes","No")</f>
        <v>No</v>
      </c>
    </row>
    <row r="378" spans="1:37">
      <c r="A378" s="7" t="s">
        <v>780</v>
      </c>
      <c r="B378" s="7" t="s">
        <v>781</v>
      </c>
      <c r="C378" s="37" t="s">
        <v>84</v>
      </c>
      <c r="D378" s="298">
        <v>6114</v>
      </c>
      <c r="E378" s="299">
        <v>60114</v>
      </c>
      <c r="F378" s="27" t="s">
        <v>164</v>
      </c>
      <c r="G378" s="27" t="s">
        <v>160</v>
      </c>
      <c r="H378" s="35">
        <v>5121892</v>
      </c>
      <c r="I378" s="35">
        <v>67</v>
      </c>
      <c r="J378" s="9" t="s">
        <v>18</v>
      </c>
      <c r="K378" s="9" t="s">
        <v>161</v>
      </c>
      <c r="L378" s="8">
        <v>4</v>
      </c>
      <c r="M378" s="8">
        <v>6240</v>
      </c>
      <c r="N378" s="9" t="s">
        <v>1148</v>
      </c>
      <c r="O378" s="8">
        <v>0</v>
      </c>
      <c r="P378" s="9" t="s">
        <v>1148</v>
      </c>
      <c r="Q378" s="8">
        <v>110</v>
      </c>
      <c r="R378" s="9" t="s">
        <v>1148</v>
      </c>
      <c r="S378" s="8">
        <v>110</v>
      </c>
      <c r="T378" s="9" t="s">
        <v>1148</v>
      </c>
      <c r="U378" s="8">
        <v>0</v>
      </c>
      <c r="V378" s="9" t="s">
        <v>1148</v>
      </c>
      <c r="W378" s="33">
        <v>6460</v>
      </c>
      <c r="X378" s="9" t="s">
        <v>1148</v>
      </c>
      <c r="Y378" s="30">
        <v>4</v>
      </c>
      <c r="Z378" s="9" t="s">
        <v>1148</v>
      </c>
      <c r="AA378" s="30">
        <v>0</v>
      </c>
      <c r="AB378" s="9" t="s">
        <v>1148</v>
      </c>
      <c r="AC378" s="30">
        <v>7.0000000000000007E-2</v>
      </c>
      <c r="AD378" s="9" t="s">
        <v>1148</v>
      </c>
      <c r="AE378" s="30">
        <v>7.0000000000000007E-2</v>
      </c>
      <c r="AF378" s="9" t="s">
        <v>1148</v>
      </c>
      <c r="AG378" s="19">
        <v>0</v>
      </c>
      <c r="AH378" s="34" t="s">
        <v>1148</v>
      </c>
      <c r="AI378" s="32">
        <v>4.1399999999999997</v>
      </c>
      <c r="AJ378" s="7" t="s">
        <v>1148</v>
      </c>
      <c r="AK378" s="7" t="str">
        <f>IF(OR(N378="Q",P378="Q",R378="Q",T378="Q",V378="Q",X378="Q",Z378="Q",AB378="Q",AD378="Q",AF378="Q",AH378="Q",AJ378="Q"),"Yes","No")</f>
        <v>No</v>
      </c>
    </row>
    <row r="379" spans="1:37">
      <c r="A379" s="7" t="s">
        <v>780</v>
      </c>
      <c r="B379" s="7" t="s">
        <v>781</v>
      </c>
      <c r="C379" s="37" t="s">
        <v>84</v>
      </c>
      <c r="D379" s="298">
        <v>6114</v>
      </c>
      <c r="E379" s="299">
        <v>60114</v>
      </c>
      <c r="F379" s="27" t="s">
        <v>164</v>
      </c>
      <c r="G379" s="27" t="s">
        <v>160</v>
      </c>
      <c r="H379" s="35">
        <v>5121892</v>
      </c>
      <c r="I379" s="35">
        <v>67</v>
      </c>
      <c r="J379" s="9" t="s">
        <v>7</v>
      </c>
      <c r="K379" s="9" t="s">
        <v>161</v>
      </c>
      <c r="L379" s="8">
        <v>1</v>
      </c>
      <c r="M379" s="8">
        <v>3120</v>
      </c>
      <c r="N379" s="9" t="s">
        <v>1148</v>
      </c>
      <c r="O379" s="8">
        <v>0</v>
      </c>
      <c r="P379" s="9" t="s">
        <v>1148</v>
      </c>
      <c r="Q379" s="8">
        <v>28</v>
      </c>
      <c r="R379" s="9" t="s">
        <v>1148</v>
      </c>
      <c r="S379" s="8">
        <v>23</v>
      </c>
      <c r="T379" s="9" t="s">
        <v>1148</v>
      </c>
      <c r="U379" s="8">
        <v>0</v>
      </c>
      <c r="V379" s="9" t="s">
        <v>1148</v>
      </c>
      <c r="W379" s="33">
        <v>3171</v>
      </c>
      <c r="X379" s="9" t="s">
        <v>1148</v>
      </c>
      <c r="Y379" s="30">
        <v>2</v>
      </c>
      <c r="Z379" s="9" t="s">
        <v>1148</v>
      </c>
      <c r="AA379" s="30">
        <v>0</v>
      </c>
      <c r="AB379" s="9" t="s">
        <v>1148</v>
      </c>
      <c r="AC379" s="30">
        <v>0.02</v>
      </c>
      <c r="AD379" s="9" t="s">
        <v>1148</v>
      </c>
      <c r="AE379" s="30">
        <v>0.02</v>
      </c>
      <c r="AF379" s="9" t="s">
        <v>1148</v>
      </c>
      <c r="AG379" s="19">
        <v>0</v>
      </c>
      <c r="AH379" s="34" t="s">
        <v>1148</v>
      </c>
      <c r="AI379" s="32">
        <v>2.04</v>
      </c>
      <c r="AJ379" s="7" t="s">
        <v>1148</v>
      </c>
      <c r="AK379" s="7" t="str">
        <f>IF(OR(N379="Q",P379="Q",R379="Q",T379="Q",V379="Q",X379="Q",Z379="Q",AB379="Q",AD379="Q",AF379="Q",AH379="Q",AJ379="Q"),"Yes","No")</f>
        <v>No</v>
      </c>
    </row>
    <row r="380" spans="1:37">
      <c r="A380" s="7" t="s">
        <v>115</v>
      </c>
      <c r="B380" s="7" t="s">
        <v>158</v>
      </c>
      <c r="C380" s="37" t="s">
        <v>5</v>
      </c>
      <c r="D380" s="298">
        <v>49</v>
      </c>
      <c r="E380" s="299">
        <v>49</v>
      </c>
      <c r="F380" s="27" t="s">
        <v>246</v>
      </c>
      <c r="G380" s="27" t="s">
        <v>160</v>
      </c>
      <c r="H380" s="35">
        <v>251243</v>
      </c>
      <c r="I380" s="35">
        <v>66</v>
      </c>
      <c r="J380" s="9" t="s">
        <v>8</v>
      </c>
      <c r="K380" s="9" t="s">
        <v>161</v>
      </c>
      <c r="L380" s="8">
        <v>66</v>
      </c>
      <c r="M380" s="8">
        <v>0</v>
      </c>
      <c r="N380" s="9" t="s">
        <v>1148</v>
      </c>
      <c r="O380" s="8">
        <v>0</v>
      </c>
      <c r="P380" s="9" t="s">
        <v>1148</v>
      </c>
      <c r="Q380" s="8">
        <v>0</v>
      </c>
      <c r="R380" s="9" t="s">
        <v>1148</v>
      </c>
      <c r="S380" s="8">
        <v>48</v>
      </c>
      <c r="T380" s="9" t="s">
        <v>1148</v>
      </c>
      <c r="U380" s="8">
        <v>0</v>
      </c>
      <c r="V380" s="9" t="s">
        <v>1148</v>
      </c>
      <c r="W380" s="33">
        <v>48</v>
      </c>
      <c r="X380" s="9" t="s">
        <v>1148</v>
      </c>
      <c r="Y380" s="30">
        <v>0</v>
      </c>
      <c r="Z380" s="9" t="s">
        <v>1148</v>
      </c>
      <c r="AA380" s="30">
        <v>0</v>
      </c>
      <c r="AB380" s="9" t="s">
        <v>1148</v>
      </c>
      <c r="AC380" s="30">
        <v>0</v>
      </c>
      <c r="AD380" s="9" t="s">
        <v>1148</v>
      </c>
      <c r="AE380" s="30">
        <v>1</v>
      </c>
      <c r="AF380" s="9" t="s">
        <v>1148</v>
      </c>
      <c r="AG380" s="19">
        <v>0</v>
      </c>
      <c r="AH380" s="34" t="s">
        <v>1148</v>
      </c>
      <c r="AI380" s="32">
        <v>1</v>
      </c>
      <c r="AJ380" s="7" t="s">
        <v>1148</v>
      </c>
      <c r="AK380" s="7" t="str">
        <f>IF(OR(N380="Q",P380="Q",R380="Q",T380="Q",V380="Q",X380="Q",Z380="Q",AB380="Q",AD380="Q",AF380="Q",AH380="Q",AJ380="Q"),"Yes","No")</f>
        <v>No</v>
      </c>
    </row>
    <row r="381" spans="1:37">
      <c r="A381" s="7" t="s">
        <v>669</v>
      </c>
      <c r="B381" s="7" t="s">
        <v>670</v>
      </c>
      <c r="C381" s="37" t="s">
        <v>70</v>
      </c>
      <c r="D381" s="298">
        <v>2145</v>
      </c>
      <c r="E381" s="299">
        <v>20145</v>
      </c>
      <c r="F381" s="27" t="s">
        <v>189</v>
      </c>
      <c r="G381" s="27" t="s">
        <v>160</v>
      </c>
      <c r="H381" s="35">
        <v>53661</v>
      </c>
      <c r="I381" s="35">
        <v>66</v>
      </c>
      <c r="J381" s="9" t="s">
        <v>7</v>
      </c>
      <c r="K381" s="9" t="s">
        <v>161</v>
      </c>
      <c r="L381" s="8">
        <v>40</v>
      </c>
      <c r="M381" s="8">
        <v>0</v>
      </c>
      <c r="N381" s="9" t="s">
        <v>1148</v>
      </c>
      <c r="O381" s="8">
        <v>0</v>
      </c>
      <c r="P381" s="9" t="s">
        <v>1148</v>
      </c>
      <c r="Q381" s="8">
        <v>0</v>
      </c>
      <c r="R381" s="9" t="s">
        <v>1148</v>
      </c>
      <c r="S381" s="8">
        <v>0</v>
      </c>
      <c r="T381" s="9" t="s">
        <v>1148</v>
      </c>
      <c r="U381" s="8">
        <v>0</v>
      </c>
      <c r="V381" s="9" t="s">
        <v>1148</v>
      </c>
      <c r="W381" s="33">
        <v>0</v>
      </c>
      <c r="X381" s="9" t="s">
        <v>1148</v>
      </c>
      <c r="Y381" s="30">
        <v>0</v>
      </c>
      <c r="Z381" s="9" t="s">
        <v>1148</v>
      </c>
      <c r="AA381" s="30">
        <v>0</v>
      </c>
      <c r="AB381" s="9" t="s">
        <v>1148</v>
      </c>
      <c r="AC381" s="30">
        <v>0</v>
      </c>
      <c r="AD381" s="9" t="s">
        <v>1148</v>
      </c>
      <c r="AE381" s="30">
        <v>0</v>
      </c>
      <c r="AF381" s="9" t="s">
        <v>1148</v>
      </c>
      <c r="AG381" s="19">
        <v>0</v>
      </c>
      <c r="AH381" s="34" t="s">
        <v>1148</v>
      </c>
      <c r="AI381" s="32">
        <v>0</v>
      </c>
      <c r="AJ381" s="7" t="s">
        <v>1148</v>
      </c>
      <c r="AK381" s="7" t="str">
        <f>IF(OR(N381="Q",P381="Q",R381="Q",T381="Q",V381="Q",X381="Q",Z381="Q",AB381="Q",AD381="Q",AF381="Q",AH381="Q",AJ381="Q"),"Yes","No")</f>
        <v>No</v>
      </c>
    </row>
    <row r="382" spans="1:37">
      <c r="A382" s="7" t="s">
        <v>629</v>
      </c>
      <c r="B382" s="7" t="s">
        <v>319</v>
      </c>
      <c r="C382" s="37" t="s">
        <v>17</v>
      </c>
      <c r="D382" s="298">
        <v>9089</v>
      </c>
      <c r="E382" s="299">
        <v>90089</v>
      </c>
      <c r="F382" s="27" t="s">
        <v>164</v>
      </c>
      <c r="G382" s="27" t="s">
        <v>160</v>
      </c>
      <c r="H382" s="35">
        <v>308231</v>
      </c>
      <c r="I382" s="35">
        <v>65</v>
      </c>
      <c r="J382" s="9" t="s">
        <v>7</v>
      </c>
      <c r="K382" s="9" t="s">
        <v>161</v>
      </c>
      <c r="L382" s="8">
        <v>1</v>
      </c>
      <c r="M382" s="8">
        <v>0</v>
      </c>
      <c r="N382" s="9" t="s">
        <v>1148</v>
      </c>
      <c r="O382" s="8">
        <v>0</v>
      </c>
      <c r="P382" s="9" t="s">
        <v>1148</v>
      </c>
      <c r="Q382" s="8">
        <v>0</v>
      </c>
      <c r="R382" s="9" t="s">
        <v>1148</v>
      </c>
      <c r="S382" s="8">
        <v>0</v>
      </c>
      <c r="T382" s="9" t="s">
        <v>1148</v>
      </c>
      <c r="U382" s="8">
        <v>0</v>
      </c>
      <c r="V382" s="9" t="s">
        <v>1148</v>
      </c>
      <c r="W382" s="33">
        <v>0</v>
      </c>
      <c r="X382" s="9" t="s">
        <v>1148</v>
      </c>
      <c r="Y382" s="30">
        <v>0</v>
      </c>
      <c r="Z382" s="9" t="s">
        <v>1148</v>
      </c>
      <c r="AA382" s="30">
        <v>0</v>
      </c>
      <c r="AB382" s="9" t="s">
        <v>1148</v>
      </c>
      <c r="AC382" s="30">
        <v>0</v>
      </c>
      <c r="AD382" s="9" t="s">
        <v>1148</v>
      </c>
      <c r="AE382" s="30">
        <v>0</v>
      </c>
      <c r="AF382" s="9" t="s">
        <v>1148</v>
      </c>
      <c r="AG382" s="19">
        <v>0</v>
      </c>
      <c r="AH382" s="34" t="s">
        <v>1148</v>
      </c>
      <c r="AI382" s="32">
        <v>0</v>
      </c>
      <c r="AJ382" s="7" t="s">
        <v>1148</v>
      </c>
      <c r="AK382" s="7" t="str">
        <f>IF(OR(N382="Q",P382="Q",R382="Q",T382="Q",V382="Q",X382="Q",Z382="Q",AB382="Q",AD382="Q",AF382="Q",AH382="Q",AJ382="Q"),"Yes","No")</f>
        <v>No</v>
      </c>
    </row>
    <row r="383" spans="1:37">
      <c r="A383" s="7" t="s">
        <v>128</v>
      </c>
      <c r="B383" s="7" t="s">
        <v>802</v>
      </c>
      <c r="C383" s="37" t="s">
        <v>96</v>
      </c>
      <c r="D383" s="298">
        <v>3107</v>
      </c>
      <c r="E383" s="299">
        <v>30107</v>
      </c>
      <c r="F383" s="27" t="s">
        <v>114</v>
      </c>
      <c r="G383" s="27" t="s">
        <v>160</v>
      </c>
      <c r="H383" s="35">
        <v>70350</v>
      </c>
      <c r="I383" s="35">
        <v>64</v>
      </c>
      <c r="J383" s="9" t="s">
        <v>34</v>
      </c>
      <c r="K383" s="9" t="s">
        <v>161</v>
      </c>
      <c r="L383" s="8">
        <v>64</v>
      </c>
      <c r="M383" s="8">
        <v>0</v>
      </c>
      <c r="N383" s="9" t="s">
        <v>1148</v>
      </c>
      <c r="O383" s="8">
        <v>1794</v>
      </c>
      <c r="P383" s="9" t="s">
        <v>1148</v>
      </c>
      <c r="Q383" s="8">
        <v>0</v>
      </c>
      <c r="R383" s="9" t="s">
        <v>1148</v>
      </c>
      <c r="S383" s="8">
        <v>913</v>
      </c>
      <c r="T383" s="9" t="s">
        <v>1148</v>
      </c>
      <c r="U383" s="8">
        <v>0</v>
      </c>
      <c r="V383" s="9" t="s">
        <v>1148</v>
      </c>
      <c r="W383" s="33">
        <v>2707</v>
      </c>
      <c r="X383" s="9" t="s">
        <v>1148</v>
      </c>
      <c r="Y383" s="30">
        <v>0</v>
      </c>
      <c r="Z383" s="9" t="s">
        <v>1148</v>
      </c>
      <c r="AA383" s="30">
        <v>2</v>
      </c>
      <c r="AB383" s="9" t="s">
        <v>1148</v>
      </c>
      <c r="AC383" s="30">
        <v>0</v>
      </c>
      <c r="AD383" s="9" t="s">
        <v>1148</v>
      </c>
      <c r="AE383" s="30">
        <v>1</v>
      </c>
      <c r="AF383" s="9" t="s">
        <v>1148</v>
      </c>
      <c r="AG383" s="19">
        <v>0</v>
      </c>
      <c r="AH383" s="34" t="s">
        <v>1148</v>
      </c>
      <c r="AI383" s="32">
        <v>3</v>
      </c>
      <c r="AJ383" s="7" t="s">
        <v>1148</v>
      </c>
      <c r="AK383" s="7" t="str">
        <f>IF(OR(N383="Q",P383="Q",R383="Q",T383="Q",V383="Q",X383="Q",Z383="Q",AB383="Q",AD383="Q",AF383="Q",AH383="Q",AJ383="Q"),"Yes","No")</f>
        <v>No</v>
      </c>
    </row>
    <row r="384" spans="1:37">
      <c r="A384" s="7" t="s">
        <v>632</v>
      </c>
      <c r="B384" s="7" t="s">
        <v>633</v>
      </c>
      <c r="C384" s="37" t="s">
        <v>17</v>
      </c>
      <c r="D384" s="298">
        <v>9035</v>
      </c>
      <c r="E384" s="299">
        <v>90035</v>
      </c>
      <c r="F384" s="27" t="s">
        <v>167</v>
      </c>
      <c r="G384" s="27" t="s">
        <v>160</v>
      </c>
      <c r="H384" s="35">
        <v>367260</v>
      </c>
      <c r="I384" s="35">
        <v>64</v>
      </c>
      <c r="J384" s="9" t="s">
        <v>7</v>
      </c>
      <c r="K384" s="9" t="s">
        <v>161</v>
      </c>
      <c r="L384" s="8">
        <v>45</v>
      </c>
      <c r="M384" s="8">
        <v>31564</v>
      </c>
      <c r="N384" s="9" t="s">
        <v>1148</v>
      </c>
      <c r="O384" s="8">
        <v>0</v>
      </c>
      <c r="P384" s="9" t="s">
        <v>1148</v>
      </c>
      <c r="Q384" s="8">
        <v>0</v>
      </c>
      <c r="R384" s="9" t="s">
        <v>1148</v>
      </c>
      <c r="S384" s="8">
        <v>0</v>
      </c>
      <c r="T384" s="9" t="s">
        <v>1148</v>
      </c>
      <c r="U384" s="8">
        <v>0</v>
      </c>
      <c r="V384" s="9" t="s">
        <v>1148</v>
      </c>
      <c r="W384" s="33">
        <v>31564</v>
      </c>
      <c r="X384" s="9" t="s">
        <v>1148</v>
      </c>
      <c r="Y384" s="30">
        <v>25</v>
      </c>
      <c r="Z384" s="9" t="s">
        <v>1148</v>
      </c>
      <c r="AA384" s="30">
        <v>0</v>
      </c>
      <c r="AB384" s="9" t="s">
        <v>1148</v>
      </c>
      <c r="AC384" s="30">
        <v>0</v>
      </c>
      <c r="AD384" s="9" t="s">
        <v>1148</v>
      </c>
      <c r="AE384" s="30">
        <v>0</v>
      </c>
      <c r="AF384" s="9" t="s">
        <v>1148</v>
      </c>
      <c r="AG384" s="19">
        <v>0</v>
      </c>
      <c r="AH384" s="34" t="s">
        <v>1148</v>
      </c>
      <c r="AI384" s="32">
        <v>25</v>
      </c>
      <c r="AJ384" s="7" t="s">
        <v>1148</v>
      </c>
      <c r="AK384" s="7" t="str">
        <f>IF(OR(N384="Q",P384="Q",R384="Q",T384="Q",V384="Q",X384="Q",Z384="Q",AB384="Q",AD384="Q",AF384="Q",AH384="Q",AJ384="Q"),"Yes","No")</f>
        <v>No</v>
      </c>
    </row>
    <row r="385" spans="1:37">
      <c r="A385" s="7" t="s">
        <v>401</v>
      </c>
      <c r="B385" s="7" t="s">
        <v>402</v>
      </c>
      <c r="C385" s="37" t="s">
        <v>28</v>
      </c>
      <c r="D385" s="298">
        <v>1050</v>
      </c>
      <c r="E385" s="299">
        <v>10050</v>
      </c>
      <c r="F385" s="27" t="s">
        <v>167</v>
      </c>
      <c r="G385" s="27" t="s">
        <v>160</v>
      </c>
      <c r="H385" s="35">
        <v>923311</v>
      </c>
      <c r="I385" s="35">
        <v>64</v>
      </c>
      <c r="J385" s="9" t="s">
        <v>7</v>
      </c>
      <c r="K385" s="9" t="s">
        <v>161</v>
      </c>
      <c r="L385" s="8">
        <v>43</v>
      </c>
      <c r="M385" s="8">
        <v>14940</v>
      </c>
      <c r="N385" s="9" t="s">
        <v>1148</v>
      </c>
      <c r="O385" s="8">
        <v>3555</v>
      </c>
      <c r="P385" s="9" t="s">
        <v>1148</v>
      </c>
      <c r="Q385" s="8">
        <v>0</v>
      </c>
      <c r="R385" s="9" t="s">
        <v>1148</v>
      </c>
      <c r="S385" s="8">
        <v>3258</v>
      </c>
      <c r="T385" s="9" t="s">
        <v>1148</v>
      </c>
      <c r="U385" s="8">
        <v>0</v>
      </c>
      <c r="V385" s="9" t="s">
        <v>1148</v>
      </c>
      <c r="W385" s="33">
        <v>21753</v>
      </c>
      <c r="X385" s="9" t="s">
        <v>1148</v>
      </c>
      <c r="Y385" s="30">
        <v>19</v>
      </c>
      <c r="Z385" s="9" t="s">
        <v>1148</v>
      </c>
      <c r="AA385" s="30">
        <v>3</v>
      </c>
      <c r="AB385" s="9" t="s">
        <v>1148</v>
      </c>
      <c r="AC385" s="30">
        <v>0</v>
      </c>
      <c r="AD385" s="9" t="s">
        <v>1148</v>
      </c>
      <c r="AE385" s="30">
        <v>3</v>
      </c>
      <c r="AF385" s="9" t="s">
        <v>1148</v>
      </c>
      <c r="AG385" s="19">
        <v>0</v>
      </c>
      <c r="AH385" s="34" t="s">
        <v>1148</v>
      </c>
      <c r="AI385" s="32">
        <v>25</v>
      </c>
      <c r="AJ385" s="7" t="s">
        <v>1148</v>
      </c>
      <c r="AK385" s="7" t="str">
        <f>IF(OR(N385="Q",P385="Q",R385="Q",T385="Q",V385="Q",X385="Q",Z385="Q",AB385="Q",AD385="Q",AF385="Q",AH385="Q",AJ385="Q"),"Yes","No")</f>
        <v>No</v>
      </c>
    </row>
    <row r="386" spans="1:37">
      <c r="A386" s="7" t="s">
        <v>231</v>
      </c>
      <c r="B386" s="7" t="s">
        <v>232</v>
      </c>
      <c r="C386" s="37" t="s">
        <v>2</v>
      </c>
      <c r="D386" s="298">
        <v>11</v>
      </c>
      <c r="E386" s="299">
        <v>11</v>
      </c>
      <c r="F386" s="27" t="s">
        <v>167</v>
      </c>
      <c r="G386" s="27" t="s">
        <v>160</v>
      </c>
      <c r="H386" s="35">
        <v>349684</v>
      </c>
      <c r="I386" s="35">
        <v>63</v>
      </c>
      <c r="J386" s="9" t="s">
        <v>7</v>
      </c>
      <c r="K386" s="9" t="s">
        <v>161</v>
      </c>
      <c r="L386" s="8">
        <v>44</v>
      </c>
      <c r="M386" s="8">
        <v>9747</v>
      </c>
      <c r="N386" s="9" t="s">
        <v>1148</v>
      </c>
      <c r="O386" s="8">
        <v>1622</v>
      </c>
      <c r="P386" s="9" t="s">
        <v>1148</v>
      </c>
      <c r="Q386" s="8">
        <v>0</v>
      </c>
      <c r="R386" s="9" t="s">
        <v>1148</v>
      </c>
      <c r="S386" s="8">
        <v>2158</v>
      </c>
      <c r="T386" s="9" t="s">
        <v>1148</v>
      </c>
      <c r="U386" s="8">
        <v>0</v>
      </c>
      <c r="V386" s="9" t="s">
        <v>1148</v>
      </c>
      <c r="W386" s="33">
        <v>13527</v>
      </c>
      <c r="X386" s="9" t="s">
        <v>1148</v>
      </c>
      <c r="Y386" s="30">
        <v>7.39</v>
      </c>
      <c r="Z386" s="9" t="s">
        <v>1148</v>
      </c>
      <c r="AA386" s="30">
        <v>2</v>
      </c>
      <c r="AB386" s="9" t="s">
        <v>1148</v>
      </c>
      <c r="AC386" s="30">
        <v>0</v>
      </c>
      <c r="AD386" s="9" t="s">
        <v>1148</v>
      </c>
      <c r="AE386" s="30">
        <v>1.36</v>
      </c>
      <c r="AF386" s="9" t="s">
        <v>1148</v>
      </c>
      <c r="AG386" s="19">
        <v>0</v>
      </c>
      <c r="AH386" s="34" t="s">
        <v>1148</v>
      </c>
      <c r="AI386" s="32">
        <v>10.75</v>
      </c>
      <c r="AJ386" s="7" t="s">
        <v>1148</v>
      </c>
      <c r="AK386" s="7" t="str">
        <f>IF(OR(N386="Q",P386="Q",R386="Q",T386="Q",V386="Q",X386="Q",Z386="Q",AB386="Q",AD386="Q",AF386="Q",AH386="Q",AJ386="Q"),"Yes","No")</f>
        <v>No</v>
      </c>
    </row>
    <row r="387" spans="1:37">
      <c r="A387" s="7" t="s">
        <v>646</v>
      </c>
      <c r="B387" s="7" t="s">
        <v>647</v>
      </c>
      <c r="C387" s="37" t="s">
        <v>73</v>
      </c>
      <c r="D387" s="298">
        <v>5011</v>
      </c>
      <c r="E387" s="299">
        <v>50011</v>
      </c>
      <c r="F387" s="27" t="s">
        <v>167</v>
      </c>
      <c r="G387" s="27" t="s">
        <v>160</v>
      </c>
      <c r="H387" s="35">
        <v>279245</v>
      </c>
      <c r="I387" s="35">
        <v>63</v>
      </c>
      <c r="J387" s="9" t="s">
        <v>7</v>
      </c>
      <c r="K387" s="9" t="s">
        <v>161</v>
      </c>
      <c r="L387" s="8">
        <v>33</v>
      </c>
      <c r="M387" s="8">
        <v>0</v>
      </c>
      <c r="N387" s="9" t="s">
        <v>1148</v>
      </c>
      <c r="O387" s="8">
        <v>0</v>
      </c>
      <c r="P387" s="9" t="s">
        <v>1148</v>
      </c>
      <c r="Q387" s="8">
        <v>0</v>
      </c>
      <c r="R387" s="9" t="s">
        <v>1148</v>
      </c>
      <c r="S387" s="8">
        <v>0</v>
      </c>
      <c r="T387" s="9" t="s">
        <v>1148</v>
      </c>
      <c r="U387" s="8">
        <v>0</v>
      </c>
      <c r="V387" s="9" t="s">
        <v>1148</v>
      </c>
      <c r="W387" s="33">
        <v>0</v>
      </c>
      <c r="X387" s="9" t="s">
        <v>1148</v>
      </c>
      <c r="Y387" s="30">
        <v>0</v>
      </c>
      <c r="Z387" s="9" t="s">
        <v>1148</v>
      </c>
      <c r="AA387" s="30">
        <v>0</v>
      </c>
      <c r="AB387" s="9" t="s">
        <v>1148</v>
      </c>
      <c r="AC387" s="30">
        <v>0</v>
      </c>
      <c r="AD387" s="9" t="s">
        <v>1148</v>
      </c>
      <c r="AE387" s="30">
        <v>0</v>
      </c>
      <c r="AF387" s="9" t="s">
        <v>1148</v>
      </c>
      <c r="AG387" s="19">
        <v>0</v>
      </c>
      <c r="AH387" s="34" t="s">
        <v>1148</v>
      </c>
      <c r="AI387" s="32">
        <v>0</v>
      </c>
      <c r="AJ387" s="7" t="s">
        <v>1148</v>
      </c>
      <c r="AK387" s="7" t="str">
        <f>IF(OR(N387="Q",P387="Q",R387="Q",T387="Q",V387="Q",X387="Q",Z387="Q",AB387="Q",AD387="Q",AF387="Q",AH387="Q",AJ387="Q"),"Yes","No")</f>
        <v>No</v>
      </c>
    </row>
    <row r="388" spans="1:37">
      <c r="A388" s="7" t="s">
        <v>646</v>
      </c>
      <c r="B388" s="7" t="s">
        <v>647</v>
      </c>
      <c r="C388" s="37" t="s">
        <v>73</v>
      </c>
      <c r="D388" s="298">
        <v>5011</v>
      </c>
      <c r="E388" s="299">
        <v>50011</v>
      </c>
      <c r="F388" s="27" t="s">
        <v>167</v>
      </c>
      <c r="G388" s="27" t="s">
        <v>160</v>
      </c>
      <c r="H388" s="35">
        <v>279245</v>
      </c>
      <c r="I388" s="35">
        <v>63</v>
      </c>
      <c r="J388" s="9" t="s">
        <v>10</v>
      </c>
      <c r="K388" s="9" t="s">
        <v>161</v>
      </c>
      <c r="L388" s="8">
        <v>30</v>
      </c>
      <c r="M388" s="8">
        <v>0</v>
      </c>
      <c r="N388" s="9" t="s">
        <v>1148</v>
      </c>
      <c r="O388" s="8">
        <v>0</v>
      </c>
      <c r="P388" s="9" t="s">
        <v>1148</v>
      </c>
      <c r="Q388" s="8">
        <v>0</v>
      </c>
      <c r="R388" s="9" t="s">
        <v>1148</v>
      </c>
      <c r="S388" s="8">
        <v>0</v>
      </c>
      <c r="T388" s="9" t="s">
        <v>1148</v>
      </c>
      <c r="U388" s="8">
        <v>0</v>
      </c>
      <c r="V388" s="9" t="s">
        <v>1148</v>
      </c>
      <c r="W388" s="33">
        <v>0</v>
      </c>
      <c r="X388" s="9" t="s">
        <v>1148</v>
      </c>
      <c r="Y388" s="30">
        <v>0</v>
      </c>
      <c r="Z388" s="9" t="s">
        <v>1148</v>
      </c>
      <c r="AA388" s="30">
        <v>0</v>
      </c>
      <c r="AB388" s="9" t="s">
        <v>1148</v>
      </c>
      <c r="AC388" s="30">
        <v>0</v>
      </c>
      <c r="AD388" s="9" t="s">
        <v>1148</v>
      </c>
      <c r="AE388" s="30">
        <v>0</v>
      </c>
      <c r="AF388" s="9" t="s">
        <v>1148</v>
      </c>
      <c r="AG388" s="19">
        <v>0</v>
      </c>
      <c r="AH388" s="34" t="s">
        <v>1148</v>
      </c>
      <c r="AI388" s="32">
        <v>0</v>
      </c>
      <c r="AJ388" s="7" t="s">
        <v>1148</v>
      </c>
      <c r="AK388" s="7" t="str">
        <f>IF(OR(N388="Q",P388="Q",R388="Q",T388="Q",V388="Q",X388="Q",Z388="Q",AB388="Q",AD388="Q",AF388="Q",AH388="Q",AJ388="Q"),"Yes","No")</f>
        <v>No</v>
      </c>
    </row>
    <row r="389" spans="1:37">
      <c r="A389" s="7" t="s">
        <v>231</v>
      </c>
      <c r="B389" s="7" t="s">
        <v>232</v>
      </c>
      <c r="C389" s="37" t="s">
        <v>2</v>
      </c>
      <c r="D389" s="298">
        <v>11</v>
      </c>
      <c r="E389" s="299">
        <v>11</v>
      </c>
      <c r="F389" s="27" t="s">
        <v>167</v>
      </c>
      <c r="G389" s="27" t="s">
        <v>160</v>
      </c>
      <c r="H389" s="35">
        <v>349684</v>
      </c>
      <c r="I389" s="35">
        <v>63</v>
      </c>
      <c r="J389" s="9" t="s">
        <v>10</v>
      </c>
      <c r="K389" s="9" t="s">
        <v>161</v>
      </c>
      <c r="L389" s="8">
        <v>19</v>
      </c>
      <c r="M389" s="8">
        <v>1291</v>
      </c>
      <c r="N389" s="9" t="s">
        <v>1148</v>
      </c>
      <c r="O389" s="8">
        <v>0</v>
      </c>
      <c r="P389" s="9" t="s">
        <v>1148</v>
      </c>
      <c r="Q389" s="8">
        <v>0</v>
      </c>
      <c r="R389" s="9" t="s">
        <v>1148</v>
      </c>
      <c r="S389" s="8">
        <v>30</v>
      </c>
      <c r="T389" s="9" t="s">
        <v>1148</v>
      </c>
      <c r="U389" s="8">
        <v>0</v>
      </c>
      <c r="V389" s="9" t="s">
        <v>1148</v>
      </c>
      <c r="W389" s="33">
        <v>1321</v>
      </c>
      <c r="X389" s="9" t="s">
        <v>1148</v>
      </c>
      <c r="Y389" s="30">
        <v>1.1599999999999999</v>
      </c>
      <c r="Z389" s="9" t="s">
        <v>1148</v>
      </c>
      <c r="AA389" s="30">
        <v>0</v>
      </c>
      <c r="AB389" s="9" t="s">
        <v>1148</v>
      </c>
      <c r="AC389" s="30">
        <v>0</v>
      </c>
      <c r="AD389" s="9" t="s">
        <v>1148</v>
      </c>
      <c r="AE389" s="30">
        <v>0.04</v>
      </c>
      <c r="AF389" s="9" t="s">
        <v>1148</v>
      </c>
      <c r="AG389" s="19">
        <v>0</v>
      </c>
      <c r="AH389" s="34" t="s">
        <v>1148</v>
      </c>
      <c r="AI389" s="32">
        <v>1.2</v>
      </c>
      <c r="AJ389" s="7" t="s">
        <v>1148</v>
      </c>
      <c r="AK389" s="7" t="str">
        <f>IF(OR(N389="Q",P389="Q",R389="Q",T389="Q",V389="Q",X389="Q",Z389="Q",AB389="Q",AD389="Q",AF389="Q",AH389="Q",AJ389="Q"),"Yes","No")</f>
        <v>No</v>
      </c>
    </row>
    <row r="390" spans="1:37">
      <c r="A390" s="7" t="s">
        <v>785</v>
      </c>
      <c r="B390" s="7" t="s">
        <v>786</v>
      </c>
      <c r="C390" s="37" t="s">
        <v>63</v>
      </c>
      <c r="D390" s="298">
        <v>2192</v>
      </c>
      <c r="E390" s="299">
        <v>20192</v>
      </c>
      <c r="F390" s="27" t="s">
        <v>164</v>
      </c>
      <c r="G390" s="27" t="s">
        <v>160</v>
      </c>
      <c r="H390" s="35">
        <v>18351295</v>
      </c>
      <c r="I390" s="35">
        <v>62</v>
      </c>
      <c r="J390" s="9" t="s">
        <v>10</v>
      </c>
      <c r="K390" s="9" t="s">
        <v>161</v>
      </c>
      <c r="L390" s="8">
        <v>58</v>
      </c>
      <c r="M390" s="8">
        <v>2931</v>
      </c>
      <c r="N390" s="9" t="s">
        <v>1148</v>
      </c>
      <c r="O390" s="8">
        <v>0</v>
      </c>
      <c r="P390" s="9" t="s">
        <v>1148</v>
      </c>
      <c r="Q390" s="8">
        <v>0</v>
      </c>
      <c r="R390" s="9" t="s">
        <v>1148</v>
      </c>
      <c r="S390" s="8">
        <v>0</v>
      </c>
      <c r="T390" s="9" t="s">
        <v>1148</v>
      </c>
      <c r="U390" s="8">
        <v>0</v>
      </c>
      <c r="V390" s="9" t="s">
        <v>1148</v>
      </c>
      <c r="W390" s="33">
        <v>2931</v>
      </c>
      <c r="X390" s="9" t="s">
        <v>1148</v>
      </c>
      <c r="Y390" s="30">
        <v>3</v>
      </c>
      <c r="Z390" s="9" t="s">
        <v>1148</v>
      </c>
      <c r="AA390" s="30">
        <v>0</v>
      </c>
      <c r="AB390" s="9" t="s">
        <v>1148</v>
      </c>
      <c r="AC390" s="30">
        <v>0</v>
      </c>
      <c r="AD390" s="9" t="s">
        <v>1148</v>
      </c>
      <c r="AE390" s="30">
        <v>0</v>
      </c>
      <c r="AF390" s="9" t="s">
        <v>1148</v>
      </c>
      <c r="AG390" s="19">
        <v>0</v>
      </c>
      <c r="AH390" s="34" t="s">
        <v>1148</v>
      </c>
      <c r="AI390" s="32">
        <v>3</v>
      </c>
      <c r="AJ390" s="7" t="s">
        <v>1148</v>
      </c>
      <c r="AK390" s="7" t="str">
        <f>IF(OR(N390="Q",P390="Q",R390="Q",T390="Q",V390="Q",X390="Q",Z390="Q",AB390="Q",AD390="Q",AF390="Q",AH390="Q",AJ390="Q"),"Yes","No")</f>
        <v>No</v>
      </c>
    </row>
    <row r="391" spans="1:37">
      <c r="A391" s="7" t="s">
        <v>209</v>
      </c>
      <c r="B391" s="7" t="s">
        <v>210</v>
      </c>
      <c r="C391" s="37" t="s">
        <v>52</v>
      </c>
      <c r="D391" s="298">
        <v>5029</v>
      </c>
      <c r="E391" s="299">
        <v>50029</v>
      </c>
      <c r="F391" s="27" t="s">
        <v>167</v>
      </c>
      <c r="G391" s="27" t="s">
        <v>160</v>
      </c>
      <c r="H391" s="35">
        <v>70585</v>
      </c>
      <c r="I391" s="35">
        <v>62</v>
      </c>
      <c r="J391" s="9" t="s">
        <v>7</v>
      </c>
      <c r="K391" s="9" t="s">
        <v>161</v>
      </c>
      <c r="L391" s="8">
        <v>46</v>
      </c>
      <c r="M391" s="8">
        <v>9521</v>
      </c>
      <c r="N391" s="9" t="s">
        <v>1148</v>
      </c>
      <c r="O391" s="8">
        <v>0</v>
      </c>
      <c r="P391" s="9" t="s">
        <v>1148</v>
      </c>
      <c r="Q391" s="8">
        <v>0</v>
      </c>
      <c r="R391" s="9" t="s">
        <v>1148</v>
      </c>
      <c r="S391" s="8">
        <v>0</v>
      </c>
      <c r="T391" s="9" t="s">
        <v>1148</v>
      </c>
      <c r="U391" s="8">
        <v>0</v>
      </c>
      <c r="V391" s="9" t="s">
        <v>1148</v>
      </c>
      <c r="W391" s="33">
        <v>9521</v>
      </c>
      <c r="X391" s="9" t="s">
        <v>1148</v>
      </c>
      <c r="Y391" s="30">
        <v>10</v>
      </c>
      <c r="Z391" s="9" t="s">
        <v>1148</v>
      </c>
      <c r="AA391" s="30">
        <v>0</v>
      </c>
      <c r="AB391" s="9" t="s">
        <v>1148</v>
      </c>
      <c r="AC391" s="30">
        <v>0</v>
      </c>
      <c r="AD391" s="9" t="s">
        <v>1148</v>
      </c>
      <c r="AE391" s="30">
        <v>0</v>
      </c>
      <c r="AF391" s="9" t="s">
        <v>1148</v>
      </c>
      <c r="AG391" s="19">
        <v>0</v>
      </c>
      <c r="AH391" s="34" t="s">
        <v>1148</v>
      </c>
      <c r="AI391" s="32">
        <v>10</v>
      </c>
      <c r="AJ391" s="7" t="s">
        <v>1148</v>
      </c>
      <c r="AK391" s="7" t="str">
        <f>IF(OR(N391="Q",P391="Q",R391="Q",T391="Q",V391="Q",X391="Q",Z391="Q",AB391="Q",AD391="Q",AF391="Q",AH391="Q",AJ391="Q"),"Yes","No")</f>
        <v>No</v>
      </c>
    </row>
    <row r="392" spans="1:37">
      <c r="A392" s="7" t="s">
        <v>346</v>
      </c>
      <c r="B392" s="7" t="s">
        <v>347</v>
      </c>
      <c r="C392" s="37" t="s">
        <v>77</v>
      </c>
      <c r="D392" s="298">
        <v>3025</v>
      </c>
      <c r="E392" s="299">
        <v>30025</v>
      </c>
      <c r="F392" s="27" t="s">
        <v>167</v>
      </c>
      <c r="G392" s="27" t="s">
        <v>160</v>
      </c>
      <c r="H392" s="35">
        <v>381502</v>
      </c>
      <c r="I392" s="35">
        <v>62</v>
      </c>
      <c r="J392" s="9" t="s">
        <v>10</v>
      </c>
      <c r="K392" s="9" t="s">
        <v>161</v>
      </c>
      <c r="L392" s="8">
        <v>29</v>
      </c>
      <c r="M392" s="8">
        <v>4860</v>
      </c>
      <c r="N392" s="9" t="s">
        <v>1148</v>
      </c>
      <c r="O392" s="8">
        <v>0</v>
      </c>
      <c r="P392" s="9" t="s">
        <v>1148</v>
      </c>
      <c r="Q392" s="8">
        <v>943</v>
      </c>
      <c r="R392" s="9" t="s">
        <v>1148</v>
      </c>
      <c r="S392" s="8">
        <v>0</v>
      </c>
      <c r="T392" s="9" t="s">
        <v>1148</v>
      </c>
      <c r="U392" s="8">
        <v>0</v>
      </c>
      <c r="V392" s="9" t="s">
        <v>1148</v>
      </c>
      <c r="W392" s="33">
        <v>5803</v>
      </c>
      <c r="X392" s="9" t="s">
        <v>1148</v>
      </c>
      <c r="Y392" s="30">
        <v>9</v>
      </c>
      <c r="Z392" s="9" t="s">
        <v>1148</v>
      </c>
      <c r="AA392" s="30">
        <v>0</v>
      </c>
      <c r="AB392" s="9" t="s">
        <v>1148</v>
      </c>
      <c r="AC392" s="30">
        <v>1</v>
      </c>
      <c r="AD392" s="9" t="s">
        <v>1148</v>
      </c>
      <c r="AE392" s="30">
        <v>0</v>
      </c>
      <c r="AF392" s="9" t="s">
        <v>1148</v>
      </c>
      <c r="AG392" s="19">
        <v>0</v>
      </c>
      <c r="AH392" s="34" t="s">
        <v>1148</v>
      </c>
      <c r="AI392" s="32">
        <v>10</v>
      </c>
      <c r="AJ392" s="7" t="s">
        <v>1148</v>
      </c>
      <c r="AK392" s="7" t="str">
        <f>IF(OR(N392="Q",P392="Q",R392="Q",T392="Q",V392="Q",X392="Q",Z392="Q",AB392="Q",AD392="Q",AF392="Q",AH392="Q",AJ392="Q"),"Yes","No")</f>
        <v>No</v>
      </c>
    </row>
    <row r="393" spans="1:37">
      <c r="A393" s="7" t="s">
        <v>346</v>
      </c>
      <c r="B393" s="7" t="s">
        <v>347</v>
      </c>
      <c r="C393" s="37" t="s">
        <v>77</v>
      </c>
      <c r="D393" s="298">
        <v>3025</v>
      </c>
      <c r="E393" s="299">
        <v>30025</v>
      </c>
      <c r="F393" s="27" t="s">
        <v>167</v>
      </c>
      <c r="G393" s="27" t="s">
        <v>160</v>
      </c>
      <c r="H393" s="35">
        <v>381502</v>
      </c>
      <c r="I393" s="35">
        <v>62</v>
      </c>
      <c r="J393" s="9" t="s">
        <v>7</v>
      </c>
      <c r="K393" s="9" t="s">
        <v>161</v>
      </c>
      <c r="L393" s="8">
        <v>26</v>
      </c>
      <c r="M393" s="8">
        <v>2908</v>
      </c>
      <c r="N393" s="9" t="s">
        <v>1148</v>
      </c>
      <c r="O393" s="8">
        <v>0</v>
      </c>
      <c r="P393" s="9" t="s">
        <v>1148</v>
      </c>
      <c r="Q393" s="8">
        <v>1298</v>
      </c>
      <c r="R393" s="9" t="s">
        <v>1148</v>
      </c>
      <c r="S393" s="8">
        <v>0</v>
      </c>
      <c r="T393" s="9" t="s">
        <v>1148</v>
      </c>
      <c r="U393" s="8">
        <v>0</v>
      </c>
      <c r="V393" s="9" t="s">
        <v>1148</v>
      </c>
      <c r="W393" s="33">
        <v>4206</v>
      </c>
      <c r="X393" s="9" t="s">
        <v>1148</v>
      </c>
      <c r="Y393" s="30">
        <v>5</v>
      </c>
      <c r="Z393" s="9" t="s">
        <v>1148</v>
      </c>
      <c r="AA393" s="30">
        <v>0</v>
      </c>
      <c r="AB393" s="9" t="s">
        <v>1148</v>
      </c>
      <c r="AC393" s="30">
        <v>4</v>
      </c>
      <c r="AD393" s="9" t="s">
        <v>1148</v>
      </c>
      <c r="AE393" s="30">
        <v>0</v>
      </c>
      <c r="AF393" s="9" t="s">
        <v>1148</v>
      </c>
      <c r="AG393" s="19">
        <v>0</v>
      </c>
      <c r="AH393" s="34" t="s">
        <v>1148</v>
      </c>
      <c r="AI393" s="32">
        <v>9</v>
      </c>
      <c r="AJ393" s="7" t="s">
        <v>1148</v>
      </c>
      <c r="AK393" s="7" t="str">
        <f>IF(OR(N393="Q",P393="Q",R393="Q",T393="Q",V393="Q",X393="Q",Z393="Q",AB393="Q",AD393="Q",AF393="Q",AH393="Q",AJ393="Q"),"Yes","No")</f>
        <v>No</v>
      </c>
    </row>
    <row r="394" spans="1:37">
      <c r="A394" s="7" t="s">
        <v>209</v>
      </c>
      <c r="B394" s="7" t="s">
        <v>210</v>
      </c>
      <c r="C394" s="37" t="s">
        <v>52</v>
      </c>
      <c r="D394" s="298">
        <v>5029</v>
      </c>
      <c r="E394" s="299">
        <v>50029</v>
      </c>
      <c r="F394" s="27" t="s">
        <v>167</v>
      </c>
      <c r="G394" s="27" t="s">
        <v>160</v>
      </c>
      <c r="H394" s="35">
        <v>70585</v>
      </c>
      <c r="I394" s="35">
        <v>62</v>
      </c>
      <c r="J394" s="9" t="s">
        <v>10</v>
      </c>
      <c r="K394" s="9" t="s">
        <v>161</v>
      </c>
      <c r="L394" s="8">
        <v>16</v>
      </c>
      <c r="M394" s="8">
        <v>0</v>
      </c>
      <c r="N394" s="9" t="s">
        <v>1148</v>
      </c>
      <c r="O394" s="8">
        <v>0</v>
      </c>
      <c r="P394" s="9" t="s">
        <v>1148</v>
      </c>
      <c r="Q394" s="8">
        <v>0</v>
      </c>
      <c r="R394" s="9" t="s">
        <v>1148</v>
      </c>
      <c r="S394" s="8">
        <v>0</v>
      </c>
      <c r="T394" s="9" t="s">
        <v>1148</v>
      </c>
      <c r="U394" s="8">
        <v>0</v>
      </c>
      <c r="V394" s="9" t="s">
        <v>1148</v>
      </c>
      <c r="W394" s="33">
        <v>0</v>
      </c>
      <c r="X394" s="9" t="s">
        <v>1148</v>
      </c>
      <c r="Y394" s="30">
        <v>0</v>
      </c>
      <c r="Z394" s="9" t="s">
        <v>1148</v>
      </c>
      <c r="AA394" s="30">
        <v>0</v>
      </c>
      <c r="AB394" s="9" t="s">
        <v>1148</v>
      </c>
      <c r="AC394" s="30">
        <v>0</v>
      </c>
      <c r="AD394" s="9" t="s">
        <v>1148</v>
      </c>
      <c r="AE394" s="30">
        <v>0</v>
      </c>
      <c r="AF394" s="9" t="s">
        <v>1148</v>
      </c>
      <c r="AG394" s="19">
        <v>0</v>
      </c>
      <c r="AH394" s="34" t="s">
        <v>1148</v>
      </c>
      <c r="AI394" s="32">
        <v>0</v>
      </c>
      <c r="AJ394" s="7" t="s">
        <v>1148</v>
      </c>
      <c r="AK394" s="7" t="str">
        <f>IF(OR(N394="Q",P394="Q",R394="Q",T394="Q",V394="Q",X394="Q",Z394="Q",AB394="Q",AD394="Q",AF394="Q",AH394="Q",AJ394="Q"),"Yes","No")</f>
        <v>No</v>
      </c>
    </row>
    <row r="395" spans="1:37">
      <c r="A395" s="7" t="s">
        <v>785</v>
      </c>
      <c r="B395" s="7" t="s">
        <v>786</v>
      </c>
      <c r="C395" s="37" t="s">
        <v>63</v>
      </c>
      <c r="D395" s="298">
        <v>2192</v>
      </c>
      <c r="E395" s="299">
        <v>20192</v>
      </c>
      <c r="F395" s="27" t="s">
        <v>164</v>
      </c>
      <c r="G395" s="27" t="s">
        <v>160</v>
      </c>
      <c r="H395" s="35">
        <v>18351295</v>
      </c>
      <c r="I395" s="35">
        <v>62</v>
      </c>
      <c r="J395" s="9" t="s">
        <v>7</v>
      </c>
      <c r="K395" s="9" t="s">
        <v>161</v>
      </c>
      <c r="L395" s="8">
        <v>4</v>
      </c>
      <c r="M395" s="8">
        <v>5975</v>
      </c>
      <c r="N395" s="9" t="s">
        <v>1148</v>
      </c>
      <c r="O395" s="8">
        <v>0</v>
      </c>
      <c r="P395" s="9" t="s">
        <v>1148</v>
      </c>
      <c r="Q395" s="8">
        <v>0</v>
      </c>
      <c r="R395" s="9" t="s">
        <v>1148</v>
      </c>
      <c r="S395" s="8">
        <v>0</v>
      </c>
      <c r="T395" s="9" t="s">
        <v>1148</v>
      </c>
      <c r="U395" s="8">
        <v>0</v>
      </c>
      <c r="V395" s="9" t="s">
        <v>1148</v>
      </c>
      <c r="W395" s="33">
        <v>5975</v>
      </c>
      <c r="X395" s="9" t="s">
        <v>1148</v>
      </c>
      <c r="Y395" s="30">
        <v>8</v>
      </c>
      <c r="Z395" s="9" t="s">
        <v>1148</v>
      </c>
      <c r="AA395" s="30">
        <v>0</v>
      </c>
      <c r="AB395" s="9" t="s">
        <v>1148</v>
      </c>
      <c r="AC395" s="30">
        <v>0</v>
      </c>
      <c r="AD395" s="9" t="s">
        <v>1148</v>
      </c>
      <c r="AE395" s="30">
        <v>0</v>
      </c>
      <c r="AF395" s="9" t="s">
        <v>1148</v>
      </c>
      <c r="AG395" s="19">
        <v>0</v>
      </c>
      <c r="AH395" s="34" t="s">
        <v>1148</v>
      </c>
      <c r="AI395" s="32">
        <v>8</v>
      </c>
      <c r="AJ395" s="7" t="s">
        <v>1148</v>
      </c>
      <c r="AK395" s="7" t="str">
        <f>IF(OR(N395="Q",P395="Q",R395="Q",T395="Q",V395="Q",X395="Q",Z395="Q",AB395="Q",AD395="Q",AF395="Q",AH395="Q",AJ395="Q"),"Yes","No")</f>
        <v>No</v>
      </c>
    </row>
    <row r="396" spans="1:37">
      <c r="A396" s="7" t="s">
        <v>87</v>
      </c>
      <c r="B396" s="7" t="s">
        <v>763</v>
      </c>
      <c r="C396" s="37" t="s">
        <v>86</v>
      </c>
      <c r="D396" s="298">
        <v>3045</v>
      </c>
      <c r="E396" s="299">
        <v>30045</v>
      </c>
      <c r="F396" s="27" t="s">
        <v>413</v>
      </c>
      <c r="G396" s="27" t="s">
        <v>160</v>
      </c>
      <c r="H396" s="35">
        <v>92359</v>
      </c>
      <c r="I396" s="35">
        <v>60</v>
      </c>
      <c r="J396" s="9" t="s">
        <v>10</v>
      </c>
      <c r="K396" s="9" t="s">
        <v>161</v>
      </c>
      <c r="L396" s="8">
        <v>60</v>
      </c>
      <c r="M396" s="8">
        <v>46865</v>
      </c>
      <c r="N396" s="9" t="s">
        <v>1148</v>
      </c>
      <c r="O396" s="8">
        <v>0</v>
      </c>
      <c r="P396" s="9" t="s">
        <v>1148</v>
      </c>
      <c r="Q396" s="8">
        <v>0</v>
      </c>
      <c r="R396" s="9" t="s">
        <v>1148</v>
      </c>
      <c r="S396" s="8">
        <v>0</v>
      </c>
      <c r="T396" s="9" t="s">
        <v>1148</v>
      </c>
      <c r="U396" s="8">
        <v>0</v>
      </c>
      <c r="V396" s="9" t="s">
        <v>1148</v>
      </c>
      <c r="W396" s="33">
        <v>46865</v>
      </c>
      <c r="X396" s="9" t="s">
        <v>1148</v>
      </c>
      <c r="Y396" s="30">
        <v>38</v>
      </c>
      <c r="Z396" s="9" t="s">
        <v>1148</v>
      </c>
      <c r="AA396" s="30">
        <v>0</v>
      </c>
      <c r="AB396" s="9" t="s">
        <v>1148</v>
      </c>
      <c r="AC396" s="30">
        <v>0</v>
      </c>
      <c r="AD396" s="9" t="s">
        <v>1148</v>
      </c>
      <c r="AE396" s="30">
        <v>0</v>
      </c>
      <c r="AF396" s="9" t="s">
        <v>1148</v>
      </c>
      <c r="AG396" s="19">
        <v>0</v>
      </c>
      <c r="AH396" s="34" t="s">
        <v>1148</v>
      </c>
      <c r="AI396" s="32">
        <v>38</v>
      </c>
      <c r="AJ396" s="7" t="s">
        <v>1148</v>
      </c>
      <c r="AK396" s="7" t="str">
        <f>IF(OR(N396="Q",P396="Q",R396="Q",T396="Q",V396="Q",X396="Q",Z396="Q",AB396="Q",AD396="Q",AF396="Q",AH396="Q",AJ396="Q"),"Yes","No")</f>
        <v>No</v>
      </c>
    </row>
    <row r="397" spans="1:37">
      <c r="A397" s="7" t="s">
        <v>642</v>
      </c>
      <c r="B397" s="7" t="s">
        <v>290</v>
      </c>
      <c r="C397" s="37" t="s">
        <v>40</v>
      </c>
      <c r="D397" s="298">
        <v>5059</v>
      </c>
      <c r="E397" s="299">
        <v>50059</v>
      </c>
      <c r="F397" s="27" t="s">
        <v>167</v>
      </c>
      <c r="G397" s="27" t="s">
        <v>160</v>
      </c>
      <c r="H397" s="35">
        <v>161316</v>
      </c>
      <c r="I397" s="35">
        <v>60</v>
      </c>
      <c r="J397" s="9" t="s">
        <v>7</v>
      </c>
      <c r="K397" s="9" t="s">
        <v>161</v>
      </c>
      <c r="L397" s="8">
        <v>48</v>
      </c>
      <c r="M397" s="8">
        <v>64427</v>
      </c>
      <c r="N397" s="9" t="s">
        <v>1148</v>
      </c>
      <c r="O397" s="8">
        <v>0</v>
      </c>
      <c r="P397" s="9" t="s">
        <v>1148</v>
      </c>
      <c r="Q397" s="8">
        <v>0</v>
      </c>
      <c r="R397" s="9" t="s">
        <v>1148</v>
      </c>
      <c r="S397" s="8">
        <v>0</v>
      </c>
      <c r="T397" s="9" t="s">
        <v>1148</v>
      </c>
      <c r="U397" s="8">
        <v>0</v>
      </c>
      <c r="V397" s="9" t="s">
        <v>1148</v>
      </c>
      <c r="W397" s="33">
        <v>64427</v>
      </c>
      <c r="X397" s="9" t="s">
        <v>1148</v>
      </c>
      <c r="Y397" s="30">
        <v>31</v>
      </c>
      <c r="Z397" s="9" t="s">
        <v>1148</v>
      </c>
      <c r="AA397" s="30">
        <v>0</v>
      </c>
      <c r="AB397" s="9" t="s">
        <v>1148</v>
      </c>
      <c r="AC397" s="30">
        <v>0</v>
      </c>
      <c r="AD397" s="9" t="s">
        <v>1148</v>
      </c>
      <c r="AE397" s="30">
        <v>0</v>
      </c>
      <c r="AF397" s="9" t="s">
        <v>1148</v>
      </c>
      <c r="AG397" s="19">
        <v>0</v>
      </c>
      <c r="AH397" s="34" t="s">
        <v>1148</v>
      </c>
      <c r="AI397" s="32">
        <v>31</v>
      </c>
      <c r="AJ397" s="7" t="s">
        <v>1148</v>
      </c>
      <c r="AK397" s="7" t="str">
        <f>IF(OR(N397="Q",P397="Q",R397="Q",T397="Q",V397="Q",X397="Q",Z397="Q",AB397="Q",AD397="Q",AF397="Q",AH397="Q",AJ397="Q"),"Yes","No")</f>
        <v>No</v>
      </c>
    </row>
    <row r="398" spans="1:37">
      <c r="A398" s="7" t="s">
        <v>589</v>
      </c>
      <c r="B398" s="7" t="s">
        <v>590</v>
      </c>
      <c r="C398" s="37" t="s">
        <v>40</v>
      </c>
      <c r="D398" s="298">
        <v>5057</v>
      </c>
      <c r="E398" s="299">
        <v>50057</v>
      </c>
      <c r="F398" s="27" t="s">
        <v>167</v>
      </c>
      <c r="G398" s="27" t="s">
        <v>160</v>
      </c>
      <c r="H398" s="35">
        <v>280051</v>
      </c>
      <c r="I398" s="35">
        <v>60</v>
      </c>
      <c r="J398" s="9" t="s">
        <v>7</v>
      </c>
      <c r="K398" s="9" t="s">
        <v>161</v>
      </c>
      <c r="L398" s="8">
        <v>44</v>
      </c>
      <c r="M398" s="8">
        <v>10904</v>
      </c>
      <c r="N398" s="9" t="s">
        <v>1148</v>
      </c>
      <c r="O398" s="8">
        <v>7013</v>
      </c>
      <c r="P398" s="9" t="s">
        <v>1148</v>
      </c>
      <c r="Q398" s="8">
        <v>0</v>
      </c>
      <c r="R398" s="9" t="s">
        <v>1148</v>
      </c>
      <c r="S398" s="8">
        <v>3399</v>
      </c>
      <c r="T398" s="9" t="s">
        <v>1148</v>
      </c>
      <c r="U398" s="8">
        <v>0</v>
      </c>
      <c r="V398" s="9" t="s">
        <v>1148</v>
      </c>
      <c r="W398" s="33">
        <v>21316</v>
      </c>
      <c r="X398" s="9" t="s">
        <v>1148</v>
      </c>
      <c r="Y398" s="30">
        <v>10</v>
      </c>
      <c r="Z398" s="9" t="s">
        <v>1148</v>
      </c>
      <c r="AA398" s="30">
        <v>6</v>
      </c>
      <c r="AB398" s="9" t="s">
        <v>1148</v>
      </c>
      <c r="AC398" s="30">
        <v>0</v>
      </c>
      <c r="AD398" s="9" t="s">
        <v>1148</v>
      </c>
      <c r="AE398" s="30">
        <v>13</v>
      </c>
      <c r="AF398" s="9" t="s">
        <v>1148</v>
      </c>
      <c r="AG398" s="19">
        <v>0</v>
      </c>
      <c r="AH398" s="34" t="s">
        <v>1148</v>
      </c>
      <c r="AI398" s="32">
        <v>29</v>
      </c>
      <c r="AJ398" s="7" t="s">
        <v>1148</v>
      </c>
      <c r="AK398" s="7" t="str">
        <f>IF(OR(N398="Q",P398="Q",R398="Q",T398="Q",V398="Q",X398="Q",Z398="Q",AB398="Q",AD398="Q",AF398="Q",AH398="Q",AJ398="Q"),"Yes","No")</f>
        <v>No</v>
      </c>
    </row>
    <row r="399" spans="1:37">
      <c r="A399" s="7" t="s">
        <v>642</v>
      </c>
      <c r="B399" s="7" t="s">
        <v>290</v>
      </c>
      <c r="C399" s="37" t="s">
        <v>40</v>
      </c>
      <c r="D399" s="298">
        <v>5059</v>
      </c>
      <c r="E399" s="299">
        <v>50059</v>
      </c>
      <c r="F399" s="27" t="s">
        <v>167</v>
      </c>
      <c r="G399" s="27" t="s">
        <v>160</v>
      </c>
      <c r="H399" s="35">
        <v>161316</v>
      </c>
      <c r="I399" s="35">
        <v>60</v>
      </c>
      <c r="J399" s="9" t="s">
        <v>10</v>
      </c>
      <c r="K399" s="9" t="s">
        <v>161</v>
      </c>
      <c r="L399" s="8">
        <v>12</v>
      </c>
      <c r="M399" s="8">
        <v>36754</v>
      </c>
      <c r="N399" s="9" t="s">
        <v>1148</v>
      </c>
      <c r="O399" s="8">
        <v>0</v>
      </c>
      <c r="P399" s="9" t="s">
        <v>1148</v>
      </c>
      <c r="Q399" s="8">
        <v>0</v>
      </c>
      <c r="R399" s="9" t="s">
        <v>1148</v>
      </c>
      <c r="S399" s="8">
        <v>0</v>
      </c>
      <c r="T399" s="9" t="s">
        <v>1148</v>
      </c>
      <c r="U399" s="8">
        <v>0</v>
      </c>
      <c r="V399" s="9" t="s">
        <v>1148</v>
      </c>
      <c r="W399" s="33">
        <v>36754</v>
      </c>
      <c r="X399" s="9" t="s">
        <v>1148</v>
      </c>
      <c r="Y399" s="30">
        <v>20</v>
      </c>
      <c r="Z399" s="9" t="s">
        <v>1148</v>
      </c>
      <c r="AA399" s="30">
        <v>0</v>
      </c>
      <c r="AB399" s="9" t="s">
        <v>1148</v>
      </c>
      <c r="AC399" s="30">
        <v>0</v>
      </c>
      <c r="AD399" s="9" t="s">
        <v>1148</v>
      </c>
      <c r="AE399" s="30">
        <v>0</v>
      </c>
      <c r="AF399" s="9" t="s">
        <v>1148</v>
      </c>
      <c r="AG399" s="19">
        <v>0</v>
      </c>
      <c r="AH399" s="34" t="s">
        <v>1148</v>
      </c>
      <c r="AI399" s="32">
        <v>20</v>
      </c>
      <c r="AJ399" s="7" t="s">
        <v>1148</v>
      </c>
      <c r="AK399" s="7" t="str">
        <f>IF(OR(N399="Q",P399="Q",R399="Q",T399="Q",V399="Q",X399="Q",Z399="Q",AB399="Q",AD399="Q",AF399="Q",AH399="Q",AJ399="Q"),"Yes","No")</f>
        <v>No</v>
      </c>
    </row>
    <row r="400" spans="1:37">
      <c r="A400" s="7" t="s">
        <v>589</v>
      </c>
      <c r="B400" s="7" t="s">
        <v>590</v>
      </c>
      <c r="C400" s="37" t="s">
        <v>40</v>
      </c>
      <c r="D400" s="298">
        <v>5057</v>
      </c>
      <c r="E400" s="299">
        <v>50057</v>
      </c>
      <c r="F400" s="27" t="s">
        <v>167</v>
      </c>
      <c r="G400" s="27" t="s">
        <v>160</v>
      </c>
      <c r="H400" s="35">
        <v>280051</v>
      </c>
      <c r="I400" s="35">
        <v>60</v>
      </c>
      <c r="J400" s="9" t="s">
        <v>10</v>
      </c>
      <c r="K400" s="9" t="s">
        <v>161</v>
      </c>
      <c r="L400" s="8">
        <v>9</v>
      </c>
      <c r="M400" s="8">
        <v>10918</v>
      </c>
      <c r="N400" s="9" t="s">
        <v>1148</v>
      </c>
      <c r="O400" s="8">
        <v>0</v>
      </c>
      <c r="P400" s="9" t="s">
        <v>1148</v>
      </c>
      <c r="Q400" s="8">
        <v>0</v>
      </c>
      <c r="R400" s="9" t="s">
        <v>1148</v>
      </c>
      <c r="S400" s="8">
        <v>0</v>
      </c>
      <c r="T400" s="9" t="s">
        <v>1148</v>
      </c>
      <c r="U400" s="8">
        <v>0</v>
      </c>
      <c r="V400" s="9" t="s">
        <v>1148</v>
      </c>
      <c r="W400" s="33">
        <v>10918</v>
      </c>
      <c r="X400" s="9" t="s">
        <v>1148</v>
      </c>
      <c r="Y400" s="30">
        <v>8</v>
      </c>
      <c r="Z400" s="9" t="s">
        <v>1148</v>
      </c>
      <c r="AA400" s="30">
        <v>0</v>
      </c>
      <c r="AB400" s="9" t="s">
        <v>1148</v>
      </c>
      <c r="AC400" s="30">
        <v>0</v>
      </c>
      <c r="AD400" s="9" t="s">
        <v>1148</v>
      </c>
      <c r="AE400" s="30">
        <v>0</v>
      </c>
      <c r="AF400" s="9" t="s">
        <v>1148</v>
      </c>
      <c r="AG400" s="19">
        <v>0</v>
      </c>
      <c r="AH400" s="34" t="s">
        <v>1148</v>
      </c>
      <c r="AI400" s="32">
        <v>8</v>
      </c>
      <c r="AJ400" s="7" t="s">
        <v>1148</v>
      </c>
      <c r="AK400" s="7" t="str">
        <f>IF(OR(N400="Q",P400="Q",R400="Q",T400="Q",V400="Q",X400="Q",Z400="Q",AB400="Q",AD400="Q",AF400="Q",AH400="Q",AJ400="Q"),"Yes","No")</f>
        <v>No</v>
      </c>
    </row>
    <row r="401" spans="1:37">
      <c r="A401" s="7" t="s">
        <v>66</v>
      </c>
      <c r="B401" s="7" t="s">
        <v>360</v>
      </c>
      <c r="C401" s="37" t="s">
        <v>63</v>
      </c>
      <c r="D401" s="298">
        <v>2163</v>
      </c>
      <c r="E401" s="299">
        <v>20163</v>
      </c>
      <c r="F401" s="27" t="s">
        <v>175</v>
      </c>
      <c r="G401" s="27" t="s">
        <v>160</v>
      </c>
      <c r="H401" s="35">
        <v>18351295</v>
      </c>
      <c r="I401" s="35">
        <v>59</v>
      </c>
      <c r="J401" s="9" t="s">
        <v>18</v>
      </c>
      <c r="K401" s="9" t="s">
        <v>161</v>
      </c>
      <c r="L401" s="8">
        <v>59</v>
      </c>
      <c r="M401" s="8">
        <v>19547</v>
      </c>
      <c r="N401" s="9" t="s">
        <v>1148</v>
      </c>
      <c r="O401" s="8">
        <v>8062</v>
      </c>
      <c r="P401" s="9" t="s">
        <v>1148</v>
      </c>
      <c r="Q401" s="8">
        <v>19859</v>
      </c>
      <c r="R401" s="9" t="s">
        <v>1148</v>
      </c>
      <c r="S401" s="8">
        <v>5239</v>
      </c>
      <c r="T401" s="9" t="s">
        <v>1148</v>
      </c>
      <c r="U401" s="8">
        <v>0</v>
      </c>
      <c r="V401" s="9" t="s">
        <v>1148</v>
      </c>
      <c r="W401" s="33">
        <v>52707</v>
      </c>
      <c r="X401" s="9" t="s">
        <v>1148</v>
      </c>
      <c r="Y401" s="30">
        <v>12</v>
      </c>
      <c r="Z401" s="9" t="s">
        <v>1148</v>
      </c>
      <c r="AA401" s="30">
        <v>5</v>
      </c>
      <c r="AB401" s="9" t="s">
        <v>1148</v>
      </c>
      <c r="AC401" s="30">
        <v>22</v>
      </c>
      <c r="AD401" s="9" t="s">
        <v>1148</v>
      </c>
      <c r="AE401" s="30">
        <v>8</v>
      </c>
      <c r="AF401" s="9" t="s">
        <v>1148</v>
      </c>
      <c r="AG401" s="19">
        <v>0</v>
      </c>
      <c r="AH401" s="34" t="s">
        <v>1148</v>
      </c>
      <c r="AI401" s="32">
        <v>47</v>
      </c>
      <c r="AJ401" s="7" t="s">
        <v>1148</v>
      </c>
      <c r="AK401" s="7" t="str">
        <f>IF(OR(N401="Q",P401="Q",R401="Q",T401="Q",V401="Q",X401="Q",Z401="Q",AB401="Q",AD401="Q",AF401="Q",AH401="Q",AJ401="Q"),"Yes","No")</f>
        <v>No</v>
      </c>
    </row>
    <row r="402" spans="1:37">
      <c r="A402" s="7" t="s">
        <v>364</v>
      </c>
      <c r="B402" s="7" t="s">
        <v>365</v>
      </c>
      <c r="C402" s="37" t="s">
        <v>36</v>
      </c>
      <c r="D402" s="298">
        <v>4082</v>
      </c>
      <c r="E402" s="299">
        <v>40082</v>
      </c>
      <c r="F402" s="27" t="s">
        <v>164</v>
      </c>
      <c r="G402" s="27" t="s">
        <v>160</v>
      </c>
      <c r="H402" s="35">
        <v>4515419</v>
      </c>
      <c r="I402" s="35">
        <v>59</v>
      </c>
      <c r="J402" s="9" t="s">
        <v>8</v>
      </c>
      <c r="K402" s="9" t="s">
        <v>161</v>
      </c>
      <c r="L402" s="8">
        <v>56</v>
      </c>
      <c r="M402" s="8">
        <v>0</v>
      </c>
      <c r="N402" s="9" t="s">
        <v>1148</v>
      </c>
      <c r="O402" s="8">
        <v>0</v>
      </c>
      <c r="P402" s="9" t="s">
        <v>1148</v>
      </c>
      <c r="Q402" s="8">
        <v>0</v>
      </c>
      <c r="R402" s="9" t="s">
        <v>1148</v>
      </c>
      <c r="S402" s="8">
        <v>1820</v>
      </c>
      <c r="T402" s="9" t="s">
        <v>1148</v>
      </c>
      <c r="U402" s="8">
        <v>0</v>
      </c>
      <c r="V402" s="9" t="s">
        <v>1148</v>
      </c>
      <c r="W402" s="33">
        <v>1820</v>
      </c>
      <c r="X402" s="9" t="s">
        <v>1148</v>
      </c>
      <c r="Y402" s="30">
        <v>0</v>
      </c>
      <c r="Z402" s="9" t="s">
        <v>1148</v>
      </c>
      <c r="AA402" s="30">
        <v>0</v>
      </c>
      <c r="AB402" s="9" t="s">
        <v>1148</v>
      </c>
      <c r="AC402" s="30">
        <v>0</v>
      </c>
      <c r="AD402" s="9" t="s">
        <v>1148</v>
      </c>
      <c r="AE402" s="30">
        <v>2</v>
      </c>
      <c r="AF402" s="9" t="s">
        <v>1148</v>
      </c>
      <c r="AG402" s="19">
        <v>0</v>
      </c>
      <c r="AH402" s="34" t="s">
        <v>1148</v>
      </c>
      <c r="AI402" s="32">
        <v>2</v>
      </c>
      <c r="AJ402" s="7" t="s">
        <v>1148</v>
      </c>
      <c r="AK402" s="7" t="str">
        <f>IF(OR(N402="Q",P402="Q",R402="Q",T402="Q",V402="Q",X402="Q",Z402="Q",AB402="Q",AD402="Q",AF402="Q",AH402="Q",AJ402="Q"),"Yes","No")</f>
        <v>No</v>
      </c>
    </row>
    <row r="403" spans="1:37">
      <c r="A403" s="7" t="s">
        <v>67</v>
      </c>
      <c r="B403" s="7" t="s">
        <v>756</v>
      </c>
      <c r="C403" s="37" t="s">
        <v>63</v>
      </c>
      <c r="D403" s="298">
        <v>2190</v>
      </c>
      <c r="E403" s="299">
        <v>20190</v>
      </c>
      <c r="F403" s="27" t="s">
        <v>175</v>
      </c>
      <c r="G403" s="27" t="s">
        <v>160</v>
      </c>
      <c r="H403" s="35">
        <v>18351295</v>
      </c>
      <c r="I403" s="35">
        <v>59</v>
      </c>
      <c r="J403" s="9" t="s">
        <v>7</v>
      </c>
      <c r="K403" s="9" t="s">
        <v>161</v>
      </c>
      <c r="L403" s="8">
        <v>47</v>
      </c>
      <c r="M403" s="8">
        <v>19760</v>
      </c>
      <c r="N403" s="9" t="s">
        <v>1148</v>
      </c>
      <c r="O403" s="8">
        <v>0</v>
      </c>
      <c r="P403" s="9" t="s">
        <v>1148</v>
      </c>
      <c r="Q403" s="8">
        <v>0</v>
      </c>
      <c r="R403" s="9" t="s">
        <v>1148</v>
      </c>
      <c r="S403" s="8">
        <v>2080</v>
      </c>
      <c r="T403" s="9" t="s">
        <v>1148</v>
      </c>
      <c r="U403" s="8">
        <v>0</v>
      </c>
      <c r="V403" s="9" t="s">
        <v>1148</v>
      </c>
      <c r="W403" s="33">
        <v>21840</v>
      </c>
      <c r="X403" s="9" t="s">
        <v>1148</v>
      </c>
      <c r="Y403" s="30">
        <v>19</v>
      </c>
      <c r="Z403" s="9" t="s">
        <v>1148</v>
      </c>
      <c r="AA403" s="30">
        <v>0</v>
      </c>
      <c r="AB403" s="9" t="s">
        <v>1148</v>
      </c>
      <c r="AC403" s="30">
        <v>0</v>
      </c>
      <c r="AD403" s="9" t="s">
        <v>1148</v>
      </c>
      <c r="AE403" s="30">
        <v>2</v>
      </c>
      <c r="AF403" s="9" t="s">
        <v>1148</v>
      </c>
      <c r="AG403" s="19">
        <v>0</v>
      </c>
      <c r="AH403" s="34" t="s">
        <v>1148</v>
      </c>
      <c r="AI403" s="32">
        <v>21</v>
      </c>
      <c r="AJ403" s="7" t="s">
        <v>1148</v>
      </c>
      <c r="AK403" s="7" t="str">
        <f>IF(OR(N403="Q",P403="Q",R403="Q",T403="Q",V403="Q",X403="Q",Z403="Q",AB403="Q",AD403="Q",AF403="Q",AH403="Q",AJ403="Q"),"Yes","No")</f>
        <v>No</v>
      </c>
    </row>
    <row r="404" spans="1:37">
      <c r="A404" s="7" t="s">
        <v>717</v>
      </c>
      <c r="B404" s="7" t="s">
        <v>718</v>
      </c>
      <c r="C404" s="37" t="s">
        <v>58</v>
      </c>
      <c r="D404" s="298">
        <v>4012</v>
      </c>
      <c r="E404" s="299">
        <v>40012</v>
      </c>
      <c r="F404" s="27" t="s">
        <v>167</v>
      </c>
      <c r="G404" s="27" t="s">
        <v>160</v>
      </c>
      <c r="H404" s="35">
        <v>391024</v>
      </c>
      <c r="I404" s="35">
        <v>59</v>
      </c>
      <c r="J404" s="9" t="s">
        <v>7</v>
      </c>
      <c r="K404" s="9" t="s">
        <v>161</v>
      </c>
      <c r="L404" s="8">
        <v>36</v>
      </c>
      <c r="M404" s="8">
        <v>5987</v>
      </c>
      <c r="N404" s="9" t="s">
        <v>1148</v>
      </c>
      <c r="O404" s="8">
        <v>4200</v>
      </c>
      <c r="P404" s="9" t="s">
        <v>1148</v>
      </c>
      <c r="Q404" s="8">
        <v>11843</v>
      </c>
      <c r="R404" s="9" t="s">
        <v>1148</v>
      </c>
      <c r="S404" s="8">
        <v>1107</v>
      </c>
      <c r="T404" s="9" t="s">
        <v>1148</v>
      </c>
      <c r="U404" s="8">
        <v>0</v>
      </c>
      <c r="V404" s="9" t="s">
        <v>1148</v>
      </c>
      <c r="W404" s="33">
        <v>23137</v>
      </c>
      <c r="X404" s="9" t="s">
        <v>1148</v>
      </c>
      <c r="Y404" s="30">
        <v>4</v>
      </c>
      <c r="Z404" s="9" t="s">
        <v>1148</v>
      </c>
      <c r="AA404" s="30">
        <v>3</v>
      </c>
      <c r="AB404" s="9" t="s">
        <v>1148</v>
      </c>
      <c r="AC404" s="30">
        <v>0</v>
      </c>
      <c r="AD404" s="9" t="s">
        <v>1148</v>
      </c>
      <c r="AE404" s="30">
        <v>3</v>
      </c>
      <c r="AF404" s="9" t="s">
        <v>1148</v>
      </c>
      <c r="AG404" s="19">
        <v>0</v>
      </c>
      <c r="AH404" s="34" t="s">
        <v>1148</v>
      </c>
      <c r="AI404" s="32">
        <v>10</v>
      </c>
      <c r="AJ404" s="7" t="s">
        <v>1148</v>
      </c>
      <c r="AK404" s="7" t="str">
        <f>IF(OR(N404="Q",P404="Q",R404="Q",T404="Q",V404="Q",X404="Q",Z404="Q",AB404="Q",AD404="Q",AF404="Q",AH404="Q",AJ404="Q"),"Yes","No")</f>
        <v>No</v>
      </c>
    </row>
    <row r="405" spans="1:37">
      <c r="A405" s="7" t="s">
        <v>575</v>
      </c>
      <c r="B405" s="7" t="s">
        <v>576</v>
      </c>
      <c r="C405" s="37" t="s">
        <v>73</v>
      </c>
      <c r="D405" s="298">
        <v>5021</v>
      </c>
      <c r="E405" s="299">
        <v>50021</v>
      </c>
      <c r="F405" s="27" t="s">
        <v>167</v>
      </c>
      <c r="G405" s="27" t="s">
        <v>160</v>
      </c>
      <c r="H405" s="35">
        <v>569499</v>
      </c>
      <c r="I405" s="35">
        <v>59</v>
      </c>
      <c r="J405" s="9" t="s">
        <v>10</v>
      </c>
      <c r="K405" s="9" t="s">
        <v>161</v>
      </c>
      <c r="L405" s="8">
        <v>31</v>
      </c>
      <c r="M405" s="8">
        <v>20791</v>
      </c>
      <c r="N405" s="9" t="s">
        <v>1148</v>
      </c>
      <c r="O405" s="8">
        <v>2905</v>
      </c>
      <c r="P405" s="9" t="s">
        <v>1148</v>
      </c>
      <c r="Q405" s="8">
        <v>1557</v>
      </c>
      <c r="R405" s="9" t="s">
        <v>1148</v>
      </c>
      <c r="S405" s="8">
        <v>1085</v>
      </c>
      <c r="T405" s="9" t="s">
        <v>1148</v>
      </c>
      <c r="U405" s="8">
        <v>0</v>
      </c>
      <c r="V405" s="9" t="s">
        <v>1148</v>
      </c>
      <c r="W405" s="33">
        <v>26338</v>
      </c>
      <c r="X405" s="9" t="s">
        <v>1148</v>
      </c>
      <c r="Y405" s="30">
        <v>14</v>
      </c>
      <c r="Z405" s="9" t="s">
        <v>1148</v>
      </c>
      <c r="AA405" s="30">
        <v>2.7</v>
      </c>
      <c r="AB405" s="9" t="s">
        <v>1148</v>
      </c>
      <c r="AC405" s="30">
        <v>0</v>
      </c>
      <c r="AD405" s="9" t="s">
        <v>1148</v>
      </c>
      <c r="AE405" s="30">
        <v>0.9</v>
      </c>
      <c r="AF405" s="9" t="s">
        <v>1148</v>
      </c>
      <c r="AG405" s="19">
        <v>0</v>
      </c>
      <c r="AH405" s="34" t="s">
        <v>1148</v>
      </c>
      <c r="AI405" s="32">
        <v>17.600000000000001</v>
      </c>
      <c r="AJ405" s="7" t="s">
        <v>1148</v>
      </c>
      <c r="AK405" s="7" t="str">
        <f>IF(OR(N405="Q",P405="Q",R405="Q",T405="Q",V405="Q",X405="Q",Z405="Q",AB405="Q",AD405="Q",AF405="Q",AH405="Q",AJ405="Q"),"Yes","No")</f>
        <v>No</v>
      </c>
    </row>
    <row r="406" spans="1:37">
      <c r="A406" s="7" t="s">
        <v>575</v>
      </c>
      <c r="B406" s="7" t="s">
        <v>576</v>
      </c>
      <c r="C406" s="37" t="s">
        <v>73</v>
      </c>
      <c r="D406" s="298">
        <v>5021</v>
      </c>
      <c r="E406" s="299">
        <v>50021</v>
      </c>
      <c r="F406" s="27" t="s">
        <v>167</v>
      </c>
      <c r="G406" s="27" t="s">
        <v>160</v>
      </c>
      <c r="H406" s="35">
        <v>569499</v>
      </c>
      <c r="I406" s="35">
        <v>59</v>
      </c>
      <c r="J406" s="9" t="s">
        <v>7</v>
      </c>
      <c r="K406" s="9" t="s">
        <v>161</v>
      </c>
      <c r="L406" s="8">
        <v>28</v>
      </c>
      <c r="M406" s="8">
        <v>67567</v>
      </c>
      <c r="N406" s="9" t="s">
        <v>1148</v>
      </c>
      <c r="O406" s="8">
        <v>3523</v>
      </c>
      <c r="P406" s="9" t="s">
        <v>1148</v>
      </c>
      <c r="Q406" s="8">
        <v>1888</v>
      </c>
      <c r="R406" s="9" t="s">
        <v>1148</v>
      </c>
      <c r="S406" s="8">
        <v>1316</v>
      </c>
      <c r="T406" s="9" t="s">
        <v>1148</v>
      </c>
      <c r="U406" s="8">
        <v>0</v>
      </c>
      <c r="V406" s="9" t="s">
        <v>1148</v>
      </c>
      <c r="W406" s="33">
        <v>74294</v>
      </c>
      <c r="X406" s="9" t="s">
        <v>1148</v>
      </c>
      <c r="Y406" s="30">
        <v>84</v>
      </c>
      <c r="Z406" s="9" t="s">
        <v>1148</v>
      </c>
      <c r="AA406" s="30">
        <v>3.3</v>
      </c>
      <c r="AB406" s="9" t="s">
        <v>1148</v>
      </c>
      <c r="AC406" s="30">
        <v>0</v>
      </c>
      <c r="AD406" s="9" t="s">
        <v>1148</v>
      </c>
      <c r="AE406" s="30">
        <v>1.1000000000000001</v>
      </c>
      <c r="AF406" s="9" t="s">
        <v>1148</v>
      </c>
      <c r="AG406" s="19">
        <v>0</v>
      </c>
      <c r="AH406" s="34" t="s">
        <v>1148</v>
      </c>
      <c r="AI406" s="32">
        <v>88.4</v>
      </c>
      <c r="AJ406" s="7" t="s">
        <v>1148</v>
      </c>
      <c r="AK406" s="7" t="str">
        <f>IF(OR(N406="Q",P406="Q",R406="Q",T406="Q",V406="Q",X406="Q",Z406="Q",AB406="Q",AD406="Q",AF406="Q",AH406="Q",AJ406="Q"),"Yes","No")</f>
        <v>No</v>
      </c>
    </row>
    <row r="407" spans="1:37">
      <c r="A407" s="7" t="s">
        <v>717</v>
      </c>
      <c r="B407" s="7" t="s">
        <v>718</v>
      </c>
      <c r="C407" s="37" t="s">
        <v>58</v>
      </c>
      <c r="D407" s="298">
        <v>4012</v>
      </c>
      <c r="E407" s="299">
        <v>40012</v>
      </c>
      <c r="F407" s="27" t="s">
        <v>167</v>
      </c>
      <c r="G407" s="27" t="s">
        <v>160</v>
      </c>
      <c r="H407" s="35">
        <v>391024</v>
      </c>
      <c r="I407" s="35">
        <v>59</v>
      </c>
      <c r="J407" s="9" t="s">
        <v>10</v>
      </c>
      <c r="K407" s="9" t="s">
        <v>161</v>
      </c>
      <c r="L407" s="8">
        <v>23</v>
      </c>
      <c r="M407" s="8">
        <v>18860</v>
      </c>
      <c r="N407" s="9" t="s">
        <v>1148</v>
      </c>
      <c r="O407" s="8">
        <v>1610</v>
      </c>
      <c r="P407" s="9" t="s">
        <v>1148</v>
      </c>
      <c r="Q407" s="8">
        <v>1167</v>
      </c>
      <c r="R407" s="9" t="s">
        <v>1148</v>
      </c>
      <c r="S407" s="8">
        <v>3120</v>
      </c>
      <c r="T407" s="9" t="s">
        <v>1148</v>
      </c>
      <c r="U407" s="8">
        <v>0</v>
      </c>
      <c r="V407" s="9" t="s">
        <v>1148</v>
      </c>
      <c r="W407" s="33">
        <v>24757</v>
      </c>
      <c r="X407" s="9" t="s">
        <v>1148</v>
      </c>
      <c r="Y407" s="30">
        <v>17</v>
      </c>
      <c r="Z407" s="9" t="s">
        <v>1148</v>
      </c>
      <c r="AA407" s="30">
        <v>1</v>
      </c>
      <c r="AB407" s="9" t="s">
        <v>1148</v>
      </c>
      <c r="AC407" s="30">
        <v>1</v>
      </c>
      <c r="AD407" s="9" t="s">
        <v>1148</v>
      </c>
      <c r="AE407" s="30">
        <v>2</v>
      </c>
      <c r="AF407" s="9" t="s">
        <v>1148</v>
      </c>
      <c r="AG407" s="19">
        <v>0</v>
      </c>
      <c r="AH407" s="34" t="s">
        <v>1148</v>
      </c>
      <c r="AI407" s="32">
        <v>21</v>
      </c>
      <c r="AJ407" s="7" t="s">
        <v>1148</v>
      </c>
      <c r="AK407" s="7" t="str">
        <f>IF(OR(N407="Q",P407="Q",R407="Q",T407="Q",V407="Q",X407="Q",Z407="Q",AB407="Q",AD407="Q",AF407="Q",AH407="Q",AJ407="Q"),"Yes","No")</f>
        <v>No</v>
      </c>
    </row>
    <row r="408" spans="1:37">
      <c r="A408" s="7" t="s">
        <v>67</v>
      </c>
      <c r="B408" s="7" t="s">
        <v>756</v>
      </c>
      <c r="C408" s="37" t="s">
        <v>63</v>
      </c>
      <c r="D408" s="298">
        <v>2190</v>
      </c>
      <c r="E408" s="299">
        <v>20190</v>
      </c>
      <c r="F408" s="27" t="s">
        <v>175</v>
      </c>
      <c r="G408" s="27" t="s">
        <v>160</v>
      </c>
      <c r="H408" s="35">
        <v>18351295</v>
      </c>
      <c r="I408" s="35">
        <v>59</v>
      </c>
      <c r="J408" s="9" t="s">
        <v>19</v>
      </c>
      <c r="K408" s="9" t="s">
        <v>161</v>
      </c>
      <c r="L408" s="8">
        <v>12</v>
      </c>
      <c r="M408" s="8">
        <v>3182</v>
      </c>
      <c r="N408" s="9" t="s">
        <v>1148</v>
      </c>
      <c r="O408" s="8">
        <v>0</v>
      </c>
      <c r="P408" s="9" t="s">
        <v>1148</v>
      </c>
      <c r="Q408" s="8">
        <v>0</v>
      </c>
      <c r="R408" s="9" t="s">
        <v>1148</v>
      </c>
      <c r="S408" s="8">
        <v>16600</v>
      </c>
      <c r="T408" s="9" t="s">
        <v>1148</v>
      </c>
      <c r="U408" s="8">
        <v>0</v>
      </c>
      <c r="V408" s="9" t="s">
        <v>1148</v>
      </c>
      <c r="W408" s="33">
        <v>19782</v>
      </c>
      <c r="X408" s="9" t="s">
        <v>1148</v>
      </c>
      <c r="Y408" s="30">
        <v>3</v>
      </c>
      <c r="Z408" s="9" t="s">
        <v>1148</v>
      </c>
      <c r="AA408" s="30">
        <v>0</v>
      </c>
      <c r="AB408" s="9" t="s">
        <v>1148</v>
      </c>
      <c r="AC408" s="30">
        <v>0</v>
      </c>
      <c r="AD408" s="9" t="s">
        <v>1148</v>
      </c>
      <c r="AE408" s="30">
        <v>15</v>
      </c>
      <c r="AF408" s="9" t="s">
        <v>1148</v>
      </c>
      <c r="AG408" s="19">
        <v>0</v>
      </c>
      <c r="AH408" s="34" t="s">
        <v>1148</v>
      </c>
      <c r="AI408" s="32">
        <v>18</v>
      </c>
      <c r="AJ408" s="7" t="s">
        <v>1148</v>
      </c>
      <c r="AK408" s="7" t="str">
        <f>IF(OR(N408="Q",P408="Q",R408="Q",T408="Q",V408="Q",X408="Q",Z408="Q",AB408="Q",AD408="Q",AF408="Q",AH408="Q",AJ408="Q"),"Yes","No")</f>
        <v>No</v>
      </c>
    </row>
    <row r="409" spans="1:37">
      <c r="A409" s="7" t="s">
        <v>364</v>
      </c>
      <c r="B409" s="7" t="s">
        <v>365</v>
      </c>
      <c r="C409" s="37" t="s">
        <v>36</v>
      </c>
      <c r="D409" s="298">
        <v>4082</v>
      </c>
      <c r="E409" s="299">
        <v>40082</v>
      </c>
      <c r="F409" s="27" t="s">
        <v>164</v>
      </c>
      <c r="G409" s="27" t="s">
        <v>160</v>
      </c>
      <c r="H409" s="35">
        <v>4515419</v>
      </c>
      <c r="I409" s="35">
        <v>59</v>
      </c>
      <c r="J409" s="9" t="s">
        <v>10</v>
      </c>
      <c r="K409" s="9" t="s">
        <v>161</v>
      </c>
      <c r="L409" s="8">
        <v>3</v>
      </c>
      <c r="M409" s="8">
        <v>624</v>
      </c>
      <c r="N409" s="9" t="s">
        <v>1148</v>
      </c>
      <c r="O409" s="8">
        <v>0</v>
      </c>
      <c r="P409" s="9" t="s">
        <v>1148</v>
      </c>
      <c r="Q409" s="8">
        <v>0</v>
      </c>
      <c r="R409" s="9" t="s">
        <v>1148</v>
      </c>
      <c r="S409" s="8">
        <v>0</v>
      </c>
      <c r="T409" s="9" t="s">
        <v>1148</v>
      </c>
      <c r="U409" s="8">
        <v>0</v>
      </c>
      <c r="V409" s="9" t="s">
        <v>1148</v>
      </c>
      <c r="W409" s="33">
        <v>624</v>
      </c>
      <c r="X409" s="9" t="s">
        <v>1148</v>
      </c>
      <c r="Y409" s="30">
        <v>1</v>
      </c>
      <c r="Z409" s="9" t="s">
        <v>1148</v>
      </c>
      <c r="AA409" s="30">
        <v>0</v>
      </c>
      <c r="AB409" s="9" t="s">
        <v>1148</v>
      </c>
      <c r="AC409" s="30">
        <v>0</v>
      </c>
      <c r="AD409" s="9" t="s">
        <v>1148</v>
      </c>
      <c r="AE409" s="30">
        <v>0</v>
      </c>
      <c r="AF409" s="9" t="s">
        <v>1148</v>
      </c>
      <c r="AG409" s="19">
        <v>0</v>
      </c>
      <c r="AH409" s="34" t="s">
        <v>1148</v>
      </c>
      <c r="AI409" s="32">
        <v>1</v>
      </c>
      <c r="AJ409" s="7" t="s">
        <v>1148</v>
      </c>
      <c r="AK409" s="7" t="str">
        <f>IF(OR(N409="Q",P409="Q",R409="Q",T409="Q",V409="Q",X409="Q",Z409="Q",AB409="Q",AD409="Q",AF409="Q",AH409="Q",AJ409="Q"),"Yes","No")</f>
        <v>No</v>
      </c>
    </row>
    <row r="410" spans="1:37">
      <c r="A410" s="7" t="s">
        <v>443</v>
      </c>
      <c r="B410" s="7" t="s">
        <v>444</v>
      </c>
      <c r="C410" s="37" t="s">
        <v>96</v>
      </c>
      <c r="D410" s="298">
        <v>3001</v>
      </c>
      <c r="E410" s="299">
        <v>30001</v>
      </c>
      <c r="F410" s="27" t="s">
        <v>167</v>
      </c>
      <c r="G410" s="27" t="s">
        <v>160</v>
      </c>
      <c r="H410" s="35">
        <v>153199</v>
      </c>
      <c r="I410" s="35">
        <v>58</v>
      </c>
      <c r="J410" s="9" t="s">
        <v>7</v>
      </c>
      <c r="K410" s="9" t="s">
        <v>161</v>
      </c>
      <c r="L410" s="8">
        <v>45</v>
      </c>
      <c r="M410" s="8">
        <v>4185</v>
      </c>
      <c r="N410" s="9" t="s">
        <v>1148</v>
      </c>
      <c r="O410" s="8">
        <v>0</v>
      </c>
      <c r="P410" s="9" t="s">
        <v>1148</v>
      </c>
      <c r="Q410" s="8">
        <v>0</v>
      </c>
      <c r="R410" s="9" t="s">
        <v>1148</v>
      </c>
      <c r="S410" s="8">
        <v>0</v>
      </c>
      <c r="T410" s="9" t="s">
        <v>1148</v>
      </c>
      <c r="U410" s="8">
        <v>0</v>
      </c>
      <c r="V410" s="9" t="s">
        <v>1148</v>
      </c>
      <c r="W410" s="33">
        <v>4185</v>
      </c>
      <c r="X410" s="9" t="s">
        <v>1148</v>
      </c>
      <c r="Y410" s="30">
        <v>4</v>
      </c>
      <c r="Z410" s="9" t="s">
        <v>1148</v>
      </c>
      <c r="AA410" s="30">
        <v>0</v>
      </c>
      <c r="AB410" s="9" t="s">
        <v>1148</v>
      </c>
      <c r="AC410" s="30">
        <v>0</v>
      </c>
      <c r="AD410" s="9" t="s">
        <v>1148</v>
      </c>
      <c r="AE410" s="30">
        <v>0</v>
      </c>
      <c r="AF410" s="9" t="s">
        <v>1148</v>
      </c>
      <c r="AG410" s="19">
        <v>0</v>
      </c>
      <c r="AH410" s="34" t="s">
        <v>1148</v>
      </c>
      <c r="AI410" s="32">
        <v>4</v>
      </c>
      <c r="AJ410" s="7" t="s">
        <v>1148</v>
      </c>
      <c r="AK410" s="7" t="str">
        <f>IF(OR(N410="Q",P410="Q",R410="Q",T410="Q",V410="Q",X410="Q",Z410="Q",AB410="Q",AD410="Q",AF410="Q",AH410="Q",AJ410="Q"),"Yes","No")</f>
        <v>No</v>
      </c>
    </row>
    <row r="411" spans="1:37">
      <c r="A411" s="7" t="s">
        <v>443</v>
      </c>
      <c r="B411" s="7" t="s">
        <v>444</v>
      </c>
      <c r="C411" s="37" t="s">
        <v>96</v>
      </c>
      <c r="D411" s="298">
        <v>3001</v>
      </c>
      <c r="E411" s="299">
        <v>30001</v>
      </c>
      <c r="F411" s="27" t="s">
        <v>167</v>
      </c>
      <c r="G411" s="27" t="s">
        <v>160</v>
      </c>
      <c r="H411" s="35">
        <v>153199</v>
      </c>
      <c r="I411" s="35">
        <v>58</v>
      </c>
      <c r="J411" s="9" t="s">
        <v>10</v>
      </c>
      <c r="K411" s="9" t="s">
        <v>161</v>
      </c>
      <c r="L411" s="8">
        <v>13</v>
      </c>
      <c r="M411" s="8">
        <v>0</v>
      </c>
      <c r="N411" s="9" t="s">
        <v>1148</v>
      </c>
      <c r="O411" s="8">
        <v>0</v>
      </c>
      <c r="P411" s="9" t="s">
        <v>1148</v>
      </c>
      <c r="Q411" s="8">
        <v>0</v>
      </c>
      <c r="R411" s="9" t="s">
        <v>1148</v>
      </c>
      <c r="S411" s="8">
        <v>0</v>
      </c>
      <c r="T411" s="9" t="s">
        <v>1148</v>
      </c>
      <c r="U411" s="8">
        <v>0</v>
      </c>
      <c r="V411" s="9" t="s">
        <v>1148</v>
      </c>
      <c r="W411" s="33">
        <v>0</v>
      </c>
      <c r="X411" s="9" t="s">
        <v>1148</v>
      </c>
      <c r="Y411" s="30">
        <v>0</v>
      </c>
      <c r="Z411" s="9" t="s">
        <v>1148</v>
      </c>
      <c r="AA411" s="30">
        <v>0</v>
      </c>
      <c r="AB411" s="9" t="s">
        <v>1148</v>
      </c>
      <c r="AC411" s="30">
        <v>0</v>
      </c>
      <c r="AD411" s="9" t="s">
        <v>1148</v>
      </c>
      <c r="AE411" s="30">
        <v>0</v>
      </c>
      <c r="AF411" s="9" t="s">
        <v>1148</v>
      </c>
      <c r="AG411" s="19">
        <v>0</v>
      </c>
      <c r="AH411" s="34" t="s">
        <v>1148</v>
      </c>
      <c r="AI411" s="32">
        <v>0</v>
      </c>
      <c r="AJ411" s="7" t="s">
        <v>1148</v>
      </c>
      <c r="AK411" s="7" t="str">
        <f>IF(OR(N411="Q",P411="Q",R411="Q",T411="Q",V411="Q",X411="Q",Z411="Q",AB411="Q",AD411="Q",AF411="Q",AH411="Q",AJ411="Q"),"Yes","No")</f>
        <v>No</v>
      </c>
    </row>
    <row r="412" spans="1:37">
      <c r="A412" s="7" t="s">
        <v>65</v>
      </c>
      <c r="B412" s="7" t="s">
        <v>356</v>
      </c>
      <c r="C412" s="37" t="s">
        <v>63</v>
      </c>
      <c r="D412" s="298">
        <v>2161</v>
      </c>
      <c r="E412" s="299">
        <v>20161</v>
      </c>
      <c r="F412" s="27" t="s">
        <v>175</v>
      </c>
      <c r="G412" s="27" t="s">
        <v>160</v>
      </c>
      <c r="H412" s="35">
        <v>18351295</v>
      </c>
      <c r="I412" s="35">
        <v>57</v>
      </c>
      <c r="J412" s="9" t="s">
        <v>18</v>
      </c>
      <c r="K412" s="9" t="s">
        <v>161</v>
      </c>
      <c r="L412" s="8">
        <v>57</v>
      </c>
      <c r="M412" s="8">
        <v>0</v>
      </c>
      <c r="N412" s="9" t="s">
        <v>1148</v>
      </c>
      <c r="O412" s="8">
        <v>0</v>
      </c>
      <c r="P412" s="9" t="s">
        <v>1148</v>
      </c>
      <c r="Q412" s="8">
        <v>0</v>
      </c>
      <c r="R412" s="9" t="s">
        <v>1148</v>
      </c>
      <c r="S412" s="8">
        <v>0</v>
      </c>
      <c r="T412" s="9" t="s">
        <v>1148</v>
      </c>
      <c r="U412" s="8">
        <v>0</v>
      </c>
      <c r="V412" s="9" t="s">
        <v>1148</v>
      </c>
      <c r="W412" s="33">
        <v>0</v>
      </c>
      <c r="X412" s="9" t="s">
        <v>1148</v>
      </c>
      <c r="Y412" s="30">
        <v>0</v>
      </c>
      <c r="Z412" s="9" t="s">
        <v>1148</v>
      </c>
      <c r="AA412" s="30">
        <v>0</v>
      </c>
      <c r="AB412" s="9" t="s">
        <v>1148</v>
      </c>
      <c r="AC412" s="30">
        <v>0</v>
      </c>
      <c r="AD412" s="9" t="s">
        <v>1148</v>
      </c>
      <c r="AE412" s="30">
        <v>0</v>
      </c>
      <c r="AF412" s="9" t="s">
        <v>1148</v>
      </c>
      <c r="AG412" s="19">
        <v>0</v>
      </c>
      <c r="AH412" s="34" t="s">
        <v>1148</v>
      </c>
      <c r="AI412" s="32">
        <v>0</v>
      </c>
      <c r="AJ412" s="7" t="s">
        <v>1148</v>
      </c>
      <c r="AK412" s="7" t="str">
        <f>IF(OR(N412="Q",P412="Q",R412="Q",T412="Q",V412="Q",X412="Q",Z412="Q",AB412="Q",AD412="Q",AF412="Q",AH412="Q",AJ412="Q"),"Yes","No")</f>
        <v>No</v>
      </c>
    </row>
    <row r="413" spans="1:37">
      <c r="A413" s="7" t="s">
        <v>783</v>
      </c>
      <c r="B413" s="7" t="s">
        <v>784</v>
      </c>
      <c r="C413" s="37" t="s">
        <v>45</v>
      </c>
      <c r="D413" s="298">
        <v>4191</v>
      </c>
      <c r="E413" s="299">
        <v>40191</v>
      </c>
      <c r="F413" s="27" t="s">
        <v>167</v>
      </c>
      <c r="G413" s="27" t="s">
        <v>160</v>
      </c>
      <c r="H413" s="35">
        <v>73467</v>
      </c>
      <c r="I413" s="35">
        <v>56</v>
      </c>
      <c r="J413" s="9" t="s">
        <v>10</v>
      </c>
      <c r="K413" s="9" t="s">
        <v>161</v>
      </c>
      <c r="L413" s="8">
        <v>34</v>
      </c>
      <c r="M413" s="8">
        <v>5388</v>
      </c>
      <c r="N413" s="9" t="s">
        <v>1148</v>
      </c>
      <c r="O413" s="8">
        <v>0</v>
      </c>
      <c r="P413" s="9" t="s">
        <v>1148</v>
      </c>
      <c r="Q413" s="8">
        <v>0</v>
      </c>
      <c r="R413" s="9" t="s">
        <v>1148</v>
      </c>
      <c r="S413" s="8">
        <v>0</v>
      </c>
      <c r="T413" s="9" t="s">
        <v>1148</v>
      </c>
      <c r="U413" s="8">
        <v>0</v>
      </c>
      <c r="V413" s="9" t="s">
        <v>1148</v>
      </c>
      <c r="W413" s="33">
        <v>5388</v>
      </c>
      <c r="X413" s="9" t="s">
        <v>1148</v>
      </c>
      <c r="Y413" s="30">
        <v>6</v>
      </c>
      <c r="Z413" s="9" t="s">
        <v>1148</v>
      </c>
      <c r="AA413" s="30">
        <v>0</v>
      </c>
      <c r="AB413" s="9" t="s">
        <v>1148</v>
      </c>
      <c r="AC413" s="30">
        <v>0</v>
      </c>
      <c r="AD413" s="9" t="s">
        <v>1148</v>
      </c>
      <c r="AE413" s="30">
        <v>0</v>
      </c>
      <c r="AF413" s="9" t="s">
        <v>1148</v>
      </c>
      <c r="AG413" s="19">
        <v>0</v>
      </c>
      <c r="AH413" s="34" t="s">
        <v>1148</v>
      </c>
      <c r="AI413" s="32">
        <v>6</v>
      </c>
      <c r="AJ413" s="7" t="s">
        <v>1148</v>
      </c>
      <c r="AK413" s="7" t="str">
        <f>IF(OR(N413="Q",P413="Q",R413="Q",T413="Q",V413="Q",X413="Q",Z413="Q",AB413="Q",AD413="Q",AF413="Q",AH413="Q",AJ413="Q"),"Yes","No")</f>
        <v>No</v>
      </c>
    </row>
    <row r="414" spans="1:37">
      <c r="A414" s="7" t="s">
        <v>376</v>
      </c>
      <c r="B414" s="7" t="s">
        <v>377</v>
      </c>
      <c r="C414" s="37" t="s">
        <v>89</v>
      </c>
      <c r="D414" s="298">
        <v>5</v>
      </c>
      <c r="E414" s="299">
        <v>5</v>
      </c>
      <c r="F414" s="27" t="s">
        <v>164</v>
      </c>
      <c r="G414" s="27" t="s">
        <v>160</v>
      </c>
      <c r="H414" s="35">
        <v>3059393</v>
      </c>
      <c r="I414" s="35">
        <v>56</v>
      </c>
      <c r="J414" s="9" t="s">
        <v>7</v>
      </c>
      <c r="K414" s="9" t="s">
        <v>161</v>
      </c>
      <c r="L414" s="8">
        <v>34</v>
      </c>
      <c r="M414" s="8">
        <v>0</v>
      </c>
      <c r="N414" s="9" t="s">
        <v>1148</v>
      </c>
      <c r="O414" s="8">
        <v>0</v>
      </c>
      <c r="P414" s="9" t="s">
        <v>1148</v>
      </c>
      <c r="Q414" s="8">
        <v>0</v>
      </c>
      <c r="R414" s="9" t="s">
        <v>1148</v>
      </c>
      <c r="S414" s="8">
        <v>0</v>
      </c>
      <c r="T414" s="9" t="s">
        <v>1148</v>
      </c>
      <c r="U414" s="8">
        <v>0</v>
      </c>
      <c r="V414" s="9" t="s">
        <v>1148</v>
      </c>
      <c r="W414" s="33">
        <v>0</v>
      </c>
      <c r="X414" s="9" t="s">
        <v>1148</v>
      </c>
      <c r="Y414" s="30">
        <v>0</v>
      </c>
      <c r="Z414" s="9" t="s">
        <v>1148</v>
      </c>
      <c r="AA414" s="30">
        <v>0</v>
      </c>
      <c r="AB414" s="9" t="s">
        <v>1148</v>
      </c>
      <c r="AC414" s="30">
        <v>0</v>
      </c>
      <c r="AD414" s="9" t="s">
        <v>1148</v>
      </c>
      <c r="AE414" s="30">
        <v>0</v>
      </c>
      <c r="AF414" s="9" t="s">
        <v>1148</v>
      </c>
      <c r="AG414" s="19">
        <v>0</v>
      </c>
      <c r="AH414" s="34" t="s">
        <v>1148</v>
      </c>
      <c r="AI414" s="32">
        <v>0</v>
      </c>
      <c r="AJ414" s="7" t="s">
        <v>1148</v>
      </c>
      <c r="AK414" s="7" t="str">
        <f>IF(OR(N414="Q",P414="Q",R414="Q",T414="Q",V414="Q",X414="Q",Z414="Q",AB414="Q",AD414="Q",AF414="Q",AH414="Q",AJ414="Q"),"Yes","No")</f>
        <v>No</v>
      </c>
    </row>
    <row r="415" spans="1:37">
      <c r="A415" s="7" t="s">
        <v>376</v>
      </c>
      <c r="B415" s="7" t="s">
        <v>377</v>
      </c>
      <c r="C415" s="37" t="s">
        <v>89</v>
      </c>
      <c r="D415" s="298">
        <v>5</v>
      </c>
      <c r="E415" s="299">
        <v>5</v>
      </c>
      <c r="F415" s="27" t="s">
        <v>164</v>
      </c>
      <c r="G415" s="27" t="s">
        <v>160</v>
      </c>
      <c r="H415" s="35">
        <v>3059393</v>
      </c>
      <c r="I415" s="35">
        <v>56</v>
      </c>
      <c r="J415" s="9" t="s">
        <v>10</v>
      </c>
      <c r="K415" s="9" t="s">
        <v>161</v>
      </c>
      <c r="L415" s="8">
        <v>22</v>
      </c>
      <c r="M415" s="8">
        <v>0</v>
      </c>
      <c r="N415" s="9" t="s">
        <v>1148</v>
      </c>
      <c r="O415" s="8">
        <v>0</v>
      </c>
      <c r="P415" s="9" t="s">
        <v>1148</v>
      </c>
      <c r="Q415" s="8">
        <v>0</v>
      </c>
      <c r="R415" s="9" t="s">
        <v>1148</v>
      </c>
      <c r="S415" s="8">
        <v>0</v>
      </c>
      <c r="T415" s="9" t="s">
        <v>1148</v>
      </c>
      <c r="U415" s="8">
        <v>0</v>
      </c>
      <c r="V415" s="9" t="s">
        <v>1148</v>
      </c>
      <c r="W415" s="33">
        <v>0</v>
      </c>
      <c r="X415" s="9" t="s">
        <v>1148</v>
      </c>
      <c r="Y415" s="30">
        <v>0</v>
      </c>
      <c r="Z415" s="9" t="s">
        <v>1148</v>
      </c>
      <c r="AA415" s="30">
        <v>0</v>
      </c>
      <c r="AB415" s="9" t="s">
        <v>1148</v>
      </c>
      <c r="AC415" s="30">
        <v>0</v>
      </c>
      <c r="AD415" s="9" t="s">
        <v>1148</v>
      </c>
      <c r="AE415" s="30">
        <v>0</v>
      </c>
      <c r="AF415" s="9" t="s">
        <v>1148</v>
      </c>
      <c r="AG415" s="19">
        <v>0</v>
      </c>
      <c r="AH415" s="34" t="s">
        <v>1148</v>
      </c>
      <c r="AI415" s="32">
        <v>0</v>
      </c>
      <c r="AJ415" s="7" t="s">
        <v>1148</v>
      </c>
      <c r="AK415" s="7" t="str">
        <f>IF(OR(N415="Q",P415="Q",R415="Q",T415="Q",V415="Q",X415="Q",Z415="Q",AB415="Q",AD415="Q",AF415="Q",AH415="Q",AJ415="Q"),"Yes","No")</f>
        <v>No</v>
      </c>
    </row>
    <row r="416" spans="1:37">
      <c r="A416" s="7" t="s">
        <v>783</v>
      </c>
      <c r="B416" s="7" t="s">
        <v>784</v>
      </c>
      <c r="C416" s="37" t="s">
        <v>45</v>
      </c>
      <c r="D416" s="298">
        <v>4191</v>
      </c>
      <c r="E416" s="299">
        <v>40191</v>
      </c>
      <c r="F416" s="27" t="s">
        <v>167</v>
      </c>
      <c r="G416" s="27" t="s">
        <v>160</v>
      </c>
      <c r="H416" s="35">
        <v>73467</v>
      </c>
      <c r="I416" s="35">
        <v>56</v>
      </c>
      <c r="J416" s="9" t="s">
        <v>8</v>
      </c>
      <c r="K416" s="9" t="s">
        <v>161</v>
      </c>
      <c r="L416" s="8">
        <v>16</v>
      </c>
      <c r="M416" s="8">
        <v>0</v>
      </c>
      <c r="N416" s="9" t="s">
        <v>1148</v>
      </c>
      <c r="O416" s="8">
        <v>0</v>
      </c>
      <c r="P416" s="9" t="s">
        <v>1148</v>
      </c>
      <c r="Q416" s="8">
        <v>0</v>
      </c>
      <c r="R416" s="9" t="s">
        <v>1148</v>
      </c>
      <c r="S416" s="8">
        <v>0</v>
      </c>
      <c r="T416" s="9" t="s">
        <v>1148</v>
      </c>
      <c r="U416" s="8">
        <v>0</v>
      </c>
      <c r="V416" s="9" t="s">
        <v>1148</v>
      </c>
      <c r="W416" s="33">
        <v>0</v>
      </c>
      <c r="X416" s="9" t="s">
        <v>1148</v>
      </c>
      <c r="Y416" s="30">
        <v>0</v>
      </c>
      <c r="Z416" s="9" t="s">
        <v>1148</v>
      </c>
      <c r="AA416" s="30">
        <v>0</v>
      </c>
      <c r="AB416" s="9" t="s">
        <v>1148</v>
      </c>
      <c r="AC416" s="30">
        <v>0</v>
      </c>
      <c r="AD416" s="9" t="s">
        <v>1148</v>
      </c>
      <c r="AE416" s="30">
        <v>0</v>
      </c>
      <c r="AF416" s="9" t="s">
        <v>1148</v>
      </c>
      <c r="AG416" s="19">
        <v>0</v>
      </c>
      <c r="AH416" s="34" t="s">
        <v>1148</v>
      </c>
      <c r="AI416" s="32">
        <v>0</v>
      </c>
      <c r="AJ416" s="7" t="s">
        <v>1148</v>
      </c>
      <c r="AK416" s="7" t="str">
        <f>IF(OR(N416="Q",P416="Q",R416="Q",T416="Q",V416="Q",X416="Q",Z416="Q",AB416="Q",AD416="Q",AF416="Q",AH416="Q",AJ416="Q"),"Yes","No")</f>
        <v>No</v>
      </c>
    </row>
    <row r="417" spans="1:37">
      <c r="A417" s="7" t="s">
        <v>783</v>
      </c>
      <c r="B417" s="7" t="s">
        <v>784</v>
      </c>
      <c r="C417" s="37" t="s">
        <v>45</v>
      </c>
      <c r="D417" s="298">
        <v>4191</v>
      </c>
      <c r="E417" s="299">
        <v>40191</v>
      </c>
      <c r="F417" s="27" t="s">
        <v>167</v>
      </c>
      <c r="G417" s="27" t="s">
        <v>160</v>
      </c>
      <c r="H417" s="35">
        <v>73467</v>
      </c>
      <c r="I417" s="35">
        <v>56</v>
      </c>
      <c r="J417" s="9" t="s">
        <v>7</v>
      </c>
      <c r="K417" s="9" t="s">
        <v>161</v>
      </c>
      <c r="L417" s="8">
        <v>6</v>
      </c>
      <c r="M417" s="8">
        <v>0</v>
      </c>
      <c r="N417" s="9" t="s">
        <v>1148</v>
      </c>
      <c r="O417" s="8">
        <v>0</v>
      </c>
      <c r="P417" s="9" t="s">
        <v>1148</v>
      </c>
      <c r="Q417" s="8">
        <v>0</v>
      </c>
      <c r="R417" s="9" t="s">
        <v>1148</v>
      </c>
      <c r="S417" s="8">
        <v>4200</v>
      </c>
      <c r="T417" s="9" t="s">
        <v>1148</v>
      </c>
      <c r="U417" s="8">
        <v>0</v>
      </c>
      <c r="V417" s="9" t="s">
        <v>1148</v>
      </c>
      <c r="W417" s="33">
        <v>4200</v>
      </c>
      <c r="X417" s="9" t="s">
        <v>1148</v>
      </c>
      <c r="Y417" s="30">
        <v>0</v>
      </c>
      <c r="Z417" s="9" t="s">
        <v>1148</v>
      </c>
      <c r="AA417" s="30">
        <v>0</v>
      </c>
      <c r="AB417" s="9" t="s">
        <v>1148</v>
      </c>
      <c r="AC417" s="30">
        <v>0</v>
      </c>
      <c r="AD417" s="9" t="s">
        <v>1148</v>
      </c>
      <c r="AE417" s="30">
        <v>4.5</v>
      </c>
      <c r="AF417" s="9" t="s">
        <v>1148</v>
      </c>
      <c r="AG417" s="19">
        <v>0</v>
      </c>
      <c r="AH417" s="34" t="s">
        <v>1148</v>
      </c>
      <c r="AI417" s="32">
        <v>4.5</v>
      </c>
      <c r="AJ417" s="7" t="s">
        <v>1148</v>
      </c>
      <c r="AK417" s="7" t="str">
        <f>IF(OR(N417="Q",P417="Q",R417="Q",T417="Q",V417="Q",X417="Q",Z417="Q",AB417="Q",AD417="Q",AF417="Q",AH417="Q",AJ417="Q"),"Yes","No")</f>
        <v>No</v>
      </c>
    </row>
    <row r="418" spans="1:37">
      <c r="A418" s="7" t="s">
        <v>405</v>
      </c>
      <c r="B418" s="7" t="s">
        <v>311</v>
      </c>
      <c r="C418" s="37" t="s">
        <v>42</v>
      </c>
      <c r="D418" s="298">
        <v>5051</v>
      </c>
      <c r="E418" s="299">
        <v>50051</v>
      </c>
      <c r="F418" s="27" t="s">
        <v>167</v>
      </c>
      <c r="G418" s="27" t="s">
        <v>160</v>
      </c>
      <c r="H418" s="35">
        <v>147725</v>
      </c>
      <c r="I418" s="35">
        <v>55</v>
      </c>
      <c r="J418" s="9" t="s">
        <v>7</v>
      </c>
      <c r="K418" s="9" t="s">
        <v>161</v>
      </c>
      <c r="L418" s="8">
        <v>50</v>
      </c>
      <c r="M418" s="8">
        <v>13970</v>
      </c>
      <c r="N418" s="9" t="s">
        <v>1148</v>
      </c>
      <c r="O418" s="8">
        <v>0</v>
      </c>
      <c r="P418" s="9" t="s">
        <v>1148</v>
      </c>
      <c r="Q418" s="8">
        <v>0</v>
      </c>
      <c r="R418" s="9" t="s">
        <v>1148</v>
      </c>
      <c r="S418" s="8">
        <v>1410</v>
      </c>
      <c r="T418" s="9" t="s">
        <v>1148</v>
      </c>
      <c r="U418" s="8">
        <v>0</v>
      </c>
      <c r="V418" s="9" t="s">
        <v>1148</v>
      </c>
      <c r="W418" s="33">
        <v>15380</v>
      </c>
      <c r="X418" s="9" t="s">
        <v>1148</v>
      </c>
      <c r="Y418" s="30">
        <v>19</v>
      </c>
      <c r="Z418" s="9" t="s">
        <v>1148</v>
      </c>
      <c r="AA418" s="30">
        <v>0</v>
      </c>
      <c r="AB418" s="9" t="s">
        <v>1148</v>
      </c>
      <c r="AC418" s="30">
        <v>0</v>
      </c>
      <c r="AD418" s="9" t="s">
        <v>1148</v>
      </c>
      <c r="AE418" s="30">
        <v>2</v>
      </c>
      <c r="AF418" s="9" t="s">
        <v>1148</v>
      </c>
      <c r="AG418" s="19">
        <v>0</v>
      </c>
      <c r="AH418" s="34" t="s">
        <v>1148</v>
      </c>
      <c r="AI418" s="32">
        <v>21</v>
      </c>
      <c r="AJ418" s="7" t="s">
        <v>1148</v>
      </c>
      <c r="AK418" s="7" t="str">
        <f>IF(OR(N418="Q",P418="Q",R418="Q",T418="Q",V418="Q",X418="Q",Z418="Q",AB418="Q",AD418="Q",AF418="Q",AH418="Q",AJ418="Q"),"Yes","No")</f>
        <v>No</v>
      </c>
    </row>
    <row r="419" spans="1:37">
      <c r="A419" s="7" t="s">
        <v>366</v>
      </c>
      <c r="B419" s="7" t="s">
        <v>367</v>
      </c>
      <c r="C419" s="37" t="s">
        <v>54</v>
      </c>
      <c r="D419" s="298">
        <v>5025</v>
      </c>
      <c r="E419" s="299">
        <v>50025</v>
      </c>
      <c r="F419" s="27" t="s">
        <v>167</v>
      </c>
      <c r="G419" s="27" t="s">
        <v>160</v>
      </c>
      <c r="H419" s="35">
        <v>120378</v>
      </c>
      <c r="I419" s="35">
        <v>55</v>
      </c>
      <c r="J419" s="9" t="s">
        <v>7</v>
      </c>
      <c r="K419" s="9" t="s">
        <v>161</v>
      </c>
      <c r="L419" s="8">
        <v>48</v>
      </c>
      <c r="M419" s="8">
        <v>9747</v>
      </c>
      <c r="N419" s="9" t="s">
        <v>1148</v>
      </c>
      <c r="O419" s="8">
        <v>0</v>
      </c>
      <c r="P419" s="9" t="s">
        <v>1148</v>
      </c>
      <c r="Q419" s="8">
        <v>0</v>
      </c>
      <c r="R419" s="9" t="s">
        <v>1148</v>
      </c>
      <c r="S419" s="8">
        <v>2863</v>
      </c>
      <c r="T419" s="9" t="s">
        <v>1148</v>
      </c>
      <c r="U419" s="8">
        <v>0</v>
      </c>
      <c r="V419" s="9" t="s">
        <v>1148</v>
      </c>
      <c r="W419" s="33">
        <v>12610</v>
      </c>
      <c r="X419" s="9" t="s">
        <v>1148</v>
      </c>
      <c r="Y419" s="30">
        <v>11</v>
      </c>
      <c r="Z419" s="9" t="s">
        <v>1148</v>
      </c>
      <c r="AA419" s="30">
        <v>0</v>
      </c>
      <c r="AB419" s="9" t="s">
        <v>1148</v>
      </c>
      <c r="AC419" s="30">
        <v>0</v>
      </c>
      <c r="AD419" s="9" t="s">
        <v>1148</v>
      </c>
      <c r="AE419" s="30">
        <v>2</v>
      </c>
      <c r="AF419" s="9" t="s">
        <v>1148</v>
      </c>
      <c r="AG419" s="19">
        <v>0</v>
      </c>
      <c r="AH419" s="34" t="s">
        <v>1148</v>
      </c>
      <c r="AI419" s="32">
        <v>13</v>
      </c>
      <c r="AJ419" s="7" t="s">
        <v>1148</v>
      </c>
      <c r="AK419" s="7" t="str">
        <f>IF(OR(N419="Q",P419="Q",R419="Q",T419="Q",V419="Q",X419="Q",Z419="Q",AB419="Q",AD419="Q",AF419="Q",AH419="Q",AJ419="Q"),"Yes","No")</f>
        <v>No</v>
      </c>
    </row>
    <row r="420" spans="1:37">
      <c r="A420" s="7" t="s">
        <v>752</v>
      </c>
      <c r="B420" s="7" t="s">
        <v>753</v>
      </c>
      <c r="C420" s="37" t="s">
        <v>84</v>
      </c>
      <c r="D420" s="298">
        <v>6102</v>
      </c>
      <c r="E420" s="299">
        <v>60102</v>
      </c>
      <c r="F420" s="27" t="s">
        <v>167</v>
      </c>
      <c r="G420" s="27" t="s">
        <v>160</v>
      </c>
      <c r="H420" s="35">
        <v>92984</v>
      </c>
      <c r="I420" s="35">
        <v>55</v>
      </c>
      <c r="J420" s="9" t="s">
        <v>10</v>
      </c>
      <c r="K420" s="9" t="s">
        <v>161</v>
      </c>
      <c r="L420" s="8">
        <v>40</v>
      </c>
      <c r="M420" s="8">
        <v>5715</v>
      </c>
      <c r="N420" s="9" t="s">
        <v>1148</v>
      </c>
      <c r="O420" s="8">
        <v>0</v>
      </c>
      <c r="P420" s="9" t="s">
        <v>1148</v>
      </c>
      <c r="Q420" s="8">
        <v>0</v>
      </c>
      <c r="R420" s="9" t="s">
        <v>1148</v>
      </c>
      <c r="S420" s="8">
        <v>0</v>
      </c>
      <c r="T420" s="9" t="s">
        <v>1148</v>
      </c>
      <c r="U420" s="8">
        <v>0</v>
      </c>
      <c r="V420" s="9" t="s">
        <v>1148</v>
      </c>
      <c r="W420" s="33">
        <v>5715</v>
      </c>
      <c r="X420" s="9" t="s">
        <v>1148</v>
      </c>
      <c r="Y420" s="30">
        <v>5</v>
      </c>
      <c r="Z420" s="9" t="s">
        <v>1148</v>
      </c>
      <c r="AA420" s="30">
        <v>0</v>
      </c>
      <c r="AB420" s="9" t="s">
        <v>1148</v>
      </c>
      <c r="AC420" s="30">
        <v>0</v>
      </c>
      <c r="AD420" s="9" t="s">
        <v>1148</v>
      </c>
      <c r="AE420" s="30">
        <v>0</v>
      </c>
      <c r="AF420" s="9" t="s">
        <v>1148</v>
      </c>
      <c r="AG420" s="19">
        <v>0</v>
      </c>
      <c r="AH420" s="34" t="s">
        <v>1148</v>
      </c>
      <c r="AI420" s="32">
        <v>5</v>
      </c>
      <c r="AJ420" s="7" t="s">
        <v>1148</v>
      </c>
      <c r="AK420" s="7" t="str">
        <f>IF(OR(N420="Q",P420="Q",R420="Q",T420="Q",V420="Q",X420="Q",Z420="Q",AB420="Q",AD420="Q",AF420="Q",AH420="Q",AJ420="Q"),"Yes","No")</f>
        <v>No</v>
      </c>
    </row>
    <row r="421" spans="1:37">
      <c r="A421" s="7" t="s">
        <v>752</v>
      </c>
      <c r="B421" s="7" t="s">
        <v>753</v>
      </c>
      <c r="C421" s="37" t="s">
        <v>84</v>
      </c>
      <c r="D421" s="298">
        <v>6102</v>
      </c>
      <c r="E421" s="299">
        <v>60102</v>
      </c>
      <c r="F421" s="27" t="s">
        <v>167</v>
      </c>
      <c r="G421" s="27" t="s">
        <v>160</v>
      </c>
      <c r="H421" s="35">
        <v>92984</v>
      </c>
      <c r="I421" s="35">
        <v>55</v>
      </c>
      <c r="J421" s="9" t="s">
        <v>7</v>
      </c>
      <c r="K421" s="9" t="s">
        <v>161</v>
      </c>
      <c r="L421" s="8">
        <v>15</v>
      </c>
      <c r="M421" s="8">
        <v>1193</v>
      </c>
      <c r="N421" s="9" t="s">
        <v>1148</v>
      </c>
      <c r="O421" s="8">
        <v>0</v>
      </c>
      <c r="P421" s="9" t="s">
        <v>1148</v>
      </c>
      <c r="Q421" s="8">
        <v>660</v>
      </c>
      <c r="R421" s="9" t="s">
        <v>1148</v>
      </c>
      <c r="S421" s="8">
        <v>0</v>
      </c>
      <c r="T421" s="9" t="s">
        <v>1148</v>
      </c>
      <c r="U421" s="8">
        <v>0</v>
      </c>
      <c r="V421" s="9" t="s">
        <v>1148</v>
      </c>
      <c r="W421" s="33">
        <v>1853</v>
      </c>
      <c r="X421" s="9" t="s">
        <v>1148</v>
      </c>
      <c r="Y421" s="30">
        <v>1</v>
      </c>
      <c r="Z421" s="9" t="s">
        <v>1148</v>
      </c>
      <c r="AA421" s="30">
        <v>0</v>
      </c>
      <c r="AB421" s="9" t="s">
        <v>1148</v>
      </c>
      <c r="AC421" s="30">
        <v>1</v>
      </c>
      <c r="AD421" s="9" t="s">
        <v>1148</v>
      </c>
      <c r="AE421" s="30">
        <v>0</v>
      </c>
      <c r="AF421" s="9" t="s">
        <v>1148</v>
      </c>
      <c r="AG421" s="19">
        <v>0</v>
      </c>
      <c r="AH421" s="34" t="s">
        <v>1148</v>
      </c>
      <c r="AI421" s="32">
        <v>2</v>
      </c>
      <c r="AJ421" s="7" t="s">
        <v>1148</v>
      </c>
      <c r="AK421" s="7" t="str">
        <f>IF(OR(N421="Q",P421="Q",R421="Q",T421="Q",V421="Q",X421="Q",Z421="Q",AB421="Q",AD421="Q",AF421="Q",AH421="Q",AJ421="Q"),"Yes","No")</f>
        <v>No</v>
      </c>
    </row>
    <row r="422" spans="1:37">
      <c r="A422" s="7" t="s">
        <v>405</v>
      </c>
      <c r="B422" s="7" t="s">
        <v>311</v>
      </c>
      <c r="C422" s="37" t="s">
        <v>42</v>
      </c>
      <c r="D422" s="298">
        <v>5051</v>
      </c>
      <c r="E422" s="299">
        <v>50051</v>
      </c>
      <c r="F422" s="27" t="s">
        <v>167</v>
      </c>
      <c r="G422" s="27" t="s">
        <v>160</v>
      </c>
      <c r="H422" s="35">
        <v>147725</v>
      </c>
      <c r="I422" s="35">
        <v>55</v>
      </c>
      <c r="J422" s="9" t="s">
        <v>10</v>
      </c>
      <c r="K422" s="9" t="s">
        <v>161</v>
      </c>
      <c r="L422" s="8">
        <v>5</v>
      </c>
      <c r="M422" s="8">
        <v>1477</v>
      </c>
      <c r="N422" s="9" t="s">
        <v>1148</v>
      </c>
      <c r="O422" s="8">
        <v>0</v>
      </c>
      <c r="P422" s="9" t="s">
        <v>1148</v>
      </c>
      <c r="Q422" s="8">
        <v>0</v>
      </c>
      <c r="R422" s="9" t="s">
        <v>1148</v>
      </c>
      <c r="S422" s="8">
        <v>0</v>
      </c>
      <c r="T422" s="9" t="s">
        <v>1148</v>
      </c>
      <c r="U422" s="8">
        <v>0</v>
      </c>
      <c r="V422" s="9" t="s">
        <v>1148</v>
      </c>
      <c r="W422" s="33">
        <v>1477</v>
      </c>
      <c r="X422" s="9" t="s">
        <v>1148</v>
      </c>
      <c r="Y422" s="30">
        <v>1</v>
      </c>
      <c r="Z422" s="9" t="s">
        <v>1148</v>
      </c>
      <c r="AA422" s="30">
        <v>0</v>
      </c>
      <c r="AB422" s="9" t="s">
        <v>1148</v>
      </c>
      <c r="AC422" s="30">
        <v>0</v>
      </c>
      <c r="AD422" s="9" t="s">
        <v>1148</v>
      </c>
      <c r="AE422" s="30">
        <v>0</v>
      </c>
      <c r="AF422" s="9" t="s">
        <v>1148</v>
      </c>
      <c r="AG422" s="19">
        <v>0</v>
      </c>
      <c r="AH422" s="34" t="s">
        <v>1148</v>
      </c>
      <c r="AI422" s="32">
        <v>1</v>
      </c>
      <c r="AJ422" s="7" t="s">
        <v>1148</v>
      </c>
      <c r="AK422" s="7" t="str">
        <f>IF(OR(N422="Q",P422="Q",R422="Q",T422="Q",V422="Q",X422="Q",Z422="Q",AB422="Q",AD422="Q",AF422="Q",AH422="Q",AJ422="Q"),"Yes","No")</f>
        <v>No</v>
      </c>
    </row>
    <row r="423" spans="1:37">
      <c r="A423" s="7" t="s">
        <v>247</v>
      </c>
      <c r="B423" s="7" t="s">
        <v>248</v>
      </c>
      <c r="C423" s="37" t="s">
        <v>77</v>
      </c>
      <c r="D423" s="298">
        <v>3012</v>
      </c>
      <c r="E423" s="299">
        <v>30012</v>
      </c>
      <c r="F423" s="27" t="s">
        <v>167</v>
      </c>
      <c r="G423" s="27" t="s">
        <v>160</v>
      </c>
      <c r="H423" s="35">
        <v>69014</v>
      </c>
      <c r="I423" s="35">
        <v>54</v>
      </c>
      <c r="J423" s="9" t="s">
        <v>7</v>
      </c>
      <c r="K423" s="9" t="s">
        <v>161</v>
      </c>
      <c r="L423" s="8">
        <v>32</v>
      </c>
      <c r="M423" s="8">
        <v>17733</v>
      </c>
      <c r="N423" s="9" t="s">
        <v>1148</v>
      </c>
      <c r="O423" s="8">
        <v>0</v>
      </c>
      <c r="P423" s="9" t="s">
        <v>1148</v>
      </c>
      <c r="Q423" s="8">
        <v>5318</v>
      </c>
      <c r="R423" s="9" t="s">
        <v>1148</v>
      </c>
      <c r="S423" s="8">
        <v>0</v>
      </c>
      <c r="T423" s="9" t="s">
        <v>1148</v>
      </c>
      <c r="U423" s="8">
        <v>0</v>
      </c>
      <c r="V423" s="9" t="s">
        <v>1148</v>
      </c>
      <c r="W423" s="33">
        <v>23051</v>
      </c>
      <c r="X423" s="9" t="s">
        <v>1148</v>
      </c>
      <c r="Y423" s="30">
        <v>13.73</v>
      </c>
      <c r="Z423" s="9" t="s">
        <v>1148</v>
      </c>
      <c r="AA423" s="30">
        <v>0</v>
      </c>
      <c r="AB423" s="9" t="s">
        <v>1148</v>
      </c>
      <c r="AC423" s="30">
        <v>5</v>
      </c>
      <c r="AD423" s="9" t="s">
        <v>1148</v>
      </c>
      <c r="AE423" s="30">
        <v>0</v>
      </c>
      <c r="AF423" s="9" t="s">
        <v>1148</v>
      </c>
      <c r="AG423" s="19">
        <v>0</v>
      </c>
      <c r="AH423" s="34" t="s">
        <v>1148</v>
      </c>
      <c r="AI423" s="32">
        <v>18.73</v>
      </c>
      <c r="AJ423" s="7" t="s">
        <v>1148</v>
      </c>
      <c r="AK423" s="7" t="str">
        <f>IF(OR(N423="Q",P423="Q",R423="Q",T423="Q",V423="Q",X423="Q",Z423="Q",AB423="Q",AD423="Q",AF423="Q",AH423="Q",AJ423="Q"),"Yes","No")</f>
        <v>No</v>
      </c>
    </row>
    <row r="424" spans="1:37">
      <c r="A424" s="7" t="s">
        <v>247</v>
      </c>
      <c r="B424" s="7" t="s">
        <v>248</v>
      </c>
      <c r="C424" s="37" t="s">
        <v>77</v>
      </c>
      <c r="D424" s="298">
        <v>3012</v>
      </c>
      <c r="E424" s="299">
        <v>30012</v>
      </c>
      <c r="F424" s="27" t="s">
        <v>167</v>
      </c>
      <c r="G424" s="27" t="s">
        <v>160</v>
      </c>
      <c r="H424" s="35">
        <v>69014</v>
      </c>
      <c r="I424" s="35">
        <v>54</v>
      </c>
      <c r="J424" s="9" t="s">
        <v>10</v>
      </c>
      <c r="K424" s="9" t="s">
        <v>161</v>
      </c>
      <c r="L424" s="8">
        <v>20</v>
      </c>
      <c r="M424" s="8">
        <v>9897</v>
      </c>
      <c r="N424" s="9" t="s">
        <v>1148</v>
      </c>
      <c r="O424" s="8">
        <v>0</v>
      </c>
      <c r="P424" s="9" t="s">
        <v>1148</v>
      </c>
      <c r="Q424" s="8">
        <v>0</v>
      </c>
      <c r="R424" s="9" t="s">
        <v>1148</v>
      </c>
      <c r="S424" s="8">
        <v>0</v>
      </c>
      <c r="T424" s="9" t="s">
        <v>1148</v>
      </c>
      <c r="U424" s="8">
        <v>0</v>
      </c>
      <c r="V424" s="9" t="s">
        <v>1148</v>
      </c>
      <c r="W424" s="33">
        <v>9897</v>
      </c>
      <c r="X424" s="9" t="s">
        <v>1148</v>
      </c>
      <c r="Y424" s="30">
        <v>7.27</v>
      </c>
      <c r="Z424" s="9" t="s">
        <v>1148</v>
      </c>
      <c r="AA424" s="30">
        <v>0</v>
      </c>
      <c r="AB424" s="9" t="s">
        <v>1148</v>
      </c>
      <c r="AC424" s="30">
        <v>0</v>
      </c>
      <c r="AD424" s="9" t="s">
        <v>1148</v>
      </c>
      <c r="AE424" s="30">
        <v>0</v>
      </c>
      <c r="AF424" s="9" t="s">
        <v>1148</v>
      </c>
      <c r="AG424" s="19">
        <v>0</v>
      </c>
      <c r="AH424" s="34" t="s">
        <v>1148</v>
      </c>
      <c r="AI424" s="32">
        <v>7.27</v>
      </c>
      <c r="AJ424" s="7" t="s">
        <v>1148</v>
      </c>
      <c r="AK424" s="7" t="str">
        <f>IF(OR(N424="Q",P424="Q",R424="Q",T424="Q",V424="Q",X424="Q",Z424="Q",AB424="Q",AD424="Q",AF424="Q",AH424="Q",AJ424="Q"),"Yes","No")</f>
        <v>No</v>
      </c>
    </row>
    <row r="425" spans="1:37">
      <c r="A425" s="7" t="s">
        <v>247</v>
      </c>
      <c r="B425" s="7" t="s">
        <v>248</v>
      </c>
      <c r="C425" s="37" t="s">
        <v>77</v>
      </c>
      <c r="D425" s="298">
        <v>3012</v>
      </c>
      <c r="E425" s="299">
        <v>30012</v>
      </c>
      <c r="F425" s="27" t="s">
        <v>167</v>
      </c>
      <c r="G425" s="27" t="s">
        <v>160</v>
      </c>
      <c r="H425" s="35">
        <v>69014</v>
      </c>
      <c r="I425" s="35">
        <v>54</v>
      </c>
      <c r="J425" s="9" t="s">
        <v>78</v>
      </c>
      <c r="K425" s="9" t="s">
        <v>161</v>
      </c>
      <c r="L425" s="8">
        <v>2</v>
      </c>
      <c r="M425" s="8">
        <v>2803</v>
      </c>
      <c r="N425" s="9" t="s">
        <v>1148</v>
      </c>
      <c r="O425" s="8">
        <v>0</v>
      </c>
      <c r="P425" s="9" t="s">
        <v>1148</v>
      </c>
      <c r="Q425" s="8">
        <v>0</v>
      </c>
      <c r="R425" s="9" t="s">
        <v>1148</v>
      </c>
      <c r="S425" s="8">
        <v>3092</v>
      </c>
      <c r="T425" s="9" t="s">
        <v>1148</v>
      </c>
      <c r="U425" s="8">
        <v>0</v>
      </c>
      <c r="V425" s="9" t="s">
        <v>1148</v>
      </c>
      <c r="W425" s="33">
        <v>5895</v>
      </c>
      <c r="X425" s="9" t="s">
        <v>1148</v>
      </c>
      <c r="Y425" s="30">
        <v>6</v>
      </c>
      <c r="Z425" s="9" t="s">
        <v>1148</v>
      </c>
      <c r="AA425" s="30">
        <v>0</v>
      </c>
      <c r="AB425" s="9" t="s">
        <v>1148</v>
      </c>
      <c r="AC425" s="30">
        <v>0</v>
      </c>
      <c r="AD425" s="9" t="s">
        <v>1148</v>
      </c>
      <c r="AE425" s="30">
        <v>12</v>
      </c>
      <c r="AF425" s="9" t="s">
        <v>1148</v>
      </c>
      <c r="AG425" s="19">
        <v>0</v>
      </c>
      <c r="AH425" s="34" t="s">
        <v>1148</v>
      </c>
      <c r="AI425" s="32">
        <v>18</v>
      </c>
      <c r="AJ425" s="7" t="s">
        <v>1148</v>
      </c>
      <c r="AK425" s="7" t="str">
        <f>IF(OR(N425="Q",P425="Q",R425="Q",T425="Q",V425="Q",X425="Q",Z425="Q",AB425="Q",AD425="Q",AF425="Q",AH425="Q",AJ425="Q"),"Yes","No")</f>
        <v>No</v>
      </c>
    </row>
    <row r="426" spans="1:37">
      <c r="A426" s="7" t="s">
        <v>563</v>
      </c>
      <c r="B426" s="7" t="s">
        <v>564</v>
      </c>
      <c r="C426" s="37" t="s">
        <v>32</v>
      </c>
      <c r="D426" s="298">
        <v>4074</v>
      </c>
      <c r="E426" s="299">
        <v>40074</v>
      </c>
      <c r="F426" s="27" t="s">
        <v>164</v>
      </c>
      <c r="G426" s="27" t="s">
        <v>160</v>
      </c>
      <c r="H426" s="35">
        <v>2441770</v>
      </c>
      <c r="I426" s="35">
        <v>53</v>
      </c>
      <c r="J426" s="9" t="s">
        <v>7</v>
      </c>
      <c r="K426" s="9" t="s">
        <v>161</v>
      </c>
      <c r="L426" s="8">
        <v>18</v>
      </c>
      <c r="M426" s="8">
        <v>0</v>
      </c>
      <c r="N426" s="9" t="s">
        <v>1148</v>
      </c>
      <c r="O426" s="8">
        <v>0</v>
      </c>
      <c r="P426" s="9" t="s">
        <v>1148</v>
      </c>
      <c r="Q426" s="8">
        <v>0</v>
      </c>
      <c r="R426" s="9" t="s">
        <v>1148</v>
      </c>
      <c r="S426" s="8">
        <v>0</v>
      </c>
      <c r="T426" s="9" t="s">
        <v>1148</v>
      </c>
      <c r="U426" s="8">
        <v>0</v>
      </c>
      <c r="V426" s="9" t="s">
        <v>1148</v>
      </c>
      <c r="W426" s="33">
        <v>0</v>
      </c>
      <c r="X426" s="9" t="s">
        <v>1148</v>
      </c>
      <c r="Y426" s="30">
        <v>0</v>
      </c>
      <c r="Z426" s="9" t="s">
        <v>1148</v>
      </c>
      <c r="AA426" s="30">
        <v>0</v>
      </c>
      <c r="AB426" s="9" t="s">
        <v>1148</v>
      </c>
      <c r="AC426" s="30">
        <v>0</v>
      </c>
      <c r="AD426" s="9" t="s">
        <v>1148</v>
      </c>
      <c r="AE426" s="30">
        <v>0</v>
      </c>
      <c r="AF426" s="9" t="s">
        <v>1148</v>
      </c>
      <c r="AG426" s="19">
        <v>0</v>
      </c>
      <c r="AH426" s="34" t="s">
        <v>1148</v>
      </c>
      <c r="AI426" s="32">
        <v>0</v>
      </c>
      <c r="AJ426" s="7" t="s">
        <v>1148</v>
      </c>
      <c r="AK426" s="7" t="str">
        <f>IF(OR(N426="Q",P426="Q",R426="Q",T426="Q",V426="Q",X426="Q",Z426="Q",AB426="Q",AD426="Q",AF426="Q",AH426="Q",AJ426="Q"),"Yes","No")</f>
        <v>No</v>
      </c>
    </row>
    <row r="427" spans="1:37">
      <c r="A427" s="7" t="s">
        <v>563</v>
      </c>
      <c r="B427" s="7" t="s">
        <v>564</v>
      </c>
      <c r="C427" s="37" t="s">
        <v>32</v>
      </c>
      <c r="D427" s="298">
        <v>4074</v>
      </c>
      <c r="E427" s="299">
        <v>40074</v>
      </c>
      <c r="F427" s="27" t="s">
        <v>164</v>
      </c>
      <c r="G427" s="27" t="s">
        <v>160</v>
      </c>
      <c r="H427" s="35">
        <v>2441770</v>
      </c>
      <c r="I427" s="35">
        <v>53</v>
      </c>
      <c r="J427" s="9" t="s">
        <v>10</v>
      </c>
      <c r="K427" s="9" t="s">
        <v>161</v>
      </c>
      <c r="L427" s="8">
        <v>11</v>
      </c>
      <c r="M427" s="8">
        <v>0</v>
      </c>
      <c r="N427" s="9" t="s">
        <v>1148</v>
      </c>
      <c r="O427" s="8">
        <v>0</v>
      </c>
      <c r="P427" s="9" t="s">
        <v>1148</v>
      </c>
      <c r="Q427" s="8">
        <v>0</v>
      </c>
      <c r="R427" s="9" t="s">
        <v>1148</v>
      </c>
      <c r="S427" s="8">
        <v>0</v>
      </c>
      <c r="T427" s="9" t="s">
        <v>1148</v>
      </c>
      <c r="U427" s="8">
        <v>0</v>
      </c>
      <c r="V427" s="9" t="s">
        <v>1148</v>
      </c>
      <c r="W427" s="33">
        <v>0</v>
      </c>
      <c r="X427" s="9" t="s">
        <v>1148</v>
      </c>
      <c r="Y427" s="30">
        <v>0</v>
      </c>
      <c r="Z427" s="9" t="s">
        <v>1148</v>
      </c>
      <c r="AA427" s="30">
        <v>0</v>
      </c>
      <c r="AB427" s="9" t="s">
        <v>1148</v>
      </c>
      <c r="AC427" s="30">
        <v>0</v>
      </c>
      <c r="AD427" s="9" t="s">
        <v>1148</v>
      </c>
      <c r="AE427" s="30">
        <v>0</v>
      </c>
      <c r="AF427" s="9" t="s">
        <v>1148</v>
      </c>
      <c r="AG427" s="19">
        <v>0</v>
      </c>
      <c r="AH427" s="34" t="s">
        <v>1148</v>
      </c>
      <c r="AI427" s="32">
        <v>0</v>
      </c>
      <c r="AJ427" s="7" t="s">
        <v>1148</v>
      </c>
      <c r="AK427" s="7" t="str">
        <f>IF(OR(N427="Q",P427="Q",R427="Q",T427="Q",V427="Q",X427="Q",Z427="Q",AB427="Q",AD427="Q",AF427="Q",AH427="Q",AJ427="Q"),"Yes","No")</f>
        <v>No</v>
      </c>
    </row>
    <row r="428" spans="1:37">
      <c r="A428" s="7" t="s">
        <v>557</v>
      </c>
      <c r="B428" s="7" t="s">
        <v>552</v>
      </c>
      <c r="C428" s="37" t="s">
        <v>63</v>
      </c>
      <c r="D428" s="298">
        <v>2166</v>
      </c>
      <c r="E428" s="299">
        <v>20166</v>
      </c>
      <c r="F428" s="27" t="s">
        <v>175</v>
      </c>
      <c r="G428" s="27" t="s">
        <v>160</v>
      </c>
      <c r="H428" s="35">
        <v>18351295</v>
      </c>
      <c r="I428" s="35">
        <v>52</v>
      </c>
      <c r="J428" s="9" t="s">
        <v>7</v>
      </c>
      <c r="K428" s="9" t="s">
        <v>161</v>
      </c>
      <c r="L428" s="8">
        <v>52</v>
      </c>
      <c r="M428" s="8">
        <v>5415</v>
      </c>
      <c r="N428" s="9" t="s">
        <v>1148</v>
      </c>
      <c r="O428" s="8">
        <v>0</v>
      </c>
      <c r="P428" s="9" t="s">
        <v>1148</v>
      </c>
      <c r="Q428" s="8">
        <v>0</v>
      </c>
      <c r="R428" s="9" t="s">
        <v>1148</v>
      </c>
      <c r="S428" s="8">
        <v>0</v>
      </c>
      <c r="T428" s="9" t="s">
        <v>1148</v>
      </c>
      <c r="U428" s="8">
        <v>0</v>
      </c>
      <c r="V428" s="9" t="s">
        <v>1148</v>
      </c>
      <c r="W428" s="33">
        <v>5415</v>
      </c>
      <c r="X428" s="9" t="s">
        <v>1148</v>
      </c>
      <c r="Y428" s="30">
        <v>8</v>
      </c>
      <c r="Z428" s="9" t="s">
        <v>1148</v>
      </c>
      <c r="AA428" s="30">
        <v>0</v>
      </c>
      <c r="AB428" s="9" t="s">
        <v>1148</v>
      </c>
      <c r="AC428" s="30">
        <v>0</v>
      </c>
      <c r="AD428" s="9" t="s">
        <v>1148</v>
      </c>
      <c r="AE428" s="30">
        <v>0</v>
      </c>
      <c r="AF428" s="9" t="s">
        <v>1148</v>
      </c>
      <c r="AG428" s="19">
        <v>0</v>
      </c>
      <c r="AH428" s="34" t="s">
        <v>1148</v>
      </c>
      <c r="AI428" s="32">
        <v>8</v>
      </c>
      <c r="AJ428" s="7" t="s">
        <v>1148</v>
      </c>
      <c r="AK428" s="7" t="str">
        <f>IF(OR(N428="Q",P428="Q",R428="Q",T428="Q",V428="Q",X428="Q",Z428="Q",AB428="Q",AD428="Q",AF428="Q",AH428="Q",AJ428="Q"),"Yes","No")</f>
        <v>No</v>
      </c>
    </row>
    <row r="429" spans="1:37">
      <c r="A429" s="7" t="s">
        <v>622</v>
      </c>
      <c r="B429" s="7" t="s">
        <v>623</v>
      </c>
      <c r="C429" s="37" t="s">
        <v>46</v>
      </c>
      <c r="D429" s="298">
        <v>6024</v>
      </c>
      <c r="E429" s="299">
        <v>60024</v>
      </c>
      <c r="F429" s="27" t="s">
        <v>164</v>
      </c>
      <c r="G429" s="27" t="s">
        <v>160</v>
      </c>
      <c r="H429" s="35">
        <v>298317</v>
      </c>
      <c r="I429" s="35">
        <v>52</v>
      </c>
      <c r="J429" s="9" t="s">
        <v>7</v>
      </c>
      <c r="K429" s="9" t="s">
        <v>161</v>
      </c>
      <c r="L429" s="8">
        <v>36</v>
      </c>
      <c r="M429" s="8">
        <v>0</v>
      </c>
      <c r="N429" s="9" t="s">
        <v>1148</v>
      </c>
      <c r="O429" s="8">
        <v>0</v>
      </c>
      <c r="P429" s="9" t="s">
        <v>1148</v>
      </c>
      <c r="Q429" s="8">
        <v>0</v>
      </c>
      <c r="R429" s="9" t="s">
        <v>1148</v>
      </c>
      <c r="S429" s="8">
        <v>0</v>
      </c>
      <c r="T429" s="9" t="s">
        <v>1148</v>
      </c>
      <c r="U429" s="8">
        <v>0</v>
      </c>
      <c r="V429" s="9" t="s">
        <v>1148</v>
      </c>
      <c r="W429" s="33">
        <v>0</v>
      </c>
      <c r="X429" s="9" t="s">
        <v>1148</v>
      </c>
      <c r="Y429" s="30">
        <v>0</v>
      </c>
      <c r="Z429" s="9" t="s">
        <v>1148</v>
      </c>
      <c r="AA429" s="30">
        <v>0</v>
      </c>
      <c r="AB429" s="9" t="s">
        <v>1148</v>
      </c>
      <c r="AC429" s="30">
        <v>0</v>
      </c>
      <c r="AD429" s="9" t="s">
        <v>1148</v>
      </c>
      <c r="AE429" s="30">
        <v>0</v>
      </c>
      <c r="AF429" s="9" t="s">
        <v>1148</v>
      </c>
      <c r="AG429" s="19">
        <v>0</v>
      </c>
      <c r="AH429" s="34" t="s">
        <v>1148</v>
      </c>
      <c r="AI429" s="32">
        <v>0</v>
      </c>
      <c r="AJ429" s="7" t="s">
        <v>1148</v>
      </c>
      <c r="AK429" s="7" t="str">
        <f>IF(OR(N429="Q",P429="Q",R429="Q",T429="Q",V429="Q",X429="Q",Z429="Q",AB429="Q",AD429="Q",AF429="Q",AH429="Q",AJ429="Q"),"Yes","No")</f>
        <v>No</v>
      </c>
    </row>
    <row r="430" spans="1:37">
      <c r="A430" s="7" t="s">
        <v>460</v>
      </c>
      <c r="B430" s="7" t="s">
        <v>461</v>
      </c>
      <c r="C430" s="37" t="s">
        <v>84</v>
      </c>
      <c r="D430" s="298">
        <v>6009</v>
      </c>
      <c r="E430" s="299">
        <v>60009</v>
      </c>
      <c r="F430" s="27" t="s">
        <v>164</v>
      </c>
      <c r="G430" s="27" t="s">
        <v>160</v>
      </c>
      <c r="H430" s="35">
        <v>235730</v>
      </c>
      <c r="I430" s="35">
        <v>52</v>
      </c>
      <c r="J430" s="9" t="s">
        <v>7</v>
      </c>
      <c r="K430" s="9" t="s">
        <v>161</v>
      </c>
      <c r="L430" s="8">
        <v>35</v>
      </c>
      <c r="M430" s="8">
        <v>22176</v>
      </c>
      <c r="N430" s="9" t="s">
        <v>1148</v>
      </c>
      <c r="O430" s="8">
        <v>0</v>
      </c>
      <c r="P430" s="9" t="s">
        <v>1148</v>
      </c>
      <c r="Q430" s="8">
        <v>0</v>
      </c>
      <c r="R430" s="9" t="s">
        <v>1148</v>
      </c>
      <c r="S430" s="8">
        <v>0</v>
      </c>
      <c r="T430" s="9" t="s">
        <v>1148</v>
      </c>
      <c r="U430" s="8">
        <v>0</v>
      </c>
      <c r="V430" s="9" t="s">
        <v>1148</v>
      </c>
      <c r="W430" s="33">
        <v>22176</v>
      </c>
      <c r="X430" s="9" t="s">
        <v>1148</v>
      </c>
      <c r="Y430" s="30">
        <v>17</v>
      </c>
      <c r="Z430" s="9" t="s">
        <v>1148</v>
      </c>
      <c r="AA430" s="30">
        <v>0</v>
      </c>
      <c r="AB430" s="9" t="s">
        <v>1148</v>
      </c>
      <c r="AC430" s="30">
        <v>0</v>
      </c>
      <c r="AD430" s="9" t="s">
        <v>1148</v>
      </c>
      <c r="AE430" s="30">
        <v>0</v>
      </c>
      <c r="AF430" s="9" t="s">
        <v>1148</v>
      </c>
      <c r="AG430" s="19">
        <v>0</v>
      </c>
      <c r="AH430" s="34" t="s">
        <v>1148</v>
      </c>
      <c r="AI430" s="32">
        <v>17</v>
      </c>
      <c r="AJ430" s="7" t="s">
        <v>1148</v>
      </c>
      <c r="AK430" s="7" t="str">
        <f>IF(OR(N430="Q",P430="Q",R430="Q",T430="Q",V430="Q",X430="Q",Z430="Q",AB430="Q",AD430="Q",AF430="Q",AH430="Q",AJ430="Q"),"Yes","No")</f>
        <v>No</v>
      </c>
    </row>
    <row r="431" spans="1:37">
      <c r="A431" s="7" t="s">
        <v>707</v>
      </c>
      <c r="B431" s="7" t="s">
        <v>708</v>
      </c>
      <c r="C431" s="37" t="s">
        <v>73</v>
      </c>
      <c r="D431" s="298">
        <v>5024</v>
      </c>
      <c r="E431" s="299">
        <v>50024</v>
      </c>
      <c r="F431" s="27" t="s">
        <v>167</v>
      </c>
      <c r="G431" s="27" t="s">
        <v>160</v>
      </c>
      <c r="H431" s="35">
        <v>387550</v>
      </c>
      <c r="I431" s="35">
        <v>52</v>
      </c>
      <c r="J431" s="9" t="s">
        <v>7</v>
      </c>
      <c r="K431" s="9" t="s">
        <v>161</v>
      </c>
      <c r="L431" s="8">
        <v>35</v>
      </c>
      <c r="M431" s="8">
        <v>0</v>
      </c>
      <c r="N431" s="9" t="s">
        <v>1148</v>
      </c>
      <c r="O431" s="8">
        <v>0</v>
      </c>
      <c r="P431" s="9" t="s">
        <v>1148</v>
      </c>
      <c r="Q431" s="8">
        <v>0</v>
      </c>
      <c r="R431" s="9" t="s">
        <v>1148</v>
      </c>
      <c r="S431" s="8">
        <v>0</v>
      </c>
      <c r="T431" s="9" t="s">
        <v>1148</v>
      </c>
      <c r="U431" s="8">
        <v>0</v>
      </c>
      <c r="V431" s="9" t="s">
        <v>1148</v>
      </c>
      <c r="W431" s="33">
        <v>0</v>
      </c>
      <c r="X431" s="9" t="s">
        <v>1148</v>
      </c>
      <c r="Y431" s="30">
        <v>0</v>
      </c>
      <c r="Z431" s="9" t="s">
        <v>1148</v>
      </c>
      <c r="AA431" s="30">
        <v>0</v>
      </c>
      <c r="AB431" s="9" t="s">
        <v>1148</v>
      </c>
      <c r="AC431" s="30">
        <v>0</v>
      </c>
      <c r="AD431" s="9" t="s">
        <v>1148</v>
      </c>
      <c r="AE431" s="30">
        <v>0</v>
      </c>
      <c r="AF431" s="9" t="s">
        <v>1148</v>
      </c>
      <c r="AG431" s="19">
        <v>0</v>
      </c>
      <c r="AH431" s="34" t="s">
        <v>1148</v>
      </c>
      <c r="AI431" s="32">
        <v>0</v>
      </c>
      <c r="AJ431" s="7" t="s">
        <v>1148</v>
      </c>
      <c r="AK431" s="7" t="str">
        <f>IF(OR(N431="Q",P431="Q",R431="Q",T431="Q",V431="Q",X431="Q",Z431="Q",AB431="Q",AD431="Q",AF431="Q",AH431="Q",AJ431="Q"),"Yes","No")</f>
        <v>No</v>
      </c>
    </row>
    <row r="432" spans="1:37">
      <c r="A432" s="7" t="s">
        <v>414</v>
      </c>
      <c r="B432" s="7" t="s">
        <v>415</v>
      </c>
      <c r="C432" s="37" t="s">
        <v>86</v>
      </c>
      <c r="D432" s="298">
        <v>3007</v>
      </c>
      <c r="E432" s="299">
        <v>30007</v>
      </c>
      <c r="F432" s="27" t="s">
        <v>413</v>
      </c>
      <c r="G432" s="27" t="s">
        <v>160</v>
      </c>
      <c r="H432" s="35">
        <v>210111</v>
      </c>
      <c r="I432" s="35">
        <v>52</v>
      </c>
      <c r="J432" s="9" t="s">
        <v>7</v>
      </c>
      <c r="K432" s="9" t="s">
        <v>161</v>
      </c>
      <c r="L432" s="8">
        <v>34</v>
      </c>
      <c r="M432" s="8">
        <v>2130</v>
      </c>
      <c r="N432" s="9" t="s">
        <v>1148</v>
      </c>
      <c r="O432" s="8">
        <v>1601</v>
      </c>
      <c r="P432" s="9" t="s">
        <v>1148</v>
      </c>
      <c r="Q432" s="8">
        <v>0</v>
      </c>
      <c r="R432" s="9" t="s">
        <v>1148</v>
      </c>
      <c r="S432" s="8">
        <v>2830</v>
      </c>
      <c r="T432" s="9" t="s">
        <v>1148</v>
      </c>
      <c r="U432" s="8">
        <v>0</v>
      </c>
      <c r="V432" s="9" t="s">
        <v>1148</v>
      </c>
      <c r="W432" s="33">
        <v>6561</v>
      </c>
      <c r="X432" s="9" t="s">
        <v>1148</v>
      </c>
      <c r="Y432" s="30">
        <v>2</v>
      </c>
      <c r="Z432" s="9" t="s">
        <v>1148</v>
      </c>
      <c r="AA432" s="30">
        <v>1.5</v>
      </c>
      <c r="AB432" s="9" t="s">
        <v>1148</v>
      </c>
      <c r="AC432" s="30">
        <v>0</v>
      </c>
      <c r="AD432" s="9" t="s">
        <v>1148</v>
      </c>
      <c r="AE432" s="30">
        <v>3</v>
      </c>
      <c r="AF432" s="9" t="s">
        <v>1148</v>
      </c>
      <c r="AG432" s="19">
        <v>0</v>
      </c>
      <c r="AH432" s="34" t="s">
        <v>1148</v>
      </c>
      <c r="AI432" s="32">
        <v>6.5</v>
      </c>
      <c r="AJ432" s="7" t="s">
        <v>1148</v>
      </c>
      <c r="AK432" s="7" t="str">
        <f>IF(OR(N432="Q",P432="Q",R432="Q",T432="Q",V432="Q",X432="Q",Z432="Q",AB432="Q",AD432="Q",AF432="Q",AH432="Q",AJ432="Q"),"Yes","No")</f>
        <v>No</v>
      </c>
    </row>
    <row r="433" spans="1:37">
      <c r="A433" s="7" t="s">
        <v>460</v>
      </c>
      <c r="B433" s="7" t="s">
        <v>461</v>
      </c>
      <c r="C433" s="37" t="s">
        <v>84</v>
      </c>
      <c r="D433" s="298">
        <v>6009</v>
      </c>
      <c r="E433" s="299">
        <v>60009</v>
      </c>
      <c r="F433" s="27" t="s">
        <v>164</v>
      </c>
      <c r="G433" s="27" t="s">
        <v>160</v>
      </c>
      <c r="H433" s="35">
        <v>235730</v>
      </c>
      <c r="I433" s="35">
        <v>52</v>
      </c>
      <c r="J433" s="9" t="s">
        <v>10</v>
      </c>
      <c r="K433" s="9" t="s">
        <v>161</v>
      </c>
      <c r="L433" s="8">
        <v>17</v>
      </c>
      <c r="M433" s="8">
        <v>529</v>
      </c>
      <c r="N433" s="9" t="s">
        <v>1148</v>
      </c>
      <c r="O433" s="8">
        <v>0</v>
      </c>
      <c r="P433" s="9" t="s">
        <v>1148</v>
      </c>
      <c r="Q433" s="8">
        <v>0</v>
      </c>
      <c r="R433" s="9" t="s">
        <v>1148</v>
      </c>
      <c r="S433" s="8">
        <v>0</v>
      </c>
      <c r="T433" s="9" t="s">
        <v>1148</v>
      </c>
      <c r="U433" s="8">
        <v>0</v>
      </c>
      <c r="V433" s="9" t="s">
        <v>1148</v>
      </c>
      <c r="W433" s="33">
        <v>529</v>
      </c>
      <c r="X433" s="9" t="s">
        <v>1148</v>
      </c>
      <c r="Y433" s="30">
        <v>1</v>
      </c>
      <c r="Z433" s="9" t="s">
        <v>1148</v>
      </c>
      <c r="AA433" s="30">
        <v>0</v>
      </c>
      <c r="AB433" s="9" t="s">
        <v>1148</v>
      </c>
      <c r="AC433" s="30">
        <v>0</v>
      </c>
      <c r="AD433" s="9" t="s">
        <v>1148</v>
      </c>
      <c r="AE433" s="30">
        <v>0</v>
      </c>
      <c r="AF433" s="9" t="s">
        <v>1148</v>
      </c>
      <c r="AG433" s="19">
        <v>0</v>
      </c>
      <c r="AH433" s="34" t="s">
        <v>1148</v>
      </c>
      <c r="AI433" s="32">
        <v>1</v>
      </c>
      <c r="AJ433" s="7" t="s">
        <v>1148</v>
      </c>
      <c r="AK433" s="7" t="str">
        <f>IF(OR(N433="Q",P433="Q",R433="Q",T433="Q",V433="Q",X433="Q",Z433="Q",AB433="Q",AD433="Q",AF433="Q",AH433="Q",AJ433="Q"),"Yes","No")</f>
        <v>No</v>
      </c>
    </row>
    <row r="434" spans="1:37">
      <c r="A434" s="7" t="s">
        <v>707</v>
      </c>
      <c r="B434" s="7" t="s">
        <v>708</v>
      </c>
      <c r="C434" s="37" t="s">
        <v>73</v>
      </c>
      <c r="D434" s="298">
        <v>5024</v>
      </c>
      <c r="E434" s="299">
        <v>50024</v>
      </c>
      <c r="F434" s="27" t="s">
        <v>167</v>
      </c>
      <c r="G434" s="27" t="s">
        <v>160</v>
      </c>
      <c r="H434" s="35">
        <v>387550</v>
      </c>
      <c r="I434" s="35">
        <v>52</v>
      </c>
      <c r="J434" s="9" t="s">
        <v>10</v>
      </c>
      <c r="K434" s="9" t="s">
        <v>161</v>
      </c>
      <c r="L434" s="8">
        <v>17</v>
      </c>
      <c r="M434" s="8">
        <v>0</v>
      </c>
      <c r="N434" s="9" t="s">
        <v>1148</v>
      </c>
      <c r="O434" s="8">
        <v>0</v>
      </c>
      <c r="P434" s="9" t="s">
        <v>1148</v>
      </c>
      <c r="Q434" s="8">
        <v>0</v>
      </c>
      <c r="R434" s="9" t="s">
        <v>1148</v>
      </c>
      <c r="S434" s="8">
        <v>0</v>
      </c>
      <c r="T434" s="9" t="s">
        <v>1148</v>
      </c>
      <c r="U434" s="8">
        <v>0</v>
      </c>
      <c r="V434" s="9" t="s">
        <v>1148</v>
      </c>
      <c r="W434" s="33">
        <v>0</v>
      </c>
      <c r="X434" s="9" t="s">
        <v>1148</v>
      </c>
      <c r="Y434" s="30">
        <v>0</v>
      </c>
      <c r="Z434" s="9" t="s">
        <v>1148</v>
      </c>
      <c r="AA434" s="30">
        <v>0</v>
      </c>
      <c r="AB434" s="9" t="s">
        <v>1148</v>
      </c>
      <c r="AC434" s="30">
        <v>0</v>
      </c>
      <c r="AD434" s="9" t="s">
        <v>1148</v>
      </c>
      <c r="AE434" s="30">
        <v>0</v>
      </c>
      <c r="AF434" s="9" t="s">
        <v>1148</v>
      </c>
      <c r="AG434" s="19">
        <v>0</v>
      </c>
      <c r="AH434" s="34" t="s">
        <v>1148</v>
      </c>
      <c r="AI434" s="32">
        <v>0</v>
      </c>
      <c r="AJ434" s="7" t="s">
        <v>1148</v>
      </c>
      <c r="AK434" s="7" t="str">
        <f>IF(OR(N434="Q",P434="Q",R434="Q",T434="Q",V434="Q",X434="Q",Z434="Q",AB434="Q",AD434="Q",AF434="Q",AH434="Q",AJ434="Q"),"Yes","No")</f>
        <v>No</v>
      </c>
    </row>
    <row r="435" spans="1:37">
      <c r="A435" s="7" t="s">
        <v>622</v>
      </c>
      <c r="B435" s="7" t="s">
        <v>623</v>
      </c>
      <c r="C435" s="37" t="s">
        <v>46</v>
      </c>
      <c r="D435" s="298">
        <v>6024</v>
      </c>
      <c r="E435" s="299">
        <v>60024</v>
      </c>
      <c r="F435" s="27" t="s">
        <v>164</v>
      </c>
      <c r="G435" s="27" t="s">
        <v>160</v>
      </c>
      <c r="H435" s="35">
        <v>298317</v>
      </c>
      <c r="I435" s="35">
        <v>52</v>
      </c>
      <c r="J435" s="9" t="s">
        <v>10</v>
      </c>
      <c r="K435" s="9" t="s">
        <v>161</v>
      </c>
      <c r="L435" s="8">
        <v>16</v>
      </c>
      <c r="M435" s="8">
        <v>0</v>
      </c>
      <c r="N435" s="9" t="s">
        <v>1148</v>
      </c>
      <c r="O435" s="8">
        <v>0</v>
      </c>
      <c r="P435" s="9" t="s">
        <v>1148</v>
      </c>
      <c r="Q435" s="8">
        <v>0</v>
      </c>
      <c r="R435" s="9" t="s">
        <v>1148</v>
      </c>
      <c r="S435" s="8">
        <v>0</v>
      </c>
      <c r="T435" s="9" t="s">
        <v>1148</v>
      </c>
      <c r="U435" s="8">
        <v>0</v>
      </c>
      <c r="V435" s="9" t="s">
        <v>1148</v>
      </c>
      <c r="W435" s="33">
        <v>0</v>
      </c>
      <c r="X435" s="9" t="s">
        <v>1148</v>
      </c>
      <c r="Y435" s="30">
        <v>0</v>
      </c>
      <c r="Z435" s="9" t="s">
        <v>1148</v>
      </c>
      <c r="AA435" s="30">
        <v>0</v>
      </c>
      <c r="AB435" s="9" t="s">
        <v>1148</v>
      </c>
      <c r="AC435" s="30">
        <v>0</v>
      </c>
      <c r="AD435" s="9" t="s">
        <v>1148</v>
      </c>
      <c r="AE435" s="30">
        <v>0</v>
      </c>
      <c r="AF435" s="9" t="s">
        <v>1148</v>
      </c>
      <c r="AG435" s="19">
        <v>0</v>
      </c>
      <c r="AH435" s="34" t="s">
        <v>1148</v>
      </c>
      <c r="AI435" s="32">
        <v>0</v>
      </c>
      <c r="AJ435" s="7" t="s">
        <v>1148</v>
      </c>
      <c r="AK435" s="7" t="str">
        <f>IF(OR(N435="Q",P435="Q",R435="Q",T435="Q",V435="Q",X435="Q",Z435="Q",AB435="Q",AD435="Q",AF435="Q",AH435="Q",AJ435="Q"),"Yes","No")</f>
        <v>No</v>
      </c>
    </row>
    <row r="436" spans="1:37">
      <c r="A436" s="7" t="s">
        <v>414</v>
      </c>
      <c r="B436" s="7" t="s">
        <v>415</v>
      </c>
      <c r="C436" s="37" t="s">
        <v>86</v>
      </c>
      <c r="D436" s="298">
        <v>3007</v>
      </c>
      <c r="E436" s="299">
        <v>30007</v>
      </c>
      <c r="F436" s="27" t="s">
        <v>413</v>
      </c>
      <c r="G436" s="27" t="s">
        <v>160</v>
      </c>
      <c r="H436" s="35">
        <v>210111</v>
      </c>
      <c r="I436" s="35">
        <v>52</v>
      </c>
      <c r="J436" s="9" t="s">
        <v>18</v>
      </c>
      <c r="K436" s="9" t="s">
        <v>161</v>
      </c>
      <c r="L436" s="8">
        <v>1</v>
      </c>
      <c r="M436" s="8">
        <v>2086</v>
      </c>
      <c r="N436" s="9" t="s">
        <v>1148</v>
      </c>
      <c r="O436" s="8">
        <v>0</v>
      </c>
      <c r="P436" s="9" t="s">
        <v>1148</v>
      </c>
      <c r="Q436" s="8">
        <v>294</v>
      </c>
      <c r="R436" s="9" t="s">
        <v>1148</v>
      </c>
      <c r="S436" s="8">
        <v>1085</v>
      </c>
      <c r="T436" s="9" t="s">
        <v>1148</v>
      </c>
      <c r="U436" s="8">
        <v>0</v>
      </c>
      <c r="V436" s="9" t="s">
        <v>1148</v>
      </c>
      <c r="W436" s="33">
        <v>3465</v>
      </c>
      <c r="X436" s="9" t="s">
        <v>1148</v>
      </c>
      <c r="Y436" s="30">
        <v>2</v>
      </c>
      <c r="Z436" s="9" t="s">
        <v>1148</v>
      </c>
      <c r="AA436" s="30">
        <v>0</v>
      </c>
      <c r="AB436" s="9" t="s">
        <v>1148</v>
      </c>
      <c r="AC436" s="30">
        <v>0.5</v>
      </c>
      <c r="AD436" s="9" t="s">
        <v>1148</v>
      </c>
      <c r="AE436" s="30">
        <v>1</v>
      </c>
      <c r="AF436" s="9" t="s">
        <v>1148</v>
      </c>
      <c r="AG436" s="19">
        <v>0</v>
      </c>
      <c r="AH436" s="34" t="s">
        <v>1148</v>
      </c>
      <c r="AI436" s="32">
        <v>3.5</v>
      </c>
      <c r="AJ436" s="7" t="s">
        <v>1148</v>
      </c>
      <c r="AK436" s="7" t="str">
        <f>IF(OR(N436="Q",P436="Q",R436="Q",T436="Q",V436="Q",X436="Q",Z436="Q",AB436="Q",AD436="Q",AF436="Q",AH436="Q",AJ436="Q"),"Yes","No")</f>
        <v>No</v>
      </c>
    </row>
    <row r="437" spans="1:37">
      <c r="A437" s="7" t="s">
        <v>673</v>
      </c>
      <c r="B437" s="7" t="s">
        <v>674</v>
      </c>
      <c r="C437" s="37" t="s">
        <v>77</v>
      </c>
      <c r="D437" s="298">
        <v>2169</v>
      </c>
      <c r="E437" s="299">
        <v>20169</v>
      </c>
      <c r="F437" s="27" t="s">
        <v>175</v>
      </c>
      <c r="G437" s="27" t="s">
        <v>160</v>
      </c>
      <c r="H437" s="35">
        <v>18351295</v>
      </c>
      <c r="I437" s="35">
        <v>51</v>
      </c>
      <c r="J437" s="9" t="s">
        <v>18</v>
      </c>
      <c r="K437" s="9" t="s">
        <v>161</v>
      </c>
      <c r="L437" s="8">
        <v>51</v>
      </c>
      <c r="M437" s="8">
        <v>27969</v>
      </c>
      <c r="N437" s="9" t="s">
        <v>1148</v>
      </c>
      <c r="O437" s="8">
        <v>2701</v>
      </c>
      <c r="P437" s="9" t="s">
        <v>1148</v>
      </c>
      <c r="Q437" s="8">
        <v>1093</v>
      </c>
      <c r="R437" s="9" t="s">
        <v>1148</v>
      </c>
      <c r="S437" s="8">
        <v>25499</v>
      </c>
      <c r="T437" s="9" t="s">
        <v>1148</v>
      </c>
      <c r="U437" s="8">
        <v>0</v>
      </c>
      <c r="V437" s="9" t="s">
        <v>1148</v>
      </c>
      <c r="W437" s="33">
        <v>57262</v>
      </c>
      <c r="X437" s="9" t="s">
        <v>1148</v>
      </c>
      <c r="Y437" s="30">
        <v>35</v>
      </c>
      <c r="Z437" s="9" t="s">
        <v>1148</v>
      </c>
      <c r="AA437" s="30">
        <v>2</v>
      </c>
      <c r="AB437" s="9" t="s">
        <v>1148</v>
      </c>
      <c r="AC437" s="30">
        <v>1</v>
      </c>
      <c r="AD437" s="9" t="s">
        <v>1148</v>
      </c>
      <c r="AE437" s="30">
        <v>30</v>
      </c>
      <c r="AF437" s="9" t="s">
        <v>1148</v>
      </c>
      <c r="AG437" s="19">
        <v>0</v>
      </c>
      <c r="AH437" s="34" t="s">
        <v>1148</v>
      </c>
      <c r="AI437" s="32">
        <v>68</v>
      </c>
      <c r="AJ437" s="7" t="s">
        <v>1148</v>
      </c>
      <c r="AK437" s="7" t="str">
        <f>IF(OR(N437="Q",P437="Q",R437="Q",T437="Q",V437="Q",X437="Q",Z437="Q",AB437="Q",AD437="Q",AF437="Q",AH437="Q",AJ437="Q"),"Yes","No")</f>
        <v>No</v>
      </c>
    </row>
    <row r="438" spans="1:37">
      <c r="A438" s="7" t="s">
        <v>776</v>
      </c>
      <c r="B438" s="7" t="s">
        <v>208</v>
      </c>
      <c r="C438" s="37" t="s">
        <v>36</v>
      </c>
      <c r="D438" s="298">
        <v>4180</v>
      </c>
      <c r="E438" s="299">
        <v>40180</v>
      </c>
      <c r="F438" s="27" t="s">
        <v>114</v>
      </c>
      <c r="G438" s="27" t="s">
        <v>160</v>
      </c>
      <c r="H438" s="35">
        <v>128754</v>
      </c>
      <c r="I438" s="35">
        <v>51</v>
      </c>
      <c r="J438" s="9" t="s">
        <v>7</v>
      </c>
      <c r="K438" s="9" t="s">
        <v>161</v>
      </c>
      <c r="L438" s="8">
        <v>45</v>
      </c>
      <c r="M438" s="8">
        <v>124399</v>
      </c>
      <c r="N438" s="9" t="s">
        <v>1148</v>
      </c>
      <c r="O438" s="8">
        <v>0</v>
      </c>
      <c r="P438" s="9" t="s">
        <v>1148</v>
      </c>
      <c r="Q438" s="8">
        <v>0</v>
      </c>
      <c r="R438" s="9" t="s">
        <v>1148</v>
      </c>
      <c r="S438" s="8">
        <v>452</v>
      </c>
      <c r="T438" s="9" t="s">
        <v>1148</v>
      </c>
      <c r="U438" s="8">
        <v>0</v>
      </c>
      <c r="V438" s="9" t="s">
        <v>1148</v>
      </c>
      <c r="W438" s="33">
        <v>124851</v>
      </c>
      <c r="X438" s="9" t="s">
        <v>1148</v>
      </c>
      <c r="Y438" s="30">
        <v>155</v>
      </c>
      <c r="Z438" s="9" t="s">
        <v>1148</v>
      </c>
      <c r="AA438" s="30">
        <v>0</v>
      </c>
      <c r="AB438" s="9" t="s">
        <v>1148</v>
      </c>
      <c r="AC438" s="30">
        <v>0</v>
      </c>
      <c r="AD438" s="9" t="s">
        <v>1148</v>
      </c>
      <c r="AE438" s="30">
        <v>1.8</v>
      </c>
      <c r="AF438" s="9" t="s">
        <v>1148</v>
      </c>
      <c r="AG438" s="19">
        <v>0</v>
      </c>
      <c r="AH438" s="34" t="s">
        <v>1148</v>
      </c>
      <c r="AI438" s="32">
        <v>156.80000000000001</v>
      </c>
      <c r="AJ438" s="7" t="s">
        <v>1148</v>
      </c>
      <c r="AK438" s="7" t="str">
        <f>IF(OR(N438="Q",P438="Q",R438="Q",T438="Q",V438="Q",X438="Q",Z438="Q",AB438="Q",AD438="Q",AF438="Q",AH438="Q",AJ438="Q"),"Yes","No")</f>
        <v>No</v>
      </c>
    </row>
    <row r="439" spans="1:37">
      <c r="A439" s="7" t="s">
        <v>643</v>
      </c>
      <c r="B439" s="7" t="s">
        <v>644</v>
      </c>
      <c r="C439" s="37" t="s">
        <v>54</v>
      </c>
      <c r="D439" s="298">
        <v>5028</v>
      </c>
      <c r="E439" s="299">
        <v>50028</v>
      </c>
      <c r="F439" s="27" t="s">
        <v>167</v>
      </c>
      <c r="G439" s="27" t="s">
        <v>160</v>
      </c>
      <c r="H439" s="35">
        <v>110621</v>
      </c>
      <c r="I439" s="35">
        <v>51</v>
      </c>
      <c r="J439" s="9" t="s">
        <v>7</v>
      </c>
      <c r="K439" s="9" t="s">
        <v>161</v>
      </c>
      <c r="L439" s="8">
        <v>27</v>
      </c>
      <c r="M439" s="8">
        <v>14732</v>
      </c>
      <c r="N439" s="9" t="s">
        <v>1148</v>
      </c>
      <c r="O439" s="8">
        <v>2649</v>
      </c>
      <c r="P439" s="9" t="s">
        <v>1148</v>
      </c>
      <c r="Q439" s="8">
        <v>1369</v>
      </c>
      <c r="R439" s="9" t="s">
        <v>1148</v>
      </c>
      <c r="S439" s="8">
        <v>4030</v>
      </c>
      <c r="T439" s="9" t="s">
        <v>1148</v>
      </c>
      <c r="U439" s="8">
        <v>0</v>
      </c>
      <c r="V439" s="9" t="s">
        <v>1148</v>
      </c>
      <c r="W439" s="33">
        <v>22780</v>
      </c>
      <c r="X439" s="9" t="s">
        <v>1148</v>
      </c>
      <c r="Y439" s="30">
        <v>12.86</v>
      </c>
      <c r="Z439" s="9" t="s">
        <v>1148</v>
      </c>
      <c r="AA439" s="30">
        <v>5.58</v>
      </c>
      <c r="AB439" s="9" t="s">
        <v>1148</v>
      </c>
      <c r="AC439" s="30">
        <v>2.02</v>
      </c>
      <c r="AD439" s="9" t="s">
        <v>1148</v>
      </c>
      <c r="AE439" s="30">
        <v>3</v>
      </c>
      <c r="AF439" s="9" t="s">
        <v>1148</v>
      </c>
      <c r="AG439" s="19">
        <v>0</v>
      </c>
      <c r="AH439" s="34" t="s">
        <v>1148</v>
      </c>
      <c r="AI439" s="32">
        <v>23.46</v>
      </c>
      <c r="AJ439" s="7" t="s">
        <v>1148</v>
      </c>
      <c r="AK439" s="7" t="str">
        <f>IF(OR(N439="Q",P439="Q",R439="Q",T439="Q",V439="Q",X439="Q",Z439="Q",AB439="Q",AD439="Q",AF439="Q",AH439="Q",AJ439="Q"),"Yes","No")</f>
        <v>No</v>
      </c>
    </row>
    <row r="440" spans="1:37">
      <c r="A440" s="7" t="s">
        <v>742</v>
      </c>
      <c r="B440" s="7" t="s">
        <v>743</v>
      </c>
      <c r="C440" s="37" t="s">
        <v>48</v>
      </c>
      <c r="D440" s="298">
        <v>3096</v>
      </c>
      <c r="E440" s="299">
        <v>30096</v>
      </c>
      <c r="F440" s="27" t="s">
        <v>167</v>
      </c>
      <c r="G440" s="27" t="s">
        <v>160</v>
      </c>
      <c r="H440" s="35">
        <v>98081</v>
      </c>
      <c r="I440" s="35">
        <v>51</v>
      </c>
      <c r="J440" s="9" t="s">
        <v>10</v>
      </c>
      <c r="K440" s="9" t="s">
        <v>161</v>
      </c>
      <c r="L440" s="8">
        <v>23</v>
      </c>
      <c r="M440" s="8">
        <v>0</v>
      </c>
      <c r="N440" s="9" t="s">
        <v>1148</v>
      </c>
      <c r="O440" s="8">
        <v>874</v>
      </c>
      <c r="P440" s="9" t="s">
        <v>1148</v>
      </c>
      <c r="Q440" s="8">
        <v>0</v>
      </c>
      <c r="R440" s="9" t="s">
        <v>1148</v>
      </c>
      <c r="S440" s="8">
        <v>1185</v>
      </c>
      <c r="T440" s="9" t="s">
        <v>1148</v>
      </c>
      <c r="U440" s="8">
        <v>0</v>
      </c>
      <c r="V440" s="9" t="s">
        <v>1148</v>
      </c>
      <c r="W440" s="33">
        <v>2059</v>
      </c>
      <c r="X440" s="9" t="s">
        <v>1148</v>
      </c>
      <c r="Y440" s="30">
        <v>0</v>
      </c>
      <c r="Z440" s="9" t="s">
        <v>1148</v>
      </c>
      <c r="AA440" s="30">
        <v>0.5</v>
      </c>
      <c r="AB440" s="9" t="s">
        <v>1148</v>
      </c>
      <c r="AC440" s="30">
        <v>0</v>
      </c>
      <c r="AD440" s="9" t="s">
        <v>1148</v>
      </c>
      <c r="AE440" s="30">
        <v>2.5</v>
      </c>
      <c r="AF440" s="9" t="s">
        <v>1148</v>
      </c>
      <c r="AG440" s="19">
        <v>0</v>
      </c>
      <c r="AH440" s="34" t="s">
        <v>1148</v>
      </c>
      <c r="AI440" s="32">
        <v>3</v>
      </c>
      <c r="AJ440" s="7" t="s">
        <v>1148</v>
      </c>
      <c r="AK440" s="7" t="str">
        <f>IF(OR(N440="Q",P440="Q",R440="Q",T440="Q",V440="Q",X440="Q",Z440="Q",AB440="Q",AD440="Q",AF440="Q",AH440="Q",AJ440="Q"),"Yes","No")</f>
        <v>No</v>
      </c>
    </row>
    <row r="441" spans="1:37">
      <c r="A441" s="7" t="s">
        <v>643</v>
      </c>
      <c r="B441" s="7" t="s">
        <v>644</v>
      </c>
      <c r="C441" s="37" t="s">
        <v>54</v>
      </c>
      <c r="D441" s="298">
        <v>5028</v>
      </c>
      <c r="E441" s="299">
        <v>50028</v>
      </c>
      <c r="F441" s="27" t="s">
        <v>167</v>
      </c>
      <c r="G441" s="27" t="s">
        <v>160</v>
      </c>
      <c r="H441" s="35">
        <v>110621</v>
      </c>
      <c r="I441" s="35">
        <v>51</v>
      </c>
      <c r="J441" s="9" t="s">
        <v>10</v>
      </c>
      <c r="K441" s="9" t="s">
        <v>161</v>
      </c>
      <c r="L441" s="8">
        <v>20</v>
      </c>
      <c r="M441" s="8">
        <v>10510</v>
      </c>
      <c r="N441" s="9" t="s">
        <v>1148</v>
      </c>
      <c r="O441" s="8">
        <v>1200</v>
      </c>
      <c r="P441" s="9" t="s">
        <v>1148</v>
      </c>
      <c r="Q441" s="8">
        <v>365</v>
      </c>
      <c r="R441" s="9" t="s">
        <v>1148</v>
      </c>
      <c r="S441" s="8">
        <v>0</v>
      </c>
      <c r="T441" s="9" t="s">
        <v>1148</v>
      </c>
      <c r="U441" s="8">
        <v>0</v>
      </c>
      <c r="V441" s="9" t="s">
        <v>1148</v>
      </c>
      <c r="W441" s="33">
        <v>12075</v>
      </c>
      <c r="X441" s="9" t="s">
        <v>1148</v>
      </c>
      <c r="Y441" s="30">
        <v>9.81</v>
      </c>
      <c r="Z441" s="9" t="s">
        <v>1148</v>
      </c>
      <c r="AA441" s="30">
        <v>2.5299999999999998</v>
      </c>
      <c r="AB441" s="9" t="s">
        <v>1148</v>
      </c>
      <c r="AC441" s="30">
        <v>0.56999999999999995</v>
      </c>
      <c r="AD441" s="9" t="s">
        <v>1148</v>
      </c>
      <c r="AE441" s="30">
        <v>0</v>
      </c>
      <c r="AF441" s="9" t="s">
        <v>1148</v>
      </c>
      <c r="AG441" s="19">
        <v>0</v>
      </c>
      <c r="AH441" s="34" t="s">
        <v>1148</v>
      </c>
      <c r="AI441" s="32">
        <v>12.91</v>
      </c>
      <c r="AJ441" s="7" t="s">
        <v>1148</v>
      </c>
      <c r="AK441" s="7" t="str">
        <f>IF(OR(N441="Q",P441="Q",R441="Q",T441="Q",V441="Q",X441="Q",Z441="Q",AB441="Q",AD441="Q",AF441="Q",AH441="Q",AJ441="Q"),"Yes","No")</f>
        <v>No</v>
      </c>
    </row>
    <row r="442" spans="1:37">
      <c r="A442" s="7" t="s">
        <v>742</v>
      </c>
      <c r="B442" s="7" t="s">
        <v>743</v>
      </c>
      <c r="C442" s="37" t="s">
        <v>48</v>
      </c>
      <c r="D442" s="298">
        <v>3096</v>
      </c>
      <c r="E442" s="299">
        <v>30096</v>
      </c>
      <c r="F442" s="27" t="s">
        <v>167</v>
      </c>
      <c r="G442" s="27" t="s">
        <v>160</v>
      </c>
      <c r="H442" s="35">
        <v>98081</v>
      </c>
      <c r="I442" s="35">
        <v>51</v>
      </c>
      <c r="J442" s="9" t="s">
        <v>7</v>
      </c>
      <c r="K442" s="9" t="s">
        <v>161</v>
      </c>
      <c r="L442" s="8">
        <v>15</v>
      </c>
      <c r="M442" s="8">
        <v>21187</v>
      </c>
      <c r="N442" s="9" t="s">
        <v>1148</v>
      </c>
      <c r="O442" s="8">
        <v>1069</v>
      </c>
      <c r="P442" s="9" t="s">
        <v>1148</v>
      </c>
      <c r="Q442" s="8">
        <v>0</v>
      </c>
      <c r="R442" s="9" t="s">
        <v>1148</v>
      </c>
      <c r="S442" s="8">
        <v>850</v>
      </c>
      <c r="T442" s="9" t="s">
        <v>1148</v>
      </c>
      <c r="U442" s="8">
        <v>0</v>
      </c>
      <c r="V442" s="9" t="s">
        <v>1148</v>
      </c>
      <c r="W442" s="33">
        <v>23106</v>
      </c>
      <c r="X442" s="9" t="s">
        <v>1148</v>
      </c>
      <c r="Y442" s="30">
        <v>21</v>
      </c>
      <c r="Z442" s="9" t="s">
        <v>1148</v>
      </c>
      <c r="AA442" s="30">
        <v>0.5</v>
      </c>
      <c r="AB442" s="9" t="s">
        <v>1148</v>
      </c>
      <c r="AC442" s="30">
        <v>0</v>
      </c>
      <c r="AD442" s="9" t="s">
        <v>1148</v>
      </c>
      <c r="AE442" s="30">
        <v>0.5</v>
      </c>
      <c r="AF442" s="9" t="s">
        <v>1148</v>
      </c>
      <c r="AG442" s="19">
        <v>0</v>
      </c>
      <c r="AH442" s="34" t="s">
        <v>1148</v>
      </c>
      <c r="AI442" s="32">
        <v>22</v>
      </c>
      <c r="AJ442" s="7" t="s">
        <v>1148</v>
      </c>
      <c r="AK442" s="7" t="str">
        <f>IF(OR(N442="Q",P442="Q",R442="Q",T442="Q",V442="Q",X442="Q",Z442="Q",AB442="Q",AD442="Q",AF442="Q",AH442="Q",AJ442="Q"),"Yes","No")</f>
        <v>No</v>
      </c>
    </row>
    <row r="443" spans="1:37">
      <c r="A443" s="7" t="s">
        <v>776</v>
      </c>
      <c r="B443" s="7" t="s">
        <v>208</v>
      </c>
      <c r="C443" s="37" t="s">
        <v>36</v>
      </c>
      <c r="D443" s="298">
        <v>4180</v>
      </c>
      <c r="E443" s="299">
        <v>40180</v>
      </c>
      <c r="F443" s="27" t="s">
        <v>114</v>
      </c>
      <c r="G443" s="27" t="s">
        <v>160</v>
      </c>
      <c r="H443" s="35">
        <v>128754</v>
      </c>
      <c r="I443" s="35">
        <v>51</v>
      </c>
      <c r="J443" s="9" t="s">
        <v>10</v>
      </c>
      <c r="K443" s="9" t="s">
        <v>161</v>
      </c>
      <c r="L443" s="8">
        <v>6</v>
      </c>
      <c r="M443" s="8">
        <v>12343</v>
      </c>
      <c r="N443" s="9" t="s">
        <v>1148</v>
      </c>
      <c r="O443" s="8">
        <v>0</v>
      </c>
      <c r="P443" s="9" t="s">
        <v>1148</v>
      </c>
      <c r="Q443" s="8">
        <v>0</v>
      </c>
      <c r="R443" s="9" t="s">
        <v>1148</v>
      </c>
      <c r="S443" s="8">
        <v>51</v>
      </c>
      <c r="T443" s="9" t="s">
        <v>1148</v>
      </c>
      <c r="U443" s="8">
        <v>0</v>
      </c>
      <c r="V443" s="9" t="s">
        <v>1148</v>
      </c>
      <c r="W443" s="33">
        <v>12394</v>
      </c>
      <c r="X443" s="9" t="s">
        <v>1148</v>
      </c>
      <c r="Y443" s="30">
        <v>20</v>
      </c>
      <c r="Z443" s="9" t="s">
        <v>1148</v>
      </c>
      <c r="AA443" s="30">
        <v>0</v>
      </c>
      <c r="AB443" s="9" t="s">
        <v>1148</v>
      </c>
      <c r="AC443" s="30">
        <v>0</v>
      </c>
      <c r="AD443" s="9" t="s">
        <v>1148</v>
      </c>
      <c r="AE443" s="30">
        <v>0.2</v>
      </c>
      <c r="AF443" s="9" t="s">
        <v>1148</v>
      </c>
      <c r="AG443" s="19">
        <v>0</v>
      </c>
      <c r="AH443" s="34" t="s">
        <v>1148</v>
      </c>
      <c r="AI443" s="32">
        <v>20.2</v>
      </c>
      <c r="AJ443" s="7" t="s">
        <v>1148</v>
      </c>
      <c r="AK443" s="7" t="str">
        <f>IF(OR(N443="Q",P443="Q",R443="Q",T443="Q",V443="Q",X443="Q",Z443="Q",AB443="Q",AD443="Q",AF443="Q",AH443="Q",AJ443="Q"),"Yes","No")</f>
        <v>No</v>
      </c>
    </row>
    <row r="444" spans="1:37">
      <c r="A444" s="7" t="s">
        <v>643</v>
      </c>
      <c r="B444" s="7" t="s">
        <v>644</v>
      </c>
      <c r="C444" s="37" t="s">
        <v>54</v>
      </c>
      <c r="D444" s="298">
        <v>5028</v>
      </c>
      <c r="E444" s="299">
        <v>50028</v>
      </c>
      <c r="F444" s="27" t="s">
        <v>167</v>
      </c>
      <c r="G444" s="27" t="s">
        <v>160</v>
      </c>
      <c r="H444" s="35">
        <v>110621</v>
      </c>
      <c r="I444" s="35">
        <v>51</v>
      </c>
      <c r="J444" s="9" t="s">
        <v>18</v>
      </c>
      <c r="K444" s="9" t="s">
        <v>161</v>
      </c>
      <c r="L444" s="8">
        <v>4</v>
      </c>
      <c r="M444" s="8">
        <v>519</v>
      </c>
      <c r="N444" s="9" t="s">
        <v>1148</v>
      </c>
      <c r="O444" s="8">
        <v>290</v>
      </c>
      <c r="P444" s="9" t="s">
        <v>1148</v>
      </c>
      <c r="Q444" s="8">
        <v>88</v>
      </c>
      <c r="R444" s="9" t="s">
        <v>1148</v>
      </c>
      <c r="S444" s="8">
        <v>0</v>
      </c>
      <c r="T444" s="9" t="s">
        <v>1148</v>
      </c>
      <c r="U444" s="8">
        <v>0</v>
      </c>
      <c r="V444" s="9" t="s">
        <v>1148</v>
      </c>
      <c r="W444" s="33">
        <v>897</v>
      </c>
      <c r="X444" s="9" t="s">
        <v>1148</v>
      </c>
      <c r="Y444" s="30">
        <v>0.23</v>
      </c>
      <c r="Z444" s="9" t="s">
        <v>1148</v>
      </c>
      <c r="AA444" s="30">
        <v>0.61</v>
      </c>
      <c r="AB444" s="9" t="s">
        <v>1148</v>
      </c>
      <c r="AC444" s="30">
        <v>0.14000000000000001</v>
      </c>
      <c r="AD444" s="9" t="s">
        <v>1148</v>
      </c>
      <c r="AE444" s="30">
        <v>0</v>
      </c>
      <c r="AF444" s="9" t="s">
        <v>1148</v>
      </c>
      <c r="AG444" s="19">
        <v>0</v>
      </c>
      <c r="AH444" s="34" t="s">
        <v>1148</v>
      </c>
      <c r="AI444" s="32">
        <v>0.98</v>
      </c>
      <c r="AJ444" s="7" t="s">
        <v>1148</v>
      </c>
      <c r="AK444" s="7" t="str">
        <f>IF(OR(N444="Q",P444="Q",R444="Q",T444="Q",V444="Q",X444="Q",Z444="Q",AB444="Q",AD444="Q",AF444="Q",AH444="Q",AJ444="Q"),"Yes","No")</f>
        <v>No</v>
      </c>
    </row>
    <row r="445" spans="1:37">
      <c r="A445" s="7" t="s">
        <v>302</v>
      </c>
      <c r="B445" s="7" t="s">
        <v>303</v>
      </c>
      <c r="C445" s="37" t="s">
        <v>17</v>
      </c>
      <c r="D445" s="298">
        <v>9042</v>
      </c>
      <c r="E445" s="299">
        <v>90042</v>
      </c>
      <c r="F445" s="27" t="s">
        <v>164</v>
      </c>
      <c r="G445" s="27" t="s">
        <v>160</v>
      </c>
      <c r="H445" s="35">
        <v>12150996</v>
      </c>
      <c r="I445" s="35">
        <v>50</v>
      </c>
      <c r="J445" s="9" t="s">
        <v>7</v>
      </c>
      <c r="K445" s="9" t="s">
        <v>161</v>
      </c>
      <c r="L445" s="8">
        <v>44</v>
      </c>
      <c r="M445" s="8">
        <v>71613</v>
      </c>
      <c r="N445" s="9" t="s">
        <v>1148</v>
      </c>
      <c r="O445" s="8">
        <v>412</v>
      </c>
      <c r="P445" s="9" t="s">
        <v>1148</v>
      </c>
      <c r="Q445" s="8">
        <v>0</v>
      </c>
      <c r="R445" s="9" t="s">
        <v>1148</v>
      </c>
      <c r="S445" s="8">
        <v>3510</v>
      </c>
      <c r="T445" s="9" t="s">
        <v>1148</v>
      </c>
      <c r="U445" s="8">
        <v>0</v>
      </c>
      <c r="V445" s="9" t="s">
        <v>1148</v>
      </c>
      <c r="W445" s="33">
        <v>75535</v>
      </c>
      <c r="X445" s="9" t="s">
        <v>1148</v>
      </c>
      <c r="Y445" s="30">
        <v>41</v>
      </c>
      <c r="Z445" s="9" t="s">
        <v>1148</v>
      </c>
      <c r="AA445" s="30">
        <v>0.9</v>
      </c>
      <c r="AB445" s="9" t="s">
        <v>1148</v>
      </c>
      <c r="AC445" s="30">
        <v>0</v>
      </c>
      <c r="AD445" s="9" t="s">
        <v>1148</v>
      </c>
      <c r="AE445" s="30">
        <v>2.8</v>
      </c>
      <c r="AF445" s="9" t="s">
        <v>1148</v>
      </c>
      <c r="AG445" s="19">
        <v>0</v>
      </c>
      <c r="AH445" s="34" t="s">
        <v>1148</v>
      </c>
      <c r="AI445" s="32">
        <v>44.7</v>
      </c>
      <c r="AJ445" s="7" t="s">
        <v>1148</v>
      </c>
      <c r="AK445" s="7" t="str">
        <f>IF(OR(N445="Q",P445="Q",R445="Q",T445="Q",V445="Q",X445="Q",Z445="Q",AB445="Q",AD445="Q",AF445="Q",AH445="Q",AJ445="Q"),"Yes","No")</f>
        <v>No</v>
      </c>
    </row>
    <row r="446" spans="1:37">
      <c r="A446" s="7" t="s">
        <v>372</v>
      </c>
      <c r="B446" s="7" t="s">
        <v>373</v>
      </c>
      <c r="C446" s="37" t="s">
        <v>93</v>
      </c>
      <c r="D446" s="298">
        <v>5099</v>
      </c>
      <c r="E446" s="299">
        <v>50099</v>
      </c>
      <c r="F446" s="27" t="s">
        <v>164</v>
      </c>
      <c r="G446" s="27" t="s">
        <v>160</v>
      </c>
      <c r="H446" s="35">
        <v>102852</v>
      </c>
      <c r="I446" s="35">
        <v>50</v>
      </c>
      <c r="J446" s="9" t="s">
        <v>7</v>
      </c>
      <c r="K446" s="9" t="s">
        <v>161</v>
      </c>
      <c r="L446" s="8">
        <v>16</v>
      </c>
      <c r="M446" s="8">
        <v>4436</v>
      </c>
      <c r="N446" s="9" t="s">
        <v>1148</v>
      </c>
      <c r="O446" s="8">
        <v>717</v>
      </c>
      <c r="P446" s="9" t="s">
        <v>1148</v>
      </c>
      <c r="Q446" s="8">
        <v>0</v>
      </c>
      <c r="R446" s="9" t="s">
        <v>1148</v>
      </c>
      <c r="S446" s="8">
        <v>1510</v>
      </c>
      <c r="T446" s="9" t="s">
        <v>1148</v>
      </c>
      <c r="U446" s="8">
        <v>0</v>
      </c>
      <c r="V446" s="9" t="s">
        <v>1148</v>
      </c>
      <c r="W446" s="33">
        <v>6663</v>
      </c>
      <c r="X446" s="9" t="s">
        <v>1148</v>
      </c>
      <c r="Y446" s="30">
        <v>6</v>
      </c>
      <c r="Z446" s="9" t="s">
        <v>1148</v>
      </c>
      <c r="AA446" s="30">
        <v>1</v>
      </c>
      <c r="AB446" s="9" t="s">
        <v>1148</v>
      </c>
      <c r="AC446" s="30">
        <v>0</v>
      </c>
      <c r="AD446" s="9" t="s">
        <v>1148</v>
      </c>
      <c r="AE446" s="30">
        <v>1</v>
      </c>
      <c r="AF446" s="9" t="s">
        <v>1148</v>
      </c>
      <c r="AG446" s="19">
        <v>0</v>
      </c>
      <c r="AH446" s="34" t="s">
        <v>1148</v>
      </c>
      <c r="AI446" s="32">
        <v>8</v>
      </c>
      <c r="AJ446" s="7" t="s">
        <v>1148</v>
      </c>
      <c r="AK446" s="7" t="str">
        <f>IF(OR(N446="Q",P446="Q",R446="Q",T446="Q",V446="Q",X446="Q",Z446="Q",AB446="Q",AD446="Q",AF446="Q",AH446="Q",AJ446="Q"),"Yes","No")</f>
        <v>No</v>
      </c>
    </row>
    <row r="447" spans="1:37">
      <c r="A447" s="7" t="s">
        <v>302</v>
      </c>
      <c r="B447" s="7" t="s">
        <v>303</v>
      </c>
      <c r="C447" s="37" t="s">
        <v>17</v>
      </c>
      <c r="D447" s="298">
        <v>9042</v>
      </c>
      <c r="E447" s="299">
        <v>90042</v>
      </c>
      <c r="F447" s="27" t="s">
        <v>164</v>
      </c>
      <c r="G447" s="27" t="s">
        <v>160</v>
      </c>
      <c r="H447" s="35">
        <v>12150996</v>
      </c>
      <c r="I447" s="35">
        <v>50</v>
      </c>
      <c r="J447" s="9" t="s">
        <v>10</v>
      </c>
      <c r="K447" s="9" t="s">
        <v>161</v>
      </c>
      <c r="L447" s="8">
        <v>6</v>
      </c>
      <c r="M447" s="8">
        <v>11226</v>
      </c>
      <c r="N447" s="9" t="s">
        <v>1148</v>
      </c>
      <c r="O447" s="8">
        <v>46</v>
      </c>
      <c r="P447" s="9" t="s">
        <v>1148</v>
      </c>
      <c r="Q447" s="8">
        <v>0</v>
      </c>
      <c r="R447" s="9" t="s">
        <v>1148</v>
      </c>
      <c r="S447" s="8">
        <v>140</v>
      </c>
      <c r="T447" s="9" t="s">
        <v>1148</v>
      </c>
      <c r="U447" s="8">
        <v>0</v>
      </c>
      <c r="V447" s="9" t="s">
        <v>1148</v>
      </c>
      <c r="W447" s="33">
        <v>11412</v>
      </c>
      <c r="X447" s="9" t="s">
        <v>1148</v>
      </c>
      <c r="Y447" s="30">
        <v>6</v>
      </c>
      <c r="Z447" s="9" t="s">
        <v>1148</v>
      </c>
      <c r="AA447" s="30">
        <v>0.1</v>
      </c>
      <c r="AB447" s="9" t="s">
        <v>1148</v>
      </c>
      <c r="AC447" s="30">
        <v>0</v>
      </c>
      <c r="AD447" s="9" t="s">
        <v>1148</v>
      </c>
      <c r="AE447" s="30">
        <v>0.2</v>
      </c>
      <c r="AF447" s="9" t="s">
        <v>1148</v>
      </c>
      <c r="AG447" s="19">
        <v>0</v>
      </c>
      <c r="AH447" s="34" t="s">
        <v>1148</v>
      </c>
      <c r="AI447" s="32">
        <v>6.3</v>
      </c>
      <c r="AJ447" s="7" t="s">
        <v>1148</v>
      </c>
      <c r="AK447" s="7" t="str">
        <f>IF(OR(N447="Q",P447="Q",R447="Q",T447="Q",V447="Q",X447="Q",Z447="Q",AB447="Q",AD447="Q",AF447="Q",AH447="Q",AJ447="Q"),"Yes","No")</f>
        <v>No</v>
      </c>
    </row>
    <row r="448" spans="1:37">
      <c r="A448" s="7" t="s">
        <v>350</v>
      </c>
      <c r="B448" s="7" t="s">
        <v>351</v>
      </c>
      <c r="C448" s="37" t="s">
        <v>17</v>
      </c>
      <c r="D448" s="298">
        <v>9039</v>
      </c>
      <c r="E448" s="299">
        <v>90039</v>
      </c>
      <c r="F448" s="27" t="s">
        <v>164</v>
      </c>
      <c r="G448" s="27" t="s">
        <v>160</v>
      </c>
      <c r="H448" s="35">
        <v>12150996</v>
      </c>
      <c r="I448" s="35">
        <v>49</v>
      </c>
      <c r="J448" s="9" t="s">
        <v>7</v>
      </c>
      <c r="K448" s="9" t="s">
        <v>161</v>
      </c>
      <c r="L448" s="8">
        <v>44</v>
      </c>
      <c r="M448" s="8">
        <v>52815</v>
      </c>
      <c r="N448" s="9" t="s">
        <v>1148</v>
      </c>
      <c r="O448" s="8">
        <v>0</v>
      </c>
      <c r="P448" s="9" t="s">
        <v>1148</v>
      </c>
      <c r="Q448" s="8">
        <v>0</v>
      </c>
      <c r="R448" s="9" t="s">
        <v>1148</v>
      </c>
      <c r="S448" s="8">
        <v>3353</v>
      </c>
      <c r="T448" s="9" t="s">
        <v>1148</v>
      </c>
      <c r="U448" s="8">
        <v>0</v>
      </c>
      <c r="V448" s="9" t="s">
        <v>1148</v>
      </c>
      <c r="W448" s="33">
        <v>56168</v>
      </c>
      <c r="X448" s="9" t="s">
        <v>1148</v>
      </c>
      <c r="Y448" s="30">
        <v>26.41</v>
      </c>
      <c r="Z448" s="9" t="s">
        <v>1148</v>
      </c>
      <c r="AA448" s="30">
        <v>0</v>
      </c>
      <c r="AB448" s="9" t="s">
        <v>1148</v>
      </c>
      <c r="AC448" s="30">
        <v>0</v>
      </c>
      <c r="AD448" s="9" t="s">
        <v>1148</v>
      </c>
      <c r="AE448" s="30">
        <v>1.68</v>
      </c>
      <c r="AF448" s="9" t="s">
        <v>1148</v>
      </c>
      <c r="AG448" s="19">
        <v>0</v>
      </c>
      <c r="AH448" s="34" t="s">
        <v>1148</v>
      </c>
      <c r="AI448" s="32">
        <v>28.09</v>
      </c>
      <c r="AJ448" s="7" t="s">
        <v>1148</v>
      </c>
      <c r="AK448" s="7" t="str">
        <f>IF(OR(N448="Q",P448="Q",R448="Q",T448="Q",V448="Q",X448="Q",Z448="Q",AB448="Q",AD448="Q",AF448="Q",AH448="Q",AJ448="Q"),"Yes","No")</f>
        <v>No</v>
      </c>
    </row>
    <row r="449" spans="1:37">
      <c r="A449" s="7" t="s">
        <v>1134</v>
      </c>
      <c r="B449" s="7" t="s">
        <v>762</v>
      </c>
      <c r="C449" s="37" t="s">
        <v>58</v>
      </c>
      <c r="D449" s="298">
        <v>4172</v>
      </c>
      <c r="E449" s="299">
        <v>40172</v>
      </c>
      <c r="F449" s="27" t="s">
        <v>167</v>
      </c>
      <c r="G449" s="27" t="s">
        <v>160</v>
      </c>
      <c r="H449" s="35">
        <v>212195</v>
      </c>
      <c r="I449" s="35">
        <v>49</v>
      </c>
      <c r="J449" s="9" t="s">
        <v>10</v>
      </c>
      <c r="K449" s="9" t="s">
        <v>161</v>
      </c>
      <c r="L449" s="8">
        <v>43</v>
      </c>
      <c r="M449" s="8">
        <v>26898</v>
      </c>
      <c r="N449" s="9" t="s">
        <v>1148</v>
      </c>
      <c r="O449" s="8">
        <v>0</v>
      </c>
      <c r="P449" s="9" t="s">
        <v>1148</v>
      </c>
      <c r="Q449" s="8">
        <v>0</v>
      </c>
      <c r="R449" s="9" t="s">
        <v>1148</v>
      </c>
      <c r="S449" s="8">
        <v>0</v>
      </c>
      <c r="T449" s="9" t="s">
        <v>1148</v>
      </c>
      <c r="U449" s="8">
        <v>0</v>
      </c>
      <c r="V449" s="9" t="s">
        <v>1148</v>
      </c>
      <c r="W449" s="33">
        <v>26898</v>
      </c>
      <c r="X449" s="9" t="s">
        <v>1148</v>
      </c>
      <c r="Y449" s="30">
        <v>27</v>
      </c>
      <c r="Z449" s="9" t="s">
        <v>1148</v>
      </c>
      <c r="AA449" s="30">
        <v>0</v>
      </c>
      <c r="AB449" s="9" t="s">
        <v>1148</v>
      </c>
      <c r="AC449" s="30">
        <v>0</v>
      </c>
      <c r="AD449" s="9" t="s">
        <v>1148</v>
      </c>
      <c r="AE449" s="30">
        <v>0</v>
      </c>
      <c r="AF449" s="9" t="s">
        <v>1148</v>
      </c>
      <c r="AG449" s="19">
        <v>0</v>
      </c>
      <c r="AH449" s="34" t="s">
        <v>1148</v>
      </c>
      <c r="AI449" s="32">
        <v>27</v>
      </c>
      <c r="AJ449" s="7" t="s">
        <v>1148</v>
      </c>
      <c r="AK449" s="7" t="str">
        <f>IF(OR(N449="Q",P449="Q",R449="Q",T449="Q",V449="Q",X449="Q",Z449="Q",AB449="Q",AD449="Q",AF449="Q",AH449="Q",AJ449="Q"),"Yes","No")</f>
        <v>No</v>
      </c>
    </row>
    <row r="450" spans="1:37">
      <c r="A450" s="7" t="s">
        <v>675</v>
      </c>
      <c r="B450" s="7" t="s">
        <v>676</v>
      </c>
      <c r="C450" s="37" t="s">
        <v>26</v>
      </c>
      <c r="D450" s="298">
        <v>8011</v>
      </c>
      <c r="E450" s="299">
        <v>80011</v>
      </c>
      <c r="F450" s="27" t="s">
        <v>164</v>
      </c>
      <c r="G450" s="27" t="s">
        <v>160</v>
      </c>
      <c r="H450" s="35">
        <v>264465</v>
      </c>
      <c r="I450" s="35">
        <v>49</v>
      </c>
      <c r="J450" s="9" t="s">
        <v>7</v>
      </c>
      <c r="K450" s="9" t="s">
        <v>161</v>
      </c>
      <c r="L450" s="8">
        <v>31</v>
      </c>
      <c r="M450" s="8">
        <v>21426</v>
      </c>
      <c r="N450" s="9" t="s">
        <v>1148</v>
      </c>
      <c r="O450" s="8">
        <v>0</v>
      </c>
      <c r="P450" s="9" t="s">
        <v>1148</v>
      </c>
      <c r="Q450" s="8">
        <v>0</v>
      </c>
      <c r="R450" s="9" t="s">
        <v>1148</v>
      </c>
      <c r="S450" s="8">
        <v>2253</v>
      </c>
      <c r="T450" s="9" t="s">
        <v>1148</v>
      </c>
      <c r="U450" s="8">
        <v>0</v>
      </c>
      <c r="V450" s="9" t="s">
        <v>1148</v>
      </c>
      <c r="W450" s="33">
        <v>23679</v>
      </c>
      <c r="X450" s="9" t="s">
        <v>1148</v>
      </c>
      <c r="Y450" s="30">
        <v>31</v>
      </c>
      <c r="Z450" s="9" t="s">
        <v>1148</v>
      </c>
      <c r="AA450" s="30">
        <v>0</v>
      </c>
      <c r="AB450" s="9" t="s">
        <v>1148</v>
      </c>
      <c r="AC450" s="30">
        <v>0</v>
      </c>
      <c r="AD450" s="9" t="s">
        <v>1148</v>
      </c>
      <c r="AE450" s="30">
        <v>6</v>
      </c>
      <c r="AF450" s="9" t="s">
        <v>1148</v>
      </c>
      <c r="AG450" s="19">
        <v>0</v>
      </c>
      <c r="AH450" s="34" t="s">
        <v>1148</v>
      </c>
      <c r="AI450" s="32">
        <v>37</v>
      </c>
      <c r="AJ450" s="7" t="s">
        <v>1148</v>
      </c>
      <c r="AK450" s="7" t="str">
        <f>IF(OR(N450="Q",P450="Q",R450="Q",T450="Q",V450="Q",X450="Q",Z450="Q",AB450="Q",AD450="Q",AF450="Q",AH450="Q",AJ450="Q"),"Yes","No")</f>
        <v>No</v>
      </c>
    </row>
    <row r="451" spans="1:37">
      <c r="A451" s="7" t="s">
        <v>1134</v>
      </c>
      <c r="B451" s="7" t="s">
        <v>762</v>
      </c>
      <c r="C451" s="37" t="s">
        <v>58</v>
      </c>
      <c r="D451" s="298">
        <v>4172</v>
      </c>
      <c r="E451" s="299">
        <v>40172</v>
      </c>
      <c r="F451" s="27" t="s">
        <v>167</v>
      </c>
      <c r="G451" s="27" t="s">
        <v>160</v>
      </c>
      <c r="H451" s="35">
        <v>212195</v>
      </c>
      <c r="I451" s="35">
        <v>49</v>
      </c>
      <c r="J451" s="9" t="s">
        <v>7</v>
      </c>
      <c r="K451" s="9" t="s">
        <v>161</v>
      </c>
      <c r="L451" s="8">
        <v>6</v>
      </c>
      <c r="M451" s="8">
        <v>12421</v>
      </c>
      <c r="N451" s="9" t="s">
        <v>1148</v>
      </c>
      <c r="O451" s="8">
        <v>0</v>
      </c>
      <c r="P451" s="9" t="s">
        <v>1148</v>
      </c>
      <c r="Q451" s="8">
        <v>0</v>
      </c>
      <c r="R451" s="9" t="s">
        <v>1148</v>
      </c>
      <c r="S451" s="8">
        <v>0</v>
      </c>
      <c r="T451" s="9" t="s">
        <v>1148</v>
      </c>
      <c r="U451" s="8">
        <v>0</v>
      </c>
      <c r="V451" s="9" t="s">
        <v>1148</v>
      </c>
      <c r="W451" s="33">
        <v>12421</v>
      </c>
      <c r="X451" s="9" t="s">
        <v>1148</v>
      </c>
      <c r="Y451" s="30">
        <v>13</v>
      </c>
      <c r="Z451" s="9" t="s">
        <v>1148</v>
      </c>
      <c r="AA451" s="30">
        <v>0</v>
      </c>
      <c r="AB451" s="9" t="s">
        <v>1148</v>
      </c>
      <c r="AC451" s="30">
        <v>0</v>
      </c>
      <c r="AD451" s="9" t="s">
        <v>1148</v>
      </c>
      <c r="AE451" s="30">
        <v>0</v>
      </c>
      <c r="AF451" s="9" t="s">
        <v>1148</v>
      </c>
      <c r="AG451" s="19">
        <v>0</v>
      </c>
      <c r="AH451" s="34" t="s">
        <v>1148</v>
      </c>
      <c r="AI451" s="32">
        <v>13</v>
      </c>
      <c r="AJ451" s="7" t="s">
        <v>1148</v>
      </c>
      <c r="AK451" s="7" t="str">
        <f>IF(OR(N451="Q",P451="Q",R451="Q",T451="Q",V451="Q",X451="Q",Z451="Q",AB451="Q",AD451="Q",AF451="Q",AH451="Q",AJ451="Q"),"Yes","No")</f>
        <v>No</v>
      </c>
    </row>
    <row r="452" spans="1:37">
      <c r="A452" s="7" t="s">
        <v>675</v>
      </c>
      <c r="B452" s="7" t="s">
        <v>676</v>
      </c>
      <c r="C452" s="37" t="s">
        <v>26</v>
      </c>
      <c r="D452" s="298">
        <v>8011</v>
      </c>
      <c r="E452" s="299">
        <v>80011</v>
      </c>
      <c r="F452" s="27" t="s">
        <v>164</v>
      </c>
      <c r="G452" s="27" t="s">
        <v>160</v>
      </c>
      <c r="H452" s="35">
        <v>264465</v>
      </c>
      <c r="I452" s="35">
        <v>49</v>
      </c>
      <c r="J452" s="9" t="s">
        <v>22</v>
      </c>
      <c r="K452" s="9" t="s">
        <v>161</v>
      </c>
      <c r="L452" s="8">
        <v>6</v>
      </c>
      <c r="M452" s="8">
        <v>6221</v>
      </c>
      <c r="N452" s="9" t="s">
        <v>1148</v>
      </c>
      <c r="O452" s="8">
        <v>0</v>
      </c>
      <c r="P452" s="9" t="s">
        <v>1148</v>
      </c>
      <c r="Q452" s="8">
        <v>0</v>
      </c>
      <c r="R452" s="9" t="s">
        <v>1148</v>
      </c>
      <c r="S452" s="8">
        <v>656</v>
      </c>
      <c r="T452" s="9" t="s">
        <v>1148</v>
      </c>
      <c r="U452" s="8">
        <v>0</v>
      </c>
      <c r="V452" s="9" t="s">
        <v>1148</v>
      </c>
      <c r="W452" s="33">
        <v>6877</v>
      </c>
      <c r="X452" s="9" t="s">
        <v>1148</v>
      </c>
      <c r="Y452" s="30">
        <v>9</v>
      </c>
      <c r="Z452" s="9" t="s">
        <v>1148</v>
      </c>
      <c r="AA452" s="30">
        <v>0</v>
      </c>
      <c r="AB452" s="9" t="s">
        <v>1148</v>
      </c>
      <c r="AC452" s="30">
        <v>0</v>
      </c>
      <c r="AD452" s="9" t="s">
        <v>1148</v>
      </c>
      <c r="AE452" s="30">
        <v>2</v>
      </c>
      <c r="AF452" s="9" t="s">
        <v>1148</v>
      </c>
      <c r="AG452" s="19">
        <v>0</v>
      </c>
      <c r="AH452" s="34" t="s">
        <v>1148</v>
      </c>
      <c r="AI452" s="32">
        <v>11</v>
      </c>
      <c r="AJ452" s="7" t="s">
        <v>1148</v>
      </c>
      <c r="AK452" s="7" t="str">
        <f>IF(OR(N452="Q",P452="Q",R452="Q",T452="Q",V452="Q",X452="Q",Z452="Q",AB452="Q",AD452="Q",AF452="Q",AH452="Q",AJ452="Q"),"Yes","No")</f>
        <v>No</v>
      </c>
    </row>
    <row r="453" spans="1:37">
      <c r="A453" s="7" t="s">
        <v>350</v>
      </c>
      <c r="B453" s="7" t="s">
        <v>351</v>
      </c>
      <c r="C453" s="37" t="s">
        <v>17</v>
      </c>
      <c r="D453" s="298">
        <v>9039</v>
      </c>
      <c r="E453" s="299">
        <v>90039</v>
      </c>
      <c r="F453" s="27" t="s">
        <v>164</v>
      </c>
      <c r="G453" s="27" t="s">
        <v>160</v>
      </c>
      <c r="H453" s="35">
        <v>12150996</v>
      </c>
      <c r="I453" s="35">
        <v>49</v>
      </c>
      <c r="J453" s="9" t="s">
        <v>10</v>
      </c>
      <c r="K453" s="9" t="s">
        <v>161</v>
      </c>
      <c r="L453" s="8">
        <v>2</v>
      </c>
      <c r="M453" s="8">
        <v>0</v>
      </c>
      <c r="N453" s="9" t="s">
        <v>1148</v>
      </c>
      <c r="O453" s="8">
        <v>0</v>
      </c>
      <c r="P453" s="9" t="s">
        <v>1148</v>
      </c>
      <c r="Q453" s="8">
        <v>0</v>
      </c>
      <c r="R453" s="9" t="s">
        <v>1148</v>
      </c>
      <c r="S453" s="8">
        <v>0</v>
      </c>
      <c r="T453" s="9" t="s">
        <v>1148</v>
      </c>
      <c r="U453" s="8">
        <v>0</v>
      </c>
      <c r="V453" s="9" t="s">
        <v>1148</v>
      </c>
      <c r="W453" s="33">
        <v>0</v>
      </c>
      <c r="X453" s="9" t="s">
        <v>1148</v>
      </c>
      <c r="Y453" s="30">
        <v>0</v>
      </c>
      <c r="Z453" s="9" t="s">
        <v>1148</v>
      </c>
      <c r="AA453" s="30">
        <v>0</v>
      </c>
      <c r="AB453" s="9" t="s">
        <v>1148</v>
      </c>
      <c r="AC453" s="30">
        <v>0</v>
      </c>
      <c r="AD453" s="9" t="s">
        <v>1148</v>
      </c>
      <c r="AE453" s="30">
        <v>0</v>
      </c>
      <c r="AF453" s="9" t="s">
        <v>1148</v>
      </c>
      <c r="AG453" s="19">
        <v>0</v>
      </c>
      <c r="AH453" s="34" t="s">
        <v>1148</v>
      </c>
      <c r="AI453" s="32">
        <v>0</v>
      </c>
      <c r="AJ453" s="7" t="s">
        <v>1148</v>
      </c>
      <c r="AK453" s="7" t="str">
        <f>IF(OR(N453="Q",P453="Q",R453="Q",T453="Q",V453="Q",X453="Q",Z453="Q",AB453="Q",AD453="Q",AF453="Q",AH453="Q",AJ453="Q"),"Yes","No")</f>
        <v>No</v>
      </c>
    </row>
    <row r="454" spans="1:37">
      <c r="A454" s="7" t="s">
        <v>630</v>
      </c>
      <c r="B454" s="7" t="s">
        <v>631</v>
      </c>
      <c r="C454" s="37" t="s">
        <v>42</v>
      </c>
      <c r="D454" s="298">
        <v>5052</v>
      </c>
      <c r="E454" s="299">
        <v>50052</v>
      </c>
      <c r="F454" s="27" t="s">
        <v>167</v>
      </c>
      <c r="G454" s="27" t="s">
        <v>160</v>
      </c>
      <c r="H454" s="35">
        <v>278165</v>
      </c>
      <c r="I454" s="35">
        <v>48</v>
      </c>
      <c r="J454" s="9" t="s">
        <v>7</v>
      </c>
      <c r="K454" s="9" t="s">
        <v>161</v>
      </c>
      <c r="L454" s="8">
        <v>36</v>
      </c>
      <c r="M454" s="8">
        <v>14599</v>
      </c>
      <c r="N454" s="9" t="s">
        <v>1148</v>
      </c>
      <c r="O454" s="8">
        <v>0</v>
      </c>
      <c r="P454" s="9" t="s">
        <v>1148</v>
      </c>
      <c r="Q454" s="8">
        <v>734</v>
      </c>
      <c r="R454" s="9" t="s">
        <v>1148</v>
      </c>
      <c r="S454" s="8">
        <v>0</v>
      </c>
      <c r="T454" s="9" t="s">
        <v>1148</v>
      </c>
      <c r="U454" s="8">
        <v>0</v>
      </c>
      <c r="V454" s="9" t="s">
        <v>1148</v>
      </c>
      <c r="W454" s="33">
        <v>15333</v>
      </c>
      <c r="X454" s="9" t="s">
        <v>1148</v>
      </c>
      <c r="Y454" s="30">
        <v>6</v>
      </c>
      <c r="Z454" s="9" t="s">
        <v>1148</v>
      </c>
      <c r="AA454" s="30">
        <v>0</v>
      </c>
      <c r="AB454" s="9" t="s">
        <v>1148</v>
      </c>
      <c r="AC454" s="30">
        <v>0.8</v>
      </c>
      <c r="AD454" s="9" t="s">
        <v>1148</v>
      </c>
      <c r="AE454" s="30">
        <v>0</v>
      </c>
      <c r="AF454" s="9" t="s">
        <v>1148</v>
      </c>
      <c r="AG454" s="19">
        <v>0</v>
      </c>
      <c r="AH454" s="34" t="s">
        <v>1148</v>
      </c>
      <c r="AI454" s="32">
        <v>6.8</v>
      </c>
      <c r="AJ454" s="7" t="s">
        <v>1148</v>
      </c>
      <c r="AK454" s="7" t="str">
        <f>IF(OR(N454="Q",P454="Q",R454="Q",T454="Q",V454="Q",X454="Q",Z454="Q",AB454="Q",AD454="Q",AF454="Q",AH454="Q",AJ454="Q"),"Yes","No")</f>
        <v>No</v>
      </c>
    </row>
    <row r="455" spans="1:37">
      <c r="A455" s="7" t="s">
        <v>492</v>
      </c>
      <c r="B455" s="7" t="s">
        <v>493</v>
      </c>
      <c r="C455" s="37" t="s">
        <v>9</v>
      </c>
      <c r="D455" s="298">
        <v>4043</v>
      </c>
      <c r="E455" s="299">
        <v>40043</v>
      </c>
      <c r="F455" s="27" t="s">
        <v>164</v>
      </c>
      <c r="G455" s="27" t="s">
        <v>160</v>
      </c>
      <c r="H455" s="35">
        <v>326183</v>
      </c>
      <c r="I455" s="35">
        <v>48</v>
      </c>
      <c r="J455" s="9" t="s">
        <v>10</v>
      </c>
      <c r="K455" s="9" t="s">
        <v>161</v>
      </c>
      <c r="L455" s="8">
        <v>25</v>
      </c>
      <c r="M455" s="8">
        <v>2418</v>
      </c>
      <c r="N455" s="9" t="s">
        <v>1148</v>
      </c>
      <c r="O455" s="8">
        <v>0</v>
      </c>
      <c r="P455" s="9" t="s">
        <v>1148</v>
      </c>
      <c r="Q455" s="8">
        <v>0</v>
      </c>
      <c r="R455" s="9" t="s">
        <v>1148</v>
      </c>
      <c r="S455" s="8">
        <v>0</v>
      </c>
      <c r="T455" s="9" t="s">
        <v>1148</v>
      </c>
      <c r="U455" s="8">
        <v>0</v>
      </c>
      <c r="V455" s="9" t="s">
        <v>1148</v>
      </c>
      <c r="W455" s="33">
        <v>2418</v>
      </c>
      <c r="X455" s="9" t="s">
        <v>1148</v>
      </c>
      <c r="Y455" s="30">
        <v>2</v>
      </c>
      <c r="Z455" s="9" t="s">
        <v>1148</v>
      </c>
      <c r="AA455" s="30">
        <v>0</v>
      </c>
      <c r="AB455" s="9" t="s">
        <v>1148</v>
      </c>
      <c r="AC455" s="30">
        <v>0</v>
      </c>
      <c r="AD455" s="9" t="s">
        <v>1148</v>
      </c>
      <c r="AE455" s="30">
        <v>0</v>
      </c>
      <c r="AF455" s="9" t="s">
        <v>1148</v>
      </c>
      <c r="AG455" s="19">
        <v>0</v>
      </c>
      <c r="AH455" s="34" t="s">
        <v>1148</v>
      </c>
      <c r="AI455" s="32">
        <v>2</v>
      </c>
      <c r="AJ455" s="7" t="s">
        <v>1148</v>
      </c>
      <c r="AK455" s="7" t="str">
        <f>IF(OR(N455="Q",P455="Q",R455="Q",T455="Q",V455="Q",X455="Q",Z455="Q",AB455="Q",AD455="Q",AF455="Q",AH455="Q",AJ455="Q"),"Yes","No")</f>
        <v>No</v>
      </c>
    </row>
    <row r="456" spans="1:37">
      <c r="A456" s="7" t="s">
        <v>826</v>
      </c>
      <c r="B456" s="7" t="s">
        <v>822</v>
      </c>
      <c r="C456" s="37" t="s">
        <v>823</v>
      </c>
      <c r="D456" s="298">
        <v>9242</v>
      </c>
      <c r="E456" s="299">
        <v>90242</v>
      </c>
      <c r="F456" s="27" t="s">
        <v>189</v>
      </c>
      <c r="G456" s="27" t="s">
        <v>160</v>
      </c>
      <c r="H456" s="35">
        <v>1886011</v>
      </c>
      <c r="I456" s="35">
        <v>48</v>
      </c>
      <c r="J456" s="9" t="s">
        <v>34</v>
      </c>
      <c r="K456" s="9" t="s">
        <v>161</v>
      </c>
      <c r="L456" s="8">
        <v>24</v>
      </c>
      <c r="M456" s="8">
        <v>13664</v>
      </c>
      <c r="N456" s="9" t="s">
        <v>1148</v>
      </c>
      <c r="O456" s="8">
        <v>0</v>
      </c>
      <c r="P456" s="9" t="s">
        <v>1148</v>
      </c>
      <c r="Q456" s="8">
        <v>0</v>
      </c>
      <c r="R456" s="9" t="s">
        <v>1148</v>
      </c>
      <c r="S456" s="8">
        <v>610</v>
      </c>
      <c r="T456" s="9" t="s">
        <v>1148</v>
      </c>
      <c r="U456" s="8">
        <v>0</v>
      </c>
      <c r="V456" s="9" t="s">
        <v>1148</v>
      </c>
      <c r="W456" s="33">
        <v>14274</v>
      </c>
      <c r="X456" s="9" t="s">
        <v>1148</v>
      </c>
      <c r="Y456" s="30">
        <v>8</v>
      </c>
      <c r="Z456" s="9" t="s">
        <v>1148</v>
      </c>
      <c r="AA456" s="30">
        <v>0</v>
      </c>
      <c r="AB456" s="9" t="s">
        <v>1148</v>
      </c>
      <c r="AC456" s="30">
        <v>0</v>
      </c>
      <c r="AD456" s="9" t="s">
        <v>1148</v>
      </c>
      <c r="AE456" s="30">
        <v>2</v>
      </c>
      <c r="AF456" s="9" t="s">
        <v>1148</v>
      </c>
      <c r="AG456" s="19">
        <v>0</v>
      </c>
      <c r="AH456" s="34" t="s">
        <v>1148</v>
      </c>
      <c r="AI456" s="32">
        <v>10</v>
      </c>
      <c r="AJ456" s="7" t="s">
        <v>1148</v>
      </c>
      <c r="AK456" s="7" t="str">
        <f>IF(OR(N456="Q",P456="Q",R456="Q",T456="Q",V456="Q",X456="Q",Z456="Q",AB456="Q",AD456="Q",AF456="Q",AH456="Q",AJ456="Q"),"Yes","No")</f>
        <v>No</v>
      </c>
    </row>
    <row r="457" spans="1:37">
      <c r="A457" s="7" t="s">
        <v>492</v>
      </c>
      <c r="B457" s="7" t="s">
        <v>493</v>
      </c>
      <c r="C457" s="37" t="s">
        <v>9</v>
      </c>
      <c r="D457" s="298">
        <v>4043</v>
      </c>
      <c r="E457" s="299">
        <v>40043</v>
      </c>
      <c r="F457" s="27" t="s">
        <v>164</v>
      </c>
      <c r="G457" s="27" t="s">
        <v>160</v>
      </c>
      <c r="H457" s="35">
        <v>326183</v>
      </c>
      <c r="I457" s="35">
        <v>48</v>
      </c>
      <c r="J457" s="9" t="s">
        <v>7</v>
      </c>
      <c r="K457" s="9" t="s">
        <v>161</v>
      </c>
      <c r="L457" s="8">
        <v>23</v>
      </c>
      <c r="M457" s="8">
        <v>3766</v>
      </c>
      <c r="N457" s="9" t="s">
        <v>1148</v>
      </c>
      <c r="O457" s="8">
        <v>5104</v>
      </c>
      <c r="P457" s="9" t="s">
        <v>1148</v>
      </c>
      <c r="Q457" s="8">
        <v>0</v>
      </c>
      <c r="R457" s="9" t="s">
        <v>1148</v>
      </c>
      <c r="S457" s="8">
        <v>0</v>
      </c>
      <c r="T457" s="9" t="s">
        <v>1148</v>
      </c>
      <c r="U457" s="8">
        <v>0</v>
      </c>
      <c r="V457" s="9" t="s">
        <v>1148</v>
      </c>
      <c r="W457" s="33">
        <v>8870</v>
      </c>
      <c r="X457" s="9" t="s">
        <v>1148</v>
      </c>
      <c r="Y457" s="30">
        <v>3</v>
      </c>
      <c r="Z457" s="9" t="s">
        <v>1148</v>
      </c>
      <c r="AA457" s="30">
        <v>4</v>
      </c>
      <c r="AB457" s="9" t="s">
        <v>1148</v>
      </c>
      <c r="AC457" s="30">
        <v>0</v>
      </c>
      <c r="AD457" s="9" t="s">
        <v>1148</v>
      </c>
      <c r="AE457" s="30">
        <v>0</v>
      </c>
      <c r="AF457" s="9" t="s">
        <v>1148</v>
      </c>
      <c r="AG457" s="19">
        <v>0</v>
      </c>
      <c r="AH457" s="34" t="s">
        <v>1148</v>
      </c>
      <c r="AI457" s="32">
        <v>7</v>
      </c>
      <c r="AJ457" s="7" t="s">
        <v>1148</v>
      </c>
      <c r="AK457" s="7" t="str">
        <f>IF(OR(N457="Q",P457="Q",R457="Q",T457="Q",V457="Q",X457="Q",Z457="Q",AB457="Q",AD457="Q",AF457="Q",AH457="Q",AJ457="Q"),"Yes","No")</f>
        <v>No</v>
      </c>
    </row>
    <row r="458" spans="1:37">
      <c r="A458" s="7" t="s">
        <v>630</v>
      </c>
      <c r="B458" s="7" t="s">
        <v>631</v>
      </c>
      <c r="C458" s="37" t="s">
        <v>42</v>
      </c>
      <c r="D458" s="298">
        <v>5052</v>
      </c>
      <c r="E458" s="299">
        <v>50052</v>
      </c>
      <c r="F458" s="27" t="s">
        <v>167</v>
      </c>
      <c r="G458" s="27" t="s">
        <v>160</v>
      </c>
      <c r="H458" s="35">
        <v>278165</v>
      </c>
      <c r="I458" s="35">
        <v>48</v>
      </c>
      <c r="J458" s="9" t="s">
        <v>10</v>
      </c>
      <c r="K458" s="9" t="s">
        <v>161</v>
      </c>
      <c r="L458" s="8">
        <v>12</v>
      </c>
      <c r="M458" s="8">
        <v>2468</v>
      </c>
      <c r="N458" s="9" t="s">
        <v>1148</v>
      </c>
      <c r="O458" s="8">
        <v>0</v>
      </c>
      <c r="P458" s="9" t="s">
        <v>1148</v>
      </c>
      <c r="Q458" s="8">
        <v>228</v>
      </c>
      <c r="R458" s="9" t="s">
        <v>1148</v>
      </c>
      <c r="S458" s="8">
        <v>0</v>
      </c>
      <c r="T458" s="9" t="s">
        <v>1148</v>
      </c>
      <c r="U458" s="8">
        <v>0</v>
      </c>
      <c r="V458" s="9" t="s">
        <v>1148</v>
      </c>
      <c r="W458" s="33">
        <v>2696</v>
      </c>
      <c r="X458" s="9" t="s">
        <v>1148</v>
      </c>
      <c r="Y458" s="30">
        <v>2</v>
      </c>
      <c r="Z458" s="9" t="s">
        <v>1148</v>
      </c>
      <c r="AA458" s="30">
        <v>0</v>
      </c>
      <c r="AB458" s="9" t="s">
        <v>1148</v>
      </c>
      <c r="AC458" s="30">
        <v>0.2</v>
      </c>
      <c r="AD458" s="9" t="s">
        <v>1148</v>
      </c>
      <c r="AE458" s="30">
        <v>0</v>
      </c>
      <c r="AF458" s="9" t="s">
        <v>1148</v>
      </c>
      <c r="AG458" s="19">
        <v>0</v>
      </c>
      <c r="AH458" s="34" t="s">
        <v>1148</v>
      </c>
      <c r="AI458" s="32">
        <v>2.2000000000000002</v>
      </c>
      <c r="AJ458" s="7" t="s">
        <v>1148</v>
      </c>
      <c r="AK458" s="7" t="str">
        <f>IF(OR(N458="Q",P458="Q",R458="Q",T458="Q",V458="Q",X458="Q",Z458="Q",AB458="Q",AD458="Q",AF458="Q",AH458="Q",AJ458="Q"),"Yes","No")</f>
        <v>No</v>
      </c>
    </row>
    <row r="459" spans="1:37">
      <c r="A459" s="7" t="s">
        <v>790</v>
      </c>
      <c r="B459" s="7" t="s">
        <v>791</v>
      </c>
      <c r="C459" s="37" t="s">
        <v>63</v>
      </c>
      <c r="D459" s="298">
        <v>2204</v>
      </c>
      <c r="E459" s="299">
        <v>20204</v>
      </c>
      <c r="F459" s="27" t="s">
        <v>189</v>
      </c>
      <c r="G459" s="27" t="s">
        <v>160</v>
      </c>
      <c r="H459" s="35">
        <v>5441567</v>
      </c>
      <c r="I459" s="35">
        <v>47</v>
      </c>
      <c r="J459" s="9" t="s">
        <v>10</v>
      </c>
      <c r="K459" s="9" t="s">
        <v>161</v>
      </c>
      <c r="L459" s="8">
        <v>47</v>
      </c>
      <c r="M459" s="8">
        <v>22583</v>
      </c>
      <c r="N459" s="9" t="s">
        <v>1148</v>
      </c>
      <c r="O459" s="8">
        <v>0</v>
      </c>
      <c r="P459" s="9" t="s">
        <v>1148</v>
      </c>
      <c r="Q459" s="8">
        <v>0</v>
      </c>
      <c r="R459" s="9" t="s">
        <v>1148</v>
      </c>
      <c r="S459" s="8">
        <v>3022</v>
      </c>
      <c r="T459" s="9" t="s">
        <v>1148</v>
      </c>
      <c r="U459" s="8">
        <v>0</v>
      </c>
      <c r="V459" s="9" t="s">
        <v>1148</v>
      </c>
      <c r="W459" s="33">
        <v>25605</v>
      </c>
      <c r="X459" s="9" t="s">
        <v>1148</v>
      </c>
      <c r="Y459" s="30">
        <v>24</v>
      </c>
      <c r="Z459" s="9" t="s">
        <v>1148</v>
      </c>
      <c r="AA459" s="30">
        <v>0</v>
      </c>
      <c r="AB459" s="9" t="s">
        <v>1148</v>
      </c>
      <c r="AC459" s="30">
        <v>0</v>
      </c>
      <c r="AD459" s="9" t="s">
        <v>1148</v>
      </c>
      <c r="AE459" s="30">
        <v>4</v>
      </c>
      <c r="AF459" s="9" t="s">
        <v>1148</v>
      </c>
      <c r="AG459" s="19">
        <v>0</v>
      </c>
      <c r="AH459" s="34" t="s">
        <v>1148</v>
      </c>
      <c r="AI459" s="32">
        <v>28</v>
      </c>
      <c r="AJ459" s="7" t="s">
        <v>1148</v>
      </c>
      <c r="AK459" s="7" t="str">
        <f>IF(OR(N459="Q",P459="Q",R459="Q",T459="Q",V459="Q",X459="Q",Z459="Q",AB459="Q",AD459="Q",AF459="Q",AH459="Q",AJ459="Q"),"Yes","No")</f>
        <v>No</v>
      </c>
    </row>
    <row r="460" spans="1:37">
      <c r="A460" s="7" t="s">
        <v>447</v>
      </c>
      <c r="B460" s="7" t="s">
        <v>448</v>
      </c>
      <c r="C460" s="37" t="s">
        <v>93</v>
      </c>
      <c r="D460" s="298">
        <v>5003</v>
      </c>
      <c r="E460" s="299">
        <v>50003</v>
      </c>
      <c r="F460" s="27" t="s">
        <v>164</v>
      </c>
      <c r="G460" s="27" t="s">
        <v>160</v>
      </c>
      <c r="H460" s="35">
        <v>124064</v>
      </c>
      <c r="I460" s="35">
        <v>47</v>
      </c>
      <c r="J460" s="9" t="s">
        <v>7</v>
      </c>
      <c r="K460" s="9" t="s">
        <v>161</v>
      </c>
      <c r="L460" s="8">
        <v>37</v>
      </c>
      <c r="M460" s="8">
        <v>21230</v>
      </c>
      <c r="N460" s="9" t="s">
        <v>1148</v>
      </c>
      <c r="O460" s="8">
        <v>0</v>
      </c>
      <c r="P460" s="9" t="s">
        <v>1148</v>
      </c>
      <c r="Q460" s="8">
        <v>1614</v>
      </c>
      <c r="R460" s="9" t="s">
        <v>1148</v>
      </c>
      <c r="S460" s="8">
        <v>1237</v>
      </c>
      <c r="T460" s="9" t="s">
        <v>1148</v>
      </c>
      <c r="U460" s="8">
        <v>0</v>
      </c>
      <c r="V460" s="9" t="s">
        <v>1148</v>
      </c>
      <c r="W460" s="33">
        <v>24081</v>
      </c>
      <c r="X460" s="9" t="s">
        <v>1148</v>
      </c>
      <c r="Y460" s="30">
        <v>21</v>
      </c>
      <c r="Z460" s="9" t="s">
        <v>1148</v>
      </c>
      <c r="AA460" s="30">
        <v>0</v>
      </c>
      <c r="AB460" s="9" t="s">
        <v>1148</v>
      </c>
      <c r="AC460" s="30">
        <v>1.5</v>
      </c>
      <c r="AD460" s="9" t="s">
        <v>1148</v>
      </c>
      <c r="AE460" s="30">
        <v>0.6</v>
      </c>
      <c r="AF460" s="9" t="s">
        <v>1148</v>
      </c>
      <c r="AG460" s="19">
        <v>0</v>
      </c>
      <c r="AH460" s="34" t="s">
        <v>1148</v>
      </c>
      <c r="AI460" s="32">
        <v>23.1</v>
      </c>
      <c r="AJ460" s="7" t="s">
        <v>1148</v>
      </c>
      <c r="AK460" s="7" t="str">
        <f>IF(OR(N460="Q",P460="Q",R460="Q",T460="Q",V460="Q",X460="Q",Z460="Q",AB460="Q",AD460="Q",AF460="Q",AH460="Q",AJ460="Q"),"Yes","No")</f>
        <v>No</v>
      </c>
    </row>
    <row r="461" spans="1:37">
      <c r="A461" s="7" t="s">
        <v>235</v>
      </c>
      <c r="B461" s="7" t="s">
        <v>236</v>
      </c>
      <c r="C461" s="37" t="s">
        <v>70</v>
      </c>
      <c r="D461" s="298">
        <v>2003</v>
      </c>
      <c r="E461" s="299">
        <v>20003</v>
      </c>
      <c r="F461" s="27" t="s">
        <v>164</v>
      </c>
      <c r="G461" s="27" t="s">
        <v>160</v>
      </c>
      <c r="H461" s="35">
        <v>158084</v>
      </c>
      <c r="I461" s="35">
        <v>47</v>
      </c>
      <c r="J461" s="9" t="s">
        <v>7</v>
      </c>
      <c r="K461" s="9" t="s">
        <v>161</v>
      </c>
      <c r="L461" s="8">
        <v>30</v>
      </c>
      <c r="M461" s="8">
        <v>0</v>
      </c>
      <c r="N461" s="9" t="s">
        <v>1148</v>
      </c>
      <c r="O461" s="8">
        <v>0</v>
      </c>
      <c r="P461" s="9" t="s">
        <v>1148</v>
      </c>
      <c r="Q461" s="8">
        <v>2625</v>
      </c>
      <c r="R461" s="9" t="s">
        <v>1148</v>
      </c>
      <c r="S461" s="8">
        <v>0</v>
      </c>
      <c r="T461" s="9" t="s">
        <v>1148</v>
      </c>
      <c r="U461" s="8">
        <v>0</v>
      </c>
      <c r="V461" s="9" t="s">
        <v>1148</v>
      </c>
      <c r="W461" s="33">
        <v>2625</v>
      </c>
      <c r="X461" s="9" t="s">
        <v>1148</v>
      </c>
      <c r="Y461" s="30">
        <v>0</v>
      </c>
      <c r="Z461" s="9" t="s">
        <v>1148</v>
      </c>
      <c r="AA461" s="30">
        <v>0</v>
      </c>
      <c r="AB461" s="9" t="s">
        <v>1148</v>
      </c>
      <c r="AC461" s="30">
        <v>1.2</v>
      </c>
      <c r="AD461" s="9" t="s">
        <v>1148</v>
      </c>
      <c r="AE461" s="30">
        <v>0</v>
      </c>
      <c r="AF461" s="9" t="s">
        <v>1148</v>
      </c>
      <c r="AG461" s="19">
        <v>0</v>
      </c>
      <c r="AH461" s="34" t="s">
        <v>1148</v>
      </c>
      <c r="AI461" s="32">
        <v>1.2</v>
      </c>
      <c r="AJ461" s="7" t="s">
        <v>1148</v>
      </c>
      <c r="AK461" s="7" t="str">
        <f>IF(OR(N461="Q",P461="Q",R461="Q",T461="Q",V461="Q",X461="Q",Z461="Q",AB461="Q",AD461="Q",AF461="Q",AH461="Q",AJ461="Q"),"Yes","No")</f>
        <v>No</v>
      </c>
    </row>
    <row r="462" spans="1:37">
      <c r="A462" s="7" t="s">
        <v>591</v>
      </c>
      <c r="B462" s="7" t="s">
        <v>592</v>
      </c>
      <c r="C462" s="37" t="s">
        <v>40</v>
      </c>
      <c r="D462" s="298">
        <v>5058</v>
      </c>
      <c r="E462" s="299">
        <v>50058</v>
      </c>
      <c r="F462" s="27" t="s">
        <v>167</v>
      </c>
      <c r="G462" s="27" t="s">
        <v>160</v>
      </c>
      <c r="H462" s="35">
        <v>296863</v>
      </c>
      <c r="I462" s="35">
        <v>47</v>
      </c>
      <c r="J462" s="9" t="s">
        <v>7</v>
      </c>
      <c r="K462" s="9" t="s">
        <v>161</v>
      </c>
      <c r="L462" s="8">
        <v>25</v>
      </c>
      <c r="M462" s="8">
        <v>10100</v>
      </c>
      <c r="N462" s="9" t="s">
        <v>1148</v>
      </c>
      <c r="O462" s="8">
        <v>2706</v>
      </c>
      <c r="P462" s="9" t="s">
        <v>1148</v>
      </c>
      <c r="Q462" s="8">
        <v>0</v>
      </c>
      <c r="R462" s="9" t="s">
        <v>1148</v>
      </c>
      <c r="S462" s="8">
        <v>0</v>
      </c>
      <c r="T462" s="9" t="s">
        <v>1148</v>
      </c>
      <c r="U462" s="8">
        <v>0</v>
      </c>
      <c r="V462" s="9" t="s">
        <v>1148</v>
      </c>
      <c r="W462" s="33">
        <v>12806</v>
      </c>
      <c r="X462" s="9" t="s">
        <v>1148</v>
      </c>
      <c r="Y462" s="30">
        <v>7.2</v>
      </c>
      <c r="Z462" s="9" t="s">
        <v>1148</v>
      </c>
      <c r="AA462" s="30">
        <v>1.9</v>
      </c>
      <c r="AB462" s="9" t="s">
        <v>1148</v>
      </c>
      <c r="AC462" s="30">
        <v>0</v>
      </c>
      <c r="AD462" s="9" t="s">
        <v>1148</v>
      </c>
      <c r="AE462" s="30">
        <v>0</v>
      </c>
      <c r="AF462" s="9" t="s">
        <v>1148</v>
      </c>
      <c r="AG462" s="19">
        <v>0</v>
      </c>
      <c r="AH462" s="34" t="s">
        <v>1148</v>
      </c>
      <c r="AI462" s="32">
        <v>9.1</v>
      </c>
      <c r="AJ462" s="7" t="s">
        <v>1148</v>
      </c>
      <c r="AK462" s="7" t="str">
        <f>IF(OR(N462="Q",P462="Q",R462="Q",T462="Q",V462="Q",X462="Q",Z462="Q",AB462="Q",AD462="Q",AF462="Q",AH462="Q",AJ462="Q"),"Yes","No")</f>
        <v>No</v>
      </c>
    </row>
    <row r="463" spans="1:37">
      <c r="A463" s="7" t="s">
        <v>591</v>
      </c>
      <c r="B463" s="7" t="s">
        <v>592</v>
      </c>
      <c r="C463" s="37" t="s">
        <v>40</v>
      </c>
      <c r="D463" s="298">
        <v>5058</v>
      </c>
      <c r="E463" s="299">
        <v>50058</v>
      </c>
      <c r="F463" s="27" t="s">
        <v>167</v>
      </c>
      <c r="G463" s="27" t="s">
        <v>160</v>
      </c>
      <c r="H463" s="35">
        <v>296863</v>
      </c>
      <c r="I463" s="35">
        <v>47</v>
      </c>
      <c r="J463" s="9" t="s">
        <v>10</v>
      </c>
      <c r="K463" s="9" t="s">
        <v>161</v>
      </c>
      <c r="L463" s="8">
        <v>22</v>
      </c>
      <c r="M463" s="8">
        <v>13064</v>
      </c>
      <c r="N463" s="9" t="s">
        <v>1148</v>
      </c>
      <c r="O463" s="8">
        <v>650</v>
      </c>
      <c r="P463" s="9" t="s">
        <v>1148</v>
      </c>
      <c r="Q463" s="8">
        <v>0</v>
      </c>
      <c r="R463" s="9" t="s">
        <v>1148</v>
      </c>
      <c r="S463" s="8">
        <v>0</v>
      </c>
      <c r="T463" s="9" t="s">
        <v>1148</v>
      </c>
      <c r="U463" s="8">
        <v>0</v>
      </c>
      <c r="V463" s="9" t="s">
        <v>1148</v>
      </c>
      <c r="W463" s="33">
        <v>13714</v>
      </c>
      <c r="X463" s="9" t="s">
        <v>1148</v>
      </c>
      <c r="Y463" s="30">
        <v>8.6</v>
      </c>
      <c r="Z463" s="9" t="s">
        <v>1148</v>
      </c>
      <c r="AA463" s="30">
        <v>0.5</v>
      </c>
      <c r="AB463" s="9" t="s">
        <v>1148</v>
      </c>
      <c r="AC463" s="30">
        <v>0</v>
      </c>
      <c r="AD463" s="9" t="s">
        <v>1148</v>
      </c>
      <c r="AE463" s="30">
        <v>0</v>
      </c>
      <c r="AF463" s="9" t="s">
        <v>1148</v>
      </c>
      <c r="AG463" s="19">
        <v>0</v>
      </c>
      <c r="AH463" s="34" t="s">
        <v>1148</v>
      </c>
      <c r="AI463" s="32">
        <v>9.1</v>
      </c>
      <c r="AJ463" s="7" t="s">
        <v>1148</v>
      </c>
      <c r="AK463" s="7" t="str">
        <f>IF(OR(N463="Q",P463="Q",R463="Q",T463="Q",V463="Q",X463="Q",Z463="Q",AB463="Q",AD463="Q",AF463="Q",AH463="Q",AJ463="Q"),"Yes","No")</f>
        <v>No</v>
      </c>
    </row>
    <row r="464" spans="1:37">
      <c r="A464" s="7" t="s">
        <v>235</v>
      </c>
      <c r="B464" s="7" t="s">
        <v>236</v>
      </c>
      <c r="C464" s="37" t="s">
        <v>70</v>
      </c>
      <c r="D464" s="298">
        <v>2003</v>
      </c>
      <c r="E464" s="299">
        <v>20003</v>
      </c>
      <c r="F464" s="27" t="s">
        <v>164</v>
      </c>
      <c r="G464" s="27" t="s">
        <v>160</v>
      </c>
      <c r="H464" s="35">
        <v>158084</v>
      </c>
      <c r="I464" s="35">
        <v>47</v>
      </c>
      <c r="J464" s="9" t="s">
        <v>10</v>
      </c>
      <c r="K464" s="9" t="s">
        <v>161</v>
      </c>
      <c r="L464" s="8">
        <v>7</v>
      </c>
      <c r="M464" s="8">
        <v>0</v>
      </c>
      <c r="N464" s="9" t="s">
        <v>1148</v>
      </c>
      <c r="O464" s="8">
        <v>0</v>
      </c>
      <c r="P464" s="9" t="s">
        <v>1148</v>
      </c>
      <c r="Q464" s="8">
        <v>538</v>
      </c>
      <c r="R464" s="9" t="s">
        <v>1148</v>
      </c>
      <c r="S464" s="8">
        <v>0</v>
      </c>
      <c r="T464" s="9" t="s">
        <v>1148</v>
      </c>
      <c r="U464" s="8">
        <v>0</v>
      </c>
      <c r="V464" s="9" t="s">
        <v>1148</v>
      </c>
      <c r="W464" s="33">
        <v>538</v>
      </c>
      <c r="X464" s="9" t="s">
        <v>1148</v>
      </c>
      <c r="Y464" s="30">
        <v>0</v>
      </c>
      <c r="Z464" s="9" t="s">
        <v>1148</v>
      </c>
      <c r="AA464" s="30">
        <v>0</v>
      </c>
      <c r="AB464" s="9" t="s">
        <v>1148</v>
      </c>
      <c r="AC464" s="30">
        <v>0.25</v>
      </c>
      <c r="AD464" s="9" t="s">
        <v>1148</v>
      </c>
      <c r="AE464" s="30">
        <v>0</v>
      </c>
      <c r="AF464" s="9" t="s">
        <v>1148</v>
      </c>
      <c r="AG464" s="19">
        <v>0</v>
      </c>
      <c r="AH464" s="34" t="s">
        <v>1148</v>
      </c>
      <c r="AI464" s="32">
        <v>0.25</v>
      </c>
      <c r="AJ464" s="7" t="s">
        <v>1148</v>
      </c>
      <c r="AK464" s="7" t="str">
        <f>IF(OR(N464="Q",P464="Q",R464="Q",T464="Q",V464="Q",X464="Q",Z464="Q",AB464="Q",AD464="Q",AF464="Q",AH464="Q",AJ464="Q"),"Yes","No")</f>
        <v>No</v>
      </c>
    </row>
    <row r="465" spans="1:37">
      <c r="A465" s="7" t="s">
        <v>447</v>
      </c>
      <c r="B465" s="7" t="s">
        <v>448</v>
      </c>
      <c r="C465" s="37" t="s">
        <v>93</v>
      </c>
      <c r="D465" s="298">
        <v>5003</v>
      </c>
      <c r="E465" s="299">
        <v>50003</v>
      </c>
      <c r="F465" s="27" t="s">
        <v>164</v>
      </c>
      <c r="G465" s="27" t="s">
        <v>160</v>
      </c>
      <c r="H465" s="35">
        <v>124064</v>
      </c>
      <c r="I465" s="35">
        <v>47</v>
      </c>
      <c r="J465" s="9" t="s">
        <v>12</v>
      </c>
      <c r="K465" s="9" t="s">
        <v>161</v>
      </c>
      <c r="L465" s="8">
        <v>1</v>
      </c>
      <c r="M465" s="8">
        <v>150</v>
      </c>
      <c r="N465" s="9" t="s">
        <v>1148</v>
      </c>
      <c r="O465" s="8">
        <v>0</v>
      </c>
      <c r="P465" s="9" t="s">
        <v>1148</v>
      </c>
      <c r="Q465" s="8">
        <v>620</v>
      </c>
      <c r="R465" s="9" t="s">
        <v>1148</v>
      </c>
      <c r="S465" s="8">
        <v>0</v>
      </c>
      <c r="T465" s="9" t="s">
        <v>1148</v>
      </c>
      <c r="U465" s="8">
        <v>0</v>
      </c>
      <c r="V465" s="9" t="s">
        <v>1148</v>
      </c>
      <c r="W465" s="33">
        <v>770</v>
      </c>
      <c r="X465" s="9" t="s">
        <v>1148</v>
      </c>
      <c r="Y465" s="30">
        <v>0.2</v>
      </c>
      <c r="Z465" s="9" t="s">
        <v>1148</v>
      </c>
      <c r="AA465" s="30">
        <v>0</v>
      </c>
      <c r="AB465" s="9" t="s">
        <v>1148</v>
      </c>
      <c r="AC465" s="30">
        <v>0.5</v>
      </c>
      <c r="AD465" s="9" t="s">
        <v>1148</v>
      </c>
      <c r="AE465" s="30">
        <v>0</v>
      </c>
      <c r="AF465" s="9" t="s">
        <v>1148</v>
      </c>
      <c r="AG465" s="19">
        <v>0</v>
      </c>
      <c r="AH465" s="34" t="s">
        <v>1148</v>
      </c>
      <c r="AI465" s="32">
        <v>0.7</v>
      </c>
      <c r="AJ465" s="7" t="s">
        <v>1148</v>
      </c>
      <c r="AK465" s="7" t="str">
        <f>IF(OR(N465="Q",P465="Q",R465="Q",T465="Q",V465="Q",X465="Q",Z465="Q",AB465="Q",AD465="Q",AF465="Q",AH465="Q",AJ465="Q"),"Yes","No")</f>
        <v>No</v>
      </c>
    </row>
    <row r="466" spans="1:37">
      <c r="A466" s="7" t="s">
        <v>91</v>
      </c>
      <c r="B466" s="7" t="s">
        <v>181</v>
      </c>
      <c r="C466" s="37" t="s">
        <v>89</v>
      </c>
      <c r="D466" s="298">
        <v>43</v>
      </c>
      <c r="E466" s="299">
        <v>43</v>
      </c>
      <c r="F466" s="27" t="s">
        <v>167</v>
      </c>
      <c r="G466" s="27" t="s">
        <v>160</v>
      </c>
      <c r="H466" s="35">
        <v>67227</v>
      </c>
      <c r="I466" s="35">
        <v>45</v>
      </c>
      <c r="J466" s="9" t="s">
        <v>7</v>
      </c>
      <c r="K466" s="9" t="s">
        <v>161</v>
      </c>
      <c r="L466" s="8">
        <v>30</v>
      </c>
      <c r="M466" s="8">
        <v>2293</v>
      </c>
      <c r="N466" s="9" t="s">
        <v>1148</v>
      </c>
      <c r="O466" s="8">
        <v>0</v>
      </c>
      <c r="P466" s="9" t="s">
        <v>1148</v>
      </c>
      <c r="Q466" s="8">
        <v>1193</v>
      </c>
      <c r="R466" s="9" t="s">
        <v>1148</v>
      </c>
      <c r="S466" s="8">
        <v>0</v>
      </c>
      <c r="T466" s="9" t="s">
        <v>1148</v>
      </c>
      <c r="U466" s="8">
        <v>0</v>
      </c>
      <c r="V466" s="9" t="s">
        <v>1148</v>
      </c>
      <c r="W466" s="33">
        <v>3486</v>
      </c>
      <c r="X466" s="9" t="s">
        <v>1148</v>
      </c>
      <c r="Y466" s="30">
        <v>4</v>
      </c>
      <c r="Z466" s="9" t="s">
        <v>1148</v>
      </c>
      <c r="AA466" s="30">
        <v>0</v>
      </c>
      <c r="AB466" s="9" t="s">
        <v>1148</v>
      </c>
      <c r="AC466" s="30">
        <v>0.8</v>
      </c>
      <c r="AD466" s="9" t="s">
        <v>1148</v>
      </c>
      <c r="AE466" s="30">
        <v>0</v>
      </c>
      <c r="AF466" s="9" t="s">
        <v>1148</v>
      </c>
      <c r="AG466" s="19">
        <v>0</v>
      </c>
      <c r="AH466" s="34" t="s">
        <v>1148</v>
      </c>
      <c r="AI466" s="32">
        <v>4.8</v>
      </c>
      <c r="AJ466" s="7" t="s">
        <v>1148</v>
      </c>
      <c r="AK466" s="7" t="str">
        <f>IF(OR(N466="Q",P466="Q",R466="Q",T466="Q",V466="Q",X466="Q",Z466="Q",AB466="Q",AD466="Q",AF466="Q",AH466="Q",AJ466="Q"),"Yes","No")</f>
        <v>No</v>
      </c>
    </row>
    <row r="467" spans="1:37">
      <c r="A467" s="7" t="s">
        <v>478</v>
      </c>
      <c r="B467" s="7" t="s">
        <v>479</v>
      </c>
      <c r="C467" s="37" t="s">
        <v>32</v>
      </c>
      <c r="D467" s="298">
        <v>4026</v>
      </c>
      <c r="E467" s="299">
        <v>40026</v>
      </c>
      <c r="F467" s="27" t="s">
        <v>164</v>
      </c>
      <c r="G467" s="27" t="s">
        <v>160</v>
      </c>
      <c r="H467" s="35">
        <v>643260</v>
      </c>
      <c r="I467" s="35">
        <v>45</v>
      </c>
      <c r="J467" s="9" t="s">
        <v>7</v>
      </c>
      <c r="K467" s="9" t="s">
        <v>161</v>
      </c>
      <c r="L467" s="8">
        <v>23</v>
      </c>
      <c r="M467" s="8">
        <v>3759</v>
      </c>
      <c r="N467" s="9" t="s">
        <v>1148</v>
      </c>
      <c r="O467" s="8">
        <v>0</v>
      </c>
      <c r="P467" s="9" t="s">
        <v>1148</v>
      </c>
      <c r="Q467" s="8">
        <v>0</v>
      </c>
      <c r="R467" s="9" t="s">
        <v>1148</v>
      </c>
      <c r="S467" s="8">
        <v>0</v>
      </c>
      <c r="T467" s="9" t="s">
        <v>1148</v>
      </c>
      <c r="U467" s="8">
        <v>0</v>
      </c>
      <c r="V467" s="9" t="s">
        <v>1148</v>
      </c>
      <c r="W467" s="33">
        <v>3759</v>
      </c>
      <c r="X467" s="9" t="s">
        <v>1148</v>
      </c>
      <c r="Y467" s="30">
        <v>3</v>
      </c>
      <c r="Z467" s="9" t="s">
        <v>1148</v>
      </c>
      <c r="AA467" s="30">
        <v>0</v>
      </c>
      <c r="AB467" s="9" t="s">
        <v>1148</v>
      </c>
      <c r="AC467" s="30">
        <v>0</v>
      </c>
      <c r="AD467" s="9" t="s">
        <v>1148</v>
      </c>
      <c r="AE467" s="30">
        <v>0</v>
      </c>
      <c r="AF467" s="9" t="s">
        <v>1148</v>
      </c>
      <c r="AG467" s="19">
        <v>0</v>
      </c>
      <c r="AH467" s="34" t="s">
        <v>1148</v>
      </c>
      <c r="AI467" s="32">
        <v>3</v>
      </c>
      <c r="AJ467" s="7" t="s">
        <v>1148</v>
      </c>
      <c r="AK467" s="7" t="str">
        <f>IF(OR(N467="Q",P467="Q",R467="Q",T467="Q",V467="Q",X467="Q",Z467="Q",AB467="Q",AD467="Q",AF467="Q",AH467="Q",AJ467="Q"),"Yes","No")</f>
        <v>No</v>
      </c>
    </row>
    <row r="468" spans="1:37">
      <c r="A468" s="7" t="s">
        <v>478</v>
      </c>
      <c r="B468" s="7" t="s">
        <v>479</v>
      </c>
      <c r="C468" s="37" t="s">
        <v>32</v>
      </c>
      <c r="D468" s="298">
        <v>4026</v>
      </c>
      <c r="E468" s="299">
        <v>40026</v>
      </c>
      <c r="F468" s="27" t="s">
        <v>164</v>
      </c>
      <c r="G468" s="27" t="s">
        <v>160</v>
      </c>
      <c r="H468" s="35">
        <v>643260</v>
      </c>
      <c r="I468" s="35">
        <v>45</v>
      </c>
      <c r="J468" s="9" t="s">
        <v>10</v>
      </c>
      <c r="K468" s="9" t="s">
        <v>161</v>
      </c>
      <c r="L468" s="8">
        <v>22</v>
      </c>
      <c r="M468" s="8">
        <v>2008</v>
      </c>
      <c r="N468" s="9" t="s">
        <v>1148</v>
      </c>
      <c r="O468" s="8">
        <v>0</v>
      </c>
      <c r="P468" s="9" t="s">
        <v>1148</v>
      </c>
      <c r="Q468" s="8">
        <v>0</v>
      </c>
      <c r="R468" s="9" t="s">
        <v>1148</v>
      </c>
      <c r="S468" s="8">
        <v>0</v>
      </c>
      <c r="T468" s="9" t="s">
        <v>1148</v>
      </c>
      <c r="U468" s="8">
        <v>0</v>
      </c>
      <c r="V468" s="9" t="s">
        <v>1148</v>
      </c>
      <c r="W468" s="33">
        <v>2008</v>
      </c>
      <c r="X468" s="9" t="s">
        <v>1148</v>
      </c>
      <c r="Y468" s="30">
        <v>4</v>
      </c>
      <c r="Z468" s="9" t="s">
        <v>1148</v>
      </c>
      <c r="AA468" s="30">
        <v>0</v>
      </c>
      <c r="AB468" s="9" t="s">
        <v>1148</v>
      </c>
      <c r="AC468" s="30">
        <v>0</v>
      </c>
      <c r="AD468" s="9" t="s">
        <v>1148</v>
      </c>
      <c r="AE468" s="30">
        <v>0</v>
      </c>
      <c r="AF468" s="9" t="s">
        <v>1148</v>
      </c>
      <c r="AG468" s="19">
        <v>0</v>
      </c>
      <c r="AH468" s="34" t="s">
        <v>1148</v>
      </c>
      <c r="AI468" s="32">
        <v>4</v>
      </c>
      <c r="AJ468" s="7" t="s">
        <v>1148</v>
      </c>
      <c r="AK468" s="7" t="str">
        <f>IF(OR(N468="Q",P468="Q",R468="Q",T468="Q",V468="Q",X468="Q",Z468="Q",AB468="Q",AD468="Q",AF468="Q",AH468="Q",AJ468="Q"),"Yes","No")</f>
        <v>No</v>
      </c>
    </row>
    <row r="469" spans="1:37">
      <c r="A469" s="7" t="s">
        <v>1144</v>
      </c>
      <c r="B469" s="7" t="s">
        <v>1145</v>
      </c>
      <c r="C469" s="37" t="s">
        <v>84</v>
      </c>
      <c r="D469" s="298">
        <v>6090</v>
      </c>
      <c r="E469" s="299">
        <v>60090</v>
      </c>
      <c r="F469" s="27" t="s">
        <v>197</v>
      </c>
      <c r="G469" s="27" t="s">
        <v>160</v>
      </c>
      <c r="H469" s="35">
        <v>728825</v>
      </c>
      <c r="I469" s="35">
        <v>45</v>
      </c>
      <c r="J469" s="9" t="s">
        <v>18</v>
      </c>
      <c r="K469" s="9" t="s">
        <v>161</v>
      </c>
      <c r="L469" s="8">
        <v>19</v>
      </c>
      <c r="M469" s="8">
        <v>0</v>
      </c>
      <c r="N469" s="9" t="s">
        <v>1148</v>
      </c>
      <c r="O469" s="8">
        <v>0</v>
      </c>
      <c r="P469" s="9" t="s">
        <v>1148</v>
      </c>
      <c r="Q469" s="8">
        <v>0</v>
      </c>
      <c r="R469" s="9" t="s">
        <v>1148</v>
      </c>
      <c r="S469" s="8">
        <v>0</v>
      </c>
      <c r="T469" s="9" t="s">
        <v>1148</v>
      </c>
      <c r="U469" s="8">
        <v>0</v>
      </c>
      <c r="V469" s="9" t="s">
        <v>1148</v>
      </c>
      <c r="W469" s="33">
        <v>0</v>
      </c>
      <c r="X469" s="9" t="s">
        <v>1148</v>
      </c>
      <c r="Y469" s="30">
        <v>0</v>
      </c>
      <c r="Z469" s="9" t="s">
        <v>1148</v>
      </c>
      <c r="AA469" s="30">
        <v>0</v>
      </c>
      <c r="AB469" s="9" t="s">
        <v>1148</v>
      </c>
      <c r="AC469" s="30">
        <v>0</v>
      </c>
      <c r="AD469" s="9" t="s">
        <v>1148</v>
      </c>
      <c r="AE469" s="30">
        <v>0</v>
      </c>
      <c r="AF469" s="9" t="s">
        <v>1148</v>
      </c>
      <c r="AG469" s="19">
        <v>0</v>
      </c>
      <c r="AH469" s="34" t="s">
        <v>1148</v>
      </c>
      <c r="AI469" s="32">
        <v>0</v>
      </c>
      <c r="AJ469" s="7" t="s">
        <v>1148</v>
      </c>
      <c r="AK469" s="7" t="str">
        <f>IF(OR(N469="Q",P469="Q",R469="Q",T469="Q",V469="Q",X469="Q",Z469="Q",AB469="Q",AD469="Q",AF469="Q",AH469="Q",AJ469="Q"),"Yes","No")</f>
        <v>No</v>
      </c>
    </row>
    <row r="470" spans="1:37">
      <c r="A470" s="7" t="s">
        <v>1144</v>
      </c>
      <c r="B470" s="7" t="s">
        <v>1145</v>
      </c>
      <c r="C470" s="37" t="s">
        <v>84</v>
      </c>
      <c r="D470" s="298">
        <v>6090</v>
      </c>
      <c r="E470" s="299">
        <v>60090</v>
      </c>
      <c r="F470" s="27" t="s">
        <v>197</v>
      </c>
      <c r="G470" s="27" t="s">
        <v>160</v>
      </c>
      <c r="H470" s="35">
        <v>728825</v>
      </c>
      <c r="I470" s="35">
        <v>45</v>
      </c>
      <c r="J470" s="9" t="s">
        <v>7</v>
      </c>
      <c r="K470" s="9" t="s">
        <v>161</v>
      </c>
      <c r="L470" s="8">
        <v>16</v>
      </c>
      <c r="M470" s="8">
        <v>1356</v>
      </c>
      <c r="N470" s="9" t="s">
        <v>1148</v>
      </c>
      <c r="O470" s="8">
        <v>0</v>
      </c>
      <c r="P470" s="9" t="s">
        <v>1148</v>
      </c>
      <c r="Q470" s="8">
        <v>0</v>
      </c>
      <c r="R470" s="9" t="s">
        <v>1148</v>
      </c>
      <c r="S470" s="8">
        <v>0</v>
      </c>
      <c r="T470" s="9" t="s">
        <v>1148</v>
      </c>
      <c r="U470" s="8">
        <v>0</v>
      </c>
      <c r="V470" s="9" t="s">
        <v>1148</v>
      </c>
      <c r="W470" s="33">
        <v>1356</v>
      </c>
      <c r="X470" s="9" t="s">
        <v>1148</v>
      </c>
      <c r="Y470" s="30">
        <v>1.01</v>
      </c>
      <c r="Z470" s="9" t="s">
        <v>1148</v>
      </c>
      <c r="AA470" s="30">
        <v>0</v>
      </c>
      <c r="AB470" s="9" t="s">
        <v>1148</v>
      </c>
      <c r="AC470" s="30">
        <v>0</v>
      </c>
      <c r="AD470" s="9" t="s">
        <v>1148</v>
      </c>
      <c r="AE470" s="30">
        <v>0</v>
      </c>
      <c r="AF470" s="9" t="s">
        <v>1148</v>
      </c>
      <c r="AG470" s="19">
        <v>0</v>
      </c>
      <c r="AH470" s="34" t="s">
        <v>1148</v>
      </c>
      <c r="AI470" s="32">
        <v>1.01</v>
      </c>
      <c r="AJ470" s="7" t="s">
        <v>1148</v>
      </c>
      <c r="AK470" s="7" t="str">
        <f>IF(OR(N470="Q",P470="Q",R470="Q",T470="Q",V470="Q",X470="Q",Z470="Q",AB470="Q",AD470="Q",AF470="Q",AH470="Q",AJ470="Q"),"Yes","No")</f>
        <v>No</v>
      </c>
    </row>
    <row r="471" spans="1:37">
      <c r="A471" s="7" t="s">
        <v>91</v>
      </c>
      <c r="B471" s="7" t="s">
        <v>181</v>
      </c>
      <c r="C471" s="37" t="s">
        <v>89</v>
      </c>
      <c r="D471" s="298">
        <v>43</v>
      </c>
      <c r="E471" s="299">
        <v>43</v>
      </c>
      <c r="F471" s="27" t="s">
        <v>167</v>
      </c>
      <c r="G471" s="27" t="s">
        <v>160</v>
      </c>
      <c r="H471" s="35">
        <v>67227</v>
      </c>
      <c r="I471" s="35">
        <v>45</v>
      </c>
      <c r="J471" s="9" t="s">
        <v>10</v>
      </c>
      <c r="K471" s="9" t="s">
        <v>161</v>
      </c>
      <c r="L471" s="8">
        <v>14</v>
      </c>
      <c r="M471" s="8">
        <v>0</v>
      </c>
      <c r="N471" s="9" t="s">
        <v>1148</v>
      </c>
      <c r="O471" s="8">
        <v>0</v>
      </c>
      <c r="P471" s="9" t="s">
        <v>1148</v>
      </c>
      <c r="Q471" s="8">
        <v>272</v>
      </c>
      <c r="R471" s="9" t="s">
        <v>1148</v>
      </c>
      <c r="S471" s="8">
        <v>0</v>
      </c>
      <c r="T471" s="9" t="s">
        <v>1148</v>
      </c>
      <c r="U471" s="8">
        <v>0</v>
      </c>
      <c r="V471" s="9" t="s">
        <v>1148</v>
      </c>
      <c r="W471" s="33">
        <v>272</v>
      </c>
      <c r="X471" s="9" t="s">
        <v>1148</v>
      </c>
      <c r="Y471" s="30">
        <v>0</v>
      </c>
      <c r="Z471" s="9" t="s">
        <v>1148</v>
      </c>
      <c r="AA471" s="30">
        <v>0</v>
      </c>
      <c r="AB471" s="9" t="s">
        <v>1148</v>
      </c>
      <c r="AC471" s="30">
        <v>0.2</v>
      </c>
      <c r="AD471" s="9" t="s">
        <v>1148</v>
      </c>
      <c r="AE471" s="30">
        <v>0</v>
      </c>
      <c r="AF471" s="9" t="s">
        <v>1148</v>
      </c>
      <c r="AG471" s="19">
        <v>0</v>
      </c>
      <c r="AH471" s="34" t="s">
        <v>1148</v>
      </c>
      <c r="AI471" s="32">
        <v>0.2</v>
      </c>
      <c r="AJ471" s="7" t="s">
        <v>1148</v>
      </c>
      <c r="AK471" s="7" t="str">
        <f>IF(OR(N471="Q",P471="Q",R471="Q",T471="Q",V471="Q",X471="Q",Z471="Q",AB471="Q",AD471="Q",AF471="Q",AH471="Q",AJ471="Q"),"Yes","No")</f>
        <v>No</v>
      </c>
    </row>
    <row r="472" spans="1:37">
      <c r="A472" s="7" t="s">
        <v>1144</v>
      </c>
      <c r="B472" s="7" t="s">
        <v>1145</v>
      </c>
      <c r="C472" s="37" t="s">
        <v>84</v>
      </c>
      <c r="D472" s="298">
        <v>6090</v>
      </c>
      <c r="E472" s="299">
        <v>60090</v>
      </c>
      <c r="F472" s="27" t="s">
        <v>197</v>
      </c>
      <c r="G472" s="27" t="s">
        <v>160</v>
      </c>
      <c r="H472" s="35">
        <v>728825</v>
      </c>
      <c r="I472" s="35">
        <v>45</v>
      </c>
      <c r="J472" s="9" t="s">
        <v>10</v>
      </c>
      <c r="K472" s="9" t="s">
        <v>161</v>
      </c>
      <c r="L472" s="8">
        <v>10</v>
      </c>
      <c r="M472" s="8">
        <v>0</v>
      </c>
      <c r="N472" s="9" t="s">
        <v>1148</v>
      </c>
      <c r="O472" s="8">
        <v>0</v>
      </c>
      <c r="P472" s="9" t="s">
        <v>1148</v>
      </c>
      <c r="Q472" s="8">
        <v>0</v>
      </c>
      <c r="R472" s="9" t="s">
        <v>1148</v>
      </c>
      <c r="S472" s="8">
        <v>0</v>
      </c>
      <c r="T472" s="9" t="s">
        <v>1148</v>
      </c>
      <c r="U472" s="8">
        <v>0</v>
      </c>
      <c r="V472" s="9" t="s">
        <v>1148</v>
      </c>
      <c r="W472" s="33">
        <v>0</v>
      </c>
      <c r="X472" s="9" t="s">
        <v>1148</v>
      </c>
      <c r="Y472" s="30">
        <v>0</v>
      </c>
      <c r="Z472" s="9" t="s">
        <v>1148</v>
      </c>
      <c r="AA472" s="30">
        <v>0</v>
      </c>
      <c r="AB472" s="9" t="s">
        <v>1148</v>
      </c>
      <c r="AC472" s="30">
        <v>0</v>
      </c>
      <c r="AD472" s="9" t="s">
        <v>1148</v>
      </c>
      <c r="AE472" s="30">
        <v>0</v>
      </c>
      <c r="AF472" s="9" t="s">
        <v>1148</v>
      </c>
      <c r="AG472" s="19">
        <v>0</v>
      </c>
      <c r="AH472" s="34" t="s">
        <v>1148</v>
      </c>
      <c r="AI472" s="32">
        <v>0</v>
      </c>
      <c r="AJ472" s="7" t="s">
        <v>1148</v>
      </c>
      <c r="AK472" s="7" t="str">
        <f>IF(OR(N472="Q",P472="Q",R472="Q",T472="Q",V472="Q",X472="Q",Z472="Q",AB472="Q",AD472="Q",AF472="Q",AH472="Q",AJ472="Q"),"Yes","No")</f>
        <v>No</v>
      </c>
    </row>
    <row r="473" spans="1:37">
      <c r="A473" s="7" t="s">
        <v>648</v>
      </c>
      <c r="B473" s="7" t="s">
        <v>649</v>
      </c>
      <c r="C473" s="37" t="s">
        <v>70</v>
      </c>
      <c r="D473" s="298">
        <v>2099</v>
      </c>
      <c r="E473" s="299">
        <v>20099</v>
      </c>
      <c r="F473" s="27" t="s">
        <v>167</v>
      </c>
      <c r="G473" s="27" t="s">
        <v>160</v>
      </c>
      <c r="H473" s="35">
        <v>18351295</v>
      </c>
      <c r="I473" s="35">
        <v>44</v>
      </c>
      <c r="J473" s="9" t="s">
        <v>20</v>
      </c>
      <c r="K473" s="9" t="s">
        <v>161</v>
      </c>
      <c r="L473" s="8">
        <v>44</v>
      </c>
      <c r="M473" s="8">
        <v>0</v>
      </c>
      <c r="N473" s="9" t="s">
        <v>1148</v>
      </c>
      <c r="O473" s="8">
        <v>0</v>
      </c>
      <c r="P473" s="9" t="s">
        <v>1148</v>
      </c>
      <c r="Q473" s="8">
        <v>0</v>
      </c>
      <c r="R473" s="9" t="s">
        <v>1148</v>
      </c>
      <c r="S473" s="8">
        <v>0</v>
      </c>
      <c r="T473" s="9" t="s">
        <v>1148</v>
      </c>
      <c r="U473" s="8">
        <v>0</v>
      </c>
      <c r="V473" s="9" t="s">
        <v>1148</v>
      </c>
      <c r="W473" s="33">
        <v>0</v>
      </c>
      <c r="X473" s="9" t="s">
        <v>1148</v>
      </c>
      <c r="Y473" s="30">
        <v>0</v>
      </c>
      <c r="Z473" s="9" t="s">
        <v>1148</v>
      </c>
      <c r="AA473" s="30">
        <v>0</v>
      </c>
      <c r="AB473" s="9" t="s">
        <v>1148</v>
      </c>
      <c r="AC473" s="30">
        <v>0</v>
      </c>
      <c r="AD473" s="9" t="s">
        <v>1148</v>
      </c>
      <c r="AE473" s="30">
        <v>0</v>
      </c>
      <c r="AF473" s="9" t="s">
        <v>1148</v>
      </c>
      <c r="AG473" s="19">
        <v>0</v>
      </c>
      <c r="AH473" s="34" t="s">
        <v>1148</v>
      </c>
      <c r="AI473" s="32">
        <v>0</v>
      </c>
      <c r="AJ473" s="7" t="s">
        <v>1148</v>
      </c>
      <c r="AK473" s="7" t="str">
        <f>IF(OR(N473="Q",P473="Q",R473="Q",T473="Q",V473="Q",X473="Q",Z473="Q",AB473="Q",AD473="Q",AF473="Q",AH473="Q",AJ473="Q"),"Yes","No")</f>
        <v>No</v>
      </c>
    </row>
    <row r="474" spans="1:37">
      <c r="A474" s="7" t="s">
        <v>368</v>
      </c>
      <c r="B474" s="7" t="s">
        <v>369</v>
      </c>
      <c r="C474" s="37" t="s">
        <v>70</v>
      </c>
      <c r="D474" s="298">
        <v>2010</v>
      </c>
      <c r="E474" s="299">
        <v>20010</v>
      </c>
      <c r="F474" s="27" t="s">
        <v>164</v>
      </c>
      <c r="G474" s="27" t="s">
        <v>160</v>
      </c>
      <c r="H474" s="35">
        <v>423566</v>
      </c>
      <c r="I474" s="35">
        <v>44</v>
      </c>
      <c r="J474" s="9" t="s">
        <v>7</v>
      </c>
      <c r="K474" s="9" t="s">
        <v>161</v>
      </c>
      <c r="L474" s="8">
        <v>26</v>
      </c>
      <c r="M474" s="8">
        <v>0</v>
      </c>
      <c r="N474" s="9" t="s">
        <v>1148</v>
      </c>
      <c r="O474" s="8">
        <v>0</v>
      </c>
      <c r="P474" s="9" t="s">
        <v>1148</v>
      </c>
      <c r="Q474" s="8">
        <v>0</v>
      </c>
      <c r="R474" s="9" t="s">
        <v>1148</v>
      </c>
      <c r="S474" s="8">
        <v>0</v>
      </c>
      <c r="T474" s="9" t="s">
        <v>1148</v>
      </c>
      <c r="U474" s="8">
        <v>0</v>
      </c>
      <c r="V474" s="9" t="s">
        <v>1148</v>
      </c>
      <c r="W474" s="33">
        <v>0</v>
      </c>
      <c r="X474" s="9" t="s">
        <v>1148</v>
      </c>
      <c r="Y474" s="30">
        <v>0</v>
      </c>
      <c r="Z474" s="9" t="s">
        <v>1148</v>
      </c>
      <c r="AA474" s="30">
        <v>0</v>
      </c>
      <c r="AB474" s="9" t="s">
        <v>1148</v>
      </c>
      <c r="AC474" s="30">
        <v>0</v>
      </c>
      <c r="AD474" s="9" t="s">
        <v>1148</v>
      </c>
      <c r="AE474" s="30">
        <v>0</v>
      </c>
      <c r="AF474" s="9" t="s">
        <v>1148</v>
      </c>
      <c r="AG474" s="19">
        <v>0</v>
      </c>
      <c r="AH474" s="34" t="s">
        <v>1148</v>
      </c>
      <c r="AI474" s="32">
        <v>0</v>
      </c>
      <c r="AJ474" s="7" t="s">
        <v>1148</v>
      </c>
      <c r="AK474" s="7" t="str">
        <f>IF(OR(N474="Q",P474="Q",R474="Q",T474="Q",V474="Q",X474="Q",Z474="Q",AB474="Q",AD474="Q",AF474="Q",AH474="Q",AJ474="Q"),"Yes","No")</f>
        <v>No</v>
      </c>
    </row>
    <row r="475" spans="1:37">
      <c r="A475" s="7" t="s">
        <v>746</v>
      </c>
      <c r="B475" s="7" t="s">
        <v>747</v>
      </c>
      <c r="C475" s="37" t="s">
        <v>17</v>
      </c>
      <c r="D475" s="298">
        <v>9206</v>
      </c>
      <c r="E475" s="299">
        <v>90206</v>
      </c>
      <c r="F475" s="27" t="s">
        <v>167</v>
      </c>
      <c r="G475" s="27" t="s">
        <v>160</v>
      </c>
      <c r="H475" s="35">
        <v>59219</v>
      </c>
      <c r="I475" s="35">
        <v>44</v>
      </c>
      <c r="J475" s="9" t="s">
        <v>7</v>
      </c>
      <c r="K475" s="9" t="s">
        <v>161</v>
      </c>
      <c r="L475" s="8">
        <v>22</v>
      </c>
      <c r="M475" s="8">
        <v>25388</v>
      </c>
      <c r="N475" s="9" t="s">
        <v>1148</v>
      </c>
      <c r="O475" s="8">
        <v>0</v>
      </c>
      <c r="P475" s="9" t="s">
        <v>1148</v>
      </c>
      <c r="Q475" s="8">
        <v>0</v>
      </c>
      <c r="R475" s="9" t="s">
        <v>1148</v>
      </c>
      <c r="S475" s="8">
        <v>0</v>
      </c>
      <c r="T475" s="9" t="s">
        <v>1148</v>
      </c>
      <c r="U475" s="8">
        <v>0</v>
      </c>
      <c r="V475" s="9" t="s">
        <v>1148</v>
      </c>
      <c r="W475" s="33">
        <v>25388</v>
      </c>
      <c r="X475" s="9" t="s">
        <v>1148</v>
      </c>
      <c r="Y475" s="30">
        <v>24.411999999999999</v>
      </c>
      <c r="Z475" s="9" t="s">
        <v>1148</v>
      </c>
      <c r="AA475" s="30">
        <v>0</v>
      </c>
      <c r="AB475" s="9" t="s">
        <v>1148</v>
      </c>
      <c r="AC475" s="30">
        <v>0</v>
      </c>
      <c r="AD475" s="9" t="s">
        <v>1148</v>
      </c>
      <c r="AE475" s="30">
        <v>0</v>
      </c>
      <c r="AF475" s="9" t="s">
        <v>1148</v>
      </c>
      <c r="AG475" s="19">
        <v>0</v>
      </c>
      <c r="AH475" s="34" t="s">
        <v>1148</v>
      </c>
      <c r="AI475" s="32">
        <v>24.411999999999999</v>
      </c>
      <c r="AJ475" s="7" t="s">
        <v>1148</v>
      </c>
      <c r="AK475" s="7" t="str">
        <f>IF(OR(N475="Q",P475="Q",R475="Q",T475="Q",V475="Q",X475="Q",Z475="Q",AB475="Q",AD475="Q",AF475="Q",AH475="Q",AJ475="Q"),"Yes","No")</f>
        <v>No</v>
      </c>
    </row>
    <row r="476" spans="1:37">
      <c r="A476" s="7" t="s">
        <v>746</v>
      </c>
      <c r="B476" s="7" t="s">
        <v>747</v>
      </c>
      <c r="C476" s="37" t="s">
        <v>17</v>
      </c>
      <c r="D476" s="298">
        <v>9206</v>
      </c>
      <c r="E476" s="299">
        <v>90206</v>
      </c>
      <c r="F476" s="27" t="s">
        <v>167</v>
      </c>
      <c r="G476" s="27" t="s">
        <v>160</v>
      </c>
      <c r="H476" s="35">
        <v>59219</v>
      </c>
      <c r="I476" s="35">
        <v>44</v>
      </c>
      <c r="J476" s="9" t="s">
        <v>10</v>
      </c>
      <c r="K476" s="9" t="s">
        <v>161</v>
      </c>
      <c r="L476" s="8">
        <v>21</v>
      </c>
      <c r="M476" s="8">
        <v>5076</v>
      </c>
      <c r="N476" s="9" t="s">
        <v>1148</v>
      </c>
      <c r="O476" s="8">
        <v>0</v>
      </c>
      <c r="P476" s="9" t="s">
        <v>1148</v>
      </c>
      <c r="Q476" s="8">
        <v>0</v>
      </c>
      <c r="R476" s="9" t="s">
        <v>1148</v>
      </c>
      <c r="S476" s="8">
        <v>0</v>
      </c>
      <c r="T476" s="9" t="s">
        <v>1148</v>
      </c>
      <c r="U476" s="8">
        <v>0</v>
      </c>
      <c r="V476" s="9" t="s">
        <v>1148</v>
      </c>
      <c r="W476" s="33">
        <v>5076</v>
      </c>
      <c r="X476" s="9" t="s">
        <v>1148</v>
      </c>
      <c r="Y476" s="30">
        <v>4.8810000000000002</v>
      </c>
      <c r="Z476" s="9" t="s">
        <v>1148</v>
      </c>
      <c r="AA476" s="30">
        <v>0</v>
      </c>
      <c r="AB476" s="9" t="s">
        <v>1148</v>
      </c>
      <c r="AC476" s="30">
        <v>0</v>
      </c>
      <c r="AD476" s="9" t="s">
        <v>1148</v>
      </c>
      <c r="AE476" s="30">
        <v>0</v>
      </c>
      <c r="AF476" s="9" t="s">
        <v>1148</v>
      </c>
      <c r="AG476" s="19">
        <v>0</v>
      </c>
      <c r="AH476" s="34" t="s">
        <v>1148</v>
      </c>
      <c r="AI476" s="32">
        <v>4.8810000000000002</v>
      </c>
      <c r="AJ476" s="7" t="s">
        <v>1148</v>
      </c>
      <c r="AK476" s="7" t="str">
        <f>IF(OR(N476="Q",P476="Q",R476="Q",T476="Q",V476="Q",X476="Q",Z476="Q",AB476="Q",AD476="Q",AF476="Q",AH476="Q",AJ476="Q"),"Yes","No")</f>
        <v>No</v>
      </c>
    </row>
    <row r="477" spans="1:37">
      <c r="A477" s="7" t="s">
        <v>368</v>
      </c>
      <c r="B477" s="7" t="s">
        <v>369</v>
      </c>
      <c r="C477" s="37" t="s">
        <v>70</v>
      </c>
      <c r="D477" s="298">
        <v>2010</v>
      </c>
      <c r="E477" s="299">
        <v>20010</v>
      </c>
      <c r="F477" s="27" t="s">
        <v>164</v>
      </c>
      <c r="G477" s="27" t="s">
        <v>160</v>
      </c>
      <c r="H477" s="35">
        <v>423566</v>
      </c>
      <c r="I477" s="35">
        <v>44</v>
      </c>
      <c r="J477" s="9" t="s">
        <v>10</v>
      </c>
      <c r="K477" s="9" t="s">
        <v>161</v>
      </c>
      <c r="L477" s="8">
        <v>18</v>
      </c>
      <c r="M477" s="8">
        <v>0</v>
      </c>
      <c r="N477" s="9" t="s">
        <v>1148</v>
      </c>
      <c r="O477" s="8">
        <v>0</v>
      </c>
      <c r="P477" s="9" t="s">
        <v>1148</v>
      </c>
      <c r="Q477" s="8">
        <v>0</v>
      </c>
      <c r="R477" s="9" t="s">
        <v>1148</v>
      </c>
      <c r="S477" s="8">
        <v>0</v>
      </c>
      <c r="T477" s="9" t="s">
        <v>1148</v>
      </c>
      <c r="U477" s="8">
        <v>0</v>
      </c>
      <c r="V477" s="9" t="s">
        <v>1148</v>
      </c>
      <c r="W477" s="33">
        <v>0</v>
      </c>
      <c r="X477" s="9" t="s">
        <v>1148</v>
      </c>
      <c r="Y477" s="30">
        <v>0</v>
      </c>
      <c r="Z477" s="9" t="s">
        <v>1148</v>
      </c>
      <c r="AA477" s="30">
        <v>0</v>
      </c>
      <c r="AB477" s="9" t="s">
        <v>1148</v>
      </c>
      <c r="AC477" s="30">
        <v>0</v>
      </c>
      <c r="AD477" s="9" t="s">
        <v>1148</v>
      </c>
      <c r="AE477" s="30">
        <v>0</v>
      </c>
      <c r="AF477" s="9" t="s">
        <v>1148</v>
      </c>
      <c r="AG477" s="19">
        <v>0</v>
      </c>
      <c r="AH477" s="34" t="s">
        <v>1148</v>
      </c>
      <c r="AI477" s="32">
        <v>0</v>
      </c>
      <c r="AJ477" s="7" t="s">
        <v>1148</v>
      </c>
      <c r="AK477" s="7" t="str">
        <f>IF(OR(N477="Q",P477="Q",R477="Q",T477="Q",V477="Q",X477="Q",Z477="Q",AB477="Q",AD477="Q",AF477="Q",AH477="Q",AJ477="Q"),"Yes","No")</f>
        <v>No</v>
      </c>
    </row>
    <row r="478" spans="1:37">
      <c r="A478" s="7" t="s">
        <v>715</v>
      </c>
      <c r="B478" s="7" t="s">
        <v>716</v>
      </c>
      <c r="C478" s="37" t="s">
        <v>58</v>
      </c>
      <c r="D478" s="298">
        <v>4006</v>
      </c>
      <c r="E478" s="299">
        <v>40006</v>
      </c>
      <c r="F478" s="27" t="s">
        <v>167</v>
      </c>
      <c r="G478" s="27" t="s">
        <v>160</v>
      </c>
      <c r="H478" s="35">
        <v>219957</v>
      </c>
      <c r="I478" s="35">
        <v>44</v>
      </c>
      <c r="J478" s="9" t="s">
        <v>10</v>
      </c>
      <c r="K478" s="9" t="s">
        <v>161</v>
      </c>
      <c r="L478" s="8">
        <v>16</v>
      </c>
      <c r="M478" s="8">
        <v>17030</v>
      </c>
      <c r="N478" s="9" t="s">
        <v>1148</v>
      </c>
      <c r="O478" s="8">
        <v>0</v>
      </c>
      <c r="P478" s="9" t="s">
        <v>1148</v>
      </c>
      <c r="Q478" s="8">
        <v>0</v>
      </c>
      <c r="R478" s="9" t="s">
        <v>1148</v>
      </c>
      <c r="S478" s="8">
        <v>0</v>
      </c>
      <c r="T478" s="9" t="s">
        <v>1148</v>
      </c>
      <c r="U478" s="8">
        <v>0</v>
      </c>
      <c r="V478" s="9" t="s">
        <v>1148</v>
      </c>
      <c r="W478" s="33">
        <v>17030</v>
      </c>
      <c r="X478" s="9" t="s">
        <v>1148</v>
      </c>
      <c r="Y478" s="30">
        <v>16</v>
      </c>
      <c r="Z478" s="9" t="s">
        <v>1148</v>
      </c>
      <c r="AA478" s="30">
        <v>0</v>
      </c>
      <c r="AB478" s="9" t="s">
        <v>1148</v>
      </c>
      <c r="AC478" s="30">
        <v>0</v>
      </c>
      <c r="AD478" s="9" t="s">
        <v>1148</v>
      </c>
      <c r="AE478" s="30">
        <v>0</v>
      </c>
      <c r="AF478" s="9" t="s">
        <v>1148</v>
      </c>
      <c r="AG478" s="19">
        <v>0</v>
      </c>
      <c r="AH478" s="34" t="s">
        <v>1148</v>
      </c>
      <c r="AI478" s="32">
        <v>16</v>
      </c>
      <c r="AJ478" s="7" t="s">
        <v>1148</v>
      </c>
      <c r="AK478" s="7" t="str">
        <f>IF(OR(N478="Q",P478="Q",R478="Q",T478="Q",V478="Q",X478="Q",Z478="Q",AB478="Q",AD478="Q",AF478="Q",AH478="Q",AJ478="Q"),"Yes","No")</f>
        <v>No</v>
      </c>
    </row>
    <row r="479" spans="1:37">
      <c r="A479" s="7" t="s">
        <v>719</v>
      </c>
      <c r="B479" s="7" t="s">
        <v>720</v>
      </c>
      <c r="C479" s="37" t="s">
        <v>9</v>
      </c>
      <c r="D479" s="298">
        <v>4103</v>
      </c>
      <c r="E479" s="299">
        <v>40103</v>
      </c>
      <c r="F479" s="27" t="s">
        <v>197</v>
      </c>
      <c r="G479" s="27" t="s">
        <v>160</v>
      </c>
      <c r="H479" s="35">
        <v>68781</v>
      </c>
      <c r="I479" s="35">
        <v>44</v>
      </c>
      <c r="J479" s="9" t="s">
        <v>10</v>
      </c>
      <c r="K479" s="9" t="s">
        <v>161</v>
      </c>
      <c r="L479" s="8">
        <v>13</v>
      </c>
      <c r="M479" s="8">
        <v>9510</v>
      </c>
      <c r="N479" s="9" t="s">
        <v>1148</v>
      </c>
      <c r="O479" s="8">
        <v>0</v>
      </c>
      <c r="P479" s="9" t="s">
        <v>1148</v>
      </c>
      <c r="Q479" s="8">
        <v>828</v>
      </c>
      <c r="R479" s="9" t="s">
        <v>1148</v>
      </c>
      <c r="S479" s="8">
        <v>0</v>
      </c>
      <c r="T479" s="9" t="s">
        <v>1148</v>
      </c>
      <c r="U479" s="8">
        <v>0</v>
      </c>
      <c r="V479" s="9" t="s">
        <v>1148</v>
      </c>
      <c r="W479" s="33">
        <v>10338</v>
      </c>
      <c r="X479" s="9" t="s">
        <v>1148</v>
      </c>
      <c r="Y479" s="30">
        <v>11</v>
      </c>
      <c r="Z479" s="9" t="s">
        <v>1148</v>
      </c>
      <c r="AA479" s="30">
        <v>0</v>
      </c>
      <c r="AB479" s="9" t="s">
        <v>1148</v>
      </c>
      <c r="AC479" s="30">
        <v>1</v>
      </c>
      <c r="AD479" s="9" t="s">
        <v>1148</v>
      </c>
      <c r="AE479" s="30">
        <v>0</v>
      </c>
      <c r="AF479" s="9" t="s">
        <v>1148</v>
      </c>
      <c r="AG479" s="19">
        <v>0</v>
      </c>
      <c r="AH479" s="34" t="s">
        <v>1148</v>
      </c>
      <c r="AI479" s="32">
        <v>12</v>
      </c>
      <c r="AJ479" s="7" t="s">
        <v>1148</v>
      </c>
      <c r="AK479" s="7" t="str">
        <f>IF(OR(N479="Q",P479="Q",R479="Q",T479="Q",V479="Q",X479="Q",Z479="Q",AB479="Q",AD479="Q",AF479="Q",AH479="Q",AJ479="Q"),"Yes","No")</f>
        <v>No</v>
      </c>
    </row>
    <row r="480" spans="1:37">
      <c r="A480" s="7" t="s">
        <v>715</v>
      </c>
      <c r="B480" s="7" t="s">
        <v>716</v>
      </c>
      <c r="C480" s="37" t="s">
        <v>58</v>
      </c>
      <c r="D480" s="298">
        <v>4006</v>
      </c>
      <c r="E480" s="299">
        <v>40006</v>
      </c>
      <c r="F480" s="27" t="s">
        <v>167</v>
      </c>
      <c r="G480" s="27" t="s">
        <v>160</v>
      </c>
      <c r="H480" s="35">
        <v>219957</v>
      </c>
      <c r="I480" s="35">
        <v>44</v>
      </c>
      <c r="J480" s="9" t="s">
        <v>8</v>
      </c>
      <c r="K480" s="9" t="s">
        <v>161</v>
      </c>
      <c r="L480" s="8">
        <v>3</v>
      </c>
      <c r="M480" s="8">
        <v>0</v>
      </c>
      <c r="N480" s="9" t="s">
        <v>1148</v>
      </c>
      <c r="O480" s="8">
        <v>0</v>
      </c>
      <c r="P480" s="9" t="s">
        <v>1148</v>
      </c>
      <c r="Q480" s="8">
        <v>0</v>
      </c>
      <c r="R480" s="9" t="s">
        <v>1148</v>
      </c>
      <c r="S480" s="8">
        <v>0</v>
      </c>
      <c r="T480" s="9" t="s">
        <v>1148</v>
      </c>
      <c r="U480" s="8">
        <v>0</v>
      </c>
      <c r="V480" s="9" t="s">
        <v>1148</v>
      </c>
      <c r="W480" s="33">
        <v>0</v>
      </c>
      <c r="X480" s="9" t="s">
        <v>1148</v>
      </c>
      <c r="Y480" s="30">
        <v>0</v>
      </c>
      <c r="Z480" s="9" t="s">
        <v>1148</v>
      </c>
      <c r="AA480" s="30">
        <v>0</v>
      </c>
      <c r="AB480" s="9" t="s">
        <v>1148</v>
      </c>
      <c r="AC480" s="30">
        <v>0</v>
      </c>
      <c r="AD480" s="9" t="s">
        <v>1148</v>
      </c>
      <c r="AE480" s="30">
        <v>0</v>
      </c>
      <c r="AF480" s="9" t="s">
        <v>1148</v>
      </c>
      <c r="AG480" s="19">
        <v>0</v>
      </c>
      <c r="AH480" s="34" t="s">
        <v>1148</v>
      </c>
      <c r="AI480" s="32">
        <v>0</v>
      </c>
      <c r="AJ480" s="7" t="s">
        <v>1148</v>
      </c>
      <c r="AK480" s="7" t="str">
        <f>IF(OR(N480="Q",P480="Q",R480="Q",T480="Q",V480="Q",X480="Q",Z480="Q",AB480="Q",AD480="Q",AF480="Q",AH480="Q",AJ480="Q"),"Yes","No")</f>
        <v>No</v>
      </c>
    </row>
    <row r="481" spans="1:37">
      <c r="A481" s="7" t="s">
        <v>746</v>
      </c>
      <c r="B481" s="7" t="s">
        <v>747</v>
      </c>
      <c r="C481" s="37" t="s">
        <v>17</v>
      </c>
      <c r="D481" s="298">
        <v>9206</v>
      </c>
      <c r="E481" s="299">
        <v>90206</v>
      </c>
      <c r="F481" s="27" t="s">
        <v>167</v>
      </c>
      <c r="G481" s="27" t="s">
        <v>160</v>
      </c>
      <c r="H481" s="35">
        <v>59219</v>
      </c>
      <c r="I481" s="35">
        <v>44</v>
      </c>
      <c r="J481" s="9" t="s">
        <v>18</v>
      </c>
      <c r="K481" s="9" t="s">
        <v>161</v>
      </c>
      <c r="L481" s="8">
        <v>1</v>
      </c>
      <c r="M481" s="8">
        <v>355</v>
      </c>
      <c r="N481" s="9" t="s">
        <v>1148</v>
      </c>
      <c r="O481" s="8">
        <v>0</v>
      </c>
      <c r="P481" s="9" t="s">
        <v>1148</v>
      </c>
      <c r="Q481" s="8">
        <v>0</v>
      </c>
      <c r="R481" s="9" t="s">
        <v>1148</v>
      </c>
      <c r="S481" s="8">
        <v>0</v>
      </c>
      <c r="T481" s="9" t="s">
        <v>1148</v>
      </c>
      <c r="U481" s="8">
        <v>0</v>
      </c>
      <c r="V481" s="9" t="s">
        <v>1148</v>
      </c>
      <c r="W481" s="33">
        <v>355</v>
      </c>
      <c r="X481" s="9" t="s">
        <v>1148</v>
      </c>
      <c r="Y481" s="30">
        <v>0.34200000000000003</v>
      </c>
      <c r="Z481" s="9" t="s">
        <v>1148</v>
      </c>
      <c r="AA481" s="30">
        <v>0</v>
      </c>
      <c r="AB481" s="9" t="s">
        <v>1148</v>
      </c>
      <c r="AC481" s="30">
        <v>0</v>
      </c>
      <c r="AD481" s="9" t="s">
        <v>1148</v>
      </c>
      <c r="AE481" s="30">
        <v>0</v>
      </c>
      <c r="AF481" s="9" t="s">
        <v>1148</v>
      </c>
      <c r="AG481" s="19">
        <v>0</v>
      </c>
      <c r="AH481" s="34" t="s">
        <v>1148</v>
      </c>
      <c r="AI481" s="32">
        <v>0.34200000000000003</v>
      </c>
      <c r="AJ481" s="7" t="s">
        <v>1148</v>
      </c>
      <c r="AK481" s="7" t="str">
        <f>IF(OR(N481="Q",P481="Q",R481="Q",T481="Q",V481="Q",X481="Q",Z481="Q",AB481="Q",AD481="Q",AF481="Q",AH481="Q",AJ481="Q"),"Yes","No")</f>
        <v>No</v>
      </c>
    </row>
    <row r="482" spans="1:37">
      <c r="A482" s="7" t="s">
        <v>195</v>
      </c>
      <c r="B482" s="7" t="s">
        <v>196</v>
      </c>
      <c r="C482" s="37" t="s">
        <v>86</v>
      </c>
      <c r="D482" s="298">
        <v>3091</v>
      </c>
      <c r="E482" s="299">
        <v>30091</v>
      </c>
      <c r="F482" s="27" t="s">
        <v>164</v>
      </c>
      <c r="G482" s="27" t="s">
        <v>160</v>
      </c>
      <c r="H482" s="35">
        <v>88542</v>
      </c>
      <c r="I482" s="35">
        <v>43</v>
      </c>
      <c r="J482" s="9" t="s">
        <v>7</v>
      </c>
      <c r="K482" s="9" t="s">
        <v>161</v>
      </c>
      <c r="L482" s="8">
        <v>35</v>
      </c>
      <c r="M482" s="8">
        <v>94868</v>
      </c>
      <c r="N482" s="9" t="s">
        <v>1148</v>
      </c>
      <c r="O482" s="8">
        <v>467</v>
      </c>
      <c r="P482" s="9" t="s">
        <v>1148</v>
      </c>
      <c r="Q482" s="8">
        <v>0</v>
      </c>
      <c r="R482" s="9" t="s">
        <v>1148</v>
      </c>
      <c r="S482" s="8">
        <v>6081</v>
      </c>
      <c r="T482" s="9" t="s">
        <v>1148</v>
      </c>
      <c r="U482" s="8">
        <v>0</v>
      </c>
      <c r="V482" s="9" t="s">
        <v>1148</v>
      </c>
      <c r="W482" s="33">
        <v>101416</v>
      </c>
      <c r="X482" s="9" t="s">
        <v>1148</v>
      </c>
      <c r="Y482" s="30">
        <v>177</v>
      </c>
      <c r="Z482" s="9" t="s">
        <v>1148</v>
      </c>
      <c r="AA482" s="30">
        <v>1.7</v>
      </c>
      <c r="AB482" s="9" t="s">
        <v>1148</v>
      </c>
      <c r="AC482" s="30">
        <v>0</v>
      </c>
      <c r="AD482" s="9" t="s">
        <v>1148</v>
      </c>
      <c r="AE482" s="30">
        <v>4.45</v>
      </c>
      <c r="AF482" s="9" t="s">
        <v>1148</v>
      </c>
      <c r="AG482" s="19">
        <v>0</v>
      </c>
      <c r="AH482" s="34" t="s">
        <v>1148</v>
      </c>
      <c r="AI482" s="32">
        <v>183.15</v>
      </c>
      <c r="AJ482" s="7" t="s">
        <v>1148</v>
      </c>
      <c r="AK482" s="7" t="str">
        <f>IF(OR(N482="Q",P482="Q",R482="Q",T482="Q",V482="Q",X482="Q",Z482="Q",AB482="Q",AD482="Q",AF482="Q",AH482="Q",AJ482="Q"),"Yes","No")</f>
        <v>No</v>
      </c>
    </row>
    <row r="483" spans="1:37">
      <c r="A483" s="7" t="s">
        <v>615</v>
      </c>
      <c r="B483" s="7" t="s">
        <v>616</v>
      </c>
      <c r="C483" s="37" t="s">
        <v>81</v>
      </c>
      <c r="D483" s="298">
        <v>4100</v>
      </c>
      <c r="E483" s="299">
        <v>40100</v>
      </c>
      <c r="F483" s="27" t="s">
        <v>167</v>
      </c>
      <c r="G483" s="27" t="s">
        <v>160</v>
      </c>
      <c r="H483" s="35">
        <v>73107</v>
      </c>
      <c r="I483" s="35">
        <v>43</v>
      </c>
      <c r="J483" s="9" t="s">
        <v>10</v>
      </c>
      <c r="K483" s="9" t="s">
        <v>161</v>
      </c>
      <c r="L483" s="8">
        <v>25</v>
      </c>
      <c r="M483" s="8">
        <v>17629</v>
      </c>
      <c r="N483" s="9" t="s">
        <v>1148</v>
      </c>
      <c r="O483" s="8">
        <v>619</v>
      </c>
      <c r="P483" s="9" t="s">
        <v>1148</v>
      </c>
      <c r="Q483" s="8">
        <v>580</v>
      </c>
      <c r="R483" s="9" t="s">
        <v>1148</v>
      </c>
      <c r="S483" s="8">
        <v>31</v>
      </c>
      <c r="T483" s="9" t="s">
        <v>1148</v>
      </c>
      <c r="U483" s="8">
        <v>0</v>
      </c>
      <c r="V483" s="9" t="s">
        <v>1148</v>
      </c>
      <c r="W483" s="33">
        <v>18859</v>
      </c>
      <c r="X483" s="9" t="s">
        <v>1148</v>
      </c>
      <c r="Y483" s="30">
        <v>12.72</v>
      </c>
      <c r="Z483" s="9" t="s">
        <v>1148</v>
      </c>
      <c r="AA483" s="30">
        <v>0.43</v>
      </c>
      <c r="AB483" s="9" t="s">
        <v>1148</v>
      </c>
      <c r="AC483" s="30">
        <v>0.43</v>
      </c>
      <c r="AD483" s="9" t="s">
        <v>1148</v>
      </c>
      <c r="AE483" s="30">
        <v>0.43</v>
      </c>
      <c r="AF483" s="9" t="s">
        <v>1148</v>
      </c>
      <c r="AG483" s="19">
        <v>0</v>
      </c>
      <c r="AH483" s="34" t="s">
        <v>1148</v>
      </c>
      <c r="AI483" s="32">
        <v>14.01</v>
      </c>
      <c r="AJ483" s="7" t="s">
        <v>1148</v>
      </c>
      <c r="AK483" s="7" t="str">
        <f>IF(OR(N483="Q",P483="Q",R483="Q",T483="Q",V483="Q",X483="Q",Z483="Q",AB483="Q",AD483="Q",AF483="Q",AH483="Q",AJ483="Q"),"Yes","No")</f>
        <v>No</v>
      </c>
    </row>
    <row r="484" spans="1:37">
      <c r="A484" s="7" t="s">
        <v>179</v>
      </c>
      <c r="B484" s="7" t="s">
        <v>180</v>
      </c>
      <c r="C484" s="37" t="s">
        <v>73</v>
      </c>
      <c r="D484" s="298">
        <v>5166</v>
      </c>
      <c r="E484" s="299">
        <v>50166</v>
      </c>
      <c r="F484" s="27" t="s">
        <v>164</v>
      </c>
      <c r="G484" s="27" t="s">
        <v>160</v>
      </c>
      <c r="H484" s="35">
        <v>1624827</v>
      </c>
      <c r="I484" s="35">
        <v>43</v>
      </c>
      <c r="J484" s="9" t="s">
        <v>10</v>
      </c>
      <c r="K484" s="9" t="s">
        <v>161</v>
      </c>
      <c r="L484" s="8">
        <v>16</v>
      </c>
      <c r="M484" s="8">
        <v>2133</v>
      </c>
      <c r="N484" s="9" t="s">
        <v>1148</v>
      </c>
      <c r="O484" s="8">
        <v>0</v>
      </c>
      <c r="P484" s="9" t="s">
        <v>1148</v>
      </c>
      <c r="Q484" s="8">
        <v>0</v>
      </c>
      <c r="R484" s="9" t="s">
        <v>1148</v>
      </c>
      <c r="S484" s="8">
        <v>0</v>
      </c>
      <c r="T484" s="9" t="s">
        <v>1148</v>
      </c>
      <c r="U484" s="8">
        <v>0</v>
      </c>
      <c r="V484" s="9" t="s">
        <v>1148</v>
      </c>
      <c r="W484" s="33">
        <v>2133</v>
      </c>
      <c r="X484" s="9" t="s">
        <v>1148</v>
      </c>
      <c r="Y484" s="30">
        <v>2</v>
      </c>
      <c r="Z484" s="9" t="s">
        <v>1148</v>
      </c>
      <c r="AA484" s="30">
        <v>0</v>
      </c>
      <c r="AB484" s="9" t="s">
        <v>1148</v>
      </c>
      <c r="AC484" s="30">
        <v>0</v>
      </c>
      <c r="AD484" s="9" t="s">
        <v>1148</v>
      </c>
      <c r="AE484" s="30">
        <v>0</v>
      </c>
      <c r="AF484" s="9" t="s">
        <v>1148</v>
      </c>
      <c r="AG484" s="19">
        <v>0</v>
      </c>
      <c r="AH484" s="34" t="s">
        <v>1148</v>
      </c>
      <c r="AI484" s="32">
        <v>2</v>
      </c>
      <c r="AJ484" s="7" t="s">
        <v>1148</v>
      </c>
      <c r="AK484" s="7" t="str">
        <f>IF(OR(N484="Q",P484="Q",R484="Q",T484="Q",V484="Q",X484="Q",Z484="Q",AB484="Q",AD484="Q",AF484="Q",AH484="Q",AJ484="Q"),"Yes","No")</f>
        <v>No</v>
      </c>
    </row>
    <row r="485" spans="1:37">
      <c r="A485" s="7" t="s">
        <v>615</v>
      </c>
      <c r="B485" s="7" t="s">
        <v>616</v>
      </c>
      <c r="C485" s="37" t="s">
        <v>81</v>
      </c>
      <c r="D485" s="298">
        <v>4100</v>
      </c>
      <c r="E485" s="299">
        <v>40100</v>
      </c>
      <c r="F485" s="27" t="s">
        <v>167</v>
      </c>
      <c r="G485" s="27" t="s">
        <v>160</v>
      </c>
      <c r="H485" s="35">
        <v>73107</v>
      </c>
      <c r="I485" s="35">
        <v>43</v>
      </c>
      <c r="J485" s="9" t="s">
        <v>7</v>
      </c>
      <c r="K485" s="9" t="s">
        <v>161</v>
      </c>
      <c r="L485" s="8">
        <v>11</v>
      </c>
      <c r="M485" s="8">
        <v>12450</v>
      </c>
      <c r="N485" s="9" t="s">
        <v>1148</v>
      </c>
      <c r="O485" s="8">
        <v>533</v>
      </c>
      <c r="P485" s="9" t="s">
        <v>1148</v>
      </c>
      <c r="Q485" s="8">
        <v>499</v>
      </c>
      <c r="R485" s="9" t="s">
        <v>1148</v>
      </c>
      <c r="S485" s="8">
        <v>27</v>
      </c>
      <c r="T485" s="9" t="s">
        <v>1148</v>
      </c>
      <c r="U485" s="8">
        <v>0</v>
      </c>
      <c r="V485" s="9" t="s">
        <v>1148</v>
      </c>
      <c r="W485" s="33">
        <v>13509</v>
      </c>
      <c r="X485" s="9" t="s">
        <v>1148</v>
      </c>
      <c r="Y485" s="30">
        <v>7.48</v>
      </c>
      <c r="Z485" s="9" t="s">
        <v>1148</v>
      </c>
      <c r="AA485" s="30">
        <v>0.37</v>
      </c>
      <c r="AB485" s="9" t="s">
        <v>1148</v>
      </c>
      <c r="AC485" s="30">
        <v>0.37</v>
      </c>
      <c r="AD485" s="9" t="s">
        <v>1148</v>
      </c>
      <c r="AE485" s="30">
        <v>0.37</v>
      </c>
      <c r="AF485" s="9" t="s">
        <v>1148</v>
      </c>
      <c r="AG485" s="19">
        <v>0</v>
      </c>
      <c r="AH485" s="34" t="s">
        <v>1148</v>
      </c>
      <c r="AI485" s="32">
        <v>8.59</v>
      </c>
      <c r="AJ485" s="7" t="s">
        <v>1148</v>
      </c>
      <c r="AK485" s="7" t="str">
        <f>IF(OR(N485="Q",P485="Q",R485="Q",T485="Q",V485="Q",X485="Q",Z485="Q",AB485="Q",AD485="Q",AF485="Q",AH485="Q",AJ485="Q"),"Yes","No")</f>
        <v>No</v>
      </c>
    </row>
    <row r="486" spans="1:37">
      <c r="A486" s="7" t="s">
        <v>179</v>
      </c>
      <c r="B486" s="7" t="s">
        <v>180</v>
      </c>
      <c r="C486" s="37" t="s">
        <v>73</v>
      </c>
      <c r="D486" s="298">
        <v>5166</v>
      </c>
      <c r="E486" s="299">
        <v>50166</v>
      </c>
      <c r="F486" s="27" t="s">
        <v>164</v>
      </c>
      <c r="G486" s="27" t="s">
        <v>160</v>
      </c>
      <c r="H486" s="35">
        <v>1624827</v>
      </c>
      <c r="I486" s="35">
        <v>43</v>
      </c>
      <c r="J486" s="9" t="s">
        <v>7</v>
      </c>
      <c r="K486" s="9" t="s">
        <v>161</v>
      </c>
      <c r="L486" s="8">
        <v>9</v>
      </c>
      <c r="M486" s="8">
        <v>0</v>
      </c>
      <c r="N486" s="9" t="s">
        <v>1148</v>
      </c>
      <c r="O486" s="8">
        <v>0</v>
      </c>
      <c r="P486" s="9" t="s">
        <v>1148</v>
      </c>
      <c r="Q486" s="8">
        <v>0</v>
      </c>
      <c r="R486" s="9" t="s">
        <v>1148</v>
      </c>
      <c r="S486" s="8">
        <v>0</v>
      </c>
      <c r="T486" s="9" t="s">
        <v>1148</v>
      </c>
      <c r="U486" s="8">
        <v>0</v>
      </c>
      <c r="V486" s="9" t="s">
        <v>1148</v>
      </c>
      <c r="W486" s="33">
        <v>0</v>
      </c>
      <c r="X486" s="9" t="s">
        <v>1148</v>
      </c>
      <c r="Y486" s="30">
        <v>0</v>
      </c>
      <c r="Z486" s="9" t="s">
        <v>1148</v>
      </c>
      <c r="AA486" s="30">
        <v>0</v>
      </c>
      <c r="AB486" s="9" t="s">
        <v>1148</v>
      </c>
      <c r="AC486" s="30">
        <v>0</v>
      </c>
      <c r="AD486" s="9" t="s">
        <v>1148</v>
      </c>
      <c r="AE486" s="30">
        <v>0</v>
      </c>
      <c r="AF486" s="9" t="s">
        <v>1148</v>
      </c>
      <c r="AG486" s="19">
        <v>0</v>
      </c>
      <c r="AH486" s="34" t="s">
        <v>1148</v>
      </c>
      <c r="AI486" s="32">
        <v>0</v>
      </c>
      <c r="AJ486" s="7" t="s">
        <v>1148</v>
      </c>
      <c r="AK486" s="7" t="str">
        <f>IF(OR(N486="Q",P486="Q",R486="Q",T486="Q",V486="Q",X486="Q",Z486="Q",AB486="Q",AD486="Q",AF486="Q",AH486="Q",AJ486="Q"),"Yes","No")</f>
        <v>No</v>
      </c>
    </row>
    <row r="487" spans="1:37">
      <c r="A487" s="7" t="s">
        <v>195</v>
      </c>
      <c r="B487" s="7" t="s">
        <v>196</v>
      </c>
      <c r="C487" s="37" t="s">
        <v>86</v>
      </c>
      <c r="D487" s="298">
        <v>3091</v>
      </c>
      <c r="E487" s="299">
        <v>30091</v>
      </c>
      <c r="F487" s="27" t="s">
        <v>164</v>
      </c>
      <c r="G487" s="27" t="s">
        <v>160</v>
      </c>
      <c r="H487" s="35">
        <v>88542</v>
      </c>
      <c r="I487" s="35">
        <v>43</v>
      </c>
      <c r="J487" s="9" t="s">
        <v>10</v>
      </c>
      <c r="K487" s="9" t="s">
        <v>161</v>
      </c>
      <c r="L487" s="8">
        <v>8</v>
      </c>
      <c r="M487" s="8">
        <v>19901</v>
      </c>
      <c r="N487" s="9" t="s">
        <v>1148</v>
      </c>
      <c r="O487" s="8">
        <v>58</v>
      </c>
      <c r="P487" s="9" t="s">
        <v>1148</v>
      </c>
      <c r="Q487" s="8">
        <v>0</v>
      </c>
      <c r="R487" s="9" t="s">
        <v>1148</v>
      </c>
      <c r="S487" s="8">
        <v>752</v>
      </c>
      <c r="T487" s="9" t="s">
        <v>1148</v>
      </c>
      <c r="U487" s="8">
        <v>0</v>
      </c>
      <c r="V487" s="9" t="s">
        <v>1148</v>
      </c>
      <c r="W487" s="33">
        <v>20711</v>
      </c>
      <c r="X487" s="9" t="s">
        <v>1148</v>
      </c>
      <c r="Y487" s="30">
        <v>13</v>
      </c>
      <c r="Z487" s="9" t="s">
        <v>1148</v>
      </c>
      <c r="AA487" s="30">
        <v>0.25</v>
      </c>
      <c r="AB487" s="9" t="s">
        <v>1148</v>
      </c>
      <c r="AC487" s="30">
        <v>0</v>
      </c>
      <c r="AD487" s="9" t="s">
        <v>1148</v>
      </c>
      <c r="AE487" s="30">
        <v>0.55000000000000004</v>
      </c>
      <c r="AF487" s="9" t="s">
        <v>1148</v>
      </c>
      <c r="AG487" s="19">
        <v>0</v>
      </c>
      <c r="AH487" s="34" t="s">
        <v>1148</v>
      </c>
      <c r="AI487" s="32">
        <v>13.8</v>
      </c>
      <c r="AJ487" s="7" t="s">
        <v>1148</v>
      </c>
      <c r="AK487" s="7" t="str">
        <f>IF(OR(N487="Q",P487="Q",R487="Q",T487="Q",V487="Q",X487="Q",Z487="Q",AB487="Q",AD487="Q",AF487="Q",AH487="Q",AJ487="Q"),"Yes","No")</f>
        <v>No</v>
      </c>
    </row>
    <row r="488" spans="1:37">
      <c r="A488" s="7" t="s">
        <v>615</v>
      </c>
      <c r="B488" s="7" t="s">
        <v>616</v>
      </c>
      <c r="C488" s="37" t="s">
        <v>81</v>
      </c>
      <c r="D488" s="298">
        <v>4100</v>
      </c>
      <c r="E488" s="299">
        <v>40100</v>
      </c>
      <c r="F488" s="27" t="s">
        <v>167</v>
      </c>
      <c r="G488" s="27" t="s">
        <v>160</v>
      </c>
      <c r="H488" s="35">
        <v>73107</v>
      </c>
      <c r="I488" s="35">
        <v>43</v>
      </c>
      <c r="J488" s="9" t="s">
        <v>18</v>
      </c>
      <c r="K488" s="9" t="s">
        <v>161</v>
      </c>
      <c r="L488" s="8">
        <v>7</v>
      </c>
      <c r="M488" s="8">
        <v>4436</v>
      </c>
      <c r="N488" s="9" t="s">
        <v>1148</v>
      </c>
      <c r="O488" s="8">
        <v>288</v>
      </c>
      <c r="P488" s="9" t="s">
        <v>1148</v>
      </c>
      <c r="Q488" s="8">
        <v>269</v>
      </c>
      <c r="R488" s="9" t="s">
        <v>1148</v>
      </c>
      <c r="S488" s="8">
        <v>14</v>
      </c>
      <c r="T488" s="9" t="s">
        <v>1148</v>
      </c>
      <c r="U488" s="8">
        <v>0</v>
      </c>
      <c r="V488" s="9" t="s">
        <v>1148</v>
      </c>
      <c r="W488" s="33">
        <v>5007</v>
      </c>
      <c r="X488" s="9" t="s">
        <v>1148</v>
      </c>
      <c r="Y488" s="30">
        <v>2.8</v>
      </c>
      <c r="Z488" s="9" t="s">
        <v>1148</v>
      </c>
      <c r="AA488" s="30">
        <v>0.2</v>
      </c>
      <c r="AB488" s="9" t="s">
        <v>1148</v>
      </c>
      <c r="AC488" s="30">
        <v>0.2</v>
      </c>
      <c r="AD488" s="9" t="s">
        <v>1148</v>
      </c>
      <c r="AE488" s="30">
        <v>0.2</v>
      </c>
      <c r="AF488" s="9" t="s">
        <v>1148</v>
      </c>
      <c r="AG488" s="19">
        <v>0</v>
      </c>
      <c r="AH488" s="34" t="s">
        <v>1148</v>
      </c>
      <c r="AI488" s="32">
        <v>3.4</v>
      </c>
      <c r="AJ488" s="7" t="s">
        <v>1148</v>
      </c>
      <c r="AK488" s="7" t="str">
        <f>IF(OR(N488="Q",P488="Q",R488="Q",T488="Q",V488="Q",X488="Q",Z488="Q",AB488="Q",AD488="Q",AF488="Q",AH488="Q",AJ488="Q"),"Yes","No")</f>
        <v>No</v>
      </c>
    </row>
    <row r="489" spans="1:37">
      <c r="A489" s="7" t="s">
        <v>341</v>
      </c>
      <c r="B489" s="7" t="s">
        <v>339</v>
      </c>
      <c r="C489" s="37" t="s">
        <v>28</v>
      </c>
      <c r="D489" s="298">
        <v>1056</v>
      </c>
      <c r="E489" s="299">
        <v>10056</v>
      </c>
      <c r="F489" s="27" t="s">
        <v>159</v>
      </c>
      <c r="G489" s="27" t="s">
        <v>160</v>
      </c>
      <c r="H489" s="35">
        <v>923311</v>
      </c>
      <c r="I489" s="35">
        <v>42</v>
      </c>
      <c r="J489" s="9" t="s">
        <v>7</v>
      </c>
      <c r="K489" s="9" t="s">
        <v>161</v>
      </c>
      <c r="L489" s="8">
        <v>42</v>
      </c>
      <c r="M489" s="8">
        <v>6613</v>
      </c>
      <c r="N489" s="9" t="s">
        <v>1148</v>
      </c>
      <c r="O489" s="8">
        <v>0</v>
      </c>
      <c r="P489" s="9" t="s">
        <v>1148</v>
      </c>
      <c r="Q489" s="8">
        <v>0</v>
      </c>
      <c r="R489" s="9" t="s">
        <v>1148</v>
      </c>
      <c r="S489" s="8">
        <v>5731</v>
      </c>
      <c r="T489" s="9" t="s">
        <v>1148</v>
      </c>
      <c r="U489" s="8">
        <v>0</v>
      </c>
      <c r="V489" s="9" t="s">
        <v>1148</v>
      </c>
      <c r="W489" s="33">
        <v>12344</v>
      </c>
      <c r="X489" s="9" t="s">
        <v>1148</v>
      </c>
      <c r="Y489" s="30">
        <v>6</v>
      </c>
      <c r="Z489" s="9" t="s">
        <v>1148</v>
      </c>
      <c r="AA489" s="30">
        <v>0</v>
      </c>
      <c r="AB489" s="9" t="s">
        <v>1148</v>
      </c>
      <c r="AC489" s="30">
        <v>0</v>
      </c>
      <c r="AD489" s="9" t="s">
        <v>1148</v>
      </c>
      <c r="AE489" s="30">
        <v>6</v>
      </c>
      <c r="AF489" s="9" t="s">
        <v>1148</v>
      </c>
      <c r="AG489" s="19">
        <v>0</v>
      </c>
      <c r="AH489" s="34" t="s">
        <v>1148</v>
      </c>
      <c r="AI489" s="32">
        <v>12</v>
      </c>
      <c r="AJ489" s="7" t="s">
        <v>1148</v>
      </c>
      <c r="AK489" s="7" t="str">
        <f>IF(OR(N489="Q",P489="Q",R489="Q",T489="Q",V489="Q",X489="Q",Z489="Q",AB489="Q",AD489="Q",AF489="Q",AH489="Q",AJ489="Q"),"Yes","No")</f>
        <v>No</v>
      </c>
    </row>
    <row r="490" spans="1:37">
      <c r="A490" s="7" t="s">
        <v>544</v>
      </c>
      <c r="B490" s="7" t="s">
        <v>545</v>
      </c>
      <c r="C490" s="37" t="s">
        <v>9</v>
      </c>
      <c r="D490" s="298">
        <v>4068</v>
      </c>
      <c r="E490" s="299">
        <v>40068</v>
      </c>
      <c r="F490" s="27" t="s">
        <v>197</v>
      </c>
      <c r="G490" s="27" t="s">
        <v>160</v>
      </c>
      <c r="H490" s="35">
        <v>77074</v>
      </c>
      <c r="I490" s="35">
        <v>42</v>
      </c>
      <c r="J490" s="9" t="s">
        <v>10</v>
      </c>
      <c r="K490" s="9" t="s">
        <v>161</v>
      </c>
      <c r="L490" s="8">
        <v>42</v>
      </c>
      <c r="M490" s="8">
        <v>30388</v>
      </c>
      <c r="N490" s="9" t="s">
        <v>1148</v>
      </c>
      <c r="O490" s="8">
        <v>0</v>
      </c>
      <c r="P490" s="9" t="s">
        <v>1148</v>
      </c>
      <c r="Q490" s="8">
        <v>0</v>
      </c>
      <c r="R490" s="9" t="s">
        <v>1148</v>
      </c>
      <c r="S490" s="8">
        <v>395</v>
      </c>
      <c r="T490" s="9" t="s">
        <v>1148</v>
      </c>
      <c r="U490" s="8">
        <v>0</v>
      </c>
      <c r="V490" s="9" t="s">
        <v>1148</v>
      </c>
      <c r="W490" s="33">
        <v>30783</v>
      </c>
      <c r="X490" s="9" t="s">
        <v>1148</v>
      </c>
      <c r="Y490" s="30">
        <v>31</v>
      </c>
      <c r="Z490" s="9" t="s">
        <v>1148</v>
      </c>
      <c r="AA490" s="30">
        <v>0</v>
      </c>
      <c r="AB490" s="9" t="s">
        <v>1148</v>
      </c>
      <c r="AC490" s="30">
        <v>0</v>
      </c>
      <c r="AD490" s="9" t="s">
        <v>1148</v>
      </c>
      <c r="AE490" s="30">
        <v>1</v>
      </c>
      <c r="AF490" s="9" t="s">
        <v>1148</v>
      </c>
      <c r="AG490" s="19">
        <v>0</v>
      </c>
      <c r="AH490" s="34" t="s">
        <v>1148</v>
      </c>
      <c r="AI490" s="32">
        <v>32</v>
      </c>
      <c r="AJ490" s="7" t="s">
        <v>1148</v>
      </c>
      <c r="AK490" s="7" t="str">
        <f>IF(OR(N490="Q",P490="Q",R490="Q",T490="Q",V490="Q",X490="Q",Z490="Q",AB490="Q",AD490="Q",AF490="Q",AH490="Q",AJ490="Q"),"Yes","No")</f>
        <v>No</v>
      </c>
    </row>
    <row r="491" spans="1:37">
      <c r="A491" s="7" t="s">
        <v>1136</v>
      </c>
      <c r="B491" s="7" t="s">
        <v>825</v>
      </c>
      <c r="C491" s="37" t="s">
        <v>81</v>
      </c>
      <c r="D491" s="298"/>
      <c r="E491" s="299">
        <v>40244</v>
      </c>
      <c r="F491" s="27" t="s">
        <v>413</v>
      </c>
      <c r="G491" s="27" t="s">
        <v>160</v>
      </c>
      <c r="H491" s="35">
        <v>180786</v>
      </c>
      <c r="I491" s="35">
        <v>42</v>
      </c>
      <c r="J491" s="9" t="s">
        <v>10</v>
      </c>
      <c r="K491" s="9" t="s">
        <v>161</v>
      </c>
      <c r="L491" s="8">
        <v>42</v>
      </c>
      <c r="M491" s="8">
        <v>3900</v>
      </c>
      <c r="N491" s="9" t="s">
        <v>1148</v>
      </c>
      <c r="O491" s="8">
        <v>0</v>
      </c>
      <c r="P491" s="9" t="s">
        <v>1148</v>
      </c>
      <c r="Q491" s="8">
        <v>1075</v>
      </c>
      <c r="R491" s="9" t="s">
        <v>1148</v>
      </c>
      <c r="S491" s="8">
        <v>1040</v>
      </c>
      <c r="T491" s="9" t="s">
        <v>1148</v>
      </c>
      <c r="U491" s="8">
        <v>0</v>
      </c>
      <c r="V491" s="9" t="s">
        <v>1148</v>
      </c>
      <c r="W491" s="33">
        <v>6015</v>
      </c>
      <c r="X491" s="9" t="s">
        <v>1148</v>
      </c>
      <c r="Y491" s="30">
        <v>3</v>
      </c>
      <c r="Z491" s="9" t="s">
        <v>1148</v>
      </c>
      <c r="AA491" s="30">
        <v>0</v>
      </c>
      <c r="AB491" s="9" t="s">
        <v>1148</v>
      </c>
      <c r="AC491" s="30">
        <v>3</v>
      </c>
      <c r="AD491" s="9" t="s">
        <v>1148</v>
      </c>
      <c r="AE491" s="30">
        <v>1</v>
      </c>
      <c r="AF491" s="9" t="s">
        <v>1148</v>
      </c>
      <c r="AG491" s="19">
        <v>0</v>
      </c>
      <c r="AH491" s="34" t="s">
        <v>1148</v>
      </c>
      <c r="AI491" s="32">
        <v>7</v>
      </c>
      <c r="AJ491" s="7" t="s">
        <v>1148</v>
      </c>
      <c r="AK491" s="7" t="str">
        <f>IF(OR(N491="Q",P491="Q",R491="Q",T491="Q",V491="Q",X491="Q",Z491="Q",AB491="Q",AD491="Q",AF491="Q",AH491="Q",AJ491="Q"),"Yes","No")</f>
        <v>No</v>
      </c>
    </row>
    <row r="492" spans="1:37">
      <c r="A492" s="7" t="s">
        <v>382</v>
      </c>
      <c r="B492" s="7" t="s">
        <v>383</v>
      </c>
      <c r="C492" s="37" t="s">
        <v>42</v>
      </c>
      <c r="D492" s="298">
        <v>5044</v>
      </c>
      <c r="E492" s="299">
        <v>50044</v>
      </c>
      <c r="F492" s="27" t="s">
        <v>167</v>
      </c>
      <c r="G492" s="27" t="s">
        <v>160</v>
      </c>
      <c r="H492" s="35">
        <v>313492</v>
      </c>
      <c r="I492" s="35">
        <v>42</v>
      </c>
      <c r="J492" s="9" t="s">
        <v>7</v>
      </c>
      <c r="K492" s="9" t="s">
        <v>161</v>
      </c>
      <c r="L492" s="8">
        <v>30</v>
      </c>
      <c r="M492" s="8">
        <v>3704</v>
      </c>
      <c r="N492" s="9" t="s">
        <v>1148</v>
      </c>
      <c r="O492" s="8">
        <v>4454</v>
      </c>
      <c r="P492" s="9" t="s">
        <v>1148</v>
      </c>
      <c r="Q492" s="8">
        <v>1867</v>
      </c>
      <c r="R492" s="9" t="s">
        <v>1148</v>
      </c>
      <c r="S492" s="8">
        <v>0</v>
      </c>
      <c r="T492" s="9" t="s">
        <v>1148</v>
      </c>
      <c r="U492" s="8">
        <v>0</v>
      </c>
      <c r="V492" s="9" t="s">
        <v>1148</v>
      </c>
      <c r="W492" s="33">
        <v>10025</v>
      </c>
      <c r="X492" s="9" t="s">
        <v>1148</v>
      </c>
      <c r="Y492" s="30">
        <v>3.6</v>
      </c>
      <c r="Z492" s="9" t="s">
        <v>1148</v>
      </c>
      <c r="AA492" s="30">
        <v>4.0999999999999996</v>
      </c>
      <c r="AB492" s="9" t="s">
        <v>1148</v>
      </c>
      <c r="AC492" s="30">
        <v>0.9</v>
      </c>
      <c r="AD492" s="9" t="s">
        <v>1148</v>
      </c>
      <c r="AE492" s="30">
        <v>0</v>
      </c>
      <c r="AF492" s="9" t="s">
        <v>1148</v>
      </c>
      <c r="AG492" s="19">
        <v>0</v>
      </c>
      <c r="AH492" s="34" t="s">
        <v>1148</v>
      </c>
      <c r="AI492" s="32">
        <v>8.6</v>
      </c>
      <c r="AJ492" s="7" t="s">
        <v>1148</v>
      </c>
      <c r="AK492" s="7" t="str">
        <f>IF(OR(N492="Q",P492="Q",R492="Q",T492="Q",V492="Q",X492="Q",Z492="Q",AB492="Q",AD492="Q",AF492="Q",AH492="Q",AJ492="Q"),"Yes","No")</f>
        <v>No</v>
      </c>
    </row>
    <row r="493" spans="1:37">
      <c r="A493" s="7" t="s">
        <v>626</v>
      </c>
      <c r="B493" s="7" t="s">
        <v>627</v>
      </c>
      <c r="C493" s="37" t="s">
        <v>82</v>
      </c>
      <c r="D493" s="298">
        <v>8002</v>
      </c>
      <c r="E493" s="299">
        <v>80002</v>
      </c>
      <c r="F493" s="27" t="s">
        <v>246</v>
      </c>
      <c r="G493" s="27" t="s">
        <v>160</v>
      </c>
      <c r="H493" s="35">
        <v>156777</v>
      </c>
      <c r="I493" s="35">
        <v>42</v>
      </c>
      <c r="J493" s="9" t="s">
        <v>7</v>
      </c>
      <c r="K493" s="9" t="s">
        <v>161</v>
      </c>
      <c r="L493" s="8">
        <v>22</v>
      </c>
      <c r="M493" s="8">
        <v>3006</v>
      </c>
      <c r="N493" s="9" t="s">
        <v>1148</v>
      </c>
      <c r="O493" s="8">
        <v>0</v>
      </c>
      <c r="P493" s="9" t="s">
        <v>1148</v>
      </c>
      <c r="Q493" s="8">
        <v>0</v>
      </c>
      <c r="R493" s="9" t="s">
        <v>1148</v>
      </c>
      <c r="S493" s="8">
        <v>0</v>
      </c>
      <c r="T493" s="9" t="s">
        <v>1148</v>
      </c>
      <c r="U493" s="8">
        <v>0</v>
      </c>
      <c r="V493" s="9" t="s">
        <v>1148</v>
      </c>
      <c r="W493" s="33">
        <v>3006</v>
      </c>
      <c r="X493" s="9" t="s">
        <v>1148</v>
      </c>
      <c r="Y493" s="30">
        <v>4</v>
      </c>
      <c r="Z493" s="9" t="s">
        <v>1148</v>
      </c>
      <c r="AA493" s="30">
        <v>0</v>
      </c>
      <c r="AB493" s="9" t="s">
        <v>1148</v>
      </c>
      <c r="AC493" s="30">
        <v>0</v>
      </c>
      <c r="AD493" s="9" t="s">
        <v>1148</v>
      </c>
      <c r="AE493" s="30">
        <v>0</v>
      </c>
      <c r="AF493" s="9" t="s">
        <v>1148</v>
      </c>
      <c r="AG493" s="19">
        <v>0</v>
      </c>
      <c r="AH493" s="34" t="s">
        <v>1148</v>
      </c>
      <c r="AI493" s="32">
        <v>4</v>
      </c>
      <c r="AJ493" s="7" t="s">
        <v>1148</v>
      </c>
      <c r="AK493" s="7" t="str">
        <f>IF(OR(N493="Q",P493="Q",R493="Q",T493="Q",V493="Q",X493="Q",Z493="Q",AB493="Q",AD493="Q",AF493="Q",AH493="Q",AJ493="Q"),"Yes","No")</f>
        <v>No</v>
      </c>
    </row>
    <row r="494" spans="1:37">
      <c r="A494" s="7" t="s">
        <v>626</v>
      </c>
      <c r="B494" s="7" t="s">
        <v>627</v>
      </c>
      <c r="C494" s="37" t="s">
        <v>82</v>
      </c>
      <c r="D494" s="298">
        <v>8002</v>
      </c>
      <c r="E494" s="299">
        <v>80002</v>
      </c>
      <c r="F494" s="27" t="s">
        <v>246</v>
      </c>
      <c r="G494" s="27" t="s">
        <v>160</v>
      </c>
      <c r="H494" s="35">
        <v>156777</v>
      </c>
      <c r="I494" s="35">
        <v>42</v>
      </c>
      <c r="J494" s="9" t="s">
        <v>10</v>
      </c>
      <c r="K494" s="9" t="s">
        <v>161</v>
      </c>
      <c r="L494" s="8">
        <v>20</v>
      </c>
      <c r="M494" s="8">
        <v>0</v>
      </c>
      <c r="N494" s="9" t="s">
        <v>1148</v>
      </c>
      <c r="O494" s="8">
        <v>0</v>
      </c>
      <c r="P494" s="9" t="s">
        <v>1148</v>
      </c>
      <c r="Q494" s="8">
        <v>0</v>
      </c>
      <c r="R494" s="9" t="s">
        <v>1148</v>
      </c>
      <c r="S494" s="8">
        <v>0</v>
      </c>
      <c r="T494" s="9" t="s">
        <v>1148</v>
      </c>
      <c r="U494" s="8">
        <v>0</v>
      </c>
      <c r="V494" s="9" t="s">
        <v>1148</v>
      </c>
      <c r="W494" s="33">
        <v>0</v>
      </c>
      <c r="X494" s="9" t="s">
        <v>1148</v>
      </c>
      <c r="Y494" s="30">
        <v>0</v>
      </c>
      <c r="Z494" s="9" t="s">
        <v>1148</v>
      </c>
      <c r="AA494" s="30">
        <v>0</v>
      </c>
      <c r="AB494" s="9" t="s">
        <v>1148</v>
      </c>
      <c r="AC494" s="30">
        <v>0</v>
      </c>
      <c r="AD494" s="9" t="s">
        <v>1148</v>
      </c>
      <c r="AE494" s="30">
        <v>0</v>
      </c>
      <c r="AF494" s="9" t="s">
        <v>1148</v>
      </c>
      <c r="AG494" s="19">
        <v>0</v>
      </c>
      <c r="AH494" s="34" t="s">
        <v>1148</v>
      </c>
      <c r="AI494" s="32">
        <v>0</v>
      </c>
      <c r="AJ494" s="7" t="s">
        <v>1148</v>
      </c>
      <c r="AK494" s="7" t="str">
        <f>IF(OR(N494="Q",P494="Q",R494="Q",T494="Q",V494="Q",X494="Q",Z494="Q",AB494="Q",AD494="Q",AF494="Q",AH494="Q",AJ494="Q"),"Yes","No")</f>
        <v>No</v>
      </c>
    </row>
    <row r="495" spans="1:37">
      <c r="A495" s="7" t="s">
        <v>382</v>
      </c>
      <c r="B495" s="7" t="s">
        <v>383</v>
      </c>
      <c r="C495" s="37" t="s">
        <v>42</v>
      </c>
      <c r="D495" s="298">
        <v>5044</v>
      </c>
      <c r="E495" s="299">
        <v>50044</v>
      </c>
      <c r="F495" s="27" t="s">
        <v>167</v>
      </c>
      <c r="G495" s="27" t="s">
        <v>160</v>
      </c>
      <c r="H495" s="35">
        <v>313492</v>
      </c>
      <c r="I495" s="35">
        <v>42</v>
      </c>
      <c r="J495" s="9" t="s">
        <v>10</v>
      </c>
      <c r="K495" s="9" t="s">
        <v>161</v>
      </c>
      <c r="L495" s="8">
        <v>12</v>
      </c>
      <c r="M495" s="8">
        <v>517</v>
      </c>
      <c r="N495" s="9" t="s">
        <v>1148</v>
      </c>
      <c r="O495" s="8">
        <v>1129</v>
      </c>
      <c r="P495" s="9" t="s">
        <v>1148</v>
      </c>
      <c r="Q495" s="8">
        <v>473</v>
      </c>
      <c r="R495" s="9" t="s">
        <v>1148</v>
      </c>
      <c r="S495" s="8">
        <v>0</v>
      </c>
      <c r="T495" s="9" t="s">
        <v>1148</v>
      </c>
      <c r="U495" s="8">
        <v>0</v>
      </c>
      <c r="V495" s="9" t="s">
        <v>1148</v>
      </c>
      <c r="W495" s="33">
        <v>2119</v>
      </c>
      <c r="X495" s="9" t="s">
        <v>1148</v>
      </c>
      <c r="Y495" s="30">
        <v>0.4</v>
      </c>
      <c r="Z495" s="9" t="s">
        <v>1148</v>
      </c>
      <c r="AA495" s="30">
        <v>0.8</v>
      </c>
      <c r="AB495" s="9" t="s">
        <v>1148</v>
      </c>
      <c r="AC495" s="30">
        <v>0.2</v>
      </c>
      <c r="AD495" s="9" t="s">
        <v>1148</v>
      </c>
      <c r="AE495" s="30">
        <v>0</v>
      </c>
      <c r="AF495" s="9" t="s">
        <v>1148</v>
      </c>
      <c r="AG495" s="19">
        <v>0</v>
      </c>
      <c r="AH495" s="34" t="s">
        <v>1148</v>
      </c>
      <c r="AI495" s="32">
        <v>1.4</v>
      </c>
      <c r="AJ495" s="7" t="s">
        <v>1148</v>
      </c>
      <c r="AK495" s="7" t="str">
        <f>IF(OR(N495="Q",P495="Q",R495="Q",T495="Q",V495="Q",X495="Q",Z495="Q",AB495="Q",AD495="Q",AF495="Q",AH495="Q",AJ495="Q"),"Yes","No")</f>
        <v>No</v>
      </c>
    </row>
    <row r="496" spans="1:37">
      <c r="A496" s="7" t="s">
        <v>671</v>
      </c>
      <c r="B496" s="7" t="s">
        <v>672</v>
      </c>
      <c r="C496" s="37" t="s">
        <v>44</v>
      </c>
      <c r="D496" s="298">
        <v>7014</v>
      </c>
      <c r="E496" s="299">
        <v>70014</v>
      </c>
      <c r="F496" s="27" t="s">
        <v>167</v>
      </c>
      <c r="G496" s="27" t="s">
        <v>160</v>
      </c>
      <c r="H496" s="35">
        <v>150003</v>
      </c>
      <c r="I496" s="35">
        <v>41</v>
      </c>
      <c r="J496" s="9" t="s">
        <v>7</v>
      </c>
      <c r="K496" s="9" t="s">
        <v>161</v>
      </c>
      <c r="L496" s="8">
        <v>22</v>
      </c>
      <c r="M496" s="8">
        <v>1942</v>
      </c>
      <c r="N496" s="9" t="s">
        <v>1148</v>
      </c>
      <c r="O496" s="8">
        <v>0</v>
      </c>
      <c r="P496" s="9" t="s">
        <v>1148</v>
      </c>
      <c r="Q496" s="8">
        <v>0</v>
      </c>
      <c r="R496" s="9" t="s">
        <v>1148</v>
      </c>
      <c r="S496" s="8">
        <v>987</v>
      </c>
      <c r="T496" s="9" t="s">
        <v>1148</v>
      </c>
      <c r="U496" s="8">
        <v>0</v>
      </c>
      <c r="V496" s="9" t="s">
        <v>1148</v>
      </c>
      <c r="W496" s="33">
        <v>2929</v>
      </c>
      <c r="X496" s="9" t="s">
        <v>1148</v>
      </c>
      <c r="Y496" s="30">
        <v>6</v>
      </c>
      <c r="Z496" s="9" t="s">
        <v>1148</v>
      </c>
      <c r="AA496" s="30">
        <v>0</v>
      </c>
      <c r="AB496" s="9" t="s">
        <v>1148</v>
      </c>
      <c r="AC496" s="30">
        <v>0</v>
      </c>
      <c r="AD496" s="9" t="s">
        <v>1148</v>
      </c>
      <c r="AE496" s="30">
        <v>4</v>
      </c>
      <c r="AF496" s="9" t="s">
        <v>1148</v>
      </c>
      <c r="AG496" s="19">
        <v>0</v>
      </c>
      <c r="AH496" s="34" t="s">
        <v>1148</v>
      </c>
      <c r="AI496" s="32">
        <v>10</v>
      </c>
      <c r="AJ496" s="7" t="s">
        <v>1148</v>
      </c>
      <c r="AK496" s="7" t="str">
        <f>IF(OR(N496="Q",P496="Q",R496="Q",T496="Q",V496="Q",X496="Q",Z496="Q",AB496="Q",AD496="Q",AF496="Q",AH496="Q",AJ496="Q"),"Yes","No")</f>
        <v>No</v>
      </c>
    </row>
    <row r="497" spans="1:37">
      <c r="A497" s="7" t="s">
        <v>705</v>
      </c>
      <c r="B497" s="7" t="s">
        <v>706</v>
      </c>
      <c r="C497" s="37" t="s">
        <v>93</v>
      </c>
      <c r="D497" s="298">
        <v>5096</v>
      </c>
      <c r="E497" s="299">
        <v>50096</v>
      </c>
      <c r="F497" s="27" t="s">
        <v>164</v>
      </c>
      <c r="G497" s="27" t="s">
        <v>160</v>
      </c>
      <c r="H497" s="35">
        <v>1376476</v>
      </c>
      <c r="I497" s="35">
        <v>41</v>
      </c>
      <c r="J497" s="9" t="s">
        <v>7</v>
      </c>
      <c r="K497" s="9" t="s">
        <v>161</v>
      </c>
      <c r="L497" s="8">
        <v>20</v>
      </c>
      <c r="M497" s="8">
        <v>16684</v>
      </c>
      <c r="N497" s="9" t="s">
        <v>1148</v>
      </c>
      <c r="O497" s="8">
        <v>3766</v>
      </c>
      <c r="P497" s="9" t="s">
        <v>1148</v>
      </c>
      <c r="Q497" s="8">
        <v>0</v>
      </c>
      <c r="R497" s="9" t="s">
        <v>1148</v>
      </c>
      <c r="S497" s="8">
        <v>0</v>
      </c>
      <c r="T497" s="9" t="s">
        <v>1148</v>
      </c>
      <c r="U497" s="8">
        <v>0</v>
      </c>
      <c r="V497" s="9" t="s">
        <v>1148</v>
      </c>
      <c r="W497" s="33">
        <v>20450</v>
      </c>
      <c r="X497" s="9" t="s">
        <v>1148</v>
      </c>
      <c r="Y497" s="30">
        <v>11.2</v>
      </c>
      <c r="Z497" s="9" t="s">
        <v>1148</v>
      </c>
      <c r="AA497" s="30">
        <v>2.7</v>
      </c>
      <c r="AB497" s="9" t="s">
        <v>1148</v>
      </c>
      <c r="AC497" s="30">
        <v>0</v>
      </c>
      <c r="AD497" s="9" t="s">
        <v>1148</v>
      </c>
      <c r="AE497" s="30">
        <v>0</v>
      </c>
      <c r="AF497" s="9" t="s">
        <v>1148</v>
      </c>
      <c r="AG497" s="19">
        <v>0</v>
      </c>
      <c r="AH497" s="34" t="s">
        <v>1148</v>
      </c>
      <c r="AI497" s="32">
        <v>13.9</v>
      </c>
      <c r="AJ497" s="7" t="s">
        <v>1148</v>
      </c>
      <c r="AK497" s="7" t="str">
        <f>IF(OR(N497="Q",P497="Q",R497="Q",T497="Q",V497="Q",X497="Q",Z497="Q",AB497="Q",AD497="Q",AF497="Q",AH497="Q",AJ497="Q"),"Yes","No")</f>
        <v>No</v>
      </c>
    </row>
    <row r="498" spans="1:37">
      <c r="A498" s="7" t="s">
        <v>593</v>
      </c>
      <c r="B498" s="7" t="s">
        <v>594</v>
      </c>
      <c r="C498" s="37" t="s">
        <v>76</v>
      </c>
      <c r="D498" s="298">
        <v>34</v>
      </c>
      <c r="E498" s="299">
        <v>34</v>
      </c>
      <c r="F498" s="27" t="s">
        <v>167</v>
      </c>
      <c r="G498" s="27" t="s">
        <v>160</v>
      </c>
      <c r="H498" s="35">
        <v>154081</v>
      </c>
      <c r="I498" s="35">
        <v>41</v>
      </c>
      <c r="J498" s="9" t="s">
        <v>7</v>
      </c>
      <c r="K498" s="9" t="s">
        <v>161</v>
      </c>
      <c r="L498" s="8">
        <v>19</v>
      </c>
      <c r="M498" s="8">
        <v>14646</v>
      </c>
      <c r="N498" s="9" t="s">
        <v>1148</v>
      </c>
      <c r="O498" s="8">
        <v>0</v>
      </c>
      <c r="P498" s="9" t="s">
        <v>1148</v>
      </c>
      <c r="Q498" s="8">
        <v>0</v>
      </c>
      <c r="R498" s="9" t="s">
        <v>1148</v>
      </c>
      <c r="S498" s="8">
        <v>0</v>
      </c>
      <c r="T498" s="9" t="s">
        <v>1148</v>
      </c>
      <c r="U498" s="8">
        <v>0</v>
      </c>
      <c r="V498" s="9" t="s">
        <v>1148</v>
      </c>
      <c r="W498" s="33">
        <v>14646</v>
      </c>
      <c r="X498" s="9" t="s">
        <v>1148</v>
      </c>
      <c r="Y498" s="30">
        <v>8</v>
      </c>
      <c r="Z498" s="9" t="s">
        <v>1148</v>
      </c>
      <c r="AA498" s="30">
        <v>0</v>
      </c>
      <c r="AB498" s="9" t="s">
        <v>1148</v>
      </c>
      <c r="AC498" s="30">
        <v>0</v>
      </c>
      <c r="AD498" s="9" t="s">
        <v>1148</v>
      </c>
      <c r="AE498" s="30">
        <v>0</v>
      </c>
      <c r="AF498" s="9" t="s">
        <v>1148</v>
      </c>
      <c r="AG498" s="19">
        <v>0</v>
      </c>
      <c r="AH498" s="34" t="s">
        <v>1148</v>
      </c>
      <c r="AI498" s="32">
        <v>8</v>
      </c>
      <c r="AJ498" s="7" t="s">
        <v>1148</v>
      </c>
      <c r="AK498" s="7" t="str">
        <f>IF(OR(N498="Q",P498="Q",R498="Q",T498="Q",V498="Q",X498="Q",Z498="Q",AB498="Q",AD498="Q",AF498="Q",AH498="Q",AJ498="Q"),"Yes","No")</f>
        <v>No</v>
      </c>
    </row>
    <row r="499" spans="1:37">
      <c r="A499" s="7" t="s">
        <v>800</v>
      </c>
      <c r="B499" s="7" t="s">
        <v>801</v>
      </c>
      <c r="C499" s="37" t="s">
        <v>76</v>
      </c>
      <c r="D499" s="298">
        <v>57</v>
      </c>
      <c r="E499" s="299">
        <v>57</v>
      </c>
      <c r="F499" s="27" t="s">
        <v>197</v>
      </c>
      <c r="G499" s="27" t="s">
        <v>160</v>
      </c>
      <c r="H499" s="35">
        <v>83794</v>
      </c>
      <c r="I499" s="35">
        <v>41</v>
      </c>
      <c r="J499" s="9" t="s">
        <v>10</v>
      </c>
      <c r="K499" s="9" t="s">
        <v>161</v>
      </c>
      <c r="L499" s="8">
        <v>12</v>
      </c>
      <c r="M499" s="8">
        <v>11816</v>
      </c>
      <c r="N499" s="9" t="s">
        <v>1148</v>
      </c>
      <c r="O499" s="8">
        <v>0</v>
      </c>
      <c r="P499" s="9" t="s">
        <v>1148</v>
      </c>
      <c r="Q499" s="8">
        <v>0</v>
      </c>
      <c r="R499" s="9" t="s">
        <v>1148</v>
      </c>
      <c r="S499" s="8">
        <v>596</v>
      </c>
      <c r="T499" s="9" t="s">
        <v>1148</v>
      </c>
      <c r="U499" s="8">
        <v>0</v>
      </c>
      <c r="V499" s="9" t="s">
        <v>1148</v>
      </c>
      <c r="W499" s="33">
        <v>12412</v>
      </c>
      <c r="X499" s="9" t="s">
        <v>1148</v>
      </c>
      <c r="Y499" s="30">
        <v>16</v>
      </c>
      <c r="Z499" s="9" t="s">
        <v>1148</v>
      </c>
      <c r="AA499" s="30">
        <v>0</v>
      </c>
      <c r="AB499" s="9" t="s">
        <v>1148</v>
      </c>
      <c r="AC499" s="30">
        <v>0</v>
      </c>
      <c r="AD499" s="9" t="s">
        <v>1148</v>
      </c>
      <c r="AE499" s="30">
        <v>0.5</v>
      </c>
      <c r="AF499" s="9" t="s">
        <v>1148</v>
      </c>
      <c r="AG499" s="19">
        <v>0</v>
      </c>
      <c r="AH499" s="34" t="s">
        <v>1148</v>
      </c>
      <c r="AI499" s="32">
        <v>16.5</v>
      </c>
      <c r="AJ499" s="7" t="s">
        <v>1148</v>
      </c>
      <c r="AK499" s="7" t="str">
        <f>IF(OR(N499="Q",P499="Q",R499="Q",T499="Q",V499="Q",X499="Q",Z499="Q",AB499="Q",AD499="Q",AF499="Q",AH499="Q",AJ499="Q"),"Yes","No")</f>
        <v>No</v>
      </c>
    </row>
    <row r="500" spans="1:37">
      <c r="A500" s="7" t="s">
        <v>671</v>
      </c>
      <c r="B500" s="7" t="s">
        <v>672</v>
      </c>
      <c r="C500" s="37" t="s">
        <v>44</v>
      </c>
      <c r="D500" s="298">
        <v>7014</v>
      </c>
      <c r="E500" s="299">
        <v>70014</v>
      </c>
      <c r="F500" s="27" t="s">
        <v>167</v>
      </c>
      <c r="G500" s="27" t="s">
        <v>160</v>
      </c>
      <c r="H500" s="35">
        <v>150003</v>
      </c>
      <c r="I500" s="35">
        <v>41</v>
      </c>
      <c r="J500" s="9" t="s">
        <v>10</v>
      </c>
      <c r="K500" s="9" t="s">
        <v>161</v>
      </c>
      <c r="L500" s="8">
        <v>11</v>
      </c>
      <c r="M500" s="8">
        <v>622</v>
      </c>
      <c r="N500" s="9" t="s">
        <v>1148</v>
      </c>
      <c r="O500" s="8">
        <v>0</v>
      </c>
      <c r="P500" s="9" t="s">
        <v>1148</v>
      </c>
      <c r="Q500" s="8">
        <v>0</v>
      </c>
      <c r="R500" s="9" t="s">
        <v>1148</v>
      </c>
      <c r="S500" s="8">
        <v>317</v>
      </c>
      <c r="T500" s="9" t="s">
        <v>1148</v>
      </c>
      <c r="U500" s="8">
        <v>0</v>
      </c>
      <c r="V500" s="9" t="s">
        <v>1148</v>
      </c>
      <c r="W500" s="33">
        <v>939</v>
      </c>
      <c r="X500" s="9" t="s">
        <v>1148</v>
      </c>
      <c r="Y500" s="30">
        <v>1</v>
      </c>
      <c r="Z500" s="9" t="s">
        <v>1148</v>
      </c>
      <c r="AA500" s="30">
        <v>0</v>
      </c>
      <c r="AB500" s="9" t="s">
        <v>1148</v>
      </c>
      <c r="AC500" s="30">
        <v>0</v>
      </c>
      <c r="AD500" s="9" t="s">
        <v>1148</v>
      </c>
      <c r="AE500" s="30">
        <v>1</v>
      </c>
      <c r="AF500" s="9" t="s">
        <v>1148</v>
      </c>
      <c r="AG500" s="19">
        <v>0</v>
      </c>
      <c r="AH500" s="34" t="s">
        <v>1148</v>
      </c>
      <c r="AI500" s="32">
        <v>2</v>
      </c>
      <c r="AJ500" s="7" t="s">
        <v>1148</v>
      </c>
      <c r="AK500" s="7" t="str">
        <f>IF(OR(N500="Q",P500="Q",R500="Q",T500="Q",V500="Q",X500="Q",Z500="Q",AB500="Q",AD500="Q",AF500="Q",AH500="Q",AJ500="Q"),"Yes","No")</f>
        <v>No</v>
      </c>
    </row>
    <row r="501" spans="1:37">
      <c r="A501" s="7" t="s">
        <v>800</v>
      </c>
      <c r="B501" s="7" t="s">
        <v>801</v>
      </c>
      <c r="C501" s="37" t="s">
        <v>76</v>
      </c>
      <c r="D501" s="298">
        <v>57</v>
      </c>
      <c r="E501" s="299">
        <v>57</v>
      </c>
      <c r="F501" s="27" t="s">
        <v>197</v>
      </c>
      <c r="G501" s="27" t="s">
        <v>160</v>
      </c>
      <c r="H501" s="35">
        <v>83794</v>
      </c>
      <c r="I501" s="35">
        <v>41</v>
      </c>
      <c r="J501" s="9" t="s">
        <v>18</v>
      </c>
      <c r="K501" s="9" t="s">
        <v>161</v>
      </c>
      <c r="L501" s="8">
        <v>10</v>
      </c>
      <c r="M501" s="8">
        <v>7392</v>
      </c>
      <c r="N501" s="9" t="s">
        <v>1148</v>
      </c>
      <c r="O501" s="8">
        <v>0</v>
      </c>
      <c r="P501" s="9" t="s">
        <v>1148</v>
      </c>
      <c r="Q501" s="8">
        <v>0</v>
      </c>
      <c r="R501" s="9" t="s">
        <v>1148</v>
      </c>
      <c r="S501" s="8">
        <v>729</v>
      </c>
      <c r="T501" s="9" t="s">
        <v>1148</v>
      </c>
      <c r="U501" s="8">
        <v>0</v>
      </c>
      <c r="V501" s="9" t="s">
        <v>1148</v>
      </c>
      <c r="W501" s="33">
        <v>8121</v>
      </c>
      <c r="X501" s="9" t="s">
        <v>1148</v>
      </c>
      <c r="Y501" s="30">
        <v>9.1999999999999993</v>
      </c>
      <c r="Z501" s="9" t="s">
        <v>1148</v>
      </c>
      <c r="AA501" s="30">
        <v>0</v>
      </c>
      <c r="AB501" s="9" t="s">
        <v>1148</v>
      </c>
      <c r="AC501" s="30">
        <v>0</v>
      </c>
      <c r="AD501" s="9" t="s">
        <v>1148</v>
      </c>
      <c r="AE501" s="30">
        <v>0.5</v>
      </c>
      <c r="AF501" s="9" t="s">
        <v>1148</v>
      </c>
      <c r="AG501" s="19">
        <v>0</v>
      </c>
      <c r="AH501" s="34" t="s">
        <v>1148</v>
      </c>
      <c r="AI501" s="32">
        <v>9.6999999999999993</v>
      </c>
      <c r="AJ501" s="7" t="s">
        <v>1148</v>
      </c>
      <c r="AK501" s="7" t="str">
        <f>IF(OR(N501="Q",P501="Q",R501="Q",T501="Q",V501="Q",X501="Q",Z501="Q",AB501="Q",AD501="Q",AF501="Q",AH501="Q",AJ501="Q"),"Yes","No")</f>
        <v>No</v>
      </c>
    </row>
    <row r="502" spans="1:37">
      <c r="A502" s="7" t="s">
        <v>705</v>
      </c>
      <c r="B502" s="7" t="s">
        <v>706</v>
      </c>
      <c r="C502" s="37" t="s">
        <v>93</v>
      </c>
      <c r="D502" s="298">
        <v>5096</v>
      </c>
      <c r="E502" s="299">
        <v>50096</v>
      </c>
      <c r="F502" s="27" t="s">
        <v>164</v>
      </c>
      <c r="G502" s="27" t="s">
        <v>160</v>
      </c>
      <c r="H502" s="35">
        <v>1376476</v>
      </c>
      <c r="I502" s="35">
        <v>41</v>
      </c>
      <c r="J502" s="9" t="s">
        <v>10</v>
      </c>
      <c r="K502" s="9" t="s">
        <v>161</v>
      </c>
      <c r="L502" s="8">
        <v>5</v>
      </c>
      <c r="M502" s="8">
        <v>2716</v>
      </c>
      <c r="N502" s="9" t="s">
        <v>1148</v>
      </c>
      <c r="O502" s="8">
        <v>431</v>
      </c>
      <c r="P502" s="9" t="s">
        <v>1148</v>
      </c>
      <c r="Q502" s="8">
        <v>0</v>
      </c>
      <c r="R502" s="9" t="s">
        <v>1148</v>
      </c>
      <c r="S502" s="8">
        <v>0</v>
      </c>
      <c r="T502" s="9" t="s">
        <v>1148</v>
      </c>
      <c r="U502" s="8">
        <v>0</v>
      </c>
      <c r="V502" s="9" t="s">
        <v>1148</v>
      </c>
      <c r="W502" s="33">
        <v>3147</v>
      </c>
      <c r="X502" s="9" t="s">
        <v>1148</v>
      </c>
      <c r="Y502" s="30">
        <v>1.8</v>
      </c>
      <c r="Z502" s="9" t="s">
        <v>1148</v>
      </c>
      <c r="AA502" s="30">
        <v>0.3</v>
      </c>
      <c r="AB502" s="9" t="s">
        <v>1148</v>
      </c>
      <c r="AC502" s="30">
        <v>0</v>
      </c>
      <c r="AD502" s="9" t="s">
        <v>1148</v>
      </c>
      <c r="AE502" s="30">
        <v>0</v>
      </c>
      <c r="AF502" s="9" t="s">
        <v>1148</v>
      </c>
      <c r="AG502" s="19">
        <v>0</v>
      </c>
      <c r="AH502" s="34" t="s">
        <v>1148</v>
      </c>
      <c r="AI502" s="32">
        <v>2.1</v>
      </c>
      <c r="AJ502" s="7" t="s">
        <v>1148</v>
      </c>
      <c r="AK502" s="7" t="str">
        <f>IF(OR(N502="Q",P502="Q",R502="Q",T502="Q",V502="Q",X502="Q",Z502="Q",AB502="Q",AD502="Q",AF502="Q",AH502="Q",AJ502="Q"),"Yes","No")</f>
        <v>No</v>
      </c>
    </row>
    <row r="503" spans="1:37">
      <c r="A503" s="7" t="s">
        <v>759</v>
      </c>
      <c r="B503" s="7" t="s">
        <v>452</v>
      </c>
      <c r="C503" s="37" t="s">
        <v>83</v>
      </c>
      <c r="D503" s="298">
        <v>4171</v>
      </c>
      <c r="E503" s="299">
        <v>40171</v>
      </c>
      <c r="F503" s="27" t="s">
        <v>164</v>
      </c>
      <c r="G503" s="27" t="s">
        <v>160</v>
      </c>
      <c r="H503" s="35">
        <v>558696</v>
      </c>
      <c r="I503" s="35">
        <v>40</v>
      </c>
      <c r="J503" s="9" t="s">
        <v>10</v>
      </c>
      <c r="K503" s="9" t="s">
        <v>161</v>
      </c>
      <c r="L503" s="8">
        <v>40</v>
      </c>
      <c r="M503" s="8">
        <v>1778</v>
      </c>
      <c r="N503" s="9" t="s">
        <v>1148</v>
      </c>
      <c r="O503" s="8">
        <v>0</v>
      </c>
      <c r="P503" s="9" t="s">
        <v>1148</v>
      </c>
      <c r="Q503" s="8">
        <v>0</v>
      </c>
      <c r="R503" s="9" t="s">
        <v>1148</v>
      </c>
      <c r="S503" s="8">
        <v>0</v>
      </c>
      <c r="T503" s="9" t="s">
        <v>1148</v>
      </c>
      <c r="U503" s="8">
        <v>0</v>
      </c>
      <c r="V503" s="9" t="s">
        <v>1148</v>
      </c>
      <c r="W503" s="33">
        <v>1778</v>
      </c>
      <c r="X503" s="9" t="s">
        <v>1148</v>
      </c>
      <c r="Y503" s="30">
        <v>3</v>
      </c>
      <c r="Z503" s="9" t="s">
        <v>1148</v>
      </c>
      <c r="AA503" s="30">
        <v>0</v>
      </c>
      <c r="AB503" s="9" t="s">
        <v>1148</v>
      </c>
      <c r="AC503" s="30">
        <v>0</v>
      </c>
      <c r="AD503" s="9" t="s">
        <v>1148</v>
      </c>
      <c r="AE503" s="30">
        <v>0</v>
      </c>
      <c r="AF503" s="9" t="s">
        <v>1148</v>
      </c>
      <c r="AG503" s="19">
        <v>0</v>
      </c>
      <c r="AH503" s="34" t="s">
        <v>1148</v>
      </c>
      <c r="AI503" s="32">
        <v>3</v>
      </c>
      <c r="AJ503" s="7" t="s">
        <v>1148</v>
      </c>
      <c r="AK503" s="7" t="str">
        <f>IF(OR(N503="Q",P503="Q",R503="Q",T503="Q",V503="Q",X503="Q",Z503="Q",AB503="Q",AD503="Q",AF503="Q",AH503="Q",AJ503="Q"),"Yes","No")</f>
        <v>No</v>
      </c>
    </row>
    <row r="504" spans="1:37">
      <c r="A504" s="7" t="s">
        <v>732</v>
      </c>
      <c r="B504" s="7" t="s">
        <v>204</v>
      </c>
      <c r="C504" s="37" t="s">
        <v>52</v>
      </c>
      <c r="D504" s="298">
        <v>5158</v>
      </c>
      <c r="E504" s="299">
        <v>50158</v>
      </c>
      <c r="F504" s="27" t="s">
        <v>114</v>
      </c>
      <c r="G504" s="27" t="s">
        <v>160</v>
      </c>
      <c r="H504" s="35">
        <v>306022</v>
      </c>
      <c r="I504" s="35">
        <v>40</v>
      </c>
      <c r="J504" s="9" t="s">
        <v>7</v>
      </c>
      <c r="K504" s="9" t="s">
        <v>161</v>
      </c>
      <c r="L504" s="8">
        <v>40</v>
      </c>
      <c r="M504" s="8">
        <v>45499</v>
      </c>
      <c r="N504" s="9" t="s">
        <v>1148</v>
      </c>
      <c r="O504" s="8">
        <v>0</v>
      </c>
      <c r="P504" s="9" t="s">
        <v>1148</v>
      </c>
      <c r="Q504" s="8">
        <v>0</v>
      </c>
      <c r="R504" s="9" t="s">
        <v>1148</v>
      </c>
      <c r="S504" s="8">
        <v>0</v>
      </c>
      <c r="T504" s="9" t="s">
        <v>1148</v>
      </c>
      <c r="U504" s="8">
        <v>0</v>
      </c>
      <c r="V504" s="9" t="s">
        <v>1148</v>
      </c>
      <c r="W504" s="33">
        <v>45499</v>
      </c>
      <c r="X504" s="9" t="s">
        <v>1148</v>
      </c>
      <c r="Y504" s="30">
        <v>68</v>
      </c>
      <c r="Z504" s="9" t="s">
        <v>1148</v>
      </c>
      <c r="AA504" s="30">
        <v>0</v>
      </c>
      <c r="AB504" s="9" t="s">
        <v>1148</v>
      </c>
      <c r="AC504" s="30">
        <v>0</v>
      </c>
      <c r="AD504" s="9" t="s">
        <v>1148</v>
      </c>
      <c r="AE504" s="30">
        <v>0</v>
      </c>
      <c r="AF504" s="9" t="s">
        <v>1148</v>
      </c>
      <c r="AG504" s="19">
        <v>0</v>
      </c>
      <c r="AH504" s="34" t="s">
        <v>1148</v>
      </c>
      <c r="AI504" s="32">
        <v>68</v>
      </c>
      <c r="AJ504" s="7" t="s">
        <v>1148</v>
      </c>
      <c r="AK504" s="7" t="str">
        <f>IF(OR(N504="Q",P504="Q",R504="Q",T504="Q",V504="Q",X504="Q",Z504="Q",AB504="Q",AD504="Q",AF504="Q",AH504="Q",AJ504="Q"),"Yes","No")</f>
        <v>No</v>
      </c>
    </row>
    <row r="505" spans="1:37">
      <c r="A505" s="7" t="s">
        <v>815</v>
      </c>
      <c r="B505" s="7" t="s">
        <v>816</v>
      </c>
      <c r="C505" s="37" t="s">
        <v>84</v>
      </c>
      <c r="D505" s="298">
        <v>6130</v>
      </c>
      <c r="E505" s="299">
        <v>60130</v>
      </c>
      <c r="F505" s="27" t="s">
        <v>164</v>
      </c>
      <c r="G505" s="27" t="s">
        <v>160</v>
      </c>
      <c r="H505" s="35">
        <v>1758210</v>
      </c>
      <c r="I505" s="35">
        <v>40</v>
      </c>
      <c r="J505" s="9" t="s">
        <v>10</v>
      </c>
      <c r="K505" s="9" t="s">
        <v>161</v>
      </c>
      <c r="L505" s="8">
        <v>40</v>
      </c>
      <c r="M505" s="8">
        <v>0</v>
      </c>
      <c r="N505" s="9" t="s">
        <v>1148</v>
      </c>
      <c r="O505" s="8">
        <v>0</v>
      </c>
      <c r="P505" s="9" t="s">
        <v>1148</v>
      </c>
      <c r="Q505" s="8">
        <v>0</v>
      </c>
      <c r="R505" s="9" t="s">
        <v>1148</v>
      </c>
      <c r="S505" s="8">
        <v>0</v>
      </c>
      <c r="T505" s="9" t="s">
        <v>1148</v>
      </c>
      <c r="U505" s="8">
        <v>0</v>
      </c>
      <c r="V505" s="9" t="s">
        <v>1148</v>
      </c>
      <c r="W505" s="33">
        <v>0</v>
      </c>
      <c r="X505" s="9" t="s">
        <v>1148</v>
      </c>
      <c r="Y505" s="30">
        <v>0</v>
      </c>
      <c r="Z505" s="9" t="s">
        <v>1148</v>
      </c>
      <c r="AA505" s="30">
        <v>0</v>
      </c>
      <c r="AB505" s="9" t="s">
        <v>1148</v>
      </c>
      <c r="AC505" s="30">
        <v>0</v>
      </c>
      <c r="AD505" s="9" t="s">
        <v>1148</v>
      </c>
      <c r="AE505" s="30">
        <v>0</v>
      </c>
      <c r="AF505" s="9" t="s">
        <v>1148</v>
      </c>
      <c r="AG505" s="19">
        <v>0</v>
      </c>
      <c r="AH505" s="34" t="s">
        <v>1148</v>
      </c>
      <c r="AI505" s="32">
        <v>0</v>
      </c>
      <c r="AJ505" s="7" t="s">
        <v>1148</v>
      </c>
      <c r="AK505" s="7" t="str">
        <f>IF(OR(N505="Q",P505="Q",R505="Q",T505="Q",V505="Q",X505="Q",Z505="Q",AB505="Q",AD505="Q",AF505="Q",AH505="Q",AJ505="Q"),"Yes","No")</f>
        <v>No</v>
      </c>
    </row>
    <row r="506" spans="1:37">
      <c r="A506" s="7" t="s">
        <v>812</v>
      </c>
      <c r="B506" s="7" t="s">
        <v>813</v>
      </c>
      <c r="C506" s="37" t="s">
        <v>77</v>
      </c>
      <c r="D506" s="298" t="s">
        <v>814</v>
      </c>
      <c r="E506" s="299">
        <v>30137</v>
      </c>
      <c r="F506" s="27" t="s">
        <v>167</v>
      </c>
      <c r="G506" s="27" t="s">
        <v>160</v>
      </c>
      <c r="H506" s="35">
        <v>54316</v>
      </c>
      <c r="I506" s="35">
        <v>40</v>
      </c>
      <c r="J506" s="9" t="s">
        <v>10</v>
      </c>
      <c r="K506" s="9" t="s">
        <v>161</v>
      </c>
      <c r="L506" s="8">
        <v>24</v>
      </c>
      <c r="M506" s="8">
        <v>32864</v>
      </c>
      <c r="N506" s="9" t="s">
        <v>1148</v>
      </c>
      <c r="O506" s="8">
        <v>0</v>
      </c>
      <c r="P506" s="9" t="s">
        <v>1148</v>
      </c>
      <c r="Q506" s="8">
        <v>0</v>
      </c>
      <c r="R506" s="9" t="s">
        <v>1148</v>
      </c>
      <c r="S506" s="8">
        <v>2257</v>
      </c>
      <c r="T506" s="9" t="s">
        <v>1148</v>
      </c>
      <c r="U506" s="8">
        <v>0</v>
      </c>
      <c r="V506" s="9" t="s">
        <v>1148</v>
      </c>
      <c r="W506" s="33">
        <v>35121</v>
      </c>
      <c r="X506" s="9" t="s">
        <v>1148</v>
      </c>
      <c r="Y506" s="30">
        <v>25</v>
      </c>
      <c r="Z506" s="9" t="s">
        <v>1148</v>
      </c>
      <c r="AA506" s="30">
        <v>0</v>
      </c>
      <c r="AB506" s="9" t="s">
        <v>1148</v>
      </c>
      <c r="AC506" s="30">
        <v>0</v>
      </c>
      <c r="AD506" s="9" t="s">
        <v>1148</v>
      </c>
      <c r="AE506" s="30">
        <v>6</v>
      </c>
      <c r="AF506" s="9" t="s">
        <v>1148</v>
      </c>
      <c r="AG506" s="19">
        <v>0</v>
      </c>
      <c r="AH506" s="34" t="s">
        <v>1148</v>
      </c>
      <c r="AI506" s="32">
        <v>31</v>
      </c>
      <c r="AJ506" s="7" t="s">
        <v>1148</v>
      </c>
      <c r="AK506" s="7" t="str">
        <f>IF(OR(N506="Q",P506="Q",R506="Q",T506="Q",V506="Q",X506="Q",Z506="Q",AB506="Q",AD506="Q",AF506="Q",AH506="Q",AJ506="Q"),"Yes","No")</f>
        <v>No</v>
      </c>
    </row>
    <row r="507" spans="1:37">
      <c r="A507" s="7" t="s">
        <v>812</v>
      </c>
      <c r="B507" s="7" t="s">
        <v>813</v>
      </c>
      <c r="C507" s="37" t="s">
        <v>77</v>
      </c>
      <c r="D507" s="298" t="s">
        <v>814</v>
      </c>
      <c r="E507" s="299">
        <v>30137</v>
      </c>
      <c r="F507" s="27" t="s">
        <v>167</v>
      </c>
      <c r="G507" s="27" t="s">
        <v>160</v>
      </c>
      <c r="H507" s="35">
        <v>54316</v>
      </c>
      <c r="I507" s="35">
        <v>40</v>
      </c>
      <c r="J507" s="9" t="s">
        <v>7</v>
      </c>
      <c r="K507" s="9" t="s">
        <v>161</v>
      </c>
      <c r="L507" s="8">
        <v>11</v>
      </c>
      <c r="M507" s="8">
        <v>7526</v>
      </c>
      <c r="N507" s="9" t="s">
        <v>1148</v>
      </c>
      <c r="O507" s="8">
        <v>0</v>
      </c>
      <c r="P507" s="9" t="s">
        <v>1148</v>
      </c>
      <c r="Q507" s="8">
        <v>0</v>
      </c>
      <c r="R507" s="9" t="s">
        <v>1148</v>
      </c>
      <c r="S507" s="8">
        <v>2257</v>
      </c>
      <c r="T507" s="9" t="s">
        <v>1148</v>
      </c>
      <c r="U507" s="8">
        <v>0</v>
      </c>
      <c r="V507" s="9" t="s">
        <v>1148</v>
      </c>
      <c r="W507" s="33">
        <v>9783</v>
      </c>
      <c r="X507" s="9" t="s">
        <v>1148</v>
      </c>
      <c r="Y507" s="30">
        <v>23</v>
      </c>
      <c r="Z507" s="9" t="s">
        <v>1148</v>
      </c>
      <c r="AA507" s="30">
        <v>0</v>
      </c>
      <c r="AB507" s="9" t="s">
        <v>1148</v>
      </c>
      <c r="AC507" s="30">
        <v>0</v>
      </c>
      <c r="AD507" s="9" t="s">
        <v>1148</v>
      </c>
      <c r="AE507" s="30">
        <v>6</v>
      </c>
      <c r="AF507" s="9" t="s">
        <v>1148</v>
      </c>
      <c r="AG507" s="19">
        <v>0</v>
      </c>
      <c r="AH507" s="34" t="s">
        <v>1148</v>
      </c>
      <c r="AI507" s="32">
        <v>29</v>
      </c>
      <c r="AJ507" s="7" t="s">
        <v>1148</v>
      </c>
      <c r="AK507" s="7" t="str">
        <f>IF(OR(N507="Q",P507="Q",R507="Q",T507="Q",V507="Q",X507="Q",Z507="Q",AB507="Q",AD507="Q",AF507="Q",AH507="Q",AJ507="Q"),"Yes","No")</f>
        <v>No</v>
      </c>
    </row>
    <row r="508" spans="1:37">
      <c r="A508" s="7" t="s">
        <v>157</v>
      </c>
      <c r="B508" s="7" t="s">
        <v>158</v>
      </c>
      <c r="C508" s="37" t="s">
        <v>5</v>
      </c>
      <c r="D508" s="298">
        <v>41</v>
      </c>
      <c r="E508" s="299">
        <v>41</v>
      </c>
      <c r="F508" s="27" t="s">
        <v>159</v>
      </c>
      <c r="G508" s="27" t="s">
        <v>160</v>
      </c>
      <c r="H508" s="35">
        <v>251243</v>
      </c>
      <c r="I508" s="35">
        <v>39</v>
      </c>
      <c r="J508" s="9" t="s">
        <v>6</v>
      </c>
      <c r="K508" s="9" t="s">
        <v>161</v>
      </c>
      <c r="L508" s="8">
        <v>39</v>
      </c>
      <c r="M508" s="8">
        <v>0</v>
      </c>
      <c r="N508" s="9" t="s">
        <v>1148</v>
      </c>
      <c r="O508" s="8">
        <v>0</v>
      </c>
      <c r="P508" s="9" t="s">
        <v>1148</v>
      </c>
      <c r="Q508" s="8">
        <v>0</v>
      </c>
      <c r="R508" s="9" t="s">
        <v>1148</v>
      </c>
      <c r="S508" s="8">
        <v>0</v>
      </c>
      <c r="T508" s="9" t="s">
        <v>1148</v>
      </c>
      <c r="U508" s="8">
        <v>0</v>
      </c>
      <c r="V508" s="9" t="s">
        <v>1148</v>
      </c>
      <c r="W508" s="33">
        <v>0</v>
      </c>
      <c r="X508" s="9" t="s">
        <v>1148</v>
      </c>
      <c r="Y508" s="30">
        <v>0</v>
      </c>
      <c r="Z508" s="9" t="s">
        <v>1148</v>
      </c>
      <c r="AA508" s="30">
        <v>0</v>
      </c>
      <c r="AB508" s="9" t="s">
        <v>1148</v>
      </c>
      <c r="AC508" s="30">
        <v>0</v>
      </c>
      <c r="AD508" s="9" t="s">
        <v>1148</v>
      </c>
      <c r="AE508" s="30">
        <v>0</v>
      </c>
      <c r="AF508" s="9" t="s">
        <v>1148</v>
      </c>
      <c r="AG508" s="19">
        <v>0</v>
      </c>
      <c r="AH508" s="34" t="s">
        <v>1148</v>
      </c>
      <c r="AI508" s="32">
        <v>0</v>
      </c>
      <c r="AJ508" s="7" t="s">
        <v>1148</v>
      </c>
      <c r="AK508" s="7" t="str">
        <f>IF(OR(N508="Q",P508="Q",R508="Q",T508="Q",V508="Q",X508="Q",Z508="Q",AB508="Q",AD508="Q",AF508="Q",AH508="Q",AJ508="Q"),"Yes","No")</f>
        <v>No</v>
      </c>
    </row>
    <row r="509" spans="1:37">
      <c r="A509" s="7" t="s">
        <v>213</v>
      </c>
      <c r="B509" s="7" t="s">
        <v>214</v>
      </c>
      <c r="C509" s="37" t="s">
        <v>93</v>
      </c>
      <c r="D509" s="298">
        <v>5006</v>
      </c>
      <c r="E509" s="299">
        <v>50006</v>
      </c>
      <c r="F509" s="27" t="s">
        <v>164</v>
      </c>
      <c r="G509" s="27" t="s">
        <v>160</v>
      </c>
      <c r="H509" s="35">
        <v>133700</v>
      </c>
      <c r="I509" s="35">
        <v>39</v>
      </c>
      <c r="J509" s="9" t="s">
        <v>7</v>
      </c>
      <c r="K509" s="9" t="s">
        <v>161</v>
      </c>
      <c r="L509" s="8">
        <v>29</v>
      </c>
      <c r="M509" s="8">
        <v>20745</v>
      </c>
      <c r="N509" s="9" t="s">
        <v>1148</v>
      </c>
      <c r="O509" s="8">
        <v>2052</v>
      </c>
      <c r="P509" s="9" t="s">
        <v>1148</v>
      </c>
      <c r="Q509" s="8">
        <v>0</v>
      </c>
      <c r="R509" s="9" t="s">
        <v>1148</v>
      </c>
      <c r="S509" s="8">
        <v>0</v>
      </c>
      <c r="T509" s="9" t="s">
        <v>1148</v>
      </c>
      <c r="U509" s="8">
        <v>0</v>
      </c>
      <c r="V509" s="9" t="s">
        <v>1148</v>
      </c>
      <c r="W509" s="33">
        <v>22797</v>
      </c>
      <c r="X509" s="9" t="s">
        <v>1148</v>
      </c>
      <c r="Y509" s="30">
        <v>18</v>
      </c>
      <c r="Z509" s="9" t="s">
        <v>1148</v>
      </c>
      <c r="AA509" s="30">
        <v>1.5</v>
      </c>
      <c r="AB509" s="9" t="s">
        <v>1148</v>
      </c>
      <c r="AC509" s="30">
        <v>0</v>
      </c>
      <c r="AD509" s="9" t="s">
        <v>1148</v>
      </c>
      <c r="AE509" s="30">
        <v>0</v>
      </c>
      <c r="AF509" s="9" t="s">
        <v>1148</v>
      </c>
      <c r="AG509" s="19">
        <v>0</v>
      </c>
      <c r="AH509" s="34" t="s">
        <v>1148</v>
      </c>
      <c r="AI509" s="32">
        <v>19.5</v>
      </c>
      <c r="AJ509" s="7" t="s">
        <v>1148</v>
      </c>
      <c r="AK509" s="7" t="str">
        <f>IF(OR(N509="Q",P509="Q",R509="Q",T509="Q",V509="Q",X509="Q",Z509="Q",AB509="Q",AD509="Q",AF509="Q",AH509="Q",AJ509="Q"),"Yes","No")</f>
        <v>No</v>
      </c>
    </row>
    <row r="510" spans="1:37">
      <c r="A510" s="7" t="s">
        <v>685</v>
      </c>
      <c r="B510" s="7" t="s">
        <v>686</v>
      </c>
      <c r="C510" s="37" t="s">
        <v>69</v>
      </c>
      <c r="D510" s="298">
        <v>6077</v>
      </c>
      <c r="E510" s="299">
        <v>60077</v>
      </c>
      <c r="F510" s="27" t="s">
        <v>164</v>
      </c>
      <c r="G510" s="27" t="s">
        <v>160</v>
      </c>
      <c r="H510" s="35">
        <v>89284</v>
      </c>
      <c r="I510" s="35">
        <v>39</v>
      </c>
      <c r="J510" s="9" t="s">
        <v>7</v>
      </c>
      <c r="K510" s="9" t="s">
        <v>161</v>
      </c>
      <c r="L510" s="8">
        <v>25</v>
      </c>
      <c r="M510" s="8">
        <v>0</v>
      </c>
      <c r="N510" s="9" t="s">
        <v>1148</v>
      </c>
      <c r="O510" s="8">
        <v>0</v>
      </c>
      <c r="P510" s="9" t="s">
        <v>1148</v>
      </c>
      <c r="Q510" s="8">
        <v>0</v>
      </c>
      <c r="R510" s="9" t="s">
        <v>1148</v>
      </c>
      <c r="S510" s="8">
        <v>0</v>
      </c>
      <c r="T510" s="9" t="s">
        <v>1148</v>
      </c>
      <c r="U510" s="8">
        <v>0</v>
      </c>
      <c r="V510" s="9" t="s">
        <v>1148</v>
      </c>
      <c r="W510" s="33">
        <v>0</v>
      </c>
      <c r="X510" s="9" t="s">
        <v>1148</v>
      </c>
      <c r="Y510" s="30">
        <v>0</v>
      </c>
      <c r="Z510" s="9" t="s">
        <v>1148</v>
      </c>
      <c r="AA510" s="30">
        <v>0</v>
      </c>
      <c r="AB510" s="9" t="s">
        <v>1148</v>
      </c>
      <c r="AC510" s="30">
        <v>0</v>
      </c>
      <c r="AD510" s="9" t="s">
        <v>1148</v>
      </c>
      <c r="AE510" s="30">
        <v>0</v>
      </c>
      <c r="AF510" s="9" t="s">
        <v>1148</v>
      </c>
      <c r="AG510" s="19">
        <v>0</v>
      </c>
      <c r="AH510" s="34" t="s">
        <v>1148</v>
      </c>
      <c r="AI510" s="32">
        <v>0</v>
      </c>
      <c r="AJ510" s="7" t="s">
        <v>1148</v>
      </c>
      <c r="AK510" s="7" t="str">
        <f>IF(OR(N510="Q",P510="Q",R510="Q",T510="Q",V510="Q",X510="Q",Z510="Q",AB510="Q",AD510="Q",AF510="Q",AH510="Q",AJ510="Q"),"Yes","No")</f>
        <v>No</v>
      </c>
    </row>
    <row r="511" spans="1:37">
      <c r="A511" s="7" t="s">
        <v>424</v>
      </c>
      <c r="B511" s="7" t="s">
        <v>425</v>
      </c>
      <c r="C511" s="37" t="s">
        <v>28</v>
      </c>
      <c r="D511" s="298">
        <v>1051</v>
      </c>
      <c r="E511" s="299">
        <v>10051</v>
      </c>
      <c r="F511" s="27" t="s">
        <v>167</v>
      </c>
      <c r="G511" s="27" t="s">
        <v>160</v>
      </c>
      <c r="H511" s="35">
        <v>168136</v>
      </c>
      <c r="I511" s="35">
        <v>39</v>
      </c>
      <c r="J511" s="9" t="s">
        <v>7</v>
      </c>
      <c r="K511" s="9" t="s">
        <v>161</v>
      </c>
      <c r="L511" s="8">
        <v>24</v>
      </c>
      <c r="M511" s="8">
        <v>5978</v>
      </c>
      <c r="N511" s="9" t="s">
        <v>1148</v>
      </c>
      <c r="O511" s="8">
        <v>1120</v>
      </c>
      <c r="P511" s="9" t="s">
        <v>1148</v>
      </c>
      <c r="Q511" s="8">
        <v>0</v>
      </c>
      <c r="R511" s="9" t="s">
        <v>1148</v>
      </c>
      <c r="S511" s="8">
        <v>1172</v>
      </c>
      <c r="T511" s="9" t="s">
        <v>1148</v>
      </c>
      <c r="U511" s="8">
        <v>0</v>
      </c>
      <c r="V511" s="9" t="s">
        <v>1148</v>
      </c>
      <c r="W511" s="33">
        <v>8270</v>
      </c>
      <c r="X511" s="9" t="s">
        <v>1148</v>
      </c>
      <c r="Y511" s="30">
        <v>8.1</v>
      </c>
      <c r="Z511" s="9" t="s">
        <v>1148</v>
      </c>
      <c r="AA511" s="30">
        <v>1.2</v>
      </c>
      <c r="AB511" s="9" t="s">
        <v>1148</v>
      </c>
      <c r="AC511" s="30">
        <v>0</v>
      </c>
      <c r="AD511" s="9" t="s">
        <v>1148</v>
      </c>
      <c r="AE511" s="30">
        <v>2</v>
      </c>
      <c r="AF511" s="9" t="s">
        <v>1148</v>
      </c>
      <c r="AG511" s="19">
        <v>0</v>
      </c>
      <c r="AH511" s="34" t="s">
        <v>1148</v>
      </c>
      <c r="AI511" s="32">
        <v>11.3</v>
      </c>
      <c r="AJ511" s="7" t="s">
        <v>1148</v>
      </c>
      <c r="AK511" s="7" t="str">
        <f>IF(OR(N511="Q",P511="Q",R511="Q",T511="Q",V511="Q",X511="Q",Z511="Q",AB511="Q",AD511="Q",AF511="Q",AH511="Q",AJ511="Q"),"Yes","No")</f>
        <v>No</v>
      </c>
    </row>
    <row r="512" spans="1:37">
      <c r="A512" s="7" t="s">
        <v>1147</v>
      </c>
      <c r="B512" s="7" t="s">
        <v>741</v>
      </c>
      <c r="C512" s="37" t="s">
        <v>17</v>
      </c>
      <c r="D512" s="298">
        <v>9196</v>
      </c>
      <c r="E512" s="299">
        <v>90196</v>
      </c>
      <c r="F512" s="27" t="s">
        <v>164</v>
      </c>
      <c r="G512" s="27" t="s">
        <v>160</v>
      </c>
      <c r="H512" s="35">
        <v>1723634</v>
      </c>
      <c r="I512" s="35">
        <v>39</v>
      </c>
      <c r="J512" s="9" t="s">
        <v>7</v>
      </c>
      <c r="K512" s="9" t="s">
        <v>161</v>
      </c>
      <c r="L512" s="8">
        <v>16</v>
      </c>
      <c r="M512" s="8">
        <v>32243</v>
      </c>
      <c r="N512" s="9" t="s">
        <v>1148</v>
      </c>
      <c r="O512" s="8">
        <v>0</v>
      </c>
      <c r="P512" s="9" t="s">
        <v>1148</v>
      </c>
      <c r="Q512" s="8">
        <v>96</v>
      </c>
      <c r="R512" s="9" t="s">
        <v>1148</v>
      </c>
      <c r="S512" s="8">
        <v>0</v>
      </c>
      <c r="T512" s="9" t="s">
        <v>1148</v>
      </c>
      <c r="U512" s="8">
        <v>0</v>
      </c>
      <c r="V512" s="9" t="s">
        <v>1148</v>
      </c>
      <c r="W512" s="33">
        <v>32339</v>
      </c>
      <c r="X512" s="9" t="s">
        <v>1148</v>
      </c>
      <c r="Y512" s="30">
        <v>16.100000000000001</v>
      </c>
      <c r="Z512" s="9" t="s">
        <v>1148</v>
      </c>
      <c r="AA512" s="30">
        <v>0</v>
      </c>
      <c r="AB512" s="9" t="s">
        <v>1148</v>
      </c>
      <c r="AC512" s="30">
        <v>0.1</v>
      </c>
      <c r="AD512" s="9" t="s">
        <v>1148</v>
      </c>
      <c r="AE512" s="30">
        <v>0</v>
      </c>
      <c r="AF512" s="9" t="s">
        <v>1148</v>
      </c>
      <c r="AG512" s="19">
        <v>0</v>
      </c>
      <c r="AH512" s="34" t="s">
        <v>1148</v>
      </c>
      <c r="AI512" s="32">
        <v>16.2</v>
      </c>
      <c r="AJ512" s="7" t="s">
        <v>1148</v>
      </c>
      <c r="AK512" s="7" t="str">
        <f>IF(OR(N512="Q",P512="Q",R512="Q",T512="Q",V512="Q",X512="Q",Z512="Q",AB512="Q",AD512="Q",AF512="Q",AH512="Q",AJ512="Q"),"Yes","No")</f>
        <v>No</v>
      </c>
    </row>
    <row r="513" spans="1:37">
      <c r="A513" s="7" t="s">
        <v>424</v>
      </c>
      <c r="B513" s="7" t="s">
        <v>425</v>
      </c>
      <c r="C513" s="37" t="s">
        <v>28</v>
      </c>
      <c r="D513" s="298">
        <v>1051</v>
      </c>
      <c r="E513" s="299">
        <v>10051</v>
      </c>
      <c r="F513" s="27" t="s">
        <v>167</v>
      </c>
      <c r="G513" s="27" t="s">
        <v>160</v>
      </c>
      <c r="H513" s="35">
        <v>168136</v>
      </c>
      <c r="I513" s="35">
        <v>39</v>
      </c>
      <c r="J513" s="9" t="s">
        <v>10</v>
      </c>
      <c r="K513" s="9" t="s">
        <v>161</v>
      </c>
      <c r="L513" s="8">
        <v>15</v>
      </c>
      <c r="M513" s="8">
        <v>0</v>
      </c>
      <c r="N513" s="9" t="s">
        <v>1148</v>
      </c>
      <c r="O513" s="8">
        <v>317</v>
      </c>
      <c r="P513" s="9" t="s">
        <v>1148</v>
      </c>
      <c r="Q513" s="8">
        <v>0</v>
      </c>
      <c r="R513" s="9" t="s">
        <v>1148</v>
      </c>
      <c r="S513" s="8">
        <v>1297</v>
      </c>
      <c r="T513" s="9" t="s">
        <v>1148</v>
      </c>
      <c r="U513" s="8">
        <v>0</v>
      </c>
      <c r="V513" s="9" t="s">
        <v>1148</v>
      </c>
      <c r="W513" s="33">
        <v>1614</v>
      </c>
      <c r="X513" s="9" t="s">
        <v>1148</v>
      </c>
      <c r="Y513" s="30">
        <v>0</v>
      </c>
      <c r="Z513" s="9" t="s">
        <v>1148</v>
      </c>
      <c r="AA513" s="30">
        <v>0.6</v>
      </c>
      <c r="AB513" s="9" t="s">
        <v>1148</v>
      </c>
      <c r="AC513" s="30">
        <v>0</v>
      </c>
      <c r="AD513" s="9" t="s">
        <v>1148</v>
      </c>
      <c r="AE513" s="30">
        <v>1</v>
      </c>
      <c r="AF513" s="9" t="s">
        <v>1148</v>
      </c>
      <c r="AG513" s="19">
        <v>0</v>
      </c>
      <c r="AH513" s="34" t="s">
        <v>1148</v>
      </c>
      <c r="AI513" s="32">
        <v>1.6</v>
      </c>
      <c r="AJ513" s="7" t="s">
        <v>1148</v>
      </c>
      <c r="AK513" s="7" t="str">
        <f>IF(OR(N513="Q",P513="Q",R513="Q",T513="Q",V513="Q",X513="Q",Z513="Q",AB513="Q",AD513="Q",AF513="Q",AH513="Q",AJ513="Q"),"Yes","No")</f>
        <v>No</v>
      </c>
    </row>
    <row r="514" spans="1:37">
      <c r="A514" s="7" t="s">
        <v>685</v>
      </c>
      <c r="B514" s="7" t="s">
        <v>686</v>
      </c>
      <c r="C514" s="37" t="s">
        <v>69</v>
      </c>
      <c r="D514" s="298">
        <v>6077</v>
      </c>
      <c r="E514" s="299">
        <v>60077</v>
      </c>
      <c r="F514" s="27" t="s">
        <v>164</v>
      </c>
      <c r="G514" s="27" t="s">
        <v>160</v>
      </c>
      <c r="H514" s="35">
        <v>89284</v>
      </c>
      <c r="I514" s="35">
        <v>39</v>
      </c>
      <c r="J514" s="9" t="s">
        <v>10</v>
      </c>
      <c r="K514" s="9" t="s">
        <v>161</v>
      </c>
      <c r="L514" s="8">
        <v>14</v>
      </c>
      <c r="M514" s="8">
        <v>0</v>
      </c>
      <c r="N514" s="9" t="s">
        <v>1148</v>
      </c>
      <c r="O514" s="8">
        <v>0</v>
      </c>
      <c r="P514" s="9" t="s">
        <v>1148</v>
      </c>
      <c r="Q514" s="8">
        <v>0</v>
      </c>
      <c r="R514" s="9" t="s">
        <v>1148</v>
      </c>
      <c r="S514" s="8">
        <v>0</v>
      </c>
      <c r="T514" s="9" t="s">
        <v>1148</v>
      </c>
      <c r="U514" s="8">
        <v>0</v>
      </c>
      <c r="V514" s="9" t="s">
        <v>1148</v>
      </c>
      <c r="W514" s="33">
        <v>0</v>
      </c>
      <c r="X514" s="9" t="s">
        <v>1148</v>
      </c>
      <c r="Y514" s="30">
        <v>0</v>
      </c>
      <c r="Z514" s="9" t="s">
        <v>1148</v>
      </c>
      <c r="AA514" s="30">
        <v>0</v>
      </c>
      <c r="AB514" s="9" t="s">
        <v>1148</v>
      </c>
      <c r="AC514" s="30">
        <v>0</v>
      </c>
      <c r="AD514" s="9" t="s">
        <v>1148</v>
      </c>
      <c r="AE514" s="30">
        <v>0</v>
      </c>
      <c r="AF514" s="9" t="s">
        <v>1148</v>
      </c>
      <c r="AG514" s="19">
        <v>0</v>
      </c>
      <c r="AH514" s="34" t="s">
        <v>1148</v>
      </c>
      <c r="AI514" s="32">
        <v>0</v>
      </c>
      <c r="AJ514" s="7" t="s">
        <v>1148</v>
      </c>
      <c r="AK514" s="7" t="str">
        <f>IF(OR(N514="Q",P514="Q",R514="Q",T514="Q",V514="Q",X514="Q",Z514="Q",AB514="Q",AD514="Q",AF514="Q",AH514="Q",AJ514="Q"),"Yes","No")</f>
        <v>No</v>
      </c>
    </row>
    <row r="515" spans="1:37">
      <c r="A515" s="7" t="s">
        <v>213</v>
      </c>
      <c r="B515" s="7" t="s">
        <v>214</v>
      </c>
      <c r="C515" s="37" t="s">
        <v>93</v>
      </c>
      <c r="D515" s="298">
        <v>5006</v>
      </c>
      <c r="E515" s="299">
        <v>50006</v>
      </c>
      <c r="F515" s="27" t="s">
        <v>164</v>
      </c>
      <c r="G515" s="27" t="s">
        <v>160</v>
      </c>
      <c r="H515" s="35">
        <v>133700</v>
      </c>
      <c r="I515" s="35">
        <v>39</v>
      </c>
      <c r="J515" s="9" t="s">
        <v>10</v>
      </c>
      <c r="K515" s="9" t="s">
        <v>161</v>
      </c>
      <c r="L515" s="8">
        <v>7</v>
      </c>
      <c r="M515" s="8">
        <v>12971</v>
      </c>
      <c r="N515" s="9" t="s">
        <v>1148</v>
      </c>
      <c r="O515" s="8">
        <v>684</v>
      </c>
      <c r="P515" s="9" t="s">
        <v>1148</v>
      </c>
      <c r="Q515" s="8">
        <v>0</v>
      </c>
      <c r="R515" s="9" t="s">
        <v>1148</v>
      </c>
      <c r="S515" s="8">
        <v>0</v>
      </c>
      <c r="T515" s="9" t="s">
        <v>1148</v>
      </c>
      <c r="U515" s="8">
        <v>0</v>
      </c>
      <c r="V515" s="9" t="s">
        <v>1148</v>
      </c>
      <c r="W515" s="33">
        <v>13655</v>
      </c>
      <c r="X515" s="9" t="s">
        <v>1148</v>
      </c>
      <c r="Y515" s="30">
        <v>9</v>
      </c>
      <c r="Z515" s="9" t="s">
        <v>1148</v>
      </c>
      <c r="AA515" s="30">
        <v>0.5</v>
      </c>
      <c r="AB515" s="9" t="s">
        <v>1148</v>
      </c>
      <c r="AC515" s="30">
        <v>0</v>
      </c>
      <c r="AD515" s="9" t="s">
        <v>1148</v>
      </c>
      <c r="AE515" s="30">
        <v>0</v>
      </c>
      <c r="AF515" s="9" t="s">
        <v>1148</v>
      </c>
      <c r="AG515" s="19">
        <v>0</v>
      </c>
      <c r="AH515" s="34" t="s">
        <v>1148</v>
      </c>
      <c r="AI515" s="32">
        <v>9.5</v>
      </c>
      <c r="AJ515" s="7" t="s">
        <v>1148</v>
      </c>
      <c r="AK515" s="7" t="str">
        <f>IF(OR(N515="Q",P515="Q",R515="Q",T515="Q",V515="Q",X515="Q",Z515="Q",AB515="Q",AD515="Q",AF515="Q",AH515="Q",AJ515="Q"),"Yes","No")</f>
        <v>No</v>
      </c>
    </row>
    <row r="516" spans="1:37">
      <c r="A516" s="7" t="s">
        <v>792</v>
      </c>
      <c r="B516" s="7" t="s">
        <v>793</v>
      </c>
      <c r="C516" s="37" t="s">
        <v>63</v>
      </c>
      <c r="D516" s="298">
        <v>2199</v>
      </c>
      <c r="E516" s="299">
        <v>20199</v>
      </c>
      <c r="F516" s="27" t="s">
        <v>164</v>
      </c>
      <c r="G516" s="27" t="s">
        <v>160</v>
      </c>
      <c r="H516" s="35">
        <v>248402</v>
      </c>
      <c r="I516" s="35">
        <v>38</v>
      </c>
      <c r="J516" s="9" t="s">
        <v>10</v>
      </c>
      <c r="K516" s="9" t="s">
        <v>161</v>
      </c>
      <c r="L516" s="8">
        <v>38</v>
      </c>
      <c r="M516" s="8">
        <v>1766</v>
      </c>
      <c r="N516" s="9" t="s">
        <v>1148</v>
      </c>
      <c r="O516" s="8">
        <v>0</v>
      </c>
      <c r="P516" s="9" t="s">
        <v>1148</v>
      </c>
      <c r="Q516" s="8">
        <v>0</v>
      </c>
      <c r="R516" s="9" t="s">
        <v>1148</v>
      </c>
      <c r="S516" s="8">
        <v>0</v>
      </c>
      <c r="T516" s="9" t="s">
        <v>1148</v>
      </c>
      <c r="U516" s="8">
        <v>0</v>
      </c>
      <c r="V516" s="9" t="s">
        <v>1148</v>
      </c>
      <c r="W516" s="33">
        <v>1766</v>
      </c>
      <c r="X516" s="9" t="s">
        <v>1148</v>
      </c>
      <c r="Y516" s="30">
        <v>3</v>
      </c>
      <c r="Z516" s="9" t="s">
        <v>1148</v>
      </c>
      <c r="AA516" s="30">
        <v>0</v>
      </c>
      <c r="AB516" s="9" t="s">
        <v>1148</v>
      </c>
      <c r="AC516" s="30">
        <v>0</v>
      </c>
      <c r="AD516" s="9" t="s">
        <v>1148</v>
      </c>
      <c r="AE516" s="30">
        <v>0</v>
      </c>
      <c r="AF516" s="9" t="s">
        <v>1148</v>
      </c>
      <c r="AG516" s="19">
        <v>0</v>
      </c>
      <c r="AH516" s="34" t="s">
        <v>1148</v>
      </c>
      <c r="AI516" s="32">
        <v>3</v>
      </c>
      <c r="AJ516" s="7" t="s">
        <v>1148</v>
      </c>
      <c r="AK516" s="7" t="str">
        <f>IF(OR(N516="Q",P516="Q",R516="Q",T516="Q",V516="Q",X516="Q",Z516="Q",AB516="Q",AD516="Q",AF516="Q",AH516="Q",AJ516="Q"),"Yes","No")</f>
        <v>No</v>
      </c>
    </row>
    <row r="517" spans="1:37">
      <c r="A517" s="7" t="s">
        <v>737</v>
      </c>
      <c r="B517" s="7" t="s">
        <v>738</v>
      </c>
      <c r="C517" s="37" t="s">
        <v>86</v>
      </c>
      <c r="D517" s="298">
        <v>3094</v>
      </c>
      <c r="E517" s="299">
        <v>30094</v>
      </c>
      <c r="F517" s="27" t="s">
        <v>164</v>
      </c>
      <c r="G517" s="27" t="s">
        <v>160</v>
      </c>
      <c r="H517" s="35">
        <v>66784</v>
      </c>
      <c r="I517" s="35">
        <v>38</v>
      </c>
      <c r="J517" s="9" t="s">
        <v>7</v>
      </c>
      <c r="K517" s="9" t="s">
        <v>161</v>
      </c>
      <c r="L517" s="8">
        <v>31</v>
      </c>
      <c r="M517" s="8">
        <v>46974</v>
      </c>
      <c r="N517" s="9" t="s">
        <v>1148</v>
      </c>
      <c r="O517" s="8">
        <v>1011</v>
      </c>
      <c r="P517" s="9" t="s">
        <v>1148</v>
      </c>
      <c r="Q517" s="8">
        <v>139</v>
      </c>
      <c r="R517" s="9" t="s">
        <v>1148</v>
      </c>
      <c r="S517" s="8">
        <v>429</v>
      </c>
      <c r="T517" s="9" t="s">
        <v>1148</v>
      </c>
      <c r="U517" s="8">
        <v>0</v>
      </c>
      <c r="V517" s="9" t="s">
        <v>1148</v>
      </c>
      <c r="W517" s="33">
        <v>48553</v>
      </c>
      <c r="X517" s="9" t="s">
        <v>1148</v>
      </c>
      <c r="Y517" s="30">
        <v>70</v>
      </c>
      <c r="Z517" s="9" t="s">
        <v>1148</v>
      </c>
      <c r="AA517" s="30">
        <v>4</v>
      </c>
      <c r="AB517" s="9" t="s">
        <v>1148</v>
      </c>
      <c r="AC517" s="30">
        <v>0.5</v>
      </c>
      <c r="AD517" s="9" t="s">
        <v>1148</v>
      </c>
      <c r="AE517" s="30">
        <v>0.8</v>
      </c>
      <c r="AF517" s="9" t="s">
        <v>1148</v>
      </c>
      <c r="AG517" s="19">
        <v>0</v>
      </c>
      <c r="AH517" s="34" t="s">
        <v>1148</v>
      </c>
      <c r="AI517" s="32">
        <v>75.3</v>
      </c>
      <c r="AJ517" s="7" t="s">
        <v>1148</v>
      </c>
      <c r="AK517" s="7" t="str">
        <f>IF(OR(N517="Q",P517="Q",R517="Q",T517="Q",V517="Q",X517="Q",Z517="Q",AB517="Q",AD517="Q",AF517="Q",AH517="Q",AJ517="Q"),"Yes","No")</f>
        <v>No</v>
      </c>
    </row>
    <row r="518" spans="1:37">
      <c r="A518" s="7" t="s">
        <v>225</v>
      </c>
      <c r="B518" s="7" t="s">
        <v>226</v>
      </c>
      <c r="C518" s="37" t="s">
        <v>42</v>
      </c>
      <c r="D518" s="298">
        <v>5110</v>
      </c>
      <c r="E518" s="299">
        <v>50110</v>
      </c>
      <c r="F518" s="27" t="s">
        <v>167</v>
      </c>
      <c r="G518" s="27" t="s">
        <v>160</v>
      </c>
      <c r="H518" s="35">
        <v>108657</v>
      </c>
      <c r="I518" s="35">
        <v>38</v>
      </c>
      <c r="J518" s="9" t="s">
        <v>7</v>
      </c>
      <c r="K518" s="9" t="s">
        <v>161</v>
      </c>
      <c r="L518" s="8">
        <v>30</v>
      </c>
      <c r="M518" s="8">
        <v>47078</v>
      </c>
      <c r="N518" s="9" t="s">
        <v>1148</v>
      </c>
      <c r="O518" s="8">
        <v>1155</v>
      </c>
      <c r="P518" s="9" t="s">
        <v>1148</v>
      </c>
      <c r="Q518" s="8">
        <v>0</v>
      </c>
      <c r="R518" s="9" t="s">
        <v>1148</v>
      </c>
      <c r="S518" s="8">
        <v>0</v>
      </c>
      <c r="T518" s="9" t="s">
        <v>1148</v>
      </c>
      <c r="U518" s="8">
        <v>0</v>
      </c>
      <c r="V518" s="9" t="s">
        <v>1148</v>
      </c>
      <c r="W518" s="33">
        <v>48233</v>
      </c>
      <c r="X518" s="9" t="s">
        <v>1148</v>
      </c>
      <c r="Y518" s="30">
        <v>28</v>
      </c>
      <c r="Z518" s="9" t="s">
        <v>1148</v>
      </c>
      <c r="AA518" s="30">
        <v>1</v>
      </c>
      <c r="AB518" s="9" t="s">
        <v>1148</v>
      </c>
      <c r="AC518" s="30">
        <v>0</v>
      </c>
      <c r="AD518" s="9" t="s">
        <v>1148</v>
      </c>
      <c r="AE518" s="30">
        <v>0</v>
      </c>
      <c r="AF518" s="9" t="s">
        <v>1148</v>
      </c>
      <c r="AG518" s="19">
        <v>0</v>
      </c>
      <c r="AH518" s="34" t="s">
        <v>1148</v>
      </c>
      <c r="AI518" s="32">
        <v>29</v>
      </c>
      <c r="AJ518" s="7" t="s">
        <v>1148</v>
      </c>
      <c r="AK518" s="7" t="str">
        <f>IF(OR(N518="Q",P518="Q",R518="Q",T518="Q",V518="Q",X518="Q",Z518="Q",AB518="Q",AD518="Q",AF518="Q",AH518="Q",AJ518="Q"),"Yes","No")</f>
        <v>No</v>
      </c>
    </row>
    <row r="519" spans="1:37">
      <c r="A519" s="7" t="s">
        <v>794</v>
      </c>
      <c r="B519" s="7" t="s">
        <v>795</v>
      </c>
      <c r="C519" s="37" t="s">
        <v>38</v>
      </c>
      <c r="D519" s="298">
        <v>7049</v>
      </c>
      <c r="E519" s="299">
        <v>70049</v>
      </c>
      <c r="F519" s="27" t="s">
        <v>189</v>
      </c>
      <c r="G519" s="27" t="s">
        <v>160</v>
      </c>
      <c r="H519" s="35">
        <v>280051</v>
      </c>
      <c r="I519" s="35">
        <v>38</v>
      </c>
      <c r="J519" s="9" t="s">
        <v>10</v>
      </c>
      <c r="K519" s="9" t="s">
        <v>161</v>
      </c>
      <c r="L519" s="8">
        <v>27</v>
      </c>
      <c r="M519" s="8">
        <v>49450</v>
      </c>
      <c r="N519" s="9" t="s">
        <v>1148</v>
      </c>
      <c r="O519" s="8">
        <v>0</v>
      </c>
      <c r="P519" s="9" t="s">
        <v>1148</v>
      </c>
      <c r="Q519" s="8">
        <v>0</v>
      </c>
      <c r="R519" s="9" t="s">
        <v>1148</v>
      </c>
      <c r="S519" s="8">
        <v>0</v>
      </c>
      <c r="T519" s="9" t="s">
        <v>1148</v>
      </c>
      <c r="U519" s="8">
        <v>0</v>
      </c>
      <c r="V519" s="9" t="s">
        <v>1148</v>
      </c>
      <c r="W519" s="33">
        <v>49450</v>
      </c>
      <c r="X519" s="9" t="s">
        <v>1148</v>
      </c>
      <c r="Y519" s="30">
        <v>46</v>
      </c>
      <c r="Z519" s="9" t="s">
        <v>1148</v>
      </c>
      <c r="AA519" s="30">
        <v>0</v>
      </c>
      <c r="AB519" s="9" t="s">
        <v>1148</v>
      </c>
      <c r="AC519" s="30">
        <v>0</v>
      </c>
      <c r="AD519" s="9" t="s">
        <v>1148</v>
      </c>
      <c r="AE519" s="30">
        <v>0</v>
      </c>
      <c r="AF519" s="9" t="s">
        <v>1148</v>
      </c>
      <c r="AG519" s="19">
        <v>0</v>
      </c>
      <c r="AH519" s="34" t="s">
        <v>1148</v>
      </c>
      <c r="AI519" s="32">
        <v>46</v>
      </c>
      <c r="AJ519" s="7" t="s">
        <v>1148</v>
      </c>
      <c r="AK519" s="7" t="str">
        <f>IF(OR(N519="Q",P519="Q",R519="Q",T519="Q",V519="Q",X519="Q",Z519="Q",AB519="Q",AD519="Q",AF519="Q",AH519="Q",AJ519="Q"),"Yes","No")</f>
        <v>No</v>
      </c>
    </row>
    <row r="520" spans="1:37">
      <c r="A520" s="7" t="s">
        <v>456</v>
      </c>
      <c r="B520" s="7" t="s">
        <v>457</v>
      </c>
      <c r="C520" s="37" t="s">
        <v>32</v>
      </c>
      <c r="D520" s="298">
        <v>4031</v>
      </c>
      <c r="E520" s="299">
        <v>40031</v>
      </c>
      <c r="F520" s="27" t="s">
        <v>167</v>
      </c>
      <c r="G520" s="27" t="s">
        <v>160</v>
      </c>
      <c r="H520" s="35">
        <v>262596</v>
      </c>
      <c r="I520" s="35">
        <v>38</v>
      </c>
      <c r="J520" s="9" t="s">
        <v>7</v>
      </c>
      <c r="K520" s="9" t="s">
        <v>161</v>
      </c>
      <c r="L520" s="8">
        <v>27</v>
      </c>
      <c r="M520" s="8">
        <v>1618</v>
      </c>
      <c r="N520" s="9" t="s">
        <v>1148</v>
      </c>
      <c r="O520" s="8">
        <v>4273</v>
      </c>
      <c r="P520" s="9" t="s">
        <v>1148</v>
      </c>
      <c r="Q520" s="8">
        <v>316</v>
      </c>
      <c r="R520" s="9" t="s">
        <v>1148</v>
      </c>
      <c r="S520" s="8">
        <v>1087</v>
      </c>
      <c r="T520" s="9" t="s">
        <v>1148</v>
      </c>
      <c r="U520" s="8">
        <v>0</v>
      </c>
      <c r="V520" s="9" t="s">
        <v>1148</v>
      </c>
      <c r="W520" s="33">
        <v>7294</v>
      </c>
      <c r="X520" s="9" t="s">
        <v>1148</v>
      </c>
      <c r="Y520" s="30">
        <v>11</v>
      </c>
      <c r="Z520" s="9" t="s">
        <v>1148</v>
      </c>
      <c r="AA520" s="30">
        <v>5.4</v>
      </c>
      <c r="AB520" s="9" t="s">
        <v>1148</v>
      </c>
      <c r="AC520" s="30">
        <v>1.2</v>
      </c>
      <c r="AD520" s="9" t="s">
        <v>1148</v>
      </c>
      <c r="AE520" s="30">
        <v>1.8</v>
      </c>
      <c r="AF520" s="9" t="s">
        <v>1148</v>
      </c>
      <c r="AG520" s="19">
        <v>0</v>
      </c>
      <c r="AH520" s="34" t="s">
        <v>1148</v>
      </c>
      <c r="AI520" s="32">
        <v>19.399999999999999</v>
      </c>
      <c r="AJ520" s="7" t="s">
        <v>1148</v>
      </c>
      <c r="AK520" s="7" t="str">
        <f>IF(OR(N520="Q",P520="Q",R520="Q",T520="Q",V520="Q",X520="Q",Z520="Q",AB520="Q",AD520="Q",AF520="Q",AH520="Q",AJ520="Q"),"Yes","No")</f>
        <v>No</v>
      </c>
    </row>
    <row r="521" spans="1:37">
      <c r="A521" s="7" t="s">
        <v>416</v>
      </c>
      <c r="B521" s="7" t="s">
        <v>417</v>
      </c>
      <c r="C521" s="37" t="s">
        <v>93</v>
      </c>
      <c r="D521" s="298">
        <v>5002</v>
      </c>
      <c r="E521" s="299">
        <v>50002</v>
      </c>
      <c r="F521" s="27" t="s">
        <v>164</v>
      </c>
      <c r="G521" s="27" t="s">
        <v>160</v>
      </c>
      <c r="H521" s="35">
        <v>206520</v>
      </c>
      <c r="I521" s="35">
        <v>38</v>
      </c>
      <c r="J521" s="9" t="s">
        <v>7</v>
      </c>
      <c r="K521" s="9" t="s">
        <v>161</v>
      </c>
      <c r="L521" s="8">
        <v>25</v>
      </c>
      <c r="M521" s="8">
        <v>0</v>
      </c>
      <c r="N521" s="9" t="s">
        <v>1148</v>
      </c>
      <c r="O521" s="8">
        <v>0</v>
      </c>
      <c r="P521" s="9" t="s">
        <v>1148</v>
      </c>
      <c r="Q521" s="8">
        <v>1616</v>
      </c>
      <c r="R521" s="9" t="s">
        <v>1148</v>
      </c>
      <c r="S521" s="8">
        <v>2151</v>
      </c>
      <c r="T521" s="9" t="s">
        <v>1148</v>
      </c>
      <c r="U521" s="8">
        <v>0</v>
      </c>
      <c r="V521" s="9" t="s">
        <v>1148</v>
      </c>
      <c r="W521" s="33">
        <v>3767</v>
      </c>
      <c r="X521" s="9" t="s">
        <v>1148</v>
      </c>
      <c r="Y521" s="30">
        <v>0</v>
      </c>
      <c r="Z521" s="9" t="s">
        <v>1148</v>
      </c>
      <c r="AA521" s="30">
        <v>0</v>
      </c>
      <c r="AB521" s="9" t="s">
        <v>1148</v>
      </c>
      <c r="AC521" s="30">
        <v>1</v>
      </c>
      <c r="AD521" s="9" t="s">
        <v>1148</v>
      </c>
      <c r="AE521" s="30">
        <v>3</v>
      </c>
      <c r="AF521" s="9" t="s">
        <v>1148</v>
      </c>
      <c r="AG521" s="19">
        <v>0</v>
      </c>
      <c r="AH521" s="34" t="s">
        <v>1148</v>
      </c>
      <c r="AI521" s="32">
        <v>4</v>
      </c>
      <c r="AJ521" s="7" t="s">
        <v>1148</v>
      </c>
      <c r="AK521" s="7" t="str">
        <f>IF(OR(N521="Q",P521="Q",R521="Q",T521="Q",V521="Q",X521="Q",Z521="Q",AB521="Q",AD521="Q",AF521="Q",AH521="Q",AJ521="Q"),"Yes","No")</f>
        <v>No</v>
      </c>
    </row>
    <row r="522" spans="1:37">
      <c r="A522" s="7" t="s">
        <v>502</v>
      </c>
      <c r="B522" s="7" t="s">
        <v>503</v>
      </c>
      <c r="C522" s="37" t="s">
        <v>42</v>
      </c>
      <c r="D522" s="298">
        <v>5043</v>
      </c>
      <c r="E522" s="299">
        <v>50043</v>
      </c>
      <c r="F522" s="27" t="s">
        <v>164</v>
      </c>
      <c r="G522" s="27" t="s">
        <v>160</v>
      </c>
      <c r="H522" s="35">
        <v>229351</v>
      </c>
      <c r="I522" s="35">
        <v>38</v>
      </c>
      <c r="J522" s="9" t="s">
        <v>7</v>
      </c>
      <c r="K522" s="9" t="s">
        <v>161</v>
      </c>
      <c r="L522" s="8">
        <v>24</v>
      </c>
      <c r="M522" s="8">
        <v>11705</v>
      </c>
      <c r="N522" s="9" t="s">
        <v>1148</v>
      </c>
      <c r="O522" s="8">
        <v>5157</v>
      </c>
      <c r="P522" s="9" t="s">
        <v>1148</v>
      </c>
      <c r="Q522" s="8">
        <v>2793</v>
      </c>
      <c r="R522" s="9" t="s">
        <v>1148</v>
      </c>
      <c r="S522" s="8">
        <v>0</v>
      </c>
      <c r="T522" s="9" t="s">
        <v>1148</v>
      </c>
      <c r="U522" s="8">
        <v>0</v>
      </c>
      <c r="V522" s="9" t="s">
        <v>1148</v>
      </c>
      <c r="W522" s="33">
        <v>19655</v>
      </c>
      <c r="X522" s="9" t="s">
        <v>1148</v>
      </c>
      <c r="Y522" s="30">
        <v>8</v>
      </c>
      <c r="Z522" s="9" t="s">
        <v>1148</v>
      </c>
      <c r="AA522" s="30">
        <v>6.3</v>
      </c>
      <c r="AB522" s="9" t="s">
        <v>1148</v>
      </c>
      <c r="AC522" s="30">
        <v>2.8</v>
      </c>
      <c r="AD522" s="9" t="s">
        <v>1148</v>
      </c>
      <c r="AE522" s="30">
        <v>0</v>
      </c>
      <c r="AF522" s="9" t="s">
        <v>1148</v>
      </c>
      <c r="AG522" s="19">
        <v>0</v>
      </c>
      <c r="AH522" s="34" t="s">
        <v>1148</v>
      </c>
      <c r="AI522" s="32">
        <v>17.100000000000001</v>
      </c>
      <c r="AJ522" s="7" t="s">
        <v>1148</v>
      </c>
      <c r="AK522" s="7" t="str">
        <f>IF(OR(N522="Q",P522="Q",R522="Q",T522="Q",V522="Q",X522="Q",Z522="Q",AB522="Q",AD522="Q",AF522="Q",AH522="Q",AJ522="Q"),"Yes","No")</f>
        <v>No</v>
      </c>
    </row>
    <row r="523" spans="1:37">
      <c r="A523" s="7" t="s">
        <v>378</v>
      </c>
      <c r="B523" s="7" t="s">
        <v>379</v>
      </c>
      <c r="C523" s="37" t="s">
        <v>58</v>
      </c>
      <c r="D523" s="298">
        <v>4009</v>
      </c>
      <c r="E523" s="299">
        <v>40009</v>
      </c>
      <c r="F523" s="27" t="s">
        <v>164</v>
      </c>
      <c r="G523" s="27" t="s">
        <v>160</v>
      </c>
      <c r="H523" s="35">
        <v>310282</v>
      </c>
      <c r="I523" s="35">
        <v>38</v>
      </c>
      <c r="J523" s="9" t="s">
        <v>7</v>
      </c>
      <c r="K523" s="9" t="s">
        <v>161</v>
      </c>
      <c r="L523" s="8">
        <v>22</v>
      </c>
      <c r="M523" s="8">
        <v>7099</v>
      </c>
      <c r="N523" s="9" t="s">
        <v>1148</v>
      </c>
      <c r="O523" s="8">
        <v>0</v>
      </c>
      <c r="P523" s="9" t="s">
        <v>1148</v>
      </c>
      <c r="Q523" s="8">
        <v>0</v>
      </c>
      <c r="R523" s="9" t="s">
        <v>1148</v>
      </c>
      <c r="S523" s="8">
        <v>0</v>
      </c>
      <c r="T523" s="9" t="s">
        <v>1148</v>
      </c>
      <c r="U523" s="8">
        <v>0</v>
      </c>
      <c r="V523" s="9" t="s">
        <v>1148</v>
      </c>
      <c r="W523" s="33">
        <v>7099</v>
      </c>
      <c r="X523" s="9" t="s">
        <v>1148</v>
      </c>
      <c r="Y523" s="30">
        <v>6.4</v>
      </c>
      <c r="Z523" s="9" t="s">
        <v>1148</v>
      </c>
      <c r="AA523" s="30">
        <v>0</v>
      </c>
      <c r="AB523" s="9" t="s">
        <v>1148</v>
      </c>
      <c r="AC523" s="30">
        <v>0</v>
      </c>
      <c r="AD523" s="9" t="s">
        <v>1148</v>
      </c>
      <c r="AE523" s="30">
        <v>0</v>
      </c>
      <c r="AF523" s="9" t="s">
        <v>1148</v>
      </c>
      <c r="AG523" s="19">
        <v>0</v>
      </c>
      <c r="AH523" s="34" t="s">
        <v>1148</v>
      </c>
      <c r="AI523" s="32">
        <v>6.4</v>
      </c>
      <c r="AJ523" s="7" t="s">
        <v>1148</v>
      </c>
      <c r="AK523" s="7" t="str">
        <f>IF(OR(N523="Q",P523="Q",R523="Q",T523="Q",V523="Q",X523="Q",Z523="Q",AB523="Q",AD523="Q",AF523="Q",AH523="Q",AJ523="Q"),"Yes","No")</f>
        <v>No</v>
      </c>
    </row>
    <row r="524" spans="1:37">
      <c r="A524" s="7" t="s">
        <v>172</v>
      </c>
      <c r="B524" s="7" t="s">
        <v>173</v>
      </c>
      <c r="C524" s="37" t="s">
        <v>73</v>
      </c>
      <c r="D524" s="298">
        <v>5157</v>
      </c>
      <c r="E524" s="299">
        <v>50157</v>
      </c>
      <c r="F524" s="27" t="s">
        <v>167</v>
      </c>
      <c r="G524" s="27" t="s">
        <v>160</v>
      </c>
      <c r="H524" s="35">
        <v>1624827</v>
      </c>
      <c r="I524" s="35">
        <v>38</v>
      </c>
      <c r="J524" s="9" t="s">
        <v>10</v>
      </c>
      <c r="K524" s="9" t="s">
        <v>161</v>
      </c>
      <c r="L524" s="8">
        <v>22</v>
      </c>
      <c r="M524" s="8">
        <v>53473</v>
      </c>
      <c r="N524" s="9" t="s">
        <v>1148</v>
      </c>
      <c r="O524" s="8">
        <v>3477</v>
      </c>
      <c r="P524" s="9" t="s">
        <v>1148</v>
      </c>
      <c r="Q524" s="8">
        <v>528</v>
      </c>
      <c r="R524" s="9" t="s">
        <v>1148</v>
      </c>
      <c r="S524" s="8">
        <v>4407</v>
      </c>
      <c r="T524" s="9" t="s">
        <v>1148</v>
      </c>
      <c r="U524" s="8">
        <v>0</v>
      </c>
      <c r="V524" s="9" t="s">
        <v>1148</v>
      </c>
      <c r="W524" s="33">
        <v>61885</v>
      </c>
      <c r="X524" s="9" t="s">
        <v>1148</v>
      </c>
      <c r="Y524" s="30">
        <v>37.06</v>
      </c>
      <c r="Z524" s="9" t="s">
        <v>1148</v>
      </c>
      <c r="AA524" s="30">
        <v>1.83</v>
      </c>
      <c r="AB524" s="9" t="s">
        <v>1148</v>
      </c>
      <c r="AC524" s="30">
        <v>0.35</v>
      </c>
      <c r="AD524" s="9" t="s">
        <v>1148</v>
      </c>
      <c r="AE524" s="30">
        <v>3.05</v>
      </c>
      <c r="AF524" s="9" t="s">
        <v>1148</v>
      </c>
      <c r="AG524" s="19">
        <v>0</v>
      </c>
      <c r="AH524" s="34" t="s">
        <v>1148</v>
      </c>
      <c r="AI524" s="32">
        <v>42.29</v>
      </c>
      <c r="AJ524" s="7" t="s">
        <v>1148</v>
      </c>
      <c r="AK524" s="7" t="str">
        <f>IF(OR(N524="Q",P524="Q",R524="Q",T524="Q",V524="Q",X524="Q",Z524="Q",AB524="Q",AD524="Q",AF524="Q",AH524="Q",AJ524="Q"),"Yes","No")</f>
        <v>No</v>
      </c>
    </row>
    <row r="525" spans="1:37">
      <c r="A525" s="7" t="s">
        <v>211</v>
      </c>
      <c r="B525" s="7" t="s">
        <v>212</v>
      </c>
      <c r="C525" s="37" t="s">
        <v>77</v>
      </c>
      <c r="D525" s="298">
        <v>3023</v>
      </c>
      <c r="E525" s="299">
        <v>30023</v>
      </c>
      <c r="F525" s="27" t="s">
        <v>167</v>
      </c>
      <c r="G525" s="27" t="s">
        <v>160</v>
      </c>
      <c r="H525" s="35">
        <v>1733853</v>
      </c>
      <c r="I525" s="35">
        <v>38</v>
      </c>
      <c r="J525" s="9" t="s">
        <v>7</v>
      </c>
      <c r="K525" s="9" t="s">
        <v>161</v>
      </c>
      <c r="L525" s="8">
        <v>20</v>
      </c>
      <c r="M525" s="8">
        <v>0</v>
      </c>
      <c r="N525" s="9" t="s">
        <v>1148</v>
      </c>
      <c r="O525" s="8">
        <v>0</v>
      </c>
      <c r="P525" s="9" t="s">
        <v>1148</v>
      </c>
      <c r="Q525" s="8">
        <v>0</v>
      </c>
      <c r="R525" s="9" t="s">
        <v>1148</v>
      </c>
      <c r="S525" s="8">
        <v>0</v>
      </c>
      <c r="T525" s="9" t="s">
        <v>1148</v>
      </c>
      <c r="U525" s="8">
        <v>0</v>
      </c>
      <c r="V525" s="9" t="s">
        <v>1148</v>
      </c>
      <c r="W525" s="33">
        <v>0</v>
      </c>
      <c r="X525" s="9" t="s">
        <v>1148</v>
      </c>
      <c r="Y525" s="30">
        <v>0</v>
      </c>
      <c r="Z525" s="9" t="s">
        <v>1148</v>
      </c>
      <c r="AA525" s="30">
        <v>0</v>
      </c>
      <c r="AB525" s="9" t="s">
        <v>1148</v>
      </c>
      <c r="AC525" s="30">
        <v>0</v>
      </c>
      <c r="AD525" s="9" t="s">
        <v>1148</v>
      </c>
      <c r="AE525" s="30">
        <v>0</v>
      </c>
      <c r="AF525" s="9" t="s">
        <v>1148</v>
      </c>
      <c r="AG525" s="19">
        <v>0</v>
      </c>
      <c r="AH525" s="34" t="s">
        <v>1148</v>
      </c>
      <c r="AI525" s="32">
        <v>0</v>
      </c>
      <c r="AJ525" s="7" t="s">
        <v>1148</v>
      </c>
      <c r="AK525" s="7" t="str">
        <f>IF(OR(N525="Q",P525="Q",R525="Q",T525="Q",V525="Q",X525="Q",Z525="Q",AB525="Q",AD525="Q",AF525="Q",AH525="Q",AJ525="Q"),"Yes","No")</f>
        <v>No</v>
      </c>
    </row>
    <row r="526" spans="1:37">
      <c r="A526" s="7" t="s">
        <v>211</v>
      </c>
      <c r="B526" s="7" t="s">
        <v>212</v>
      </c>
      <c r="C526" s="37" t="s">
        <v>77</v>
      </c>
      <c r="D526" s="298">
        <v>3023</v>
      </c>
      <c r="E526" s="299">
        <v>30023</v>
      </c>
      <c r="F526" s="27" t="s">
        <v>167</v>
      </c>
      <c r="G526" s="27" t="s">
        <v>160</v>
      </c>
      <c r="H526" s="35">
        <v>1733853</v>
      </c>
      <c r="I526" s="35">
        <v>38</v>
      </c>
      <c r="J526" s="9" t="s">
        <v>10</v>
      </c>
      <c r="K526" s="9" t="s">
        <v>161</v>
      </c>
      <c r="L526" s="8">
        <v>18</v>
      </c>
      <c r="M526" s="8">
        <v>0</v>
      </c>
      <c r="N526" s="9" t="s">
        <v>1148</v>
      </c>
      <c r="O526" s="8">
        <v>0</v>
      </c>
      <c r="P526" s="9" t="s">
        <v>1148</v>
      </c>
      <c r="Q526" s="8">
        <v>0</v>
      </c>
      <c r="R526" s="9" t="s">
        <v>1148</v>
      </c>
      <c r="S526" s="8">
        <v>0</v>
      </c>
      <c r="T526" s="9" t="s">
        <v>1148</v>
      </c>
      <c r="U526" s="8">
        <v>0</v>
      </c>
      <c r="V526" s="9" t="s">
        <v>1148</v>
      </c>
      <c r="W526" s="33">
        <v>0</v>
      </c>
      <c r="X526" s="9" t="s">
        <v>1148</v>
      </c>
      <c r="Y526" s="30">
        <v>0</v>
      </c>
      <c r="Z526" s="9" t="s">
        <v>1148</v>
      </c>
      <c r="AA526" s="30">
        <v>0</v>
      </c>
      <c r="AB526" s="9" t="s">
        <v>1148</v>
      </c>
      <c r="AC526" s="30">
        <v>0</v>
      </c>
      <c r="AD526" s="9" t="s">
        <v>1148</v>
      </c>
      <c r="AE526" s="30">
        <v>0</v>
      </c>
      <c r="AF526" s="9" t="s">
        <v>1148</v>
      </c>
      <c r="AG526" s="19">
        <v>0</v>
      </c>
      <c r="AH526" s="34" t="s">
        <v>1148</v>
      </c>
      <c r="AI526" s="32">
        <v>0</v>
      </c>
      <c r="AJ526" s="7" t="s">
        <v>1148</v>
      </c>
      <c r="AK526" s="7" t="str">
        <f>IF(OR(N526="Q",P526="Q",R526="Q",T526="Q",V526="Q",X526="Q",Z526="Q",AB526="Q",AD526="Q",AF526="Q",AH526="Q",AJ526="Q"),"Yes","No")</f>
        <v>No</v>
      </c>
    </row>
    <row r="527" spans="1:37">
      <c r="A527" s="7" t="s">
        <v>378</v>
      </c>
      <c r="B527" s="7" t="s">
        <v>379</v>
      </c>
      <c r="C527" s="37" t="s">
        <v>58</v>
      </c>
      <c r="D527" s="298">
        <v>4009</v>
      </c>
      <c r="E527" s="299">
        <v>40009</v>
      </c>
      <c r="F527" s="27" t="s">
        <v>164</v>
      </c>
      <c r="G527" s="27" t="s">
        <v>160</v>
      </c>
      <c r="H527" s="35">
        <v>310282</v>
      </c>
      <c r="I527" s="35">
        <v>38</v>
      </c>
      <c r="J527" s="9" t="s">
        <v>10</v>
      </c>
      <c r="K527" s="9" t="s">
        <v>161</v>
      </c>
      <c r="L527" s="8">
        <v>16</v>
      </c>
      <c r="M527" s="8">
        <v>2948</v>
      </c>
      <c r="N527" s="9" t="s">
        <v>1148</v>
      </c>
      <c r="O527" s="8">
        <v>0</v>
      </c>
      <c r="P527" s="9" t="s">
        <v>1148</v>
      </c>
      <c r="Q527" s="8">
        <v>0</v>
      </c>
      <c r="R527" s="9" t="s">
        <v>1148</v>
      </c>
      <c r="S527" s="8">
        <v>0</v>
      </c>
      <c r="T527" s="9" t="s">
        <v>1148</v>
      </c>
      <c r="U527" s="8">
        <v>0</v>
      </c>
      <c r="V527" s="9" t="s">
        <v>1148</v>
      </c>
      <c r="W527" s="33">
        <v>2948</v>
      </c>
      <c r="X527" s="9" t="s">
        <v>1148</v>
      </c>
      <c r="Y527" s="30">
        <v>2.6</v>
      </c>
      <c r="Z527" s="9" t="s">
        <v>1148</v>
      </c>
      <c r="AA527" s="30">
        <v>0</v>
      </c>
      <c r="AB527" s="9" t="s">
        <v>1148</v>
      </c>
      <c r="AC527" s="30">
        <v>0</v>
      </c>
      <c r="AD527" s="9" t="s">
        <v>1148</v>
      </c>
      <c r="AE527" s="30">
        <v>0</v>
      </c>
      <c r="AF527" s="9" t="s">
        <v>1148</v>
      </c>
      <c r="AG527" s="19">
        <v>0</v>
      </c>
      <c r="AH527" s="34" t="s">
        <v>1148</v>
      </c>
      <c r="AI527" s="32">
        <v>2.6</v>
      </c>
      <c r="AJ527" s="7" t="s">
        <v>1148</v>
      </c>
      <c r="AK527" s="7" t="str">
        <f>IF(OR(N527="Q",P527="Q",R527="Q",T527="Q",V527="Q",X527="Q",Z527="Q",AB527="Q",AD527="Q",AF527="Q",AH527="Q",AJ527="Q"),"Yes","No")</f>
        <v>No</v>
      </c>
    </row>
    <row r="528" spans="1:37">
      <c r="A528" s="7" t="s">
        <v>502</v>
      </c>
      <c r="B528" s="7" t="s">
        <v>503</v>
      </c>
      <c r="C528" s="37" t="s">
        <v>42</v>
      </c>
      <c r="D528" s="298">
        <v>5043</v>
      </c>
      <c r="E528" s="299">
        <v>50043</v>
      </c>
      <c r="F528" s="27" t="s">
        <v>164</v>
      </c>
      <c r="G528" s="27" t="s">
        <v>160</v>
      </c>
      <c r="H528" s="35">
        <v>229351</v>
      </c>
      <c r="I528" s="35">
        <v>38</v>
      </c>
      <c r="J528" s="9" t="s">
        <v>10</v>
      </c>
      <c r="K528" s="9" t="s">
        <v>161</v>
      </c>
      <c r="L528" s="8">
        <v>14</v>
      </c>
      <c r="M528" s="8">
        <v>17633</v>
      </c>
      <c r="N528" s="9" t="s">
        <v>1148</v>
      </c>
      <c r="O528" s="8">
        <v>2210</v>
      </c>
      <c r="P528" s="9" t="s">
        <v>1148</v>
      </c>
      <c r="Q528" s="8">
        <v>1197</v>
      </c>
      <c r="R528" s="9" t="s">
        <v>1148</v>
      </c>
      <c r="S528" s="8">
        <v>0</v>
      </c>
      <c r="T528" s="9" t="s">
        <v>1148</v>
      </c>
      <c r="U528" s="8">
        <v>0</v>
      </c>
      <c r="V528" s="9" t="s">
        <v>1148</v>
      </c>
      <c r="W528" s="33">
        <v>21040</v>
      </c>
      <c r="X528" s="9" t="s">
        <v>1148</v>
      </c>
      <c r="Y528" s="30">
        <v>14</v>
      </c>
      <c r="Z528" s="9" t="s">
        <v>1148</v>
      </c>
      <c r="AA528" s="30">
        <v>2.7</v>
      </c>
      <c r="AB528" s="9" t="s">
        <v>1148</v>
      </c>
      <c r="AC528" s="30">
        <v>1.2</v>
      </c>
      <c r="AD528" s="9" t="s">
        <v>1148</v>
      </c>
      <c r="AE528" s="30">
        <v>0</v>
      </c>
      <c r="AF528" s="9" t="s">
        <v>1148</v>
      </c>
      <c r="AG528" s="19">
        <v>0</v>
      </c>
      <c r="AH528" s="34" t="s">
        <v>1148</v>
      </c>
      <c r="AI528" s="32">
        <v>17.899999999999999</v>
      </c>
      <c r="AJ528" s="7" t="s">
        <v>1148</v>
      </c>
      <c r="AK528" s="7" t="str">
        <f>IF(OR(N528="Q",P528="Q",R528="Q",T528="Q",V528="Q",X528="Q",Z528="Q",AB528="Q",AD528="Q",AF528="Q",AH528="Q",AJ528="Q"),"Yes","No")</f>
        <v>No</v>
      </c>
    </row>
    <row r="529" spans="1:37">
      <c r="A529" s="7" t="s">
        <v>172</v>
      </c>
      <c r="B529" s="7" t="s">
        <v>173</v>
      </c>
      <c r="C529" s="37" t="s">
        <v>73</v>
      </c>
      <c r="D529" s="298">
        <v>5157</v>
      </c>
      <c r="E529" s="299">
        <v>50157</v>
      </c>
      <c r="F529" s="27" t="s">
        <v>167</v>
      </c>
      <c r="G529" s="27" t="s">
        <v>160</v>
      </c>
      <c r="H529" s="35">
        <v>1624827</v>
      </c>
      <c r="I529" s="35">
        <v>38</v>
      </c>
      <c r="J529" s="9" t="s">
        <v>7</v>
      </c>
      <c r="K529" s="9" t="s">
        <v>161</v>
      </c>
      <c r="L529" s="8">
        <v>11</v>
      </c>
      <c r="M529" s="8">
        <v>38715</v>
      </c>
      <c r="N529" s="9" t="s">
        <v>1148</v>
      </c>
      <c r="O529" s="8">
        <v>1853</v>
      </c>
      <c r="P529" s="9" t="s">
        <v>1148</v>
      </c>
      <c r="Q529" s="8">
        <v>282</v>
      </c>
      <c r="R529" s="9" t="s">
        <v>1148</v>
      </c>
      <c r="S529" s="8">
        <v>1866</v>
      </c>
      <c r="T529" s="9" t="s">
        <v>1148</v>
      </c>
      <c r="U529" s="8">
        <v>0</v>
      </c>
      <c r="V529" s="9" t="s">
        <v>1148</v>
      </c>
      <c r="W529" s="33">
        <v>42716</v>
      </c>
      <c r="X529" s="9" t="s">
        <v>1148</v>
      </c>
      <c r="Y529" s="30">
        <v>26.88</v>
      </c>
      <c r="Z529" s="9" t="s">
        <v>1148</v>
      </c>
      <c r="AA529" s="30">
        <v>0.97</v>
      </c>
      <c r="AB529" s="9" t="s">
        <v>1148</v>
      </c>
      <c r="AC529" s="30">
        <v>0.19</v>
      </c>
      <c r="AD529" s="9" t="s">
        <v>1148</v>
      </c>
      <c r="AE529" s="30">
        <v>1.29</v>
      </c>
      <c r="AF529" s="9" t="s">
        <v>1148</v>
      </c>
      <c r="AG529" s="19">
        <v>0</v>
      </c>
      <c r="AH529" s="34" t="s">
        <v>1148</v>
      </c>
      <c r="AI529" s="32">
        <v>29.33</v>
      </c>
      <c r="AJ529" s="7" t="s">
        <v>1148</v>
      </c>
      <c r="AK529" s="7" t="str">
        <f>IF(OR(N529="Q",P529="Q",R529="Q",T529="Q",V529="Q",X529="Q",Z529="Q",AB529="Q",AD529="Q",AF529="Q",AH529="Q",AJ529="Q"),"Yes","No")</f>
        <v>No</v>
      </c>
    </row>
    <row r="530" spans="1:37">
      <c r="A530" s="7" t="s">
        <v>456</v>
      </c>
      <c r="B530" s="7" t="s">
        <v>457</v>
      </c>
      <c r="C530" s="37" t="s">
        <v>32</v>
      </c>
      <c r="D530" s="298">
        <v>4031</v>
      </c>
      <c r="E530" s="299">
        <v>40031</v>
      </c>
      <c r="F530" s="27" t="s">
        <v>167</v>
      </c>
      <c r="G530" s="27" t="s">
        <v>160</v>
      </c>
      <c r="H530" s="35">
        <v>262596</v>
      </c>
      <c r="I530" s="35">
        <v>38</v>
      </c>
      <c r="J530" s="9" t="s">
        <v>10</v>
      </c>
      <c r="K530" s="9" t="s">
        <v>161</v>
      </c>
      <c r="L530" s="8">
        <v>11</v>
      </c>
      <c r="M530" s="8">
        <v>3019</v>
      </c>
      <c r="N530" s="9" t="s">
        <v>1148</v>
      </c>
      <c r="O530" s="8">
        <v>2849</v>
      </c>
      <c r="P530" s="9" t="s">
        <v>1148</v>
      </c>
      <c r="Q530" s="8">
        <v>211</v>
      </c>
      <c r="R530" s="9" t="s">
        <v>1148</v>
      </c>
      <c r="S530" s="8">
        <v>725</v>
      </c>
      <c r="T530" s="9" t="s">
        <v>1148</v>
      </c>
      <c r="U530" s="8">
        <v>0</v>
      </c>
      <c r="V530" s="9" t="s">
        <v>1148</v>
      </c>
      <c r="W530" s="33">
        <v>6804</v>
      </c>
      <c r="X530" s="9" t="s">
        <v>1148</v>
      </c>
      <c r="Y530" s="30">
        <v>3</v>
      </c>
      <c r="Z530" s="9" t="s">
        <v>1148</v>
      </c>
      <c r="AA530" s="30">
        <v>3.6</v>
      </c>
      <c r="AB530" s="9" t="s">
        <v>1148</v>
      </c>
      <c r="AC530" s="30">
        <v>0.8</v>
      </c>
      <c r="AD530" s="9" t="s">
        <v>1148</v>
      </c>
      <c r="AE530" s="30">
        <v>1.2</v>
      </c>
      <c r="AF530" s="9" t="s">
        <v>1148</v>
      </c>
      <c r="AG530" s="19">
        <v>0</v>
      </c>
      <c r="AH530" s="34" t="s">
        <v>1148</v>
      </c>
      <c r="AI530" s="32">
        <v>8.6</v>
      </c>
      <c r="AJ530" s="7" t="s">
        <v>1148</v>
      </c>
      <c r="AK530" s="7" t="str">
        <f>IF(OR(N530="Q",P530="Q",R530="Q",T530="Q",V530="Q",X530="Q",Z530="Q",AB530="Q",AD530="Q",AF530="Q",AH530="Q",AJ530="Q"),"Yes","No")</f>
        <v>No</v>
      </c>
    </row>
    <row r="531" spans="1:37">
      <c r="A531" s="7" t="s">
        <v>225</v>
      </c>
      <c r="B531" s="7" t="s">
        <v>226</v>
      </c>
      <c r="C531" s="37" t="s">
        <v>42</v>
      </c>
      <c r="D531" s="298">
        <v>5110</v>
      </c>
      <c r="E531" s="299">
        <v>50110</v>
      </c>
      <c r="F531" s="27" t="s">
        <v>167</v>
      </c>
      <c r="G531" s="27" t="s">
        <v>160</v>
      </c>
      <c r="H531" s="35">
        <v>108657</v>
      </c>
      <c r="I531" s="35">
        <v>38</v>
      </c>
      <c r="J531" s="9" t="s">
        <v>10</v>
      </c>
      <c r="K531" s="9" t="s">
        <v>161</v>
      </c>
      <c r="L531" s="8">
        <v>8</v>
      </c>
      <c r="M531" s="8">
        <v>9412</v>
      </c>
      <c r="N531" s="9" t="s">
        <v>1148</v>
      </c>
      <c r="O531" s="8">
        <v>0</v>
      </c>
      <c r="P531" s="9" t="s">
        <v>1148</v>
      </c>
      <c r="Q531" s="8">
        <v>0</v>
      </c>
      <c r="R531" s="9" t="s">
        <v>1148</v>
      </c>
      <c r="S531" s="8">
        <v>0</v>
      </c>
      <c r="T531" s="9" t="s">
        <v>1148</v>
      </c>
      <c r="U531" s="8">
        <v>0</v>
      </c>
      <c r="V531" s="9" t="s">
        <v>1148</v>
      </c>
      <c r="W531" s="33">
        <v>9412</v>
      </c>
      <c r="X531" s="9" t="s">
        <v>1148</v>
      </c>
      <c r="Y531" s="30">
        <v>6</v>
      </c>
      <c r="Z531" s="9" t="s">
        <v>1148</v>
      </c>
      <c r="AA531" s="30">
        <v>0</v>
      </c>
      <c r="AB531" s="9" t="s">
        <v>1148</v>
      </c>
      <c r="AC531" s="30">
        <v>0</v>
      </c>
      <c r="AD531" s="9" t="s">
        <v>1148</v>
      </c>
      <c r="AE531" s="30">
        <v>0</v>
      </c>
      <c r="AF531" s="9" t="s">
        <v>1148</v>
      </c>
      <c r="AG531" s="19">
        <v>0</v>
      </c>
      <c r="AH531" s="34" t="s">
        <v>1148</v>
      </c>
      <c r="AI531" s="32">
        <v>6</v>
      </c>
      <c r="AJ531" s="7" t="s">
        <v>1148</v>
      </c>
      <c r="AK531" s="7" t="str">
        <f>IF(OR(N531="Q",P531="Q",R531="Q",T531="Q",V531="Q",X531="Q",Z531="Q",AB531="Q",AD531="Q",AF531="Q",AH531="Q",AJ531="Q"),"Yes","No")</f>
        <v>No</v>
      </c>
    </row>
    <row r="532" spans="1:37">
      <c r="A532" s="7" t="s">
        <v>737</v>
      </c>
      <c r="B532" s="7" t="s">
        <v>738</v>
      </c>
      <c r="C532" s="37" t="s">
        <v>86</v>
      </c>
      <c r="D532" s="298">
        <v>3094</v>
      </c>
      <c r="E532" s="299">
        <v>30094</v>
      </c>
      <c r="F532" s="27" t="s">
        <v>164</v>
      </c>
      <c r="G532" s="27" t="s">
        <v>160</v>
      </c>
      <c r="H532" s="35">
        <v>66784</v>
      </c>
      <c r="I532" s="35">
        <v>38</v>
      </c>
      <c r="J532" s="9" t="s">
        <v>10</v>
      </c>
      <c r="K532" s="9" t="s">
        <v>161</v>
      </c>
      <c r="L532" s="8">
        <v>7</v>
      </c>
      <c r="M532" s="8">
        <v>7656</v>
      </c>
      <c r="N532" s="9" t="s">
        <v>1148</v>
      </c>
      <c r="O532" s="8">
        <v>200</v>
      </c>
      <c r="P532" s="9" t="s">
        <v>1148</v>
      </c>
      <c r="Q532" s="8">
        <v>0</v>
      </c>
      <c r="R532" s="9" t="s">
        <v>1148</v>
      </c>
      <c r="S532" s="8">
        <v>117</v>
      </c>
      <c r="T532" s="9" t="s">
        <v>1148</v>
      </c>
      <c r="U532" s="8">
        <v>0</v>
      </c>
      <c r="V532" s="9" t="s">
        <v>1148</v>
      </c>
      <c r="W532" s="33">
        <v>7973</v>
      </c>
      <c r="X532" s="9" t="s">
        <v>1148</v>
      </c>
      <c r="Y532" s="30">
        <v>18</v>
      </c>
      <c r="Z532" s="9" t="s">
        <v>1148</v>
      </c>
      <c r="AA532" s="30">
        <v>0.8</v>
      </c>
      <c r="AB532" s="9" t="s">
        <v>1148</v>
      </c>
      <c r="AC532" s="30">
        <v>0</v>
      </c>
      <c r="AD532" s="9" t="s">
        <v>1148</v>
      </c>
      <c r="AE532" s="30">
        <v>0.2</v>
      </c>
      <c r="AF532" s="9" t="s">
        <v>1148</v>
      </c>
      <c r="AG532" s="19">
        <v>0</v>
      </c>
      <c r="AH532" s="34" t="s">
        <v>1148</v>
      </c>
      <c r="AI532" s="32">
        <v>19</v>
      </c>
      <c r="AJ532" s="7" t="s">
        <v>1148</v>
      </c>
      <c r="AK532" s="7" t="str">
        <f>IF(OR(N532="Q",P532="Q",R532="Q",T532="Q",V532="Q",X532="Q",Z532="Q",AB532="Q",AD532="Q",AF532="Q",AH532="Q",AJ532="Q"),"Yes","No")</f>
        <v>No</v>
      </c>
    </row>
    <row r="533" spans="1:37">
      <c r="A533" s="7" t="s">
        <v>172</v>
      </c>
      <c r="B533" s="7" t="s">
        <v>173</v>
      </c>
      <c r="C533" s="37" t="s">
        <v>73</v>
      </c>
      <c r="D533" s="298">
        <v>5157</v>
      </c>
      <c r="E533" s="299">
        <v>50157</v>
      </c>
      <c r="F533" s="27" t="s">
        <v>167</v>
      </c>
      <c r="G533" s="27" t="s">
        <v>160</v>
      </c>
      <c r="H533" s="35">
        <v>1624827</v>
      </c>
      <c r="I533" s="35">
        <v>38</v>
      </c>
      <c r="J533" s="9" t="s">
        <v>18</v>
      </c>
      <c r="K533" s="9" t="s">
        <v>161</v>
      </c>
      <c r="L533" s="8">
        <v>5</v>
      </c>
      <c r="M533" s="8">
        <v>26045</v>
      </c>
      <c r="N533" s="9" t="s">
        <v>1148</v>
      </c>
      <c r="O533" s="8">
        <v>2642</v>
      </c>
      <c r="P533" s="9" t="s">
        <v>1148</v>
      </c>
      <c r="Q533" s="8">
        <v>399</v>
      </c>
      <c r="R533" s="9" t="s">
        <v>1148</v>
      </c>
      <c r="S533" s="8">
        <v>962</v>
      </c>
      <c r="T533" s="9" t="s">
        <v>1148</v>
      </c>
      <c r="U533" s="8">
        <v>0</v>
      </c>
      <c r="V533" s="9" t="s">
        <v>1148</v>
      </c>
      <c r="W533" s="33">
        <v>30048</v>
      </c>
      <c r="X533" s="9" t="s">
        <v>1148</v>
      </c>
      <c r="Y533" s="30">
        <v>18.059999999999999</v>
      </c>
      <c r="Z533" s="9" t="s">
        <v>1148</v>
      </c>
      <c r="AA533" s="30">
        <v>1.39</v>
      </c>
      <c r="AB533" s="9" t="s">
        <v>1148</v>
      </c>
      <c r="AC533" s="30">
        <v>0.27</v>
      </c>
      <c r="AD533" s="9" t="s">
        <v>1148</v>
      </c>
      <c r="AE533" s="30">
        <v>0.67</v>
      </c>
      <c r="AF533" s="9" t="s">
        <v>1148</v>
      </c>
      <c r="AG533" s="19">
        <v>0</v>
      </c>
      <c r="AH533" s="34" t="s">
        <v>1148</v>
      </c>
      <c r="AI533" s="32">
        <v>20.39</v>
      </c>
      <c r="AJ533" s="7" t="s">
        <v>1148</v>
      </c>
      <c r="AK533" s="7" t="str">
        <f>IF(OR(N533="Q",P533="Q",R533="Q",T533="Q",V533="Q",X533="Q",Z533="Q",AB533="Q",AD533="Q",AF533="Q",AH533="Q",AJ533="Q"),"Yes","No")</f>
        <v>No</v>
      </c>
    </row>
    <row r="534" spans="1:37">
      <c r="A534" s="7" t="s">
        <v>316</v>
      </c>
      <c r="B534" s="7" t="s">
        <v>317</v>
      </c>
      <c r="C534" s="37" t="s">
        <v>36</v>
      </c>
      <c r="D534" s="298">
        <v>4058</v>
      </c>
      <c r="E534" s="299">
        <v>40058</v>
      </c>
      <c r="F534" s="27" t="s">
        <v>164</v>
      </c>
      <c r="G534" s="27" t="s">
        <v>160</v>
      </c>
      <c r="H534" s="35">
        <v>60851</v>
      </c>
      <c r="I534" s="35">
        <v>37</v>
      </c>
      <c r="J534" s="9" t="s">
        <v>7</v>
      </c>
      <c r="K534" s="9" t="s">
        <v>161</v>
      </c>
      <c r="L534" s="8">
        <v>31</v>
      </c>
      <c r="M534" s="8">
        <v>3203</v>
      </c>
      <c r="N534" s="9" t="s">
        <v>1148</v>
      </c>
      <c r="O534" s="8">
        <v>1230</v>
      </c>
      <c r="P534" s="9" t="s">
        <v>1148</v>
      </c>
      <c r="Q534" s="8">
        <v>0</v>
      </c>
      <c r="R534" s="9" t="s">
        <v>1148</v>
      </c>
      <c r="S534" s="8">
        <v>1586</v>
      </c>
      <c r="T534" s="9" t="s">
        <v>1148</v>
      </c>
      <c r="U534" s="8">
        <v>0</v>
      </c>
      <c r="V534" s="9" t="s">
        <v>1148</v>
      </c>
      <c r="W534" s="33">
        <v>6019</v>
      </c>
      <c r="X534" s="9" t="s">
        <v>1148</v>
      </c>
      <c r="Y534" s="30">
        <v>3</v>
      </c>
      <c r="Z534" s="9" t="s">
        <v>1148</v>
      </c>
      <c r="AA534" s="30">
        <v>3</v>
      </c>
      <c r="AB534" s="9" t="s">
        <v>1148</v>
      </c>
      <c r="AC534" s="30">
        <v>0</v>
      </c>
      <c r="AD534" s="9" t="s">
        <v>1148</v>
      </c>
      <c r="AE534" s="30">
        <v>1</v>
      </c>
      <c r="AF534" s="9" t="s">
        <v>1148</v>
      </c>
      <c r="AG534" s="19">
        <v>0</v>
      </c>
      <c r="AH534" s="34" t="s">
        <v>1148</v>
      </c>
      <c r="AI534" s="32">
        <v>7</v>
      </c>
      <c r="AJ534" s="7" t="s">
        <v>1148</v>
      </c>
      <c r="AK534" s="7" t="str">
        <f>IF(OR(N534="Q",P534="Q",R534="Q",T534="Q",V534="Q",X534="Q",Z534="Q",AB534="Q",AD534="Q",AF534="Q",AH534="Q",AJ534="Q"),"Yes","No")</f>
        <v>No</v>
      </c>
    </row>
    <row r="535" spans="1:37">
      <c r="A535" s="7" t="s">
        <v>1137</v>
      </c>
      <c r="B535" s="7" t="s">
        <v>1138</v>
      </c>
      <c r="C535" s="37" t="s">
        <v>32</v>
      </c>
      <c r="D535" s="298"/>
      <c r="E535" s="299">
        <v>40245</v>
      </c>
      <c r="F535" s="27" t="s">
        <v>189</v>
      </c>
      <c r="G535" s="27" t="s">
        <v>160</v>
      </c>
      <c r="H535" s="35">
        <v>1065219</v>
      </c>
      <c r="I535" s="35">
        <v>37</v>
      </c>
      <c r="J535" s="9" t="s">
        <v>10</v>
      </c>
      <c r="K535" s="9" t="s">
        <v>161</v>
      </c>
      <c r="L535" s="8">
        <v>30</v>
      </c>
      <c r="M535" s="8">
        <v>8301</v>
      </c>
      <c r="N535" s="9" t="s">
        <v>1148</v>
      </c>
      <c r="O535" s="8">
        <v>0</v>
      </c>
      <c r="P535" s="9" t="s">
        <v>1148</v>
      </c>
      <c r="Q535" s="8">
        <v>0</v>
      </c>
      <c r="R535" s="9" t="s">
        <v>1148</v>
      </c>
      <c r="S535" s="8">
        <v>184</v>
      </c>
      <c r="T535" s="9" t="s">
        <v>1148</v>
      </c>
      <c r="U535" s="8">
        <v>0</v>
      </c>
      <c r="V535" s="9" t="s">
        <v>1148</v>
      </c>
      <c r="W535" s="33">
        <v>8485</v>
      </c>
      <c r="X535" s="9" t="s">
        <v>1148</v>
      </c>
      <c r="Y535" s="30">
        <v>14</v>
      </c>
      <c r="Z535" s="9" t="s">
        <v>1148</v>
      </c>
      <c r="AA535" s="30">
        <v>0</v>
      </c>
      <c r="AB535" s="9" t="s">
        <v>1148</v>
      </c>
      <c r="AC535" s="30">
        <v>0</v>
      </c>
      <c r="AD535" s="9" t="s">
        <v>1148</v>
      </c>
      <c r="AE535" s="30">
        <v>0.5</v>
      </c>
      <c r="AF535" s="9" t="s">
        <v>1148</v>
      </c>
      <c r="AG535" s="19">
        <v>0</v>
      </c>
      <c r="AH535" s="34" t="s">
        <v>1148</v>
      </c>
      <c r="AI535" s="32">
        <v>14.5</v>
      </c>
      <c r="AJ535" s="7" t="s">
        <v>1148</v>
      </c>
      <c r="AK535" s="7" t="str">
        <f>IF(OR(N535="Q",P535="Q",R535="Q",T535="Q",V535="Q",X535="Q",Z535="Q",AB535="Q",AD535="Q",AF535="Q",AH535="Q",AJ535="Q"),"Yes","No")</f>
        <v>No</v>
      </c>
    </row>
    <row r="536" spans="1:37">
      <c r="A536" s="7" t="s">
        <v>406</v>
      </c>
      <c r="B536" s="7" t="s">
        <v>407</v>
      </c>
      <c r="C536" s="37" t="s">
        <v>86</v>
      </c>
      <c r="D536" s="298">
        <v>3008</v>
      </c>
      <c r="E536" s="299">
        <v>30008</v>
      </c>
      <c r="F536" s="27" t="s">
        <v>167</v>
      </c>
      <c r="G536" s="27" t="s">
        <v>160</v>
      </c>
      <c r="H536" s="35">
        <v>116636</v>
      </c>
      <c r="I536" s="35">
        <v>37</v>
      </c>
      <c r="J536" s="9" t="s">
        <v>7</v>
      </c>
      <c r="K536" s="9" t="s">
        <v>161</v>
      </c>
      <c r="L536" s="8">
        <v>28</v>
      </c>
      <c r="M536" s="8">
        <v>2600</v>
      </c>
      <c r="N536" s="9" t="s">
        <v>1148</v>
      </c>
      <c r="O536" s="8">
        <v>0</v>
      </c>
      <c r="P536" s="9" t="s">
        <v>1148</v>
      </c>
      <c r="Q536" s="8">
        <v>4089</v>
      </c>
      <c r="R536" s="9" t="s">
        <v>1148</v>
      </c>
      <c r="S536" s="8">
        <v>1975</v>
      </c>
      <c r="T536" s="9" t="s">
        <v>1148</v>
      </c>
      <c r="U536" s="8">
        <v>0</v>
      </c>
      <c r="V536" s="9" t="s">
        <v>1148</v>
      </c>
      <c r="W536" s="33">
        <v>8664</v>
      </c>
      <c r="X536" s="9" t="s">
        <v>1148</v>
      </c>
      <c r="Y536" s="30">
        <v>9</v>
      </c>
      <c r="Z536" s="9" t="s">
        <v>1148</v>
      </c>
      <c r="AA536" s="30">
        <v>0</v>
      </c>
      <c r="AB536" s="9" t="s">
        <v>1148</v>
      </c>
      <c r="AC536" s="30">
        <v>3</v>
      </c>
      <c r="AD536" s="9" t="s">
        <v>1148</v>
      </c>
      <c r="AE536" s="30">
        <v>1</v>
      </c>
      <c r="AF536" s="9" t="s">
        <v>1148</v>
      </c>
      <c r="AG536" s="19">
        <v>0</v>
      </c>
      <c r="AH536" s="34" t="s">
        <v>1148</v>
      </c>
      <c r="AI536" s="32">
        <v>13</v>
      </c>
      <c r="AJ536" s="7" t="s">
        <v>1148</v>
      </c>
      <c r="AK536" s="7" t="str">
        <f>IF(OR(N536="Q",P536="Q",R536="Q",T536="Q",V536="Q",X536="Q",Z536="Q",AB536="Q",AD536="Q",AF536="Q",AH536="Q",AJ536="Q"),"Yes","No")</f>
        <v>No</v>
      </c>
    </row>
    <row r="537" spans="1:37">
      <c r="A537" s="7" t="s">
        <v>332</v>
      </c>
      <c r="B537" s="7" t="s">
        <v>333</v>
      </c>
      <c r="C537" s="37" t="s">
        <v>55</v>
      </c>
      <c r="D537" s="298">
        <v>7016</v>
      </c>
      <c r="E537" s="299">
        <v>70016</v>
      </c>
      <c r="F537" s="27" t="s">
        <v>164</v>
      </c>
      <c r="G537" s="27" t="s">
        <v>160</v>
      </c>
      <c r="H537" s="35">
        <v>124748</v>
      </c>
      <c r="I537" s="35">
        <v>37</v>
      </c>
      <c r="J537" s="9" t="s">
        <v>7</v>
      </c>
      <c r="K537" s="9" t="s">
        <v>161</v>
      </c>
      <c r="L537" s="8">
        <v>28</v>
      </c>
      <c r="M537" s="8">
        <v>72162</v>
      </c>
      <c r="N537" s="9" t="s">
        <v>1148</v>
      </c>
      <c r="O537" s="8">
        <v>0</v>
      </c>
      <c r="P537" s="9" t="s">
        <v>1148</v>
      </c>
      <c r="Q537" s="8">
        <v>0</v>
      </c>
      <c r="R537" s="9" t="s">
        <v>1148</v>
      </c>
      <c r="S537" s="8">
        <v>409</v>
      </c>
      <c r="T537" s="9" t="s">
        <v>1148</v>
      </c>
      <c r="U537" s="8">
        <v>0</v>
      </c>
      <c r="V537" s="9" t="s">
        <v>1148</v>
      </c>
      <c r="W537" s="33">
        <v>72571</v>
      </c>
      <c r="X537" s="9" t="s">
        <v>1148</v>
      </c>
      <c r="Y537" s="30">
        <v>121</v>
      </c>
      <c r="Z537" s="9" t="s">
        <v>1148</v>
      </c>
      <c r="AA537" s="30">
        <v>0</v>
      </c>
      <c r="AB537" s="9" t="s">
        <v>1148</v>
      </c>
      <c r="AC537" s="30">
        <v>0</v>
      </c>
      <c r="AD537" s="9" t="s">
        <v>1148</v>
      </c>
      <c r="AE537" s="30">
        <v>0</v>
      </c>
      <c r="AF537" s="9" t="s">
        <v>1148</v>
      </c>
      <c r="AG537" s="19">
        <v>0</v>
      </c>
      <c r="AH537" s="34" t="s">
        <v>1148</v>
      </c>
      <c r="AI537" s="32">
        <v>121</v>
      </c>
      <c r="AJ537" s="7" t="s">
        <v>1148</v>
      </c>
      <c r="AK537" s="7" t="str">
        <f>IF(OR(N537="Q",P537="Q",R537="Q",T537="Q",V537="Q",X537="Q",Z537="Q",AB537="Q",AD537="Q",AF537="Q",AH537="Q",AJ537="Q"),"Yes","No")</f>
        <v>No</v>
      </c>
    </row>
    <row r="538" spans="1:37">
      <c r="A538" s="7" t="s">
        <v>665</v>
      </c>
      <c r="B538" s="7" t="s">
        <v>666</v>
      </c>
      <c r="C538" s="37" t="s">
        <v>96</v>
      </c>
      <c r="D538" s="298">
        <v>3002</v>
      </c>
      <c r="E538" s="299">
        <v>30002</v>
      </c>
      <c r="F538" s="27" t="s">
        <v>167</v>
      </c>
      <c r="G538" s="27" t="s">
        <v>160</v>
      </c>
      <c r="H538" s="35">
        <v>202637</v>
      </c>
      <c r="I538" s="35">
        <v>37</v>
      </c>
      <c r="J538" s="9" t="s">
        <v>7</v>
      </c>
      <c r="K538" s="9" t="s">
        <v>161</v>
      </c>
      <c r="L538" s="8">
        <v>27</v>
      </c>
      <c r="M538" s="8">
        <v>882</v>
      </c>
      <c r="N538" s="9" t="s">
        <v>1148</v>
      </c>
      <c r="O538" s="8">
        <v>0</v>
      </c>
      <c r="P538" s="9" t="s">
        <v>1148</v>
      </c>
      <c r="Q538" s="8">
        <v>0</v>
      </c>
      <c r="R538" s="9" t="s">
        <v>1148</v>
      </c>
      <c r="S538" s="8">
        <v>887</v>
      </c>
      <c r="T538" s="9" t="s">
        <v>1148</v>
      </c>
      <c r="U538" s="8">
        <v>0</v>
      </c>
      <c r="V538" s="9" t="s">
        <v>1148</v>
      </c>
      <c r="W538" s="33">
        <v>1769</v>
      </c>
      <c r="X538" s="9" t="s">
        <v>1148</v>
      </c>
      <c r="Y538" s="30">
        <v>1</v>
      </c>
      <c r="Z538" s="9" t="s">
        <v>1148</v>
      </c>
      <c r="AA538" s="30">
        <v>0</v>
      </c>
      <c r="AB538" s="9" t="s">
        <v>1148</v>
      </c>
      <c r="AC538" s="30">
        <v>0</v>
      </c>
      <c r="AD538" s="9" t="s">
        <v>1148</v>
      </c>
      <c r="AE538" s="30">
        <v>1</v>
      </c>
      <c r="AF538" s="9" t="s">
        <v>1148</v>
      </c>
      <c r="AG538" s="19">
        <v>0</v>
      </c>
      <c r="AH538" s="34" t="s">
        <v>1148</v>
      </c>
      <c r="AI538" s="32">
        <v>2</v>
      </c>
      <c r="AJ538" s="7" t="s">
        <v>1148</v>
      </c>
      <c r="AK538" s="7" t="str">
        <f>IF(OR(N538="Q",P538="Q",R538="Q",T538="Q",V538="Q",X538="Q",Z538="Q",AB538="Q",AD538="Q",AF538="Q",AH538="Q",AJ538="Q"),"Yes","No")</f>
        <v>No</v>
      </c>
    </row>
    <row r="539" spans="1:37">
      <c r="A539" s="7" t="s">
        <v>729</v>
      </c>
      <c r="B539" s="7" t="s">
        <v>730</v>
      </c>
      <c r="C539" s="37" t="s">
        <v>32</v>
      </c>
      <c r="D539" s="298">
        <v>4127</v>
      </c>
      <c r="E539" s="299">
        <v>40127</v>
      </c>
      <c r="F539" s="27" t="s">
        <v>164</v>
      </c>
      <c r="G539" s="27" t="s">
        <v>160</v>
      </c>
      <c r="H539" s="35">
        <v>201289</v>
      </c>
      <c r="I539" s="35">
        <v>37</v>
      </c>
      <c r="J539" s="9" t="s">
        <v>10</v>
      </c>
      <c r="K539" s="9" t="s">
        <v>161</v>
      </c>
      <c r="L539" s="8">
        <v>25</v>
      </c>
      <c r="M539" s="8">
        <v>4900</v>
      </c>
      <c r="N539" s="9" t="s">
        <v>1148</v>
      </c>
      <c r="O539" s="8">
        <v>0</v>
      </c>
      <c r="P539" s="9" t="s">
        <v>1148</v>
      </c>
      <c r="Q539" s="8">
        <v>0</v>
      </c>
      <c r="R539" s="9" t="s">
        <v>1148</v>
      </c>
      <c r="S539" s="8">
        <v>0</v>
      </c>
      <c r="T539" s="9" t="s">
        <v>1148</v>
      </c>
      <c r="U539" s="8">
        <v>0</v>
      </c>
      <c r="V539" s="9" t="s">
        <v>1148</v>
      </c>
      <c r="W539" s="33">
        <v>4900</v>
      </c>
      <c r="X539" s="9" t="s">
        <v>1148</v>
      </c>
      <c r="Y539" s="30">
        <v>4</v>
      </c>
      <c r="Z539" s="9" t="s">
        <v>1148</v>
      </c>
      <c r="AA539" s="30">
        <v>0</v>
      </c>
      <c r="AB539" s="9" t="s">
        <v>1148</v>
      </c>
      <c r="AC539" s="30">
        <v>0</v>
      </c>
      <c r="AD539" s="9" t="s">
        <v>1148</v>
      </c>
      <c r="AE539" s="30">
        <v>0</v>
      </c>
      <c r="AF539" s="9" t="s">
        <v>1148</v>
      </c>
      <c r="AG539" s="19">
        <v>0</v>
      </c>
      <c r="AH539" s="34" t="s">
        <v>1148</v>
      </c>
      <c r="AI539" s="32">
        <v>4</v>
      </c>
      <c r="AJ539" s="7" t="s">
        <v>1148</v>
      </c>
      <c r="AK539" s="7" t="str">
        <f>IF(OR(N539="Q",P539="Q",R539="Q",T539="Q",V539="Q",X539="Q",Z539="Q",AB539="Q",AD539="Q",AF539="Q",AH539="Q",AJ539="Q"),"Yes","No")</f>
        <v>No</v>
      </c>
    </row>
    <row r="540" spans="1:37">
      <c r="A540" s="7" t="s">
        <v>227</v>
      </c>
      <c r="B540" s="7" t="s">
        <v>228</v>
      </c>
      <c r="C540" s="37" t="s">
        <v>40</v>
      </c>
      <c r="D540" s="298">
        <v>5047</v>
      </c>
      <c r="E540" s="299">
        <v>50047</v>
      </c>
      <c r="F540" s="27" t="s">
        <v>167</v>
      </c>
      <c r="G540" s="27" t="s">
        <v>160</v>
      </c>
      <c r="H540" s="35">
        <v>132600</v>
      </c>
      <c r="I540" s="35">
        <v>37</v>
      </c>
      <c r="J540" s="9" t="s">
        <v>7</v>
      </c>
      <c r="K540" s="9" t="s">
        <v>161</v>
      </c>
      <c r="L540" s="8">
        <v>23</v>
      </c>
      <c r="M540" s="8">
        <v>1912</v>
      </c>
      <c r="N540" s="9" t="s">
        <v>1148</v>
      </c>
      <c r="O540" s="8">
        <v>0</v>
      </c>
      <c r="P540" s="9" t="s">
        <v>1148</v>
      </c>
      <c r="Q540" s="8">
        <v>0</v>
      </c>
      <c r="R540" s="9" t="s">
        <v>1148</v>
      </c>
      <c r="S540" s="8">
        <v>0</v>
      </c>
      <c r="T540" s="9" t="s">
        <v>1148</v>
      </c>
      <c r="U540" s="8">
        <v>0</v>
      </c>
      <c r="V540" s="9" t="s">
        <v>1148</v>
      </c>
      <c r="W540" s="33">
        <v>1912</v>
      </c>
      <c r="X540" s="9" t="s">
        <v>1148</v>
      </c>
      <c r="Y540" s="30">
        <v>1.6</v>
      </c>
      <c r="Z540" s="9" t="s">
        <v>1148</v>
      </c>
      <c r="AA540" s="30">
        <v>0</v>
      </c>
      <c r="AB540" s="9" t="s">
        <v>1148</v>
      </c>
      <c r="AC540" s="30">
        <v>0</v>
      </c>
      <c r="AD540" s="9" t="s">
        <v>1148</v>
      </c>
      <c r="AE540" s="30">
        <v>0</v>
      </c>
      <c r="AF540" s="9" t="s">
        <v>1148</v>
      </c>
      <c r="AG540" s="19">
        <v>0</v>
      </c>
      <c r="AH540" s="34" t="s">
        <v>1148</v>
      </c>
      <c r="AI540" s="32">
        <v>1.6</v>
      </c>
      <c r="AJ540" s="7" t="s">
        <v>1148</v>
      </c>
      <c r="AK540" s="7" t="str">
        <f>IF(OR(N540="Q",P540="Q",R540="Q",T540="Q",V540="Q",X540="Q",Z540="Q",AB540="Q",AD540="Q",AF540="Q",AH540="Q",AJ540="Q"),"Yes","No")</f>
        <v>No</v>
      </c>
    </row>
    <row r="541" spans="1:37">
      <c r="A541" s="7" t="s">
        <v>439</v>
      </c>
      <c r="B541" s="7" t="s">
        <v>440</v>
      </c>
      <c r="C541" s="37" t="s">
        <v>86</v>
      </c>
      <c r="D541" s="298">
        <v>3076</v>
      </c>
      <c r="E541" s="299">
        <v>30076</v>
      </c>
      <c r="F541" s="27" t="s">
        <v>167</v>
      </c>
      <c r="G541" s="27" t="s">
        <v>160</v>
      </c>
      <c r="H541" s="35">
        <v>75689</v>
      </c>
      <c r="I541" s="35">
        <v>37</v>
      </c>
      <c r="J541" s="9" t="s">
        <v>7</v>
      </c>
      <c r="K541" s="9" t="s">
        <v>161</v>
      </c>
      <c r="L541" s="8">
        <v>20</v>
      </c>
      <c r="M541" s="8">
        <v>18492</v>
      </c>
      <c r="N541" s="9" t="s">
        <v>1148</v>
      </c>
      <c r="O541" s="8">
        <v>0</v>
      </c>
      <c r="P541" s="9" t="s">
        <v>1148</v>
      </c>
      <c r="Q541" s="8">
        <v>0</v>
      </c>
      <c r="R541" s="9" t="s">
        <v>1148</v>
      </c>
      <c r="S541" s="8">
        <v>1189</v>
      </c>
      <c r="T541" s="9" t="s">
        <v>1148</v>
      </c>
      <c r="U541" s="8">
        <v>0</v>
      </c>
      <c r="V541" s="9" t="s">
        <v>1148</v>
      </c>
      <c r="W541" s="33">
        <v>19681</v>
      </c>
      <c r="X541" s="9" t="s">
        <v>1148</v>
      </c>
      <c r="Y541" s="30">
        <v>31</v>
      </c>
      <c r="Z541" s="9" t="s">
        <v>1148</v>
      </c>
      <c r="AA541" s="30">
        <v>0</v>
      </c>
      <c r="AB541" s="9" t="s">
        <v>1148</v>
      </c>
      <c r="AC541" s="30">
        <v>0</v>
      </c>
      <c r="AD541" s="9" t="s">
        <v>1148</v>
      </c>
      <c r="AE541" s="30">
        <v>1</v>
      </c>
      <c r="AF541" s="9" t="s">
        <v>1148</v>
      </c>
      <c r="AG541" s="19">
        <v>0</v>
      </c>
      <c r="AH541" s="34" t="s">
        <v>1148</v>
      </c>
      <c r="AI541" s="32">
        <v>32</v>
      </c>
      <c r="AJ541" s="7" t="s">
        <v>1148</v>
      </c>
      <c r="AK541" s="7" t="str">
        <f>IF(OR(N541="Q",P541="Q",R541="Q",T541="Q",V541="Q",X541="Q",Z541="Q",AB541="Q",AD541="Q",AF541="Q",AH541="Q",AJ541="Q"),"Yes","No")</f>
        <v>No</v>
      </c>
    </row>
    <row r="542" spans="1:37">
      <c r="A542" s="7" t="s">
        <v>227</v>
      </c>
      <c r="B542" s="7" t="s">
        <v>228</v>
      </c>
      <c r="C542" s="37" t="s">
        <v>40</v>
      </c>
      <c r="D542" s="298">
        <v>5047</v>
      </c>
      <c r="E542" s="299">
        <v>50047</v>
      </c>
      <c r="F542" s="27" t="s">
        <v>167</v>
      </c>
      <c r="G542" s="27" t="s">
        <v>160</v>
      </c>
      <c r="H542" s="35">
        <v>132600</v>
      </c>
      <c r="I542" s="35">
        <v>37</v>
      </c>
      <c r="J542" s="9" t="s">
        <v>10</v>
      </c>
      <c r="K542" s="9" t="s">
        <v>161</v>
      </c>
      <c r="L542" s="8">
        <v>14</v>
      </c>
      <c r="M542" s="8">
        <v>478</v>
      </c>
      <c r="N542" s="9" t="s">
        <v>1148</v>
      </c>
      <c r="O542" s="8">
        <v>0</v>
      </c>
      <c r="P542" s="9" t="s">
        <v>1148</v>
      </c>
      <c r="Q542" s="8">
        <v>0</v>
      </c>
      <c r="R542" s="9" t="s">
        <v>1148</v>
      </c>
      <c r="S542" s="8">
        <v>0</v>
      </c>
      <c r="T542" s="9" t="s">
        <v>1148</v>
      </c>
      <c r="U542" s="8">
        <v>0</v>
      </c>
      <c r="V542" s="9" t="s">
        <v>1148</v>
      </c>
      <c r="W542" s="33">
        <v>478</v>
      </c>
      <c r="X542" s="9" t="s">
        <v>1148</v>
      </c>
      <c r="Y542" s="30">
        <v>0.4</v>
      </c>
      <c r="Z542" s="9" t="s">
        <v>1148</v>
      </c>
      <c r="AA542" s="30">
        <v>0</v>
      </c>
      <c r="AB542" s="9" t="s">
        <v>1148</v>
      </c>
      <c r="AC542" s="30">
        <v>0</v>
      </c>
      <c r="AD542" s="9" t="s">
        <v>1148</v>
      </c>
      <c r="AE542" s="30">
        <v>0</v>
      </c>
      <c r="AF542" s="9" t="s">
        <v>1148</v>
      </c>
      <c r="AG542" s="19">
        <v>0</v>
      </c>
      <c r="AH542" s="34" t="s">
        <v>1148</v>
      </c>
      <c r="AI542" s="32">
        <v>0.4</v>
      </c>
      <c r="AJ542" s="7" t="s">
        <v>1148</v>
      </c>
      <c r="AK542" s="7" t="str">
        <f>IF(OR(N542="Q",P542="Q",R542="Q",T542="Q",V542="Q",X542="Q",Z542="Q",AB542="Q",AD542="Q",AF542="Q",AH542="Q",AJ542="Q"),"Yes","No")</f>
        <v>No</v>
      </c>
    </row>
    <row r="543" spans="1:37">
      <c r="A543" s="7" t="s">
        <v>665</v>
      </c>
      <c r="B543" s="7" t="s">
        <v>666</v>
      </c>
      <c r="C543" s="37" t="s">
        <v>96</v>
      </c>
      <c r="D543" s="298">
        <v>3002</v>
      </c>
      <c r="E543" s="299">
        <v>30002</v>
      </c>
      <c r="F543" s="27" t="s">
        <v>167</v>
      </c>
      <c r="G543" s="27" t="s">
        <v>160</v>
      </c>
      <c r="H543" s="35">
        <v>202637</v>
      </c>
      <c r="I543" s="35">
        <v>37</v>
      </c>
      <c r="J543" s="9" t="s">
        <v>10</v>
      </c>
      <c r="K543" s="9" t="s">
        <v>161</v>
      </c>
      <c r="L543" s="8">
        <v>10</v>
      </c>
      <c r="M543" s="8">
        <v>0</v>
      </c>
      <c r="N543" s="9" t="s">
        <v>1148</v>
      </c>
      <c r="O543" s="8">
        <v>0</v>
      </c>
      <c r="P543" s="9" t="s">
        <v>1148</v>
      </c>
      <c r="Q543" s="8">
        <v>0</v>
      </c>
      <c r="R543" s="9" t="s">
        <v>1148</v>
      </c>
      <c r="S543" s="8">
        <v>0</v>
      </c>
      <c r="T543" s="9" t="s">
        <v>1148</v>
      </c>
      <c r="U543" s="8">
        <v>0</v>
      </c>
      <c r="V543" s="9" t="s">
        <v>1148</v>
      </c>
      <c r="W543" s="33">
        <v>0</v>
      </c>
      <c r="X543" s="9" t="s">
        <v>1148</v>
      </c>
      <c r="Y543" s="30">
        <v>0</v>
      </c>
      <c r="Z543" s="9" t="s">
        <v>1148</v>
      </c>
      <c r="AA543" s="30">
        <v>0</v>
      </c>
      <c r="AB543" s="9" t="s">
        <v>1148</v>
      </c>
      <c r="AC543" s="30">
        <v>0</v>
      </c>
      <c r="AD543" s="9" t="s">
        <v>1148</v>
      </c>
      <c r="AE543" s="30">
        <v>0</v>
      </c>
      <c r="AF543" s="9" t="s">
        <v>1148</v>
      </c>
      <c r="AG543" s="19">
        <v>0</v>
      </c>
      <c r="AH543" s="34" t="s">
        <v>1148</v>
      </c>
      <c r="AI543" s="32">
        <v>0</v>
      </c>
      <c r="AJ543" s="7" t="s">
        <v>1148</v>
      </c>
      <c r="AK543" s="7" t="str">
        <f>IF(OR(N543="Q",P543="Q",R543="Q",T543="Q",V543="Q",X543="Q",Z543="Q",AB543="Q",AD543="Q",AF543="Q",AH543="Q",AJ543="Q"),"Yes","No")</f>
        <v>No</v>
      </c>
    </row>
    <row r="544" spans="1:37">
      <c r="A544" s="7" t="s">
        <v>406</v>
      </c>
      <c r="B544" s="7" t="s">
        <v>407</v>
      </c>
      <c r="C544" s="37" t="s">
        <v>86</v>
      </c>
      <c r="D544" s="298">
        <v>3008</v>
      </c>
      <c r="E544" s="299">
        <v>30008</v>
      </c>
      <c r="F544" s="27" t="s">
        <v>167</v>
      </c>
      <c r="G544" s="27" t="s">
        <v>160</v>
      </c>
      <c r="H544" s="35">
        <v>116636</v>
      </c>
      <c r="I544" s="35">
        <v>37</v>
      </c>
      <c r="J544" s="9" t="s">
        <v>10</v>
      </c>
      <c r="K544" s="9" t="s">
        <v>161</v>
      </c>
      <c r="L544" s="8">
        <v>9</v>
      </c>
      <c r="M544" s="8">
        <v>10422</v>
      </c>
      <c r="N544" s="9" t="s">
        <v>1148</v>
      </c>
      <c r="O544" s="8">
        <v>0</v>
      </c>
      <c r="P544" s="9" t="s">
        <v>1148</v>
      </c>
      <c r="Q544" s="8">
        <v>1089</v>
      </c>
      <c r="R544" s="9" t="s">
        <v>1148</v>
      </c>
      <c r="S544" s="8">
        <v>505</v>
      </c>
      <c r="T544" s="9" t="s">
        <v>1148</v>
      </c>
      <c r="U544" s="8">
        <v>0</v>
      </c>
      <c r="V544" s="9" t="s">
        <v>1148</v>
      </c>
      <c r="W544" s="33">
        <v>12016</v>
      </c>
      <c r="X544" s="9" t="s">
        <v>1148</v>
      </c>
      <c r="Y544" s="30">
        <v>14</v>
      </c>
      <c r="Z544" s="9" t="s">
        <v>1148</v>
      </c>
      <c r="AA544" s="30">
        <v>0</v>
      </c>
      <c r="AB544" s="9" t="s">
        <v>1148</v>
      </c>
      <c r="AC544" s="30">
        <v>1</v>
      </c>
      <c r="AD544" s="9" t="s">
        <v>1148</v>
      </c>
      <c r="AE544" s="30">
        <v>2</v>
      </c>
      <c r="AF544" s="9" t="s">
        <v>1148</v>
      </c>
      <c r="AG544" s="19">
        <v>0</v>
      </c>
      <c r="AH544" s="34" t="s">
        <v>1148</v>
      </c>
      <c r="AI544" s="32">
        <v>17</v>
      </c>
      <c r="AJ544" s="7" t="s">
        <v>1148</v>
      </c>
      <c r="AK544" s="7" t="str">
        <f>IF(OR(N544="Q",P544="Q",R544="Q",T544="Q",V544="Q",X544="Q",Z544="Q",AB544="Q",AD544="Q",AF544="Q",AH544="Q",AJ544="Q"),"Yes","No")</f>
        <v>No</v>
      </c>
    </row>
    <row r="545" spans="1:37">
      <c r="A545" s="7" t="s">
        <v>332</v>
      </c>
      <c r="B545" s="7" t="s">
        <v>333</v>
      </c>
      <c r="C545" s="37" t="s">
        <v>55</v>
      </c>
      <c r="D545" s="298">
        <v>7016</v>
      </c>
      <c r="E545" s="299">
        <v>70016</v>
      </c>
      <c r="F545" s="27" t="s">
        <v>164</v>
      </c>
      <c r="G545" s="27" t="s">
        <v>160</v>
      </c>
      <c r="H545" s="35">
        <v>124748</v>
      </c>
      <c r="I545" s="35">
        <v>37</v>
      </c>
      <c r="J545" s="9" t="s">
        <v>10</v>
      </c>
      <c r="K545" s="9" t="s">
        <v>161</v>
      </c>
      <c r="L545" s="8">
        <v>9</v>
      </c>
      <c r="M545" s="8">
        <v>81</v>
      </c>
      <c r="N545" s="9" t="s">
        <v>1148</v>
      </c>
      <c r="O545" s="8">
        <v>0</v>
      </c>
      <c r="P545" s="9" t="s">
        <v>1148</v>
      </c>
      <c r="Q545" s="8">
        <v>0</v>
      </c>
      <c r="R545" s="9" t="s">
        <v>1148</v>
      </c>
      <c r="S545" s="8">
        <v>329</v>
      </c>
      <c r="T545" s="9" t="s">
        <v>1148</v>
      </c>
      <c r="U545" s="8">
        <v>0</v>
      </c>
      <c r="V545" s="9" t="s">
        <v>1148</v>
      </c>
      <c r="W545" s="33">
        <v>410</v>
      </c>
      <c r="X545" s="9" t="s">
        <v>1148</v>
      </c>
      <c r="Y545" s="30">
        <v>2</v>
      </c>
      <c r="Z545" s="9" t="s">
        <v>1148</v>
      </c>
      <c r="AA545" s="30">
        <v>1</v>
      </c>
      <c r="AB545" s="9" t="s">
        <v>1148</v>
      </c>
      <c r="AC545" s="30">
        <v>0</v>
      </c>
      <c r="AD545" s="9" t="s">
        <v>1148</v>
      </c>
      <c r="AE545" s="30">
        <v>1</v>
      </c>
      <c r="AF545" s="9" t="s">
        <v>1148</v>
      </c>
      <c r="AG545" s="19">
        <v>0</v>
      </c>
      <c r="AH545" s="34" t="s">
        <v>1148</v>
      </c>
      <c r="AI545" s="32">
        <v>4</v>
      </c>
      <c r="AJ545" s="7" t="s">
        <v>1148</v>
      </c>
      <c r="AK545" s="7" t="str">
        <f>IF(OR(N545="Q",P545="Q",R545="Q",T545="Q",V545="Q",X545="Q",Z545="Q",AB545="Q",AD545="Q",AF545="Q",AH545="Q",AJ545="Q"),"Yes","No")</f>
        <v>No</v>
      </c>
    </row>
    <row r="546" spans="1:37">
      <c r="A546" s="7" t="s">
        <v>1137</v>
      </c>
      <c r="B546" s="7" t="s">
        <v>1138</v>
      </c>
      <c r="C546" s="37" t="s">
        <v>32</v>
      </c>
      <c r="D546" s="298"/>
      <c r="E546" s="299">
        <v>40245</v>
      </c>
      <c r="F546" s="27" t="s">
        <v>189</v>
      </c>
      <c r="G546" s="27" t="s">
        <v>160</v>
      </c>
      <c r="H546" s="35">
        <v>1065219</v>
      </c>
      <c r="I546" s="35">
        <v>37</v>
      </c>
      <c r="J546" s="9" t="s">
        <v>7</v>
      </c>
      <c r="K546" s="9" t="s">
        <v>161</v>
      </c>
      <c r="L546" s="8">
        <v>7</v>
      </c>
      <c r="M546" s="8">
        <v>2767</v>
      </c>
      <c r="N546" s="9" t="s">
        <v>1148</v>
      </c>
      <c r="O546" s="8">
        <v>0</v>
      </c>
      <c r="P546" s="9" t="s">
        <v>1148</v>
      </c>
      <c r="Q546" s="8">
        <v>0</v>
      </c>
      <c r="R546" s="9" t="s">
        <v>1148</v>
      </c>
      <c r="S546" s="8">
        <v>184</v>
      </c>
      <c r="T546" s="9" t="s">
        <v>1148</v>
      </c>
      <c r="U546" s="8">
        <v>0</v>
      </c>
      <c r="V546" s="9" t="s">
        <v>1148</v>
      </c>
      <c r="W546" s="33">
        <v>2951</v>
      </c>
      <c r="X546" s="9" t="s">
        <v>1148</v>
      </c>
      <c r="Y546" s="30">
        <v>5</v>
      </c>
      <c r="Z546" s="9" t="s">
        <v>1148</v>
      </c>
      <c r="AA546" s="30">
        <v>0</v>
      </c>
      <c r="AB546" s="9" t="s">
        <v>1148</v>
      </c>
      <c r="AC546" s="30">
        <v>0</v>
      </c>
      <c r="AD546" s="9" t="s">
        <v>1148</v>
      </c>
      <c r="AE546" s="30">
        <v>0.5</v>
      </c>
      <c r="AF546" s="9" t="s">
        <v>1148</v>
      </c>
      <c r="AG546" s="19">
        <v>0</v>
      </c>
      <c r="AH546" s="34" t="s">
        <v>1148</v>
      </c>
      <c r="AI546" s="32">
        <v>5.5</v>
      </c>
      <c r="AJ546" s="7" t="s">
        <v>1148</v>
      </c>
      <c r="AK546" s="7" t="str">
        <f>IF(OR(N546="Q",P546="Q",R546="Q",T546="Q",V546="Q",X546="Q",Z546="Q",AB546="Q",AD546="Q",AF546="Q",AH546="Q",AJ546="Q"),"Yes","No")</f>
        <v>No</v>
      </c>
    </row>
    <row r="547" spans="1:37">
      <c r="A547" s="7" t="s">
        <v>316</v>
      </c>
      <c r="B547" s="7" t="s">
        <v>317</v>
      </c>
      <c r="C547" s="37" t="s">
        <v>36</v>
      </c>
      <c r="D547" s="298">
        <v>4058</v>
      </c>
      <c r="E547" s="299">
        <v>40058</v>
      </c>
      <c r="F547" s="27" t="s">
        <v>164</v>
      </c>
      <c r="G547" s="27" t="s">
        <v>160</v>
      </c>
      <c r="H547" s="35">
        <v>60851</v>
      </c>
      <c r="I547" s="35">
        <v>37</v>
      </c>
      <c r="J547" s="9" t="s">
        <v>10</v>
      </c>
      <c r="K547" s="9" t="s">
        <v>161</v>
      </c>
      <c r="L547" s="8">
        <v>6</v>
      </c>
      <c r="M547" s="8">
        <v>1985</v>
      </c>
      <c r="N547" s="9" t="s">
        <v>1148</v>
      </c>
      <c r="O547" s="8">
        <v>0</v>
      </c>
      <c r="P547" s="9" t="s">
        <v>1148</v>
      </c>
      <c r="Q547" s="8">
        <v>254</v>
      </c>
      <c r="R547" s="9" t="s">
        <v>1148</v>
      </c>
      <c r="S547" s="8">
        <v>0</v>
      </c>
      <c r="T547" s="9" t="s">
        <v>1148</v>
      </c>
      <c r="U547" s="8">
        <v>0</v>
      </c>
      <c r="V547" s="9" t="s">
        <v>1148</v>
      </c>
      <c r="W547" s="33">
        <v>2239</v>
      </c>
      <c r="X547" s="9" t="s">
        <v>1148</v>
      </c>
      <c r="Y547" s="30">
        <v>2</v>
      </c>
      <c r="Z547" s="9" t="s">
        <v>1148</v>
      </c>
      <c r="AA547" s="30">
        <v>0</v>
      </c>
      <c r="AB547" s="9" t="s">
        <v>1148</v>
      </c>
      <c r="AC547" s="30">
        <v>1</v>
      </c>
      <c r="AD547" s="9" t="s">
        <v>1148</v>
      </c>
      <c r="AE547" s="30">
        <v>1</v>
      </c>
      <c r="AF547" s="9" t="s">
        <v>1148</v>
      </c>
      <c r="AG547" s="19">
        <v>0</v>
      </c>
      <c r="AH547" s="34" t="s">
        <v>1148</v>
      </c>
      <c r="AI547" s="32">
        <v>4</v>
      </c>
      <c r="AJ547" s="7" t="s">
        <v>1148</v>
      </c>
      <c r="AK547" s="7" t="str">
        <f>IF(OR(N547="Q",P547="Q",R547="Q",T547="Q",V547="Q",X547="Q",Z547="Q",AB547="Q",AD547="Q",AF547="Q",AH547="Q",AJ547="Q"),"Yes","No")</f>
        <v>No</v>
      </c>
    </row>
    <row r="548" spans="1:37">
      <c r="A548" s="7" t="s">
        <v>729</v>
      </c>
      <c r="B548" s="7" t="s">
        <v>730</v>
      </c>
      <c r="C548" s="37" t="s">
        <v>32</v>
      </c>
      <c r="D548" s="298">
        <v>4127</v>
      </c>
      <c r="E548" s="299">
        <v>40127</v>
      </c>
      <c r="F548" s="27" t="s">
        <v>164</v>
      </c>
      <c r="G548" s="27" t="s">
        <v>160</v>
      </c>
      <c r="H548" s="35">
        <v>201289</v>
      </c>
      <c r="I548" s="35">
        <v>37</v>
      </c>
      <c r="J548" s="9" t="s">
        <v>7</v>
      </c>
      <c r="K548" s="9" t="s">
        <v>161</v>
      </c>
      <c r="L548" s="8">
        <v>6</v>
      </c>
      <c r="M548" s="8">
        <v>5000</v>
      </c>
      <c r="N548" s="9" t="s">
        <v>1148</v>
      </c>
      <c r="O548" s="8">
        <v>0</v>
      </c>
      <c r="P548" s="9" t="s">
        <v>1148</v>
      </c>
      <c r="Q548" s="8">
        <v>0</v>
      </c>
      <c r="R548" s="9" t="s">
        <v>1148</v>
      </c>
      <c r="S548" s="8">
        <v>0</v>
      </c>
      <c r="T548" s="9" t="s">
        <v>1148</v>
      </c>
      <c r="U548" s="8">
        <v>0</v>
      </c>
      <c r="V548" s="9" t="s">
        <v>1148</v>
      </c>
      <c r="W548" s="33">
        <v>5000</v>
      </c>
      <c r="X548" s="9" t="s">
        <v>1148</v>
      </c>
      <c r="Y548" s="30">
        <v>5</v>
      </c>
      <c r="Z548" s="9" t="s">
        <v>1148</v>
      </c>
      <c r="AA548" s="30">
        <v>0</v>
      </c>
      <c r="AB548" s="9" t="s">
        <v>1148</v>
      </c>
      <c r="AC548" s="30">
        <v>0</v>
      </c>
      <c r="AD548" s="9" t="s">
        <v>1148</v>
      </c>
      <c r="AE548" s="30">
        <v>0</v>
      </c>
      <c r="AF548" s="9" t="s">
        <v>1148</v>
      </c>
      <c r="AG548" s="19">
        <v>0</v>
      </c>
      <c r="AH548" s="34" t="s">
        <v>1148</v>
      </c>
      <c r="AI548" s="32">
        <v>5</v>
      </c>
      <c r="AJ548" s="7" t="s">
        <v>1148</v>
      </c>
      <c r="AK548" s="7" t="str">
        <f>IF(OR(N548="Q",P548="Q",R548="Q",T548="Q",V548="Q",X548="Q",Z548="Q",AB548="Q",AD548="Q",AF548="Q",AH548="Q",AJ548="Q"),"Yes","No")</f>
        <v>No</v>
      </c>
    </row>
    <row r="549" spans="1:37">
      <c r="A549" s="7" t="s">
        <v>439</v>
      </c>
      <c r="B549" s="7" t="s">
        <v>440</v>
      </c>
      <c r="C549" s="37" t="s">
        <v>86</v>
      </c>
      <c r="D549" s="298">
        <v>3076</v>
      </c>
      <c r="E549" s="299">
        <v>30076</v>
      </c>
      <c r="F549" s="27" t="s">
        <v>167</v>
      </c>
      <c r="G549" s="27" t="s">
        <v>160</v>
      </c>
      <c r="H549" s="35">
        <v>75689</v>
      </c>
      <c r="I549" s="35">
        <v>37</v>
      </c>
      <c r="J549" s="9" t="s">
        <v>10</v>
      </c>
      <c r="K549" s="9" t="s">
        <v>161</v>
      </c>
      <c r="L549" s="8">
        <v>4</v>
      </c>
      <c r="M549" s="8">
        <v>772</v>
      </c>
      <c r="N549" s="9" t="s">
        <v>1148</v>
      </c>
      <c r="O549" s="8">
        <v>0</v>
      </c>
      <c r="P549" s="9" t="s">
        <v>1148</v>
      </c>
      <c r="Q549" s="8">
        <v>0</v>
      </c>
      <c r="R549" s="9" t="s">
        <v>1148</v>
      </c>
      <c r="S549" s="8">
        <v>0</v>
      </c>
      <c r="T549" s="9" t="s">
        <v>1148</v>
      </c>
      <c r="U549" s="8">
        <v>0</v>
      </c>
      <c r="V549" s="9" t="s">
        <v>1148</v>
      </c>
      <c r="W549" s="33">
        <v>772</v>
      </c>
      <c r="X549" s="9" t="s">
        <v>1148</v>
      </c>
      <c r="Y549" s="30">
        <v>1</v>
      </c>
      <c r="Z549" s="9" t="s">
        <v>1148</v>
      </c>
      <c r="AA549" s="30">
        <v>0</v>
      </c>
      <c r="AB549" s="9" t="s">
        <v>1148</v>
      </c>
      <c r="AC549" s="30">
        <v>0</v>
      </c>
      <c r="AD549" s="9" t="s">
        <v>1148</v>
      </c>
      <c r="AE549" s="30">
        <v>0</v>
      </c>
      <c r="AF549" s="9" t="s">
        <v>1148</v>
      </c>
      <c r="AG549" s="19">
        <v>0</v>
      </c>
      <c r="AH549" s="34" t="s">
        <v>1148</v>
      </c>
      <c r="AI549" s="32">
        <v>1</v>
      </c>
      <c r="AJ549" s="7" t="s">
        <v>1148</v>
      </c>
      <c r="AK549" s="7" t="str">
        <f>IF(OR(N549="Q",P549="Q",R549="Q",T549="Q",V549="Q",X549="Q",Z549="Q",AB549="Q",AD549="Q",AF549="Q",AH549="Q",AJ549="Q"),"Yes","No")</f>
        <v>No</v>
      </c>
    </row>
    <row r="550" spans="1:37">
      <c r="A550" s="7" t="s">
        <v>690</v>
      </c>
      <c r="B550" s="7" t="s">
        <v>691</v>
      </c>
      <c r="C550" s="37" t="s">
        <v>17</v>
      </c>
      <c r="D550" s="298">
        <v>9142</v>
      </c>
      <c r="E550" s="299">
        <v>90142</v>
      </c>
      <c r="F550" s="27" t="s">
        <v>114</v>
      </c>
      <c r="G550" s="27" t="s">
        <v>160</v>
      </c>
      <c r="H550" s="35">
        <v>72794</v>
      </c>
      <c r="I550" s="35">
        <v>36</v>
      </c>
      <c r="J550" s="9" t="s">
        <v>7</v>
      </c>
      <c r="K550" s="9" t="s">
        <v>161</v>
      </c>
      <c r="L550" s="8">
        <v>36</v>
      </c>
      <c r="M550" s="8">
        <v>153482</v>
      </c>
      <c r="N550" s="9" t="s">
        <v>1148</v>
      </c>
      <c r="O550" s="8">
        <v>20504</v>
      </c>
      <c r="P550" s="9" t="s">
        <v>1148</v>
      </c>
      <c r="Q550" s="8">
        <v>1297</v>
      </c>
      <c r="R550" s="9" t="s">
        <v>1148</v>
      </c>
      <c r="S550" s="8">
        <v>12181</v>
      </c>
      <c r="T550" s="9" t="s">
        <v>1148</v>
      </c>
      <c r="U550" s="8">
        <v>0</v>
      </c>
      <c r="V550" s="9" t="s">
        <v>1148</v>
      </c>
      <c r="W550" s="33">
        <v>187464</v>
      </c>
      <c r="X550" s="9" t="s">
        <v>1148</v>
      </c>
      <c r="Y550" s="30">
        <v>219</v>
      </c>
      <c r="Z550" s="9" t="s">
        <v>1148</v>
      </c>
      <c r="AA550" s="30">
        <v>34</v>
      </c>
      <c r="AB550" s="9" t="s">
        <v>1148</v>
      </c>
      <c r="AC550" s="30">
        <v>1</v>
      </c>
      <c r="AD550" s="9" t="s">
        <v>1148</v>
      </c>
      <c r="AE550" s="30">
        <v>23</v>
      </c>
      <c r="AF550" s="9" t="s">
        <v>1148</v>
      </c>
      <c r="AG550" s="19">
        <v>0</v>
      </c>
      <c r="AH550" s="34" t="s">
        <v>1148</v>
      </c>
      <c r="AI550" s="32">
        <v>277</v>
      </c>
      <c r="AJ550" s="7" t="s">
        <v>1148</v>
      </c>
      <c r="AK550" s="7" t="str">
        <f>IF(OR(N550="Q",P550="Q",R550="Q",T550="Q",V550="Q",X550="Q",Z550="Q",AB550="Q",AD550="Q",AF550="Q",AH550="Q",AJ550="Q"),"Yes","No")</f>
        <v>No</v>
      </c>
    </row>
    <row r="551" spans="1:37">
      <c r="A551" s="7" t="s">
        <v>531</v>
      </c>
      <c r="B551" s="7" t="s">
        <v>532</v>
      </c>
      <c r="C551" s="37" t="s">
        <v>42</v>
      </c>
      <c r="D551" s="298">
        <v>5054</v>
      </c>
      <c r="E551" s="299">
        <v>50054</v>
      </c>
      <c r="F551" s="27" t="s">
        <v>164</v>
      </c>
      <c r="G551" s="27" t="s">
        <v>160</v>
      </c>
      <c r="H551" s="35">
        <v>90580</v>
      </c>
      <c r="I551" s="35">
        <v>36</v>
      </c>
      <c r="J551" s="9" t="s">
        <v>7</v>
      </c>
      <c r="K551" s="9" t="s">
        <v>161</v>
      </c>
      <c r="L551" s="8">
        <v>26</v>
      </c>
      <c r="M551" s="8">
        <v>12378</v>
      </c>
      <c r="N551" s="9" t="s">
        <v>1148</v>
      </c>
      <c r="O551" s="8">
        <v>0</v>
      </c>
      <c r="P551" s="9" t="s">
        <v>1148</v>
      </c>
      <c r="Q551" s="8">
        <v>0</v>
      </c>
      <c r="R551" s="9" t="s">
        <v>1148</v>
      </c>
      <c r="S551" s="8">
        <v>0</v>
      </c>
      <c r="T551" s="9" t="s">
        <v>1148</v>
      </c>
      <c r="U551" s="8">
        <v>0</v>
      </c>
      <c r="V551" s="9" t="s">
        <v>1148</v>
      </c>
      <c r="W551" s="33">
        <v>12378</v>
      </c>
      <c r="X551" s="9" t="s">
        <v>1148</v>
      </c>
      <c r="Y551" s="30">
        <v>7</v>
      </c>
      <c r="Z551" s="9" t="s">
        <v>1148</v>
      </c>
      <c r="AA551" s="30">
        <v>0</v>
      </c>
      <c r="AB551" s="9" t="s">
        <v>1148</v>
      </c>
      <c r="AC551" s="30">
        <v>0</v>
      </c>
      <c r="AD551" s="9" t="s">
        <v>1148</v>
      </c>
      <c r="AE551" s="30">
        <v>0</v>
      </c>
      <c r="AF551" s="9" t="s">
        <v>1148</v>
      </c>
      <c r="AG551" s="19">
        <v>0</v>
      </c>
      <c r="AH551" s="34" t="s">
        <v>1148</v>
      </c>
      <c r="AI551" s="32">
        <v>7</v>
      </c>
      <c r="AJ551" s="7" t="s">
        <v>1148</v>
      </c>
      <c r="AK551" s="7" t="str">
        <f>IF(OR(N551="Q",P551="Q",R551="Q",T551="Q",V551="Q",X551="Q",Z551="Q",AB551="Q",AD551="Q",AF551="Q",AH551="Q",AJ551="Q"),"Yes","No")</f>
        <v>No</v>
      </c>
    </row>
    <row r="552" spans="1:37">
      <c r="A552" s="7" t="s">
        <v>531</v>
      </c>
      <c r="B552" s="7" t="s">
        <v>532</v>
      </c>
      <c r="C552" s="37" t="s">
        <v>42</v>
      </c>
      <c r="D552" s="298">
        <v>5054</v>
      </c>
      <c r="E552" s="299">
        <v>50054</v>
      </c>
      <c r="F552" s="27" t="s">
        <v>164</v>
      </c>
      <c r="G552" s="27" t="s">
        <v>160</v>
      </c>
      <c r="H552" s="35">
        <v>90580</v>
      </c>
      <c r="I552" s="35">
        <v>36</v>
      </c>
      <c r="J552" s="9" t="s">
        <v>10</v>
      </c>
      <c r="K552" s="9" t="s">
        <v>161</v>
      </c>
      <c r="L552" s="8">
        <v>10</v>
      </c>
      <c r="M552" s="8">
        <v>2956</v>
      </c>
      <c r="N552" s="9" t="s">
        <v>1148</v>
      </c>
      <c r="O552" s="8">
        <v>0</v>
      </c>
      <c r="P552" s="9" t="s">
        <v>1148</v>
      </c>
      <c r="Q552" s="8">
        <v>904</v>
      </c>
      <c r="R552" s="9" t="s">
        <v>1148</v>
      </c>
      <c r="S552" s="8">
        <v>0</v>
      </c>
      <c r="T552" s="9" t="s">
        <v>1148</v>
      </c>
      <c r="U552" s="8">
        <v>0</v>
      </c>
      <c r="V552" s="9" t="s">
        <v>1148</v>
      </c>
      <c r="W552" s="33">
        <v>3860</v>
      </c>
      <c r="X552" s="9" t="s">
        <v>1148</v>
      </c>
      <c r="Y552" s="30">
        <v>2</v>
      </c>
      <c r="Z552" s="9" t="s">
        <v>1148</v>
      </c>
      <c r="AA552" s="30">
        <v>0</v>
      </c>
      <c r="AB552" s="9" t="s">
        <v>1148</v>
      </c>
      <c r="AC552" s="30">
        <v>1</v>
      </c>
      <c r="AD552" s="9" t="s">
        <v>1148</v>
      </c>
      <c r="AE552" s="30">
        <v>0</v>
      </c>
      <c r="AF552" s="9" t="s">
        <v>1148</v>
      </c>
      <c r="AG552" s="19">
        <v>0</v>
      </c>
      <c r="AH552" s="34" t="s">
        <v>1148</v>
      </c>
      <c r="AI552" s="32">
        <v>3</v>
      </c>
      <c r="AJ552" s="7" t="s">
        <v>1148</v>
      </c>
      <c r="AK552" s="7" t="str">
        <f>IF(OR(N552="Q",P552="Q",R552="Q",T552="Q",V552="Q",X552="Q",Z552="Q",AB552="Q",AD552="Q",AF552="Q",AH552="Q",AJ552="Q"),"Yes","No")</f>
        <v>No</v>
      </c>
    </row>
    <row r="553" spans="1:37">
      <c r="A553" s="7" t="s">
        <v>357</v>
      </c>
      <c r="B553" s="7" t="s">
        <v>358</v>
      </c>
      <c r="C553" s="37" t="s">
        <v>40</v>
      </c>
      <c r="D553" s="298">
        <v>5061</v>
      </c>
      <c r="E553" s="299">
        <v>50061</v>
      </c>
      <c r="F553" s="27" t="s">
        <v>164</v>
      </c>
      <c r="G553" s="27" t="s">
        <v>160</v>
      </c>
      <c r="H553" s="35">
        <v>93863</v>
      </c>
      <c r="I553" s="35">
        <v>35</v>
      </c>
      <c r="J553" s="9" t="s">
        <v>7</v>
      </c>
      <c r="K553" s="9" t="s">
        <v>161</v>
      </c>
      <c r="L553" s="8">
        <v>22</v>
      </c>
      <c r="M553" s="8">
        <v>6215</v>
      </c>
      <c r="N553" s="9" t="s">
        <v>1148</v>
      </c>
      <c r="O553" s="8">
        <v>0</v>
      </c>
      <c r="P553" s="9" t="s">
        <v>1148</v>
      </c>
      <c r="Q553" s="8">
        <v>0</v>
      </c>
      <c r="R553" s="9" t="s">
        <v>1148</v>
      </c>
      <c r="S553" s="8">
        <v>355</v>
      </c>
      <c r="T553" s="9" t="s">
        <v>1148</v>
      </c>
      <c r="U553" s="8">
        <v>0</v>
      </c>
      <c r="V553" s="9" t="s">
        <v>1148</v>
      </c>
      <c r="W553" s="33">
        <v>6570</v>
      </c>
      <c r="X553" s="9" t="s">
        <v>1148</v>
      </c>
      <c r="Y553" s="30">
        <v>6</v>
      </c>
      <c r="Z553" s="9" t="s">
        <v>1148</v>
      </c>
      <c r="AA553" s="30">
        <v>0</v>
      </c>
      <c r="AB553" s="9" t="s">
        <v>1148</v>
      </c>
      <c r="AC553" s="30">
        <v>0</v>
      </c>
      <c r="AD553" s="9" t="s">
        <v>1148</v>
      </c>
      <c r="AE553" s="30">
        <v>3</v>
      </c>
      <c r="AF553" s="9" t="s">
        <v>1148</v>
      </c>
      <c r="AG553" s="19">
        <v>0</v>
      </c>
      <c r="AH553" s="34" t="s">
        <v>1148</v>
      </c>
      <c r="AI553" s="32">
        <v>9</v>
      </c>
      <c r="AJ553" s="7" t="s">
        <v>1148</v>
      </c>
      <c r="AK553" s="7" t="str">
        <f>IF(OR(N553="Q",P553="Q",R553="Q",T553="Q",V553="Q",X553="Q",Z553="Q",AB553="Q",AD553="Q",AF553="Q",AH553="Q",AJ553="Q"),"Yes","No")</f>
        <v>No</v>
      </c>
    </row>
    <row r="554" spans="1:37">
      <c r="A554" s="7" t="s">
        <v>663</v>
      </c>
      <c r="B554" s="7" t="s">
        <v>664</v>
      </c>
      <c r="C554" s="37" t="s">
        <v>84</v>
      </c>
      <c r="D554" s="298">
        <v>6082</v>
      </c>
      <c r="E554" s="299">
        <v>60082</v>
      </c>
      <c r="F554" s="27" t="s">
        <v>167</v>
      </c>
      <c r="G554" s="27" t="s">
        <v>160</v>
      </c>
      <c r="H554" s="35">
        <v>106383</v>
      </c>
      <c r="I554" s="35">
        <v>35</v>
      </c>
      <c r="J554" s="9" t="s">
        <v>7</v>
      </c>
      <c r="K554" s="9" t="s">
        <v>161</v>
      </c>
      <c r="L554" s="8">
        <v>14</v>
      </c>
      <c r="M554" s="8">
        <v>15071</v>
      </c>
      <c r="N554" s="9" t="s">
        <v>1148</v>
      </c>
      <c r="O554" s="8">
        <v>0</v>
      </c>
      <c r="P554" s="9" t="s">
        <v>1148</v>
      </c>
      <c r="Q554" s="8">
        <v>0</v>
      </c>
      <c r="R554" s="9" t="s">
        <v>1148</v>
      </c>
      <c r="S554" s="8">
        <v>0</v>
      </c>
      <c r="T554" s="9" t="s">
        <v>1148</v>
      </c>
      <c r="U554" s="8">
        <v>0</v>
      </c>
      <c r="V554" s="9" t="s">
        <v>1148</v>
      </c>
      <c r="W554" s="33">
        <v>15071</v>
      </c>
      <c r="X554" s="9" t="s">
        <v>1148</v>
      </c>
      <c r="Y554" s="30">
        <v>10.5</v>
      </c>
      <c r="Z554" s="9" t="s">
        <v>1148</v>
      </c>
      <c r="AA554" s="30">
        <v>0</v>
      </c>
      <c r="AB554" s="9" t="s">
        <v>1148</v>
      </c>
      <c r="AC554" s="30">
        <v>0</v>
      </c>
      <c r="AD554" s="9" t="s">
        <v>1148</v>
      </c>
      <c r="AE554" s="30">
        <v>0</v>
      </c>
      <c r="AF554" s="9" t="s">
        <v>1148</v>
      </c>
      <c r="AG554" s="19">
        <v>0</v>
      </c>
      <c r="AH554" s="34" t="s">
        <v>1148</v>
      </c>
      <c r="AI554" s="32">
        <v>10.5</v>
      </c>
      <c r="AJ554" s="7" t="s">
        <v>1148</v>
      </c>
      <c r="AK554" s="7" t="str">
        <f>IF(OR(N554="Q",P554="Q",R554="Q",T554="Q",V554="Q",X554="Q",Z554="Q",AB554="Q",AD554="Q",AF554="Q",AH554="Q",AJ554="Q"),"Yes","No")</f>
        <v>No</v>
      </c>
    </row>
    <row r="555" spans="1:37">
      <c r="A555" s="7" t="s">
        <v>663</v>
      </c>
      <c r="B555" s="7" t="s">
        <v>664</v>
      </c>
      <c r="C555" s="37" t="s">
        <v>84</v>
      </c>
      <c r="D555" s="298">
        <v>6082</v>
      </c>
      <c r="E555" s="299">
        <v>60082</v>
      </c>
      <c r="F555" s="27" t="s">
        <v>167</v>
      </c>
      <c r="G555" s="27" t="s">
        <v>160</v>
      </c>
      <c r="H555" s="35">
        <v>106383</v>
      </c>
      <c r="I555" s="35">
        <v>35</v>
      </c>
      <c r="J555" s="9" t="s">
        <v>10</v>
      </c>
      <c r="K555" s="9" t="s">
        <v>161</v>
      </c>
      <c r="L555" s="8">
        <v>9</v>
      </c>
      <c r="M555" s="8">
        <v>8115</v>
      </c>
      <c r="N555" s="9" t="s">
        <v>1148</v>
      </c>
      <c r="O555" s="8">
        <v>0</v>
      </c>
      <c r="P555" s="9" t="s">
        <v>1148</v>
      </c>
      <c r="Q555" s="8">
        <v>0</v>
      </c>
      <c r="R555" s="9" t="s">
        <v>1148</v>
      </c>
      <c r="S555" s="8">
        <v>0</v>
      </c>
      <c r="T555" s="9" t="s">
        <v>1148</v>
      </c>
      <c r="U555" s="8">
        <v>0</v>
      </c>
      <c r="V555" s="9" t="s">
        <v>1148</v>
      </c>
      <c r="W555" s="33">
        <v>8115</v>
      </c>
      <c r="X555" s="9" t="s">
        <v>1148</v>
      </c>
      <c r="Y555" s="30">
        <v>5.5</v>
      </c>
      <c r="Z555" s="9" t="s">
        <v>1148</v>
      </c>
      <c r="AA555" s="30">
        <v>0</v>
      </c>
      <c r="AB555" s="9" t="s">
        <v>1148</v>
      </c>
      <c r="AC555" s="30">
        <v>0</v>
      </c>
      <c r="AD555" s="9" t="s">
        <v>1148</v>
      </c>
      <c r="AE555" s="30">
        <v>0</v>
      </c>
      <c r="AF555" s="9" t="s">
        <v>1148</v>
      </c>
      <c r="AG555" s="19">
        <v>0</v>
      </c>
      <c r="AH555" s="34" t="s">
        <v>1148</v>
      </c>
      <c r="AI555" s="32">
        <v>5.5</v>
      </c>
      <c r="AJ555" s="7" t="s">
        <v>1148</v>
      </c>
      <c r="AK555" s="7" t="str">
        <f>IF(OR(N555="Q",P555="Q",R555="Q",T555="Q",V555="Q",X555="Q",Z555="Q",AB555="Q",AD555="Q",AF555="Q",AH555="Q",AJ555="Q"),"Yes","No")</f>
        <v>No</v>
      </c>
    </row>
    <row r="556" spans="1:37">
      <c r="A556" s="7" t="s">
        <v>357</v>
      </c>
      <c r="B556" s="7" t="s">
        <v>358</v>
      </c>
      <c r="C556" s="37" t="s">
        <v>40</v>
      </c>
      <c r="D556" s="298">
        <v>5061</v>
      </c>
      <c r="E556" s="299">
        <v>50061</v>
      </c>
      <c r="F556" s="27" t="s">
        <v>164</v>
      </c>
      <c r="G556" s="27" t="s">
        <v>160</v>
      </c>
      <c r="H556" s="35">
        <v>93863</v>
      </c>
      <c r="I556" s="35">
        <v>35</v>
      </c>
      <c r="J556" s="9" t="s">
        <v>10</v>
      </c>
      <c r="K556" s="9" t="s">
        <v>161</v>
      </c>
      <c r="L556" s="8">
        <v>6</v>
      </c>
      <c r="M556" s="8">
        <v>1394</v>
      </c>
      <c r="N556" s="9" t="s">
        <v>1148</v>
      </c>
      <c r="O556" s="8">
        <v>0</v>
      </c>
      <c r="P556" s="9" t="s">
        <v>1148</v>
      </c>
      <c r="Q556" s="8">
        <v>0</v>
      </c>
      <c r="R556" s="9" t="s">
        <v>1148</v>
      </c>
      <c r="S556" s="8">
        <v>0</v>
      </c>
      <c r="T556" s="9" t="s">
        <v>1148</v>
      </c>
      <c r="U556" s="8">
        <v>0</v>
      </c>
      <c r="V556" s="9" t="s">
        <v>1148</v>
      </c>
      <c r="W556" s="33">
        <v>1394</v>
      </c>
      <c r="X556" s="9" t="s">
        <v>1148</v>
      </c>
      <c r="Y556" s="30">
        <v>1</v>
      </c>
      <c r="Z556" s="9" t="s">
        <v>1148</v>
      </c>
      <c r="AA556" s="30">
        <v>0</v>
      </c>
      <c r="AB556" s="9" t="s">
        <v>1148</v>
      </c>
      <c r="AC556" s="30">
        <v>0</v>
      </c>
      <c r="AD556" s="9" t="s">
        <v>1148</v>
      </c>
      <c r="AE556" s="30">
        <v>0</v>
      </c>
      <c r="AF556" s="9" t="s">
        <v>1148</v>
      </c>
      <c r="AG556" s="19">
        <v>0</v>
      </c>
      <c r="AH556" s="34" t="s">
        <v>1148</v>
      </c>
      <c r="AI556" s="32">
        <v>1</v>
      </c>
      <c r="AJ556" s="7" t="s">
        <v>1148</v>
      </c>
      <c r="AK556" s="7" t="str">
        <f>IF(OR(N556="Q",P556="Q",R556="Q",T556="Q",V556="Q",X556="Q",Z556="Q",AB556="Q",AD556="Q",AF556="Q",AH556="Q",AJ556="Q"),"Yes","No")</f>
        <v>No</v>
      </c>
    </row>
    <row r="557" spans="1:37">
      <c r="A557" s="7" t="s">
        <v>125</v>
      </c>
      <c r="B557" s="7" t="s">
        <v>202</v>
      </c>
      <c r="C557" s="37" t="s">
        <v>77</v>
      </c>
      <c r="D557" s="298">
        <v>3011</v>
      </c>
      <c r="E557" s="299">
        <v>30011</v>
      </c>
      <c r="F557" s="27" t="s">
        <v>167</v>
      </c>
      <c r="G557" s="27" t="s">
        <v>160</v>
      </c>
      <c r="H557" s="35">
        <v>79930</v>
      </c>
      <c r="I557" s="35">
        <v>34</v>
      </c>
      <c r="J557" s="9" t="s">
        <v>7</v>
      </c>
      <c r="K557" s="9" t="s">
        <v>161</v>
      </c>
      <c r="L557" s="8">
        <v>21</v>
      </c>
      <c r="M557" s="8">
        <v>10491</v>
      </c>
      <c r="N557" s="9" t="s">
        <v>1148</v>
      </c>
      <c r="O557" s="8">
        <v>0</v>
      </c>
      <c r="P557" s="9" t="s">
        <v>1148</v>
      </c>
      <c r="Q557" s="8">
        <v>0</v>
      </c>
      <c r="R557" s="9" t="s">
        <v>1148</v>
      </c>
      <c r="S557" s="8">
        <v>0</v>
      </c>
      <c r="T557" s="9" t="s">
        <v>1148</v>
      </c>
      <c r="U557" s="8">
        <v>0</v>
      </c>
      <c r="V557" s="9" t="s">
        <v>1148</v>
      </c>
      <c r="W557" s="33">
        <v>10491</v>
      </c>
      <c r="X557" s="9" t="s">
        <v>1148</v>
      </c>
      <c r="Y557" s="30">
        <v>6.5</v>
      </c>
      <c r="Z557" s="9" t="s">
        <v>1148</v>
      </c>
      <c r="AA557" s="30">
        <v>0</v>
      </c>
      <c r="AB557" s="9" t="s">
        <v>1148</v>
      </c>
      <c r="AC557" s="30">
        <v>0</v>
      </c>
      <c r="AD557" s="9" t="s">
        <v>1148</v>
      </c>
      <c r="AE557" s="30">
        <v>0</v>
      </c>
      <c r="AF557" s="9" t="s">
        <v>1148</v>
      </c>
      <c r="AG557" s="19">
        <v>0</v>
      </c>
      <c r="AH557" s="34" t="s">
        <v>1148</v>
      </c>
      <c r="AI557" s="32">
        <v>6.5</v>
      </c>
      <c r="AJ557" s="7" t="s">
        <v>1148</v>
      </c>
      <c r="AK557" s="7" t="str">
        <f>IF(OR(N557="Q",P557="Q",R557="Q",T557="Q",V557="Q",X557="Q",Z557="Q",AB557="Q",AD557="Q",AF557="Q",AH557="Q",AJ557="Q"),"Yes","No")</f>
        <v>No</v>
      </c>
    </row>
    <row r="558" spans="1:37">
      <c r="A558" s="7" t="s">
        <v>50</v>
      </c>
      <c r="B558" s="7" t="s">
        <v>386</v>
      </c>
      <c r="C558" s="37" t="s">
        <v>48</v>
      </c>
      <c r="D558" s="298">
        <v>3072</v>
      </c>
      <c r="E558" s="299">
        <v>30072</v>
      </c>
      <c r="F558" s="27" t="s">
        <v>164</v>
      </c>
      <c r="G558" s="27" t="s">
        <v>160</v>
      </c>
      <c r="H558" s="35">
        <v>141576</v>
      </c>
      <c r="I558" s="35">
        <v>34</v>
      </c>
      <c r="J558" s="9" t="s">
        <v>10</v>
      </c>
      <c r="K558" s="9" t="s">
        <v>161</v>
      </c>
      <c r="L558" s="8">
        <v>18</v>
      </c>
      <c r="M558" s="8">
        <v>6857</v>
      </c>
      <c r="N558" s="9" t="s">
        <v>1148</v>
      </c>
      <c r="O558" s="8">
        <v>198</v>
      </c>
      <c r="P558" s="9" t="s">
        <v>1148</v>
      </c>
      <c r="Q558" s="8">
        <v>0</v>
      </c>
      <c r="R558" s="9" t="s">
        <v>1148</v>
      </c>
      <c r="S558" s="8">
        <v>54</v>
      </c>
      <c r="T558" s="9" t="s">
        <v>1148</v>
      </c>
      <c r="U558" s="8">
        <v>0</v>
      </c>
      <c r="V558" s="9" t="s">
        <v>1148</v>
      </c>
      <c r="W558" s="33">
        <v>7109</v>
      </c>
      <c r="X558" s="9" t="s">
        <v>1148</v>
      </c>
      <c r="Y558" s="30">
        <v>9</v>
      </c>
      <c r="Z558" s="9" t="s">
        <v>1148</v>
      </c>
      <c r="AA558" s="30">
        <v>0.4</v>
      </c>
      <c r="AB558" s="9" t="s">
        <v>1148</v>
      </c>
      <c r="AC558" s="30">
        <v>0</v>
      </c>
      <c r="AD558" s="9" t="s">
        <v>1148</v>
      </c>
      <c r="AE558" s="30">
        <v>0.2</v>
      </c>
      <c r="AF558" s="9" t="s">
        <v>1148</v>
      </c>
      <c r="AG558" s="19">
        <v>0</v>
      </c>
      <c r="AH558" s="34" t="s">
        <v>1148</v>
      </c>
      <c r="AI558" s="32">
        <v>9.6</v>
      </c>
      <c r="AJ558" s="7" t="s">
        <v>1148</v>
      </c>
      <c r="AK558" s="7" t="str">
        <f>IF(OR(N558="Q",P558="Q",R558="Q",T558="Q",V558="Q",X558="Q",Z558="Q",AB558="Q",AD558="Q",AF558="Q",AH558="Q",AJ558="Q"),"Yes","No")</f>
        <v>No</v>
      </c>
    </row>
    <row r="559" spans="1:37">
      <c r="A559" s="7" t="s">
        <v>50</v>
      </c>
      <c r="B559" s="7" t="s">
        <v>386</v>
      </c>
      <c r="C559" s="37" t="s">
        <v>48</v>
      </c>
      <c r="D559" s="298">
        <v>3072</v>
      </c>
      <c r="E559" s="299">
        <v>30072</v>
      </c>
      <c r="F559" s="27" t="s">
        <v>164</v>
      </c>
      <c r="G559" s="27" t="s">
        <v>160</v>
      </c>
      <c r="H559" s="35">
        <v>141576</v>
      </c>
      <c r="I559" s="35">
        <v>34</v>
      </c>
      <c r="J559" s="9" t="s">
        <v>7</v>
      </c>
      <c r="K559" s="9" t="s">
        <v>161</v>
      </c>
      <c r="L559" s="8">
        <v>16</v>
      </c>
      <c r="M559" s="8">
        <v>12913</v>
      </c>
      <c r="N559" s="9" t="s">
        <v>1148</v>
      </c>
      <c r="O559" s="8">
        <v>287</v>
      </c>
      <c r="P559" s="9" t="s">
        <v>1148</v>
      </c>
      <c r="Q559" s="8">
        <v>0</v>
      </c>
      <c r="R559" s="9" t="s">
        <v>1148</v>
      </c>
      <c r="S559" s="8">
        <v>959</v>
      </c>
      <c r="T559" s="9" t="s">
        <v>1148</v>
      </c>
      <c r="U559" s="8">
        <v>0</v>
      </c>
      <c r="V559" s="9" t="s">
        <v>1148</v>
      </c>
      <c r="W559" s="33">
        <v>14159</v>
      </c>
      <c r="X559" s="9" t="s">
        <v>1148</v>
      </c>
      <c r="Y559" s="30">
        <v>19</v>
      </c>
      <c r="Z559" s="9" t="s">
        <v>1148</v>
      </c>
      <c r="AA559" s="30">
        <v>0.6</v>
      </c>
      <c r="AB559" s="9" t="s">
        <v>1148</v>
      </c>
      <c r="AC559" s="30">
        <v>0</v>
      </c>
      <c r="AD559" s="9" t="s">
        <v>1148</v>
      </c>
      <c r="AE559" s="30">
        <v>0.95</v>
      </c>
      <c r="AF559" s="9" t="s">
        <v>1148</v>
      </c>
      <c r="AG559" s="19">
        <v>0</v>
      </c>
      <c r="AH559" s="34" t="s">
        <v>1148</v>
      </c>
      <c r="AI559" s="32">
        <v>20.55</v>
      </c>
      <c r="AJ559" s="7" t="s">
        <v>1148</v>
      </c>
      <c r="AK559" s="7" t="str">
        <f>IF(OR(N559="Q",P559="Q",R559="Q",T559="Q",V559="Q",X559="Q",Z559="Q",AB559="Q",AD559="Q",AF559="Q",AH559="Q",AJ559="Q"),"Yes","No")</f>
        <v>No</v>
      </c>
    </row>
    <row r="560" spans="1:37">
      <c r="A560" s="7" t="s">
        <v>125</v>
      </c>
      <c r="B560" s="7" t="s">
        <v>202</v>
      </c>
      <c r="C560" s="37" t="s">
        <v>77</v>
      </c>
      <c r="D560" s="298">
        <v>3011</v>
      </c>
      <c r="E560" s="299">
        <v>30011</v>
      </c>
      <c r="F560" s="27" t="s">
        <v>167</v>
      </c>
      <c r="G560" s="27" t="s">
        <v>160</v>
      </c>
      <c r="H560" s="35">
        <v>79930</v>
      </c>
      <c r="I560" s="35">
        <v>34</v>
      </c>
      <c r="J560" s="9" t="s">
        <v>10</v>
      </c>
      <c r="K560" s="9" t="s">
        <v>161</v>
      </c>
      <c r="L560" s="8">
        <v>1</v>
      </c>
      <c r="M560" s="8">
        <v>336</v>
      </c>
      <c r="N560" s="9" t="s">
        <v>1148</v>
      </c>
      <c r="O560" s="8">
        <v>0</v>
      </c>
      <c r="P560" s="9" t="s">
        <v>1148</v>
      </c>
      <c r="Q560" s="8">
        <v>0</v>
      </c>
      <c r="R560" s="9" t="s">
        <v>1148</v>
      </c>
      <c r="S560" s="8">
        <v>0</v>
      </c>
      <c r="T560" s="9" t="s">
        <v>1148</v>
      </c>
      <c r="U560" s="8">
        <v>0</v>
      </c>
      <c r="V560" s="9" t="s">
        <v>1148</v>
      </c>
      <c r="W560" s="33">
        <v>336</v>
      </c>
      <c r="X560" s="9" t="s">
        <v>1148</v>
      </c>
      <c r="Y560" s="30">
        <v>0.5</v>
      </c>
      <c r="Z560" s="9" t="s">
        <v>1148</v>
      </c>
      <c r="AA560" s="30">
        <v>0</v>
      </c>
      <c r="AB560" s="9" t="s">
        <v>1148</v>
      </c>
      <c r="AC560" s="30">
        <v>0</v>
      </c>
      <c r="AD560" s="9" t="s">
        <v>1148</v>
      </c>
      <c r="AE560" s="30">
        <v>0</v>
      </c>
      <c r="AF560" s="9" t="s">
        <v>1148</v>
      </c>
      <c r="AG560" s="19">
        <v>0</v>
      </c>
      <c r="AH560" s="34" t="s">
        <v>1148</v>
      </c>
      <c r="AI560" s="32">
        <v>0.5</v>
      </c>
      <c r="AJ560" s="7" t="s">
        <v>1148</v>
      </c>
      <c r="AK560" s="7" t="str">
        <f>IF(OR(N560="Q",P560="Q",R560="Q",T560="Q",V560="Q",X560="Q",Z560="Q",AB560="Q",AD560="Q",AF560="Q",AH560="Q",AJ560="Q"),"Yes","No")</f>
        <v>No</v>
      </c>
    </row>
    <row r="561" spans="1:37">
      <c r="A561" s="7" t="s">
        <v>116</v>
      </c>
      <c r="B561" s="7" t="s">
        <v>797</v>
      </c>
      <c r="C561" s="37" t="s">
        <v>13</v>
      </c>
      <c r="D561" s="298">
        <v>9228</v>
      </c>
      <c r="E561" s="299">
        <v>90228</v>
      </c>
      <c r="F561" s="27" t="s">
        <v>246</v>
      </c>
      <c r="G561" s="27" t="s">
        <v>160</v>
      </c>
      <c r="H561" s="35">
        <v>843168</v>
      </c>
      <c r="I561" s="35">
        <v>33</v>
      </c>
      <c r="J561" s="9" t="s">
        <v>8</v>
      </c>
      <c r="K561" s="9" t="s">
        <v>161</v>
      </c>
      <c r="L561" s="8">
        <v>33</v>
      </c>
      <c r="M561" s="8">
        <v>0</v>
      </c>
      <c r="N561" s="9" t="s">
        <v>1148</v>
      </c>
      <c r="O561" s="8">
        <v>0</v>
      </c>
      <c r="P561" s="9" t="s">
        <v>1148</v>
      </c>
      <c r="Q561" s="8">
        <v>0</v>
      </c>
      <c r="R561" s="9" t="s">
        <v>1148</v>
      </c>
      <c r="S561" s="8">
        <v>50</v>
      </c>
      <c r="T561" s="9" t="s">
        <v>1148</v>
      </c>
      <c r="U561" s="8">
        <v>0</v>
      </c>
      <c r="V561" s="9" t="s">
        <v>1148</v>
      </c>
      <c r="W561" s="33">
        <v>50</v>
      </c>
      <c r="X561" s="9" t="s">
        <v>1148</v>
      </c>
      <c r="Y561" s="30">
        <v>0</v>
      </c>
      <c r="Z561" s="9" t="s">
        <v>1148</v>
      </c>
      <c r="AA561" s="30">
        <v>0</v>
      </c>
      <c r="AB561" s="9" t="s">
        <v>1148</v>
      </c>
      <c r="AC561" s="30">
        <v>0</v>
      </c>
      <c r="AD561" s="9" t="s">
        <v>1148</v>
      </c>
      <c r="AE561" s="30">
        <v>1</v>
      </c>
      <c r="AF561" s="9" t="s">
        <v>1148</v>
      </c>
      <c r="AG561" s="19">
        <v>0</v>
      </c>
      <c r="AH561" s="34" t="s">
        <v>1148</v>
      </c>
      <c r="AI561" s="32">
        <v>1</v>
      </c>
      <c r="AJ561" s="7" t="s">
        <v>1148</v>
      </c>
      <c r="AK561" s="7" t="str">
        <f>IF(OR(N561="Q",P561="Q",R561="Q",T561="Q",V561="Q",X561="Q",Z561="Q",AB561="Q",AD561="Q",AF561="Q",AH561="Q",AJ561="Q"),"Yes","No")</f>
        <v>No</v>
      </c>
    </row>
    <row r="562" spans="1:37">
      <c r="A562" s="7" t="s">
        <v>318</v>
      </c>
      <c r="B562" s="7" t="s">
        <v>319</v>
      </c>
      <c r="C562" s="37" t="s">
        <v>17</v>
      </c>
      <c r="D562" s="298">
        <v>9017</v>
      </c>
      <c r="E562" s="299">
        <v>90017</v>
      </c>
      <c r="F562" s="27" t="s">
        <v>164</v>
      </c>
      <c r="G562" s="27" t="s">
        <v>160</v>
      </c>
      <c r="H562" s="35">
        <v>308231</v>
      </c>
      <c r="I562" s="35">
        <v>33</v>
      </c>
      <c r="J562" s="9" t="s">
        <v>7</v>
      </c>
      <c r="K562" s="9" t="s">
        <v>161</v>
      </c>
      <c r="L562" s="8">
        <v>22</v>
      </c>
      <c r="M562" s="8">
        <v>22032</v>
      </c>
      <c r="N562" s="9" t="s">
        <v>1148</v>
      </c>
      <c r="O562" s="8">
        <v>0</v>
      </c>
      <c r="P562" s="9" t="s">
        <v>1148</v>
      </c>
      <c r="Q562" s="8">
        <v>0</v>
      </c>
      <c r="R562" s="9" t="s">
        <v>1148</v>
      </c>
      <c r="S562" s="8">
        <v>0</v>
      </c>
      <c r="T562" s="9" t="s">
        <v>1148</v>
      </c>
      <c r="U562" s="8">
        <v>0</v>
      </c>
      <c r="V562" s="9" t="s">
        <v>1148</v>
      </c>
      <c r="W562" s="33">
        <v>22032</v>
      </c>
      <c r="X562" s="9" t="s">
        <v>1148</v>
      </c>
      <c r="Y562" s="30">
        <v>12</v>
      </c>
      <c r="Z562" s="9" t="s">
        <v>1148</v>
      </c>
      <c r="AA562" s="30">
        <v>0</v>
      </c>
      <c r="AB562" s="9" t="s">
        <v>1148</v>
      </c>
      <c r="AC562" s="30">
        <v>0</v>
      </c>
      <c r="AD562" s="9" t="s">
        <v>1148</v>
      </c>
      <c r="AE562" s="30">
        <v>0</v>
      </c>
      <c r="AF562" s="9" t="s">
        <v>1148</v>
      </c>
      <c r="AG562" s="19">
        <v>0</v>
      </c>
      <c r="AH562" s="34" t="s">
        <v>1148</v>
      </c>
      <c r="AI562" s="32">
        <v>12</v>
      </c>
      <c r="AJ562" s="7" t="s">
        <v>1148</v>
      </c>
      <c r="AK562" s="7" t="str">
        <f>IF(OR(N562="Q",P562="Q",R562="Q",T562="Q",V562="Q",X562="Q",Z562="Q",AB562="Q",AD562="Q",AF562="Q",AH562="Q",AJ562="Q"),"Yes","No")</f>
        <v>No</v>
      </c>
    </row>
    <row r="563" spans="1:37">
      <c r="A563" s="7" t="s">
        <v>294</v>
      </c>
      <c r="B563" s="7" t="s">
        <v>295</v>
      </c>
      <c r="C563" s="37" t="s">
        <v>84</v>
      </c>
      <c r="D563" s="298">
        <v>6014</v>
      </c>
      <c r="E563" s="299">
        <v>60014</v>
      </c>
      <c r="F563" s="27" t="s">
        <v>164</v>
      </c>
      <c r="G563" s="27" t="s">
        <v>160</v>
      </c>
      <c r="H563" s="35">
        <v>217585</v>
      </c>
      <c r="I563" s="35">
        <v>33</v>
      </c>
      <c r="J563" s="9" t="s">
        <v>7</v>
      </c>
      <c r="K563" s="9" t="s">
        <v>161</v>
      </c>
      <c r="L563" s="8">
        <v>19</v>
      </c>
      <c r="M563" s="8">
        <v>2484</v>
      </c>
      <c r="N563" s="9" t="s">
        <v>1148</v>
      </c>
      <c r="O563" s="8">
        <v>3258</v>
      </c>
      <c r="P563" s="9" t="s">
        <v>1148</v>
      </c>
      <c r="Q563" s="8">
        <v>0</v>
      </c>
      <c r="R563" s="9" t="s">
        <v>1148</v>
      </c>
      <c r="S563" s="8">
        <v>0</v>
      </c>
      <c r="T563" s="9" t="s">
        <v>1148</v>
      </c>
      <c r="U563" s="8">
        <v>0</v>
      </c>
      <c r="V563" s="9" t="s">
        <v>1148</v>
      </c>
      <c r="W563" s="33">
        <v>5742</v>
      </c>
      <c r="X563" s="9" t="s">
        <v>1148</v>
      </c>
      <c r="Y563" s="30">
        <v>7</v>
      </c>
      <c r="Z563" s="9" t="s">
        <v>1148</v>
      </c>
      <c r="AA563" s="30">
        <v>2</v>
      </c>
      <c r="AB563" s="9" t="s">
        <v>1148</v>
      </c>
      <c r="AC563" s="30">
        <v>0</v>
      </c>
      <c r="AD563" s="9" t="s">
        <v>1148</v>
      </c>
      <c r="AE563" s="30">
        <v>0</v>
      </c>
      <c r="AF563" s="9" t="s">
        <v>1148</v>
      </c>
      <c r="AG563" s="19">
        <v>0</v>
      </c>
      <c r="AH563" s="34" t="s">
        <v>1148</v>
      </c>
      <c r="AI563" s="32">
        <v>9</v>
      </c>
      <c r="AJ563" s="7" t="s">
        <v>1148</v>
      </c>
      <c r="AK563" s="7" t="str">
        <f>IF(OR(N563="Q",P563="Q",R563="Q",T563="Q",V563="Q",X563="Q",Z563="Q",AB563="Q",AD563="Q",AF563="Q",AH563="Q",AJ563="Q"),"Yes","No")</f>
        <v>No</v>
      </c>
    </row>
    <row r="564" spans="1:37">
      <c r="A564" s="7" t="s">
        <v>294</v>
      </c>
      <c r="B564" s="7" t="s">
        <v>295</v>
      </c>
      <c r="C564" s="37" t="s">
        <v>84</v>
      </c>
      <c r="D564" s="298">
        <v>6014</v>
      </c>
      <c r="E564" s="299">
        <v>60014</v>
      </c>
      <c r="F564" s="27" t="s">
        <v>164</v>
      </c>
      <c r="G564" s="27" t="s">
        <v>160</v>
      </c>
      <c r="H564" s="35">
        <v>217585</v>
      </c>
      <c r="I564" s="35">
        <v>33</v>
      </c>
      <c r="J564" s="9" t="s">
        <v>10</v>
      </c>
      <c r="K564" s="9" t="s">
        <v>161</v>
      </c>
      <c r="L564" s="8">
        <v>8</v>
      </c>
      <c r="M564" s="8">
        <v>5164</v>
      </c>
      <c r="N564" s="9" t="s">
        <v>1148</v>
      </c>
      <c r="O564" s="8">
        <v>620</v>
      </c>
      <c r="P564" s="9" t="s">
        <v>1148</v>
      </c>
      <c r="Q564" s="8">
        <v>0</v>
      </c>
      <c r="R564" s="9" t="s">
        <v>1148</v>
      </c>
      <c r="S564" s="8">
        <v>0</v>
      </c>
      <c r="T564" s="9" t="s">
        <v>1148</v>
      </c>
      <c r="U564" s="8">
        <v>0</v>
      </c>
      <c r="V564" s="9" t="s">
        <v>1148</v>
      </c>
      <c r="W564" s="33">
        <v>5784</v>
      </c>
      <c r="X564" s="9" t="s">
        <v>1148</v>
      </c>
      <c r="Y564" s="30">
        <v>8</v>
      </c>
      <c r="Z564" s="9" t="s">
        <v>1148</v>
      </c>
      <c r="AA564" s="30">
        <v>1</v>
      </c>
      <c r="AB564" s="9" t="s">
        <v>1148</v>
      </c>
      <c r="AC564" s="30">
        <v>0</v>
      </c>
      <c r="AD564" s="9" t="s">
        <v>1148</v>
      </c>
      <c r="AE564" s="30">
        <v>0</v>
      </c>
      <c r="AF564" s="9" t="s">
        <v>1148</v>
      </c>
      <c r="AG564" s="19">
        <v>0</v>
      </c>
      <c r="AH564" s="34" t="s">
        <v>1148</v>
      </c>
      <c r="AI564" s="32">
        <v>9</v>
      </c>
      <c r="AJ564" s="7" t="s">
        <v>1148</v>
      </c>
      <c r="AK564" s="7" t="str">
        <f>IF(OR(N564="Q",P564="Q",R564="Q",T564="Q",V564="Q",X564="Q",Z564="Q",AB564="Q",AD564="Q",AF564="Q",AH564="Q",AJ564="Q"),"Yes","No")</f>
        <v>No</v>
      </c>
    </row>
    <row r="565" spans="1:37">
      <c r="A565" s="7" t="s">
        <v>72</v>
      </c>
      <c r="B565" s="7" t="s">
        <v>524</v>
      </c>
      <c r="C565" s="37" t="s">
        <v>70</v>
      </c>
      <c r="D565" s="298">
        <v>2135</v>
      </c>
      <c r="E565" s="299">
        <v>20135</v>
      </c>
      <c r="F565" s="27" t="s">
        <v>175</v>
      </c>
      <c r="G565" s="27" t="s">
        <v>160</v>
      </c>
      <c r="H565" s="35">
        <v>18351295</v>
      </c>
      <c r="I565" s="35">
        <v>32</v>
      </c>
      <c r="J565" s="9" t="s">
        <v>18</v>
      </c>
      <c r="K565" s="9" t="s">
        <v>161</v>
      </c>
      <c r="L565" s="8">
        <v>32</v>
      </c>
      <c r="M565" s="8">
        <v>0</v>
      </c>
      <c r="N565" s="9" t="s">
        <v>1148</v>
      </c>
      <c r="O565" s="8">
        <v>0</v>
      </c>
      <c r="P565" s="9" t="s">
        <v>1148</v>
      </c>
      <c r="Q565" s="8">
        <v>0</v>
      </c>
      <c r="R565" s="9" t="s">
        <v>1148</v>
      </c>
      <c r="S565" s="8">
        <v>0</v>
      </c>
      <c r="T565" s="9" t="s">
        <v>1148</v>
      </c>
      <c r="U565" s="8">
        <v>0</v>
      </c>
      <c r="V565" s="9" t="s">
        <v>1148</v>
      </c>
      <c r="W565" s="33">
        <v>0</v>
      </c>
      <c r="X565" s="9" t="s">
        <v>1148</v>
      </c>
      <c r="Y565" s="30">
        <v>0</v>
      </c>
      <c r="Z565" s="9" t="s">
        <v>1148</v>
      </c>
      <c r="AA565" s="30">
        <v>0</v>
      </c>
      <c r="AB565" s="9" t="s">
        <v>1148</v>
      </c>
      <c r="AC565" s="30">
        <v>0</v>
      </c>
      <c r="AD565" s="9" t="s">
        <v>1148</v>
      </c>
      <c r="AE565" s="30">
        <v>0</v>
      </c>
      <c r="AF565" s="9" t="s">
        <v>1148</v>
      </c>
      <c r="AG565" s="19">
        <v>0</v>
      </c>
      <c r="AH565" s="34" t="s">
        <v>1148</v>
      </c>
      <c r="AI565" s="32">
        <v>0</v>
      </c>
      <c r="AJ565" s="7" t="s">
        <v>1148</v>
      </c>
      <c r="AK565" s="7" t="str">
        <f>IF(OR(N565="Q",P565="Q",R565="Q",T565="Q",V565="Q",X565="Q",Z565="Q",AB565="Q",AD565="Q",AF565="Q",AH565="Q",AJ565="Q"),"Yes","No")</f>
        <v>No</v>
      </c>
    </row>
    <row r="566" spans="1:37">
      <c r="A566" s="7" t="s">
        <v>599</v>
      </c>
      <c r="B566" s="7" t="s">
        <v>600</v>
      </c>
      <c r="C566" s="37" t="s">
        <v>52</v>
      </c>
      <c r="D566" s="298">
        <v>5039</v>
      </c>
      <c r="E566" s="299">
        <v>50039</v>
      </c>
      <c r="F566" s="27" t="s">
        <v>167</v>
      </c>
      <c r="G566" s="27" t="s">
        <v>160</v>
      </c>
      <c r="H566" s="35">
        <v>126265</v>
      </c>
      <c r="I566" s="35">
        <v>32</v>
      </c>
      <c r="J566" s="9" t="s">
        <v>7</v>
      </c>
      <c r="K566" s="9" t="s">
        <v>161</v>
      </c>
      <c r="L566" s="8">
        <v>28</v>
      </c>
      <c r="M566" s="8">
        <v>0</v>
      </c>
      <c r="N566" s="9" t="s">
        <v>1148</v>
      </c>
      <c r="O566" s="8">
        <v>0</v>
      </c>
      <c r="P566" s="9" t="s">
        <v>1148</v>
      </c>
      <c r="Q566" s="8">
        <v>0</v>
      </c>
      <c r="R566" s="9" t="s">
        <v>1148</v>
      </c>
      <c r="S566" s="8">
        <v>0</v>
      </c>
      <c r="T566" s="9" t="s">
        <v>1148</v>
      </c>
      <c r="U566" s="8">
        <v>0</v>
      </c>
      <c r="V566" s="9" t="s">
        <v>1148</v>
      </c>
      <c r="W566" s="33">
        <v>0</v>
      </c>
      <c r="X566" s="9" t="s">
        <v>1148</v>
      </c>
      <c r="Y566" s="30">
        <v>0</v>
      </c>
      <c r="Z566" s="9" t="s">
        <v>1148</v>
      </c>
      <c r="AA566" s="30">
        <v>0</v>
      </c>
      <c r="AB566" s="9" t="s">
        <v>1148</v>
      </c>
      <c r="AC566" s="30">
        <v>0</v>
      </c>
      <c r="AD566" s="9" t="s">
        <v>1148</v>
      </c>
      <c r="AE566" s="30">
        <v>0</v>
      </c>
      <c r="AF566" s="9" t="s">
        <v>1148</v>
      </c>
      <c r="AG566" s="19">
        <v>0</v>
      </c>
      <c r="AH566" s="34" t="s">
        <v>1148</v>
      </c>
      <c r="AI566" s="32">
        <v>0</v>
      </c>
      <c r="AJ566" s="7" t="s">
        <v>1148</v>
      </c>
      <c r="AK566" s="7" t="str">
        <f>IF(OR(N566="Q",P566="Q",R566="Q",T566="Q",V566="Q",X566="Q",Z566="Q",AB566="Q",AD566="Q",AF566="Q",AH566="Q",AJ566="Q"),"Yes","No")</f>
        <v>No</v>
      </c>
    </row>
    <row r="567" spans="1:37">
      <c r="A567" s="7" t="s">
        <v>244</v>
      </c>
      <c r="B567" s="7" t="s">
        <v>245</v>
      </c>
      <c r="C567" s="37" t="s">
        <v>32</v>
      </c>
      <c r="D567" s="298">
        <v>4097</v>
      </c>
      <c r="E567" s="299">
        <v>40097</v>
      </c>
      <c r="F567" s="27" t="s">
        <v>246</v>
      </c>
      <c r="G567" s="27" t="s">
        <v>160</v>
      </c>
      <c r="H567" s="35">
        <v>376047</v>
      </c>
      <c r="I567" s="35">
        <v>32</v>
      </c>
      <c r="J567" s="9" t="s">
        <v>10</v>
      </c>
      <c r="K567" s="9" t="s">
        <v>161</v>
      </c>
      <c r="L567" s="8">
        <v>24</v>
      </c>
      <c r="M567" s="8">
        <v>0</v>
      </c>
      <c r="N567" s="9" t="s">
        <v>1148</v>
      </c>
      <c r="O567" s="8">
        <v>0</v>
      </c>
      <c r="P567" s="9" t="s">
        <v>1148</v>
      </c>
      <c r="Q567" s="8">
        <v>0</v>
      </c>
      <c r="R567" s="9" t="s">
        <v>1148</v>
      </c>
      <c r="S567" s="8">
        <v>2218</v>
      </c>
      <c r="T567" s="9" t="s">
        <v>1148</v>
      </c>
      <c r="U567" s="8">
        <v>0</v>
      </c>
      <c r="V567" s="9" t="s">
        <v>1148</v>
      </c>
      <c r="W567" s="33">
        <v>2218</v>
      </c>
      <c r="X567" s="9" t="s">
        <v>1148</v>
      </c>
      <c r="Y567" s="30">
        <v>0</v>
      </c>
      <c r="Z567" s="9" t="s">
        <v>1148</v>
      </c>
      <c r="AA567" s="30">
        <v>0</v>
      </c>
      <c r="AB567" s="9" t="s">
        <v>1148</v>
      </c>
      <c r="AC567" s="30">
        <v>0</v>
      </c>
      <c r="AD567" s="9" t="s">
        <v>1148</v>
      </c>
      <c r="AE567" s="30">
        <v>3.8</v>
      </c>
      <c r="AF567" s="9" t="s">
        <v>1148</v>
      </c>
      <c r="AG567" s="19">
        <v>0</v>
      </c>
      <c r="AH567" s="34" t="s">
        <v>1148</v>
      </c>
      <c r="AI567" s="32">
        <v>3.8</v>
      </c>
      <c r="AJ567" s="7" t="s">
        <v>1148</v>
      </c>
      <c r="AK567" s="7" t="str">
        <f>IF(OR(N567="Q",P567="Q",R567="Q",T567="Q",V567="Q",X567="Q",Z567="Q",AB567="Q",AD567="Q",AF567="Q",AH567="Q",AJ567="Q"),"Yes","No")</f>
        <v>No</v>
      </c>
    </row>
    <row r="568" spans="1:37">
      <c r="A568" s="7" t="s">
        <v>11</v>
      </c>
      <c r="B568" s="7" t="s">
        <v>305</v>
      </c>
      <c r="C568" s="37" t="s">
        <v>9</v>
      </c>
      <c r="D568" s="298">
        <v>4071</v>
      </c>
      <c r="E568" s="299">
        <v>40071</v>
      </c>
      <c r="F568" s="27" t="s">
        <v>164</v>
      </c>
      <c r="G568" s="27" t="s">
        <v>160</v>
      </c>
      <c r="H568" s="35">
        <v>286692</v>
      </c>
      <c r="I568" s="35">
        <v>32</v>
      </c>
      <c r="J568" s="9" t="s">
        <v>10</v>
      </c>
      <c r="K568" s="9" t="s">
        <v>161</v>
      </c>
      <c r="L568" s="8">
        <v>19</v>
      </c>
      <c r="M568" s="8">
        <v>15678</v>
      </c>
      <c r="N568" s="9" t="s">
        <v>1148</v>
      </c>
      <c r="O568" s="8">
        <v>624</v>
      </c>
      <c r="P568" s="9" t="s">
        <v>1148</v>
      </c>
      <c r="Q568" s="8">
        <v>0</v>
      </c>
      <c r="R568" s="9" t="s">
        <v>1148</v>
      </c>
      <c r="S568" s="8">
        <v>269</v>
      </c>
      <c r="T568" s="9" t="s">
        <v>1148</v>
      </c>
      <c r="U568" s="8">
        <v>0</v>
      </c>
      <c r="V568" s="9" t="s">
        <v>1148</v>
      </c>
      <c r="W568" s="33">
        <v>16571</v>
      </c>
      <c r="X568" s="9" t="s">
        <v>1148</v>
      </c>
      <c r="Y568" s="30">
        <v>10.3</v>
      </c>
      <c r="Z568" s="9" t="s">
        <v>1148</v>
      </c>
      <c r="AA568" s="30">
        <v>1.82</v>
      </c>
      <c r="AB568" s="9" t="s">
        <v>1148</v>
      </c>
      <c r="AC568" s="30">
        <v>0</v>
      </c>
      <c r="AD568" s="9" t="s">
        <v>1148</v>
      </c>
      <c r="AE568" s="30">
        <v>0.2</v>
      </c>
      <c r="AF568" s="9" t="s">
        <v>1148</v>
      </c>
      <c r="AG568" s="19">
        <v>0</v>
      </c>
      <c r="AH568" s="34" t="s">
        <v>1148</v>
      </c>
      <c r="AI568" s="32">
        <v>12.32</v>
      </c>
      <c r="AJ568" s="7" t="s">
        <v>1148</v>
      </c>
      <c r="AK568" s="7" t="str">
        <f>IF(OR(N568="Q",P568="Q",R568="Q",T568="Q",V568="Q",X568="Q",Z568="Q",AB568="Q",AD568="Q",AF568="Q",AH568="Q",AJ568="Q"),"Yes","No")</f>
        <v>No</v>
      </c>
    </row>
    <row r="569" spans="1:37">
      <c r="A569" s="7" t="s">
        <v>11</v>
      </c>
      <c r="B569" s="7" t="s">
        <v>305</v>
      </c>
      <c r="C569" s="37" t="s">
        <v>9</v>
      </c>
      <c r="D569" s="298">
        <v>4071</v>
      </c>
      <c r="E569" s="299">
        <v>40071</v>
      </c>
      <c r="F569" s="27" t="s">
        <v>164</v>
      </c>
      <c r="G569" s="27" t="s">
        <v>160</v>
      </c>
      <c r="H569" s="35">
        <v>286692</v>
      </c>
      <c r="I569" s="35">
        <v>32</v>
      </c>
      <c r="J569" s="9" t="s">
        <v>7</v>
      </c>
      <c r="K569" s="9" t="s">
        <v>161</v>
      </c>
      <c r="L569" s="8">
        <v>13</v>
      </c>
      <c r="M569" s="8">
        <v>17810</v>
      </c>
      <c r="N569" s="9" t="s">
        <v>1148</v>
      </c>
      <c r="O569" s="8">
        <v>448</v>
      </c>
      <c r="P569" s="9" t="s">
        <v>1148</v>
      </c>
      <c r="Q569" s="8">
        <v>0</v>
      </c>
      <c r="R569" s="9" t="s">
        <v>1148</v>
      </c>
      <c r="S569" s="8">
        <v>217</v>
      </c>
      <c r="T569" s="9" t="s">
        <v>1148</v>
      </c>
      <c r="U569" s="8">
        <v>0</v>
      </c>
      <c r="V569" s="9" t="s">
        <v>1148</v>
      </c>
      <c r="W569" s="33">
        <v>18475</v>
      </c>
      <c r="X569" s="9" t="s">
        <v>1148</v>
      </c>
      <c r="Y569" s="30">
        <v>12.7</v>
      </c>
      <c r="Z569" s="9" t="s">
        <v>1148</v>
      </c>
      <c r="AA569" s="30">
        <v>2.125</v>
      </c>
      <c r="AB569" s="9" t="s">
        <v>1148</v>
      </c>
      <c r="AC569" s="30">
        <v>0</v>
      </c>
      <c r="AD569" s="9" t="s">
        <v>1148</v>
      </c>
      <c r="AE569" s="30">
        <v>0.2</v>
      </c>
      <c r="AF569" s="9" t="s">
        <v>1148</v>
      </c>
      <c r="AG569" s="19">
        <v>0</v>
      </c>
      <c r="AH569" s="34" t="s">
        <v>1148</v>
      </c>
      <c r="AI569" s="32">
        <v>15.025</v>
      </c>
      <c r="AJ569" s="7" t="s">
        <v>1148</v>
      </c>
      <c r="AK569" s="7" t="str">
        <f>IF(OR(N569="Q",P569="Q",R569="Q",T569="Q",V569="Q",X569="Q",Z569="Q",AB569="Q",AD569="Q",AF569="Q",AH569="Q",AJ569="Q"),"Yes","No")</f>
        <v>No</v>
      </c>
    </row>
    <row r="570" spans="1:37">
      <c r="A570" s="7" t="s">
        <v>94</v>
      </c>
      <c r="B570" s="7" t="s">
        <v>558</v>
      </c>
      <c r="C570" s="37" t="s">
        <v>93</v>
      </c>
      <c r="D570" s="298">
        <v>5009</v>
      </c>
      <c r="E570" s="299">
        <v>50009</v>
      </c>
      <c r="F570" s="27" t="s">
        <v>164</v>
      </c>
      <c r="G570" s="27" t="s">
        <v>160</v>
      </c>
      <c r="H570" s="35">
        <v>74495</v>
      </c>
      <c r="I570" s="35">
        <v>32</v>
      </c>
      <c r="J570" s="9" t="s">
        <v>7</v>
      </c>
      <c r="K570" s="9" t="s">
        <v>161</v>
      </c>
      <c r="L570" s="8">
        <v>9</v>
      </c>
      <c r="M570" s="8">
        <v>659</v>
      </c>
      <c r="N570" s="9" t="s">
        <v>1148</v>
      </c>
      <c r="O570" s="8">
        <v>0</v>
      </c>
      <c r="P570" s="9" t="s">
        <v>1148</v>
      </c>
      <c r="Q570" s="8">
        <v>0</v>
      </c>
      <c r="R570" s="9" t="s">
        <v>1148</v>
      </c>
      <c r="S570" s="8">
        <v>0</v>
      </c>
      <c r="T570" s="9" t="s">
        <v>1148</v>
      </c>
      <c r="U570" s="8">
        <v>0</v>
      </c>
      <c r="V570" s="9" t="s">
        <v>1148</v>
      </c>
      <c r="W570" s="33">
        <v>659</v>
      </c>
      <c r="X570" s="9" t="s">
        <v>1148</v>
      </c>
      <c r="Y570" s="30">
        <v>1</v>
      </c>
      <c r="Z570" s="9" t="s">
        <v>1148</v>
      </c>
      <c r="AA570" s="30">
        <v>0</v>
      </c>
      <c r="AB570" s="9" t="s">
        <v>1148</v>
      </c>
      <c r="AC570" s="30">
        <v>0</v>
      </c>
      <c r="AD570" s="9" t="s">
        <v>1148</v>
      </c>
      <c r="AE570" s="30">
        <v>0</v>
      </c>
      <c r="AF570" s="9" t="s">
        <v>1148</v>
      </c>
      <c r="AG570" s="19">
        <v>0</v>
      </c>
      <c r="AH570" s="34" t="s">
        <v>1148</v>
      </c>
      <c r="AI570" s="32">
        <v>1</v>
      </c>
      <c r="AJ570" s="7" t="s">
        <v>1148</v>
      </c>
      <c r="AK570" s="7" t="str">
        <f>IF(OR(N570="Q",P570="Q",R570="Q",T570="Q",V570="Q",X570="Q",Z570="Q",AB570="Q",AD570="Q",AF570="Q",AH570="Q",AJ570="Q"),"Yes","No")</f>
        <v>No</v>
      </c>
    </row>
    <row r="571" spans="1:37">
      <c r="A571" s="7" t="s">
        <v>244</v>
      </c>
      <c r="B571" s="7" t="s">
        <v>245</v>
      </c>
      <c r="C571" s="37" t="s">
        <v>32</v>
      </c>
      <c r="D571" s="298">
        <v>4097</v>
      </c>
      <c r="E571" s="299">
        <v>40097</v>
      </c>
      <c r="F571" s="27" t="s">
        <v>246</v>
      </c>
      <c r="G571" s="27" t="s">
        <v>160</v>
      </c>
      <c r="H571" s="35">
        <v>376047</v>
      </c>
      <c r="I571" s="35">
        <v>32</v>
      </c>
      <c r="J571" s="9" t="s">
        <v>7</v>
      </c>
      <c r="K571" s="9" t="s">
        <v>161</v>
      </c>
      <c r="L571" s="8">
        <v>8</v>
      </c>
      <c r="M571" s="8">
        <v>4781</v>
      </c>
      <c r="N571" s="9" t="s">
        <v>1148</v>
      </c>
      <c r="O571" s="8">
        <v>0</v>
      </c>
      <c r="P571" s="9" t="s">
        <v>1148</v>
      </c>
      <c r="Q571" s="8">
        <v>0</v>
      </c>
      <c r="R571" s="9" t="s">
        <v>1148</v>
      </c>
      <c r="S571" s="8">
        <v>1248</v>
      </c>
      <c r="T571" s="9" t="s">
        <v>1148</v>
      </c>
      <c r="U571" s="8">
        <v>0</v>
      </c>
      <c r="V571" s="9" t="s">
        <v>1148</v>
      </c>
      <c r="W571" s="33">
        <v>6029</v>
      </c>
      <c r="X571" s="9" t="s">
        <v>1148</v>
      </c>
      <c r="Y571" s="30">
        <v>4</v>
      </c>
      <c r="Z571" s="9" t="s">
        <v>1148</v>
      </c>
      <c r="AA571" s="30">
        <v>0</v>
      </c>
      <c r="AB571" s="9" t="s">
        <v>1148</v>
      </c>
      <c r="AC571" s="30">
        <v>0</v>
      </c>
      <c r="AD571" s="9" t="s">
        <v>1148</v>
      </c>
      <c r="AE571" s="30">
        <v>2.2000000000000002</v>
      </c>
      <c r="AF571" s="9" t="s">
        <v>1148</v>
      </c>
      <c r="AG571" s="19">
        <v>0</v>
      </c>
      <c r="AH571" s="34" t="s">
        <v>1148</v>
      </c>
      <c r="AI571" s="32">
        <v>6.2</v>
      </c>
      <c r="AJ571" s="7" t="s">
        <v>1148</v>
      </c>
      <c r="AK571" s="7" t="str">
        <f>IF(OR(N571="Q",P571="Q",R571="Q",T571="Q",V571="Q",X571="Q",Z571="Q",AB571="Q",AD571="Q",AF571="Q",AH571="Q",AJ571="Q"),"Yes","No")</f>
        <v>No</v>
      </c>
    </row>
    <row r="572" spans="1:37">
      <c r="A572" s="7" t="s">
        <v>33</v>
      </c>
      <c r="B572" s="7" t="s">
        <v>731</v>
      </c>
      <c r="C572" s="37" t="s">
        <v>32</v>
      </c>
      <c r="D572" s="298">
        <v>4129</v>
      </c>
      <c r="E572" s="299">
        <v>40129</v>
      </c>
      <c r="F572" s="27" t="s">
        <v>164</v>
      </c>
      <c r="G572" s="27" t="s">
        <v>160</v>
      </c>
      <c r="H572" s="35">
        <v>169541</v>
      </c>
      <c r="I572" s="35">
        <v>32</v>
      </c>
      <c r="J572" s="9" t="s">
        <v>8</v>
      </c>
      <c r="K572" s="9" t="s">
        <v>161</v>
      </c>
      <c r="L572" s="8">
        <v>7</v>
      </c>
      <c r="M572" s="8">
        <v>0</v>
      </c>
      <c r="N572" s="9" t="s">
        <v>1148</v>
      </c>
      <c r="O572" s="8">
        <v>0</v>
      </c>
      <c r="P572" s="9" t="s">
        <v>1148</v>
      </c>
      <c r="Q572" s="8">
        <v>0</v>
      </c>
      <c r="R572" s="9" t="s">
        <v>1148</v>
      </c>
      <c r="S572" s="8">
        <v>0</v>
      </c>
      <c r="T572" s="9" t="s">
        <v>1148</v>
      </c>
      <c r="U572" s="8">
        <v>0</v>
      </c>
      <c r="V572" s="9" t="s">
        <v>1148</v>
      </c>
      <c r="W572" s="33">
        <v>0</v>
      </c>
      <c r="X572" s="9" t="s">
        <v>1148</v>
      </c>
      <c r="Y572" s="30">
        <v>0</v>
      </c>
      <c r="Z572" s="9" t="s">
        <v>1148</v>
      </c>
      <c r="AA572" s="30">
        <v>0</v>
      </c>
      <c r="AB572" s="9" t="s">
        <v>1148</v>
      </c>
      <c r="AC572" s="30">
        <v>0</v>
      </c>
      <c r="AD572" s="9" t="s">
        <v>1148</v>
      </c>
      <c r="AE572" s="30">
        <v>0</v>
      </c>
      <c r="AF572" s="9" t="s">
        <v>1148</v>
      </c>
      <c r="AG572" s="19">
        <v>0</v>
      </c>
      <c r="AH572" s="34" t="s">
        <v>1148</v>
      </c>
      <c r="AI572" s="32">
        <v>0</v>
      </c>
      <c r="AJ572" s="7" t="s">
        <v>1148</v>
      </c>
      <c r="AK572" s="7" t="str">
        <f>IF(OR(N572="Q",P572="Q",R572="Q",T572="Q",V572="Q",X572="Q",Z572="Q",AB572="Q",AD572="Q",AF572="Q",AH572="Q",AJ572="Q"),"Yes","No")</f>
        <v>No</v>
      </c>
    </row>
    <row r="573" spans="1:37">
      <c r="A573" s="7" t="s">
        <v>43</v>
      </c>
      <c r="B573" s="7" t="s">
        <v>540</v>
      </c>
      <c r="C573" s="37" t="s">
        <v>42</v>
      </c>
      <c r="D573" s="298">
        <v>5103</v>
      </c>
      <c r="E573" s="299">
        <v>50103</v>
      </c>
      <c r="F573" s="27" t="s">
        <v>164</v>
      </c>
      <c r="G573" s="27" t="s">
        <v>160</v>
      </c>
      <c r="H573" s="35">
        <v>8608208</v>
      </c>
      <c r="I573" s="35">
        <v>32</v>
      </c>
      <c r="J573" s="9" t="s">
        <v>10</v>
      </c>
      <c r="K573" s="9" t="s">
        <v>161</v>
      </c>
      <c r="L573" s="8">
        <v>6</v>
      </c>
      <c r="M573" s="8">
        <v>0</v>
      </c>
      <c r="N573" s="9" t="s">
        <v>1148</v>
      </c>
      <c r="O573" s="8">
        <v>0</v>
      </c>
      <c r="P573" s="9" t="s">
        <v>1148</v>
      </c>
      <c r="Q573" s="8">
        <v>0</v>
      </c>
      <c r="R573" s="9" t="s">
        <v>1148</v>
      </c>
      <c r="S573" s="8">
        <v>0</v>
      </c>
      <c r="T573" s="9" t="s">
        <v>1148</v>
      </c>
      <c r="U573" s="8">
        <v>0</v>
      </c>
      <c r="V573" s="9" t="s">
        <v>1148</v>
      </c>
      <c r="W573" s="33">
        <v>0</v>
      </c>
      <c r="X573" s="9" t="s">
        <v>1148</v>
      </c>
      <c r="Y573" s="30">
        <v>0</v>
      </c>
      <c r="Z573" s="9" t="s">
        <v>1148</v>
      </c>
      <c r="AA573" s="30">
        <v>0</v>
      </c>
      <c r="AB573" s="9" t="s">
        <v>1148</v>
      </c>
      <c r="AC573" s="30">
        <v>0</v>
      </c>
      <c r="AD573" s="9" t="s">
        <v>1148</v>
      </c>
      <c r="AE573" s="30">
        <v>0</v>
      </c>
      <c r="AF573" s="9" t="s">
        <v>1148</v>
      </c>
      <c r="AG573" s="19">
        <v>0</v>
      </c>
      <c r="AH573" s="34" t="s">
        <v>1148</v>
      </c>
      <c r="AI573" s="32">
        <v>0</v>
      </c>
      <c r="AJ573" s="7" t="s">
        <v>1148</v>
      </c>
      <c r="AK573" s="7" t="str">
        <f>IF(OR(N573="Q",P573="Q",R573="Q",T573="Q",V573="Q",X573="Q",Z573="Q",AB573="Q",AD573="Q",AF573="Q",AH573="Q",AJ573="Q"),"Yes","No")</f>
        <v>No</v>
      </c>
    </row>
    <row r="574" spans="1:37">
      <c r="A574" s="7" t="s">
        <v>599</v>
      </c>
      <c r="B574" s="7" t="s">
        <v>600</v>
      </c>
      <c r="C574" s="37" t="s">
        <v>52</v>
      </c>
      <c r="D574" s="298">
        <v>5039</v>
      </c>
      <c r="E574" s="299">
        <v>50039</v>
      </c>
      <c r="F574" s="27" t="s">
        <v>167</v>
      </c>
      <c r="G574" s="27" t="s">
        <v>160</v>
      </c>
      <c r="H574" s="35">
        <v>126265</v>
      </c>
      <c r="I574" s="35">
        <v>32</v>
      </c>
      <c r="J574" s="9" t="s">
        <v>10</v>
      </c>
      <c r="K574" s="9" t="s">
        <v>161</v>
      </c>
      <c r="L574" s="8">
        <v>4</v>
      </c>
      <c r="M574" s="8">
        <v>0</v>
      </c>
      <c r="N574" s="9" t="s">
        <v>1148</v>
      </c>
      <c r="O574" s="8">
        <v>0</v>
      </c>
      <c r="P574" s="9" t="s">
        <v>1148</v>
      </c>
      <c r="Q574" s="8">
        <v>0</v>
      </c>
      <c r="R574" s="9" t="s">
        <v>1148</v>
      </c>
      <c r="S574" s="8">
        <v>0</v>
      </c>
      <c r="T574" s="9" t="s">
        <v>1148</v>
      </c>
      <c r="U574" s="8">
        <v>0</v>
      </c>
      <c r="V574" s="9" t="s">
        <v>1148</v>
      </c>
      <c r="W574" s="33">
        <v>0</v>
      </c>
      <c r="X574" s="9" t="s">
        <v>1148</v>
      </c>
      <c r="Y574" s="30">
        <v>0</v>
      </c>
      <c r="Z574" s="9" t="s">
        <v>1148</v>
      </c>
      <c r="AA574" s="30">
        <v>0</v>
      </c>
      <c r="AB574" s="9" t="s">
        <v>1148</v>
      </c>
      <c r="AC574" s="30">
        <v>0</v>
      </c>
      <c r="AD574" s="9" t="s">
        <v>1148</v>
      </c>
      <c r="AE574" s="30">
        <v>0</v>
      </c>
      <c r="AF574" s="9" t="s">
        <v>1148</v>
      </c>
      <c r="AG574" s="19">
        <v>0</v>
      </c>
      <c r="AH574" s="34" t="s">
        <v>1148</v>
      </c>
      <c r="AI574" s="32">
        <v>0</v>
      </c>
      <c r="AJ574" s="7" t="s">
        <v>1148</v>
      </c>
      <c r="AK574" s="7" t="str">
        <f>IF(OR(N574="Q",P574="Q",R574="Q",T574="Q",V574="Q",X574="Q",Z574="Q",AB574="Q",AD574="Q",AF574="Q",AH574="Q",AJ574="Q"),"Yes","No")</f>
        <v>No</v>
      </c>
    </row>
    <row r="575" spans="1:37">
      <c r="A575" s="7" t="s">
        <v>221</v>
      </c>
      <c r="B575" s="7" t="s">
        <v>222</v>
      </c>
      <c r="C575" s="37" t="s">
        <v>57</v>
      </c>
      <c r="D575" s="298">
        <v>8004</v>
      </c>
      <c r="E575" s="299">
        <v>80004</v>
      </c>
      <c r="F575" s="27" t="s">
        <v>164</v>
      </c>
      <c r="G575" s="27" t="s">
        <v>160</v>
      </c>
      <c r="H575" s="35">
        <v>114773</v>
      </c>
      <c r="I575" s="35">
        <v>31</v>
      </c>
      <c r="J575" s="9" t="s">
        <v>7</v>
      </c>
      <c r="K575" s="9" t="s">
        <v>161</v>
      </c>
      <c r="L575" s="8">
        <v>20</v>
      </c>
      <c r="M575" s="8">
        <v>0</v>
      </c>
      <c r="N575" s="9" t="s">
        <v>1148</v>
      </c>
      <c r="O575" s="8">
        <v>0</v>
      </c>
      <c r="P575" s="9" t="s">
        <v>1148</v>
      </c>
      <c r="Q575" s="8">
        <v>0</v>
      </c>
      <c r="R575" s="9" t="s">
        <v>1148</v>
      </c>
      <c r="S575" s="8">
        <v>0</v>
      </c>
      <c r="T575" s="9" t="s">
        <v>1148</v>
      </c>
      <c r="U575" s="8">
        <v>0</v>
      </c>
      <c r="V575" s="9" t="s">
        <v>1148</v>
      </c>
      <c r="W575" s="33">
        <v>0</v>
      </c>
      <c r="X575" s="9" t="s">
        <v>1148</v>
      </c>
      <c r="Y575" s="30">
        <v>0</v>
      </c>
      <c r="Z575" s="9" t="s">
        <v>1148</v>
      </c>
      <c r="AA575" s="30">
        <v>0</v>
      </c>
      <c r="AB575" s="9" t="s">
        <v>1148</v>
      </c>
      <c r="AC575" s="30">
        <v>0</v>
      </c>
      <c r="AD575" s="9" t="s">
        <v>1148</v>
      </c>
      <c r="AE575" s="30">
        <v>0</v>
      </c>
      <c r="AF575" s="9" t="s">
        <v>1148</v>
      </c>
      <c r="AG575" s="19">
        <v>0</v>
      </c>
      <c r="AH575" s="34" t="s">
        <v>1148</v>
      </c>
      <c r="AI575" s="32">
        <v>0</v>
      </c>
      <c r="AJ575" s="7" t="s">
        <v>1148</v>
      </c>
      <c r="AK575" s="7" t="str">
        <f>IF(OR(N575="Q",P575="Q",R575="Q",T575="Q",V575="Q",X575="Q",Z575="Q",AB575="Q",AD575="Q",AF575="Q",AH575="Q",AJ575="Q"),"Yes","No")</f>
        <v>No</v>
      </c>
    </row>
    <row r="576" spans="1:37">
      <c r="A576" s="7" t="s">
        <v>190</v>
      </c>
      <c r="B576" s="7" t="s">
        <v>191</v>
      </c>
      <c r="C576" s="37" t="s">
        <v>77</v>
      </c>
      <c r="D576" s="298">
        <v>3087</v>
      </c>
      <c r="E576" s="299">
        <v>30087</v>
      </c>
      <c r="F576" s="27" t="s">
        <v>164</v>
      </c>
      <c r="G576" s="27" t="s">
        <v>160</v>
      </c>
      <c r="H576" s="35">
        <v>51370</v>
      </c>
      <c r="I576" s="35">
        <v>31</v>
      </c>
      <c r="J576" s="9" t="s">
        <v>10</v>
      </c>
      <c r="K576" s="9" t="s">
        <v>161</v>
      </c>
      <c r="L576" s="8">
        <v>20</v>
      </c>
      <c r="M576" s="8">
        <v>3000</v>
      </c>
      <c r="N576" s="9" t="s">
        <v>1148</v>
      </c>
      <c r="O576" s="8">
        <v>0</v>
      </c>
      <c r="P576" s="9" t="s">
        <v>1148</v>
      </c>
      <c r="Q576" s="8">
        <v>0</v>
      </c>
      <c r="R576" s="9" t="s">
        <v>1148</v>
      </c>
      <c r="S576" s="8">
        <v>0</v>
      </c>
      <c r="T576" s="9" t="s">
        <v>1148</v>
      </c>
      <c r="U576" s="8">
        <v>0</v>
      </c>
      <c r="V576" s="9" t="s">
        <v>1148</v>
      </c>
      <c r="W576" s="33">
        <v>3000</v>
      </c>
      <c r="X576" s="9" t="s">
        <v>1148</v>
      </c>
      <c r="Y576" s="30">
        <v>3</v>
      </c>
      <c r="Z576" s="9" t="s">
        <v>1148</v>
      </c>
      <c r="AA576" s="30">
        <v>0</v>
      </c>
      <c r="AB576" s="9" t="s">
        <v>1148</v>
      </c>
      <c r="AC576" s="30">
        <v>0</v>
      </c>
      <c r="AD576" s="9" t="s">
        <v>1148</v>
      </c>
      <c r="AE576" s="30">
        <v>0</v>
      </c>
      <c r="AF576" s="9" t="s">
        <v>1148</v>
      </c>
      <c r="AG576" s="19">
        <v>0</v>
      </c>
      <c r="AH576" s="34" t="s">
        <v>1148</v>
      </c>
      <c r="AI576" s="32">
        <v>3</v>
      </c>
      <c r="AJ576" s="7" t="s">
        <v>1148</v>
      </c>
      <c r="AK576" s="7" t="str">
        <f>IF(OR(N576="Q",P576="Q",R576="Q",T576="Q",V576="Q",X576="Q",Z576="Q",AB576="Q",AD576="Q",AF576="Q",AH576="Q",AJ576="Q"),"Yes","No")</f>
        <v>No</v>
      </c>
    </row>
    <row r="577" spans="1:37">
      <c r="A577" s="7" t="s">
        <v>221</v>
      </c>
      <c r="B577" s="7" t="s">
        <v>222</v>
      </c>
      <c r="C577" s="37" t="s">
        <v>57</v>
      </c>
      <c r="D577" s="298">
        <v>8004</v>
      </c>
      <c r="E577" s="299">
        <v>80004</v>
      </c>
      <c r="F577" s="27" t="s">
        <v>164</v>
      </c>
      <c r="G577" s="27" t="s">
        <v>160</v>
      </c>
      <c r="H577" s="35">
        <v>114773</v>
      </c>
      <c r="I577" s="35">
        <v>31</v>
      </c>
      <c r="J577" s="9" t="s">
        <v>10</v>
      </c>
      <c r="K577" s="9" t="s">
        <v>161</v>
      </c>
      <c r="L577" s="8">
        <v>11</v>
      </c>
      <c r="M577" s="8">
        <v>0</v>
      </c>
      <c r="N577" s="9" t="s">
        <v>1148</v>
      </c>
      <c r="O577" s="8">
        <v>0</v>
      </c>
      <c r="P577" s="9" t="s">
        <v>1148</v>
      </c>
      <c r="Q577" s="8">
        <v>0</v>
      </c>
      <c r="R577" s="9" t="s">
        <v>1148</v>
      </c>
      <c r="S577" s="8">
        <v>0</v>
      </c>
      <c r="T577" s="9" t="s">
        <v>1148</v>
      </c>
      <c r="U577" s="8">
        <v>0</v>
      </c>
      <c r="V577" s="9" t="s">
        <v>1148</v>
      </c>
      <c r="W577" s="33">
        <v>0</v>
      </c>
      <c r="X577" s="9" t="s">
        <v>1148</v>
      </c>
      <c r="Y577" s="30">
        <v>0</v>
      </c>
      <c r="Z577" s="9" t="s">
        <v>1148</v>
      </c>
      <c r="AA577" s="30">
        <v>0</v>
      </c>
      <c r="AB577" s="9" t="s">
        <v>1148</v>
      </c>
      <c r="AC577" s="30">
        <v>0</v>
      </c>
      <c r="AD577" s="9" t="s">
        <v>1148</v>
      </c>
      <c r="AE577" s="30">
        <v>0</v>
      </c>
      <c r="AF577" s="9" t="s">
        <v>1148</v>
      </c>
      <c r="AG577" s="19">
        <v>0</v>
      </c>
      <c r="AH577" s="34" t="s">
        <v>1148</v>
      </c>
      <c r="AI577" s="32">
        <v>0</v>
      </c>
      <c r="AJ577" s="7" t="s">
        <v>1148</v>
      </c>
      <c r="AK577" s="7" t="str">
        <f>IF(OR(N577="Q",P577="Q",R577="Q",T577="Q",V577="Q",X577="Q",Z577="Q",AB577="Q",AD577="Q",AF577="Q",AH577="Q",AJ577="Q"),"Yes","No")</f>
        <v>No</v>
      </c>
    </row>
    <row r="578" spans="1:37">
      <c r="A578" s="7" t="s">
        <v>190</v>
      </c>
      <c r="B578" s="7" t="s">
        <v>191</v>
      </c>
      <c r="C578" s="37" t="s">
        <v>77</v>
      </c>
      <c r="D578" s="298">
        <v>3087</v>
      </c>
      <c r="E578" s="299">
        <v>30087</v>
      </c>
      <c r="F578" s="27" t="s">
        <v>164</v>
      </c>
      <c r="G578" s="27" t="s">
        <v>160</v>
      </c>
      <c r="H578" s="35">
        <v>51370</v>
      </c>
      <c r="I578" s="35">
        <v>31</v>
      </c>
      <c r="J578" s="9" t="s">
        <v>7</v>
      </c>
      <c r="K578" s="9" t="s">
        <v>161</v>
      </c>
      <c r="L578" s="8">
        <v>6</v>
      </c>
      <c r="M578" s="8">
        <v>5082</v>
      </c>
      <c r="N578" s="9" t="s">
        <v>1148</v>
      </c>
      <c r="O578" s="8">
        <v>0</v>
      </c>
      <c r="P578" s="9" t="s">
        <v>1148</v>
      </c>
      <c r="Q578" s="8">
        <v>0</v>
      </c>
      <c r="R578" s="9" t="s">
        <v>1148</v>
      </c>
      <c r="S578" s="8">
        <v>0</v>
      </c>
      <c r="T578" s="9" t="s">
        <v>1148</v>
      </c>
      <c r="U578" s="8">
        <v>0</v>
      </c>
      <c r="V578" s="9" t="s">
        <v>1148</v>
      </c>
      <c r="W578" s="33">
        <v>5082</v>
      </c>
      <c r="X578" s="9" t="s">
        <v>1148</v>
      </c>
      <c r="Y578" s="30">
        <v>6</v>
      </c>
      <c r="Z578" s="9" t="s">
        <v>1148</v>
      </c>
      <c r="AA578" s="30">
        <v>0</v>
      </c>
      <c r="AB578" s="9" t="s">
        <v>1148</v>
      </c>
      <c r="AC578" s="30">
        <v>0</v>
      </c>
      <c r="AD578" s="9" t="s">
        <v>1148</v>
      </c>
      <c r="AE578" s="30">
        <v>0</v>
      </c>
      <c r="AF578" s="9" t="s">
        <v>1148</v>
      </c>
      <c r="AG578" s="19">
        <v>0</v>
      </c>
      <c r="AH578" s="34" t="s">
        <v>1148</v>
      </c>
      <c r="AI578" s="32">
        <v>6</v>
      </c>
      <c r="AJ578" s="7" t="s">
        <v>1148</v>
      </c>
      <c r="AK578" s="7" t="str">
        <f>IF(OR(N578="Q",P578="Q",R578="Q",T578="Q",V578="Q",X578="Q",Z578="Q",AB578="Q",AD578="Q",AF578="Q",AH578="Q",AJ578="Q"),"Yes","No")</f>
        <v>No</v>
      </c>
    </row>
    <row r="579" spans="1:37">
      <c r="A579" s="7" t="s">
        <v>745</v>
      </c>
      <c r="B579" s="7" t="s">
        <v>242</v>
      </c>
      <c r="C579" s="37" t="s">
        <v>70</v>
      </c>
      <c r="D579" s="298">
        <v>2185</v>
      </c>
      <c r="E579" s="299">
        <v>20185</v>
      </c>
      <c r="F579" s="27" t="s">
        <v>243</v>
      </c>
      <c r="G579" s="27" t="s">
        <v>160</v>
      </c>
      <c r="H579" s="35">
        <v>117328</v>
      </c>
      <c r="I579" s="35">
        <v>30</v>
      </c>
      <c r="J579" s="9" t="s">
        <v>7</v>
      </c>
      <c r="K579" s="9" t="s">
        <v>161</v>
      </c>
      <c r="L579" s="8">
        <v>22</v>
      </c>
      <c r="M579" s="8">
        <v>12022</v>
      </c>
      <c r="N579" s="9" t="s">
        <v>1148</v>
      </c>
      <c r="O579" s="8">
        <v>0</v>
      </c>
      <c r="P579" s="9" t="s">
        <v>1148</v>
      </c>
      <c r="Q579" s="8">
        <v>1565</v>
      </c>
      <c r="R579" s="9" t="s">
        <v>1148</v>
      </c>
      <c r="S579" s="8">
        <v>0</v>
      </c>
      <c r="T579" s="9" t="s">
        <v>1148</v>
      </c>
      <c r="U579" s="8">
        <v>0</v>
      </c>
      <c r="V579" s="9" t="s">
        <v>1148</v>
      </c>
      <c r="W579" s="33">
        <v>13587</v>
      </c>
      <c r="X579" s="9" t="s">
        <v>1148</v>
      </c>
      <c r="Y579" s="30">
        <v>11</v>
      </c>
      <c r="Z579" s="9" t="s">
        <v>1148</v>
      </c>
      <c r="AA579" s="30">
        <v>0</v>
      </c>
      <c r="AB579" s="9" t="s">
        <v>1148</v>
      </c>
      <c r="AC579" s="30">
        <v>4</v>
      </c>
      <c r="AD579" s="9" t="s">
        <v>1148</v>
      </c>
      <c r="AE579" s="30">
        <v>0</v>
      </c>
      <c r="AF579" s="9" t="s">
        <v>1148</v>
      </c>
      <c r="AG579" s="19">
        <v>0</v>
      </c>
      <c r="AH579" s="34" t="s">
        <v>1148</v>
      </c>
      <c r="AI579" s="32">
        <v>15</v>
      </c>
      <c r="AJ579" s="7" t="s">
        <v>1148</v>
      </c>
      <c r="AK579" s="7" t="str">
        <f>IF(OR(N579="Q",P579="Q",R579="Q",T579="Q",V579="Q",X579="Q",Z579="Q",AB579="Q",AD579="Q",AF579="Q",AH579="Q",AJ579="Q"),"Yes","No")</f>
        <v>No</v>
      </c>
    </row>
    <row r="580" spans="1:37">
      <c r="A580" s="7" t="s">
        <v>380</v>
      </c>
      <c r="B580" s="7" t="s">
        <v>381</v>
      </c>
      <c r="C580" s="37" t="s">
        <v>38</v>
      </c>
      <c r="D580" s="298">
        <v>7008</v>
      </c>
      <c r="E580" s="299">
        <v>70008</v>
      </c>
      <c r="F580" s="27" t="s">
        <v>164</v>
      </c>
      <c r="G580" s="27" t="s">
        <v>160</v>
      </c>
      <c r="H580" s="35">
        <v>177844</v>
      </c>
      <c r="I580" s="35">
        <v>30</v>
      </c>
      <c r="J580" s="9" t="s">
        <v>7</v>
      </c>
      <c r="K580" s="9" t="s">
        <v>161</v>
      </c>
      <c r="L580" s="8">
        <v>22</v>
      </c>
      <c r="M580" s="8">
        <v>0</v>
      </c>
      <c r="N580" s="9" t="s">
        <v>1148</v>
      </c>
      <c r="O580" s="8">
        <v>0</v>
      </c>
      <c r="P580" s="9" t="s">
        <v>1148</v>
      </c>
      <c r="Q580" s="8">
        <v>0</v>
      </c>
      <c r="R580" s="9" t="s">
        <v>1148</v>
      </c>
      <c r="S580" s="8">
        <v>120</v>
      </c>
      <c r="T580" s="9" t="s">
        <v>1148</v>
      </c>
      <c r="U580" s="8">
        <v>0</v>
      </c>
      <c r="V580" s="9" t="s">
        <v>1148</v>
      </c>
      <c r="W580" s="33">
        <v>120</v>
      </c>
      <c r="X580" s="9" t="s">
        <v>1148</v>
      </c>
      <c r="Y580" s="30">
        <v>0</v>
      </c>
      <c r="Z580" s="9" t="s">
        <v>1148</v>
      </c>
      <c r="AA580" s="30">
        <v>0</v>
      </c>
      <c r="AB580" s="9" t="s">
        <v>1148</v>
      </c>
      <c r="AC580" s="30">
        <v>0</v>
      </c>
      <c r="AD580" s="9" t="s">
        <v>1148</v>
      </c>
      <c r="AE580" s="30">
        <v>1</v>
      </c>
      <c r="AF580" s="9" t="s">
        <v>1148</v>
      </c>
      <c r="AG580" s="19">
        <v>0</v>
      </c>
      <c r="AH580" s="34" t="s">
        <v>1148</v>
      </c>
      <c r="AI580" s="32">
        <v>1</v>
      </c>
      <c r="AJ580" s="7" t="s">
        <v>1148</v>
      </c>
      <c r="AK580" s="7" t="str">
        <f>IF(OR(N580="Q",P580="Q",R580="Q",T580="Q",V580="Q",X580="Q",Z580="Q",AB580="Q",AD580="Q",AF580="Q",AH580="Q",AJ580="Q"),"Yes","No")</f>
        <v>No</v>
      </c>
    </row>
    <row r="581" spans="1:37">
      <c r="A581" s="7" t="s">
        <v>454</v>
      </c>
      <c r="B581" s="7" t="s">
        <v>455</v>
      </c>
      <c r="C581" s="37" t="s">
        <v>93</v>
      </c>
      <c r="D581" s="298">
        <v>5004</v>
      </c>
      <c r="E581" s="299">
        <v>50004</v>
      </c>
      <c r="F581" s="27" t="s">
        <v>164</v>
      </c>
      <c r="G581" s="27" t="s">
        <v>160</v>
      </c>
      <c r="H581" s="35">
        <v>100868</v>
      </c>
      <c r="I581" s="35">
        <v>30</v>
      </c>
      <c r="J581" s="9" t="s">
        <v>7</v>
      </c>
      <c r="K581" s="9" t="s">
        <v>161</v>
      </c>
      <c r="L581" s="8">
        <v>16</v>
      </c>
      <c r="M581" s="8">
        <v>4036</v>
      </c>
      <c r="N581" s="9" t="s">
        <v>1148</v>
      </c>
      <c r="O581" s="8">
        <v>0</v>
      </c>
      <c r="P581" s="9" t="s">
        <v>1148</v>
      </c>
      <c r="Q581" s="8">
        <v>0</v>
      </c>
      <c r="R581" s="9" t="s">
        <v>1148</v>
      </c>
      <c r="S581" s="8">
        <v>0</v>
      </c>
      <c r="T581" s="9" t="s">
        <v>1148</v>
      </c>
      <c r="U581" s="8">
        <v>0</v>
      </c>
      <c r="V581" s="9" t="s">
        <v>1148</v>
      </c>
      <c r="W581" s="33">
        <v>4036</v>
      </c>
      <c r="X581" s="9" t="s">
        <v>1148</v>
      </c>
      <c r="Y581" s="30">
        <v>11</v>
      </c>
      <c r="Z581" s="9" t="s">
        <v>1148</v>
      </c>
      <c r="AA581" s="30">
        <v>0</v>
      </c>
      <c r="AB581" s="9" t="s">
        <v>1148</v>
      </c>
      <c r="AC581" s="30">
        <v>0</v>
      </c>
      <c r="AD581" s="9" t="s">
        <v>1148</v>
      </c>
      <c r="AE581" s="30">
        <v>0</v>
      </c>
      <c r="AF581" s="9" t="s">
        <v>1148</v>
      </c>
      <c r="AG581" s="19">
        <v>0</v>
      </c>
      <c r="AH581" s="34" t="s">
        <v>1148</v>
      </c>
      <c r="AI581" s="32">
        <v>11</v>
      </c>
      <c r="AJ581" s="7" t="s">
        <v>1148</v>
      </c>
      <c r="AK581" s="7" t="str">
        <f>IF(OR(N581="Q",P581="Q",R581="Q",T581="Q",V581="Q",X581="Q",Z581="Q",AB581="Q",AD581="Q",AF581="Q",AH581="Q",AJ581="Q"),"Yes","No")</f>
        <v>No</v>
      </c>
    </row>
    <row r="582" spans="1:37">
      <c r="A582" s="7" t="s">
        <v>745</v>
      </c>
      <c r="B582" s="7" t="s">
        <v>242</v>
      </c>
      <c r="C582" s="37" t="s">
        <v>70</v>
      </c>
      <c r="D582" s="298">
        <v>2185</v>
      </c>
      <c r="E582" s="299">
        <v>20185</v>
      </c>
      <c r="F582" s="27" t="s">
        <v>243</v>
      </c>
      <c r="G582" s="27" t="s">
        <v>160</v>
      </c>
      <c r="H582" s="35">
        <v>117328</v>
      </c>
      <c r="I582" s="35">
        <v>30</v>
      </c>
      <c r="J582" s="9" t="s">
        <v>10</v>
      </c>
      <c r="K582" s="9" t="s">
        <v>161</v>
      </c>
      <c r="L582" s="8">
        <v>8</v>
      </c>
      <c r="M582" s="8">
        <v>2580</v>
      </c>
      <c r="N582" s="9" t="s">
        <v>1148</v>
      </c>
      <c r="O582" s="8">
        <v>0</v>
      </c>
      <c r="P582" s="9" t="s">
        <v>1148</v>
      </c>
      <c r="Q582" s="8">
        <v>0</v>
      </c>
      <c r="R582" s="9" t="s">
        <v>1148</v>
      </c>
      <c r="S582" s="8">
        <v>0</v>
      </c>
      <c r="T582" s="9" t="s">
        <v>1148</v>
      </c>
      <c r="U582" s="8">
        <v>0</v>
      </c>
      <c r="V582" s="9" t="s">
        <v>1148</v>
      </c>
      <c r="W582" s="33">
        <v>2580</v>
      </c>
      <c r="X582" s="9" t="s">
        <v>1148</v>
      </c>
      <c r="Y582" s="30">
        <v>9</v>
      </c>
      <c r="Z582" s="9" t="s">
        <v>1148</v>
      </c>
      <c r="AA582" s="30">
        <v>0</v>
      </c>
      <c r="AB582" s="9" t="s">
        <v>1148</v>
      </c>
      <c r="AC582" s="30">
        <v>0</v>
      </c>
      <c r="AD582" s="9" t="s">
        <v>1148</v>
      </c>
      <c r="AE582" s="30">
        <v>0</v>
      </c>
      <c r="AF582" s="9" t="s">
        <v>1148</v>
      </c>
      <c r="AG582" s="19">
        <v>0</v>
      </c>
      <c r="AH582" s="34" t="s">
        <v>1148</v>
      </c>
      <c r="AI582" s="32">
        <v>9</v>
      </c>
      <c r="AJ582" s="7" t="s">
        <v>1148</v>
      </c>
      <c r="AK582" s="7" t="str">
        <f>IF(OR(N582="Q",P582="Q",R582="Q",T582="Q",V582="Q",X582="Q",Z582="Q",AB582="Q",AD582="Q",AF582="Q",AH582="Q",AJ582="Q"),"Yes","No")</f>
        <v>No</v>
      </c>
    </row>
    <row r="583" spans="1:37">
      <c r="A583" s="7" t="s">
        <v>733</v>
      </c>
      <c r="B583" s="7" t="s">
        <v>734</v>
      </c>
      <c r="C583" s="37" t="s">
        <v>93</v>
      </c>
      <c r="D583" s="298">
        <v>5161</v>
      </c>
      <c r="E583" s="299">
        <v>50161</v>
      </c>
      <c r="F583" s="27" t="s">
        <v>164</v>
      </c>
      <c r="G583" s="27" t="s">
        <v>160</v>
      </c>
      <c r="H583" s="35">
        <v>1376476</v>
      </c>
      <c r="I583" s="35">
        <v>30</v>
      </c>
      <c r="J583" s="9" t="s">
        <v>18</v>
      </c>
      <c r="K583" s="9" t="s">
        <v>161</v>
      </c>
      <c r="L583" s="8">
        <v>7</v>
      </c>
      <c r="M583" s="8">
        <v>0</v>
      </c>
      <c r="N583" s="9" t="s">
        <v>1148</v>
      </c>
      <c r="O583" s="8">
        <v>0</v>
      </c>
      <c r="P583" s="9" t="s">
        <v>1148</v>
      </c>
      <c r="Q583" s="8">
        <v>0</v>
      </c>
      <c r="R583" s="9" t="s">
        <v>1148</v>
      </c>
      <c r="S583" s="8">
        <v>0</v>
      </c>
      <c r="T583" s="9" t="s">
        <v>1148</v>
      </c>
      <c r="U583" s="8">
        <v>0</v>
      </c>
      <c r="V583" s="9" t="s">
        <v>1148</v>
      </c>
      <c r="W583" s="33">
        <v>0</v>
      </c>
      <c r="X583" s="9" t="s">
        <v>1148</v>
      </c>
      <c r="Y583" s="30">
        <v>0</v>
      </c>
      <c r="Z583" s="9" t="s">
        <v>1148</v>
      </c>
      <c r="AA583" s="30">
        <v>0</v>
      </c>
      <c r="AB583" s="9" t="s">
        <v>1148</v>
      </c>
      <c r="AC583" s="30">
        <v>0</v>
      </c>
      <c r="AD583" s="9" t="s">
        <v>1148</v>
      </c>
      <c r="AE583" s="30">
        <v>0</v>
      </c>
      <c r="AF583" s="9" t="s">
        <v>1148</v>
      </c>
      <c r="AG583" s="19">
        <v>0</v>
      </c>
      <c r="AH583" s="34" t="s">
        <v>1148</v>
      </c>
      <c r="AI583" s="32">
        <v>0</v>
      </c>
      <c r="AJ583" s="7" t="s">
        <v>1148</v>
      </c>
      <c r="AK583" s="7" t="str">
        <f>IF(OR(N583="Q",P583="Q",R583="Q",T583="Q",V583="Q",X583="Q",Z583="Q",AB583="Q",AD583="Q",AF583="Q",AH583="Q",AJ583="Q"),"Yes","No")</f>
        <v>No</v>
      </c>
    </row>
    <row r="584" spans="1:37">
      <c r="A584" s="7" t="s">
        <v>692</v>
      </c>
      <c r="B584" s="7" t="s">
        <v>435</v>
      </c>
      <c r="C584" s="37" t="s">
        <v>38</v>
      </c>
      <c r="D584" s="298">
        <v>7019</v>
      </c>
      <c r="E584" s="299">
        <v>70019</v>
      </c>
      <c r="F584" s="27" t="s">
        <v>114</v>
      </c>
      <c r="G584" s="27" t="s">
        <v>160</v>
      </c>
      <c r="H584" s="35">
        <v>106621</v>
      </c>
      <c r="I584" s="35">
        <v>29</v>
      </c>
      <c r="J584" s="9" t="s">
        <v>7</v>
      </c>
      <c r="K584" s="9" t="s">
        <v>161</v>
      </c>
      <c r="L584" s="8">
        <v>26</v>
      </c>
      <c r="M584" s="8">
        <v>100974</v>
      </c>
      <c r="N584" s="9" t="s">
        <v>1148</v>
      </c>
      <c r="O584" s="8">
        <v>11914</v>
      </c>
      <c r="P584" s="9" t="s">
        <v>1148</v>
      </c>
      <c r="Q584" s="8">
        <v>975</v>
      </c>
      <c r="R584" s="9" t="s">
        <v>1148</v>
      </c>
      <c r="S584" s="8">
        <v>2809</v>
      </c>
      <c r="T584" s="9" t="s">
        <v>1148</v>
      </c>
      <c r="U584" s="8">
        <v>0</v>
      </c>
      <c r="V584" s="9" t="s">
        <v>1148</v>
      </c>
      <c r="W584" s="33">
        <v>116672</v>
      </c>
      <c r="X584" s="9" t="s">
        <v>1148</v>
      </c>
      <c r="Y584" s="30">
        <v>125</v>
      </c>
      <c r="Z584" s="9" t="s">
        <v>1148</v>
      </c>
      <c r="AA584" s="30">
        <v>12</v>
      </c>
      <c r="AB584" s="9" t="s">
        <v>1148</v>
      </c>
      <c r="AC584" s="30">
        <v>1</v>
      </c>
      <c r="AD584" s="9" t="s">
        <v>1148</v>
      </c>
      <c r="AE584" s="30">
        <v>4</v>
      </c>
      <c r="AF584" s="9" t="s">
        <v>1148</v>
      </c>
      <c r="AG584" s="19">
        <v>0</v>
      </c>
      <c r="AH584" s="34" t="s">
        <v>1148</v>
      </c>
      <c r="AI584" s="32">
        <v>142</v>
      </c>
      <c r="AJ584" s="7" t="s">
        <v>1148</v>
      </c>
      <c r="AK584" s="7" t="str">
        <f>IF(OR(N584="Q",P584="Q",R584="Q",T584="Q",V584="Q",X584="Q",Z584="Q",AB584="Q",AD584="Q",AF584="Q",AH584="Q",AJ584="Q"),"Yes","No")</f>
        <v>No</v>
      </c>
    </row>
    <row r="585" spans="1:37">
      <c r="A585" s="7" t="s">
        <v>308</v>
      </c>
      <c r="B585" s="7" t="s">
        <v>309</v>
      </c>
      <c r="C585" s="37" t="s">
        <v>42</v>
      </c>
      <c r="D585" s="298">
        <v>5145</v>
      </c>
      <c r="E585" s="299">
        <v>50145</v>
      </c>
      <c r="F585" s="27" t="s">
        <v>164</v>
      </c>
      <c r="G585" s="27" t="s">
        <v>160</v>
      </c>
      <c r="H585" s="35">
        <v>62182</v>
      </c>
      <c r="I585" s="35">
        <v>29</v>
      </c>
      <c r="J585" s="9" t="s">
        <v>10</v>
      </c>
      <c r="K585" s="9" t="s">
        <v>161</v>
      </c>
      <c r="L585" s="8">
        <v>25</v>
      </c>
      <c r="M585" s="8">
        <v>35881</v>
      </c>
      <c r="N585" s="9" t="s">
        <v>1148</v>
      </c>
      <c r="O585" s="8">
        <v>1123</v>
      </c>
      <c r="P585" s="9" t="s">
        <v>1148</v>
      </c>
      <c r="Q585" s="8">
        <v>0</v>
      </c>
      <c r="R585" s="9" t="s">
        <v>1148</v>
      </c>
      <c r="S585" s="8">
        <v>273</v>
      </c>
      <c r="T585" s="9" t="s">
        <v>1148</v>
      </c>
      <c r="U585" s="8">
        <v>0</v>
      </c>
      <c r="V585" s="9" t="s">
        <v>1148</v>
      </c>
      <c r="W585" s="33">
        <v>37277</v>
      </c>
      <c r="X585" s="9" t="s">
        <v>1148</v>
      </c>
      <c r="Y585" s="30">
        <v>23</v>
      </c>
      <c r="Z585" s="9" t="s">
        <v>1148</v>
      </c>
      <c r="AA585" s="30">
        <v>3</v>
      </c>
      <c r="AB585" s="9" t="s">
        <v>1148</v>
      </c>
      <c r="AC585" s="30">
        <v>0</v>
      </c>
      <c r="AD585" s="9" t="s">
        <v>1148</v>
      </c>
      <c r="AE585" s="30">
        <v>0.5</v>
      </c>
      <c r="AF585" s="9" t="s">
        <v>1148</v>
      </c>
      <c r="AG585" s="19">
        <v>0</v>
      </c>
      <c r="AH585" s="34" t="s">
        <v>1148</v>
      </c>
      <c r="AI585" s="32">
        <v>26.5</v>
      </c>
      <c r="AJ585" s="7" t="s">
        <v>1148</v>
      </c>
      <c r="AK585" s="7" t="str">
        <f>IF(OR(N585="Q",P585="Q",R585="Q",T585="Q",V585="Q",X585="Q",Z585="Q",AB585="Q",AD585="Q",AF585="Q",AH585="Q",AJ585="Q"),"Yes","No")</f>
        <v>No</v>
      </c>
    </row>
    <row r="586" spans="1:37">
      <c r="A586" s="7" t="s">
        <v>536</v>
      </c>
      <c r="B586" s="7" t="s">
        <v>497</v>
      </c>
      <c r="C586" s="37" t="s">
        <v>70</v>
      </c>
      <c r="D586" s="298">
        <v>2082</v>
      </c>
      <c r="E586" s="299">
        <v>20082</v>
      </c>
      <c r="F586" s="27" t="s">
        <v>164</v>
      </c>
      <c r="G586" s="27" t="s">
        <v>160</v>
      </c>
      <c r="H586" s="35">
        <v>18351295</v>
      </c>
      <c r="I586" s="35">
        <v>29</v>
      </c>
      <c r="J586" s="9" t="s">
        <v>19</v>
      </c>
      <c r="K586" s="9" t="s">
        <v>161</v>
      </c>
      <c r="L586" s="8">
        <v>4</v>
      </c>
      <c r="M586" s="8">
        <v>0</v>
      </c>
      <c r="N586" s="9" t="s">
        <v>1148</v>
      </c>
      <c r="O586" s="8">
        <v>0</v>
      </c>
      <c r="P586" s="9" t="s">
        <v>1148</v>
      </c>
      <c r="Q586" s="8">
        <v>0</v>
      </c>
      <c r="R586" s="9" t="s">
        <v>1148</v>
      </c>
      <c r="S586" s="8">
        <v>0</v>
      </c>
      <c r="T586" s="9" t="s">
        <v>1148</v>
      </c>
      <c r="U586" s="8">
        <v>0</v>
      </c>
      <c r="V586" s="9" t="s">
        <v>1148</v>
      </c>
      <c r="W586" s="33">
        <v>0</v>
      </c>
      <c r="X586" s="9" t="s">
        <v>1148</v>
      </c>
      <c r="Y586" s="30">
        <v>0</v>
      </c>
      <c r="Z586" s="9" t="s">
        <v>1148</v>
      </c>
      <c r="AA586" s="30">
        <v>0</v>
      </c>
      <c r="AB586" s="9" t="s">
        <v>1148</v>
      </c>
      <c r="AC586" s="30">
        <v>0</v>
      </c>
      <c r="AD586" s="9" t="s">
        <v>1148</v>
      </c>
      <c r="AE586" s="30">
        <v>0</v>
      </c>
      <c r="AF586" s="9" t="s">
        <v>1148</v>
      </c>
      <c r="AG586" s="19">
        <v>0</v>
      </c>
      <c r="AH586" s="34" t="s">
        <v>1148</v>
      </c>
      <c r="AI586" s="32">
        <v>0</v>
      </c>
      <c r="AJ586" s="7" t="s">
        <v>1148</v>
      </c>
      <c r="AK586" s="7" t="str">
        <f>IF(OR(N586="Q",P586="Q",R586="Q",T586="Q",V586="Q",X586="Q",Z586="Q",AB586="Q",AD586="Q",AF586="Q",AH586="Q",AJ586="Q"),"Yes","No")</f>
        <v>No</v>
      </c>
    </row>
    <row r="587" spans="1:37">
      <c r="A587" s="7" t="s">
        <v>308</v>
      </c>
      <c r="B587" s="7" t="s">
        <v>309</v>
      </c>
      <c r="C587" s="37" t="s">
        <v>42</v>
      </c>
      <c r="D587" s="298">
        <v>5145</v>
      </c>
      <c r="E587" s="299">
        <v>50145</v>
      </c>
      <c r="F587" s="27" t="s">
        <v>164</v>
      </c>
      <c r="G587" s="27" t="s">
        <v>160</v>
      </c>
      <c r="H587" s="35">
        <v>62182</v>
      </c>
      <c r="I587" s="35">
        <v>29</v>
      </c>
      <c r="J587" s="9" t="s">
        <v>7</v>
      </c>
      <c r="K587" s="9" t="s">
        <v>161</v>
      </c>
      <c r="L587" s="8">
        <v>4</v>
      </c>
      <c r="M587" s="8">
        <v>16518</v>
      </c>
      <c r="N587" s="9" t="s">
        <v>1148</v>
      </c>
      <c r="O587" s="8">
        <v>498</v>
      </c>
      <c r="P587" s="9" t="s">
        <v>1148</v>
      </c>
      <c r="Q587" s="8">
        <v>0</v>
      </c>
      <c r="R587" s="9" t="s">
        <v>1148</v>
      </c>
      <c r="S587" s="8">
        <v>3997</v>
      </c>
      <c r="T587" s="9" t="s">
        <v>1148</v>
      </c>
      <c r="U587" s="8">
        <v>0</v>
      </c>
      <c r="V587" s="9" t="s">
        <v>1148</v>
      </c>
      <c r="W587" s="33">
        <v>21013</v>
      </c>
      <c r="X587" s="9" t="s">
        <v>1148</v>
      </c>
      <c r="Y587" s="30">
        <v>18</v>
      </c>
      <c r="Z587" s="9" t="s">
        <v>1148</v>
      </c>
      <c r="AA587" s="30">
        <v>3</v>
      </c>
      <c r="AB587" s="9" t="s">
        <v>1148</v>
      </c>
      <c r="AC587" s="30">
        <v>0</v>
      </c>
      <c r="AD587" s="9" t="s">
        <v>1148</v>
      </c>
      <c r="AE587" s="30">
        <v>4.5</v>
      </c>
      <c r="AF587" s="9" t="s">
        <v>1148</v>
      </c>
      <c r="AG587" s="19">
        <v>0</v>
      </c>
      <c r="AH587" s="34" t="s">
        <v>1148</v>
      </c>
      <c r="AI587" s="32">
        <v>25.5</v>
      </c>
      <c r="AJ587" s="7" t="s">
        <v>1148</v>
      </c>
      <c r="AK587" s="7" t="str">
        <f>IF(OR(N587="Q",P587="Q",R587="Q",T587="Q",V587="Q",X587="Q",Z587="Q",AB587="Q",AD587="Q",AF587="Q",AH587="Q",AJ587="Q"),"Yes","No")</f>
        <v>No</v>
      </c>
    </row>
    <row r="588" spans="1:37">
      <c r="A588" s="7" t="s">
        <v>692</v>
      </c>
      <c r="B588" s="7" t="s">
        <v>435</v>
      </c>
      <c r="C588" s="37" t="s">
        <v>38</v>
      </c>
      <c r="D588" s="298">
        <v>7019</v>
      </c>
      <c r="E588" s="299">
        <v>70019</v>
      </c>
      <c r="F588" s="27" t="s">
        <v>114</v>
      </c>
      <c r="G588" s="27" t="s">
        <v>160</v>
      </c>
      <c r="H588" s="35">
        <v>106621</v>
      </c>
      <c r="I588" s="35">
        <v>29</v>
      </c>
      <c r="J588" s="9" t="s">
        <v>10</v>
      </c>
      <c r="K588" s="9" t="s">
        <v>161</v>
      </c>
      <c r="L588" s="8">
        <v>3</v>
      </c>
      <c r="M588" s="8">
        <v>14360</v>
      </c>
      <c r="N588" s="9" t="s">
        <v>1148</v>
      </c>
      <c r="O588" s="8">
        <v>1912</v>
      </c>
      <c r="P588" s="9" t="s">
        <v>1148</v>
      </c>
      <c r="Q588" s="8">
        <v>364</v>
      </c>
      <c r="R588" s="9" t="s">
        <v>1148</v>
      </c>
      <c r="S588" s="8">
        <v>401</v>
      </c>
      <c r="T588" s="9" t="s">
        <v>1148</v>
      </c>
      <c r="U588" s="8">
        <v>0</v>
      </c>
      <c r="V588" s="9" t="s">
        <v>1148</v>
      </c>
      <c r="W588" s="33">
        <v>17037</v>
      </c>
      <c r="X588" s="9" t="s">
        <v>1148</v>
      </c>
      <c r="Y588" s="30">
        <v>15</v>
      </c>
      <c r="Z588" s="9" t="s">
        <v>1148</v>
      </c>
      <c r="AA588" s="30">
        <v>3</v>
      </c>
      <c r="AB588" s="9" t="s">
        <v>1148</v>
      </c>
      <c r="AC588" s="30">
        <v>1</v>
      </c>
      <c r="AD588" s="9" t="s">
        <v>1148</v>
      </c>
      <c r="AE588" s="30">
        <v>1</v>
      </c>
      <c r="AF588" s="9" t="s">
        <v>1148</v>
      </c>
      <c r="AG588" s="19">
        <v>0</v>
      </c>
      <c r="AH588" s="34" t="s">
        <v>1148</v>
      </c>
      <c r="AI588" s="32">
        <v>20</v>
      </c>
      <c r="AJ588" s="7" t="s">
        <v>1148</v>
      </c>
      <c r="AK588" s="7" t="str">
        <f>IF(OR(N588="Q",P588="Q",R588="Q",T588="Q",V588="Q",X588="Q",Z588="Q",AB588="Q",AD588="Q",AF588="Q",AH588="Q",AJ588="Q"),"Yes","No")</f>
        <v>No</v>
      </c>
    </row>
    <row r="589" spans="1:37">
      <c r="A589" s="7" t="s">
        <v>624</v>
      </c>
      <c r="B589" s="7" t="s">
        <v>625</v>
      </c>
      <c r="C589" s="37" t="s">
        <v>38</v>
      </c>
      <c r="D589" s="298">
        <v>7012</v>
      </c>
      <c r="E589" s="299">
        <v>70012</v>
      </c>
      <c r="F589" s="27" t="s">
        <v>164</v>
      </c>
      <c r="G589" s="27" t="s">
        <v>160</v>
      </c>
      <c r="H589" s="35">
        <v>106494</v>
      </c>
      <c r="I589" s="35">
        <v>28</v>
      </c>
      <c r="J589" s="9" t="s">
        <v>7</v>
      </c>
      <c r="K589" s="9" t="s">
        <v>161</v>
      </c>
      <c r="L589" s="8">
        <v>21</v>
      </c>
      <c r="M589" s="8">
        <v>30197</v>
      </c>
      <c r="N589" s="9" t="s">
        <v>1148</v>
      </c>
      <c r="O589" s="8">
        <v>0</v>
      </c>
      <c r="P589" s="9" t="s">
        <v>1148</v>
      </c>
      <c r="Q589" s="8">
        <v>1357</v>
      </c>
      <c r="R589" s="9" t="s">
        <v>1148</v>
      </c>
      <c r="S589" s="8">
        <v>1069</v>
      </c>
      <c r="T589" s="9" t="s">
        <v>1148</v>
      </c>
      <c r="U589" s="8">
        <v>0</v>
      </c>
      <c r="V589" s="9" t="s">
        <v>1148</v>
      </c>
      <c r="W589" s="33">
        <v>32623</v>
      </c>
      <c r="X589" s="9" t="s">
        <v>1148</v>
      </c>
      <c r="Y589" s="30">
        <v>26</v>
      </c>
      <c r="Z589" s="9" t="s">
        <v>1148</v>
      </c>
      <c r="AA589" s="30">
        <v>0</v>
      </c>
      <c r="AB589" s="9" t="s">
        <v>1148</v>
      </c>
      <c r="AC589" s="30">
        <v>1</v>
      </c>
      <c r="AD589" s="9" t="s">
        <v>1148</v>
      </c>
      <c r="AE589" s="30">
        <v>1</v>
      </c>
      <c r="AF589" s="9" t="s">
        <v>1148</v>
      </c>
      <c r="AG589" s="19">
        <v>0</v>
      </c>
      <c r="AH589" s="34" t="s">
        <v>1148</v>
      </c>
      <c r="AI589" s="32">
        <v>28</v>
      </c>
      <c r="AJ589" s="7" t="s">
        <v>1148</v>
      </c>
      <c r="AK589" s="7" t="str">
        <f>IF(OR(N589="Q",P589="Q",R589="Q",T589="Q",V589="Q",X589="Q",Z589="Q",AB589="Q",AD589="Q",AF589="Q",AH589="Q",AJ589="Q"),"Yes","No")</f>
        <v>No</v>
      </c>
    </row>
    <row r="590" spans="1:37">
      <c r="A590" s="7" t="s">
        <v>522</v>
      </c>
      <c r="B590" s="7" t="s">
        <v>523</v>
      </c>
      <c r="C590" s="37" t="s">
        <v>57</v>
      </c>
      <c r="D590" s="298">
        <v>8009</v>
      </c>
      <c r="E590" s="299">
        <v>80009</v>
      </c>
      <c r="F590" s="27" t="s">
        <v>167</v>
      </c>
      <c r="G590" s="27" t="s">
        <v>160</v>
      </c>
      <c r="H590" s="35">
        <v>82157</v>
      </c>
      <c r="I590" s="35">
        <v>28</v>
      </c>
      <c r="J590" s="9" t="s">
        <v>7</v>
      </c>
      <c r="K590" s="9" t="s">
        <v>161</v>
      </c>
      <c r="L590" s="8">
        <v>21</v>
      </c>
      <c r="M590" s="8">
        <v>7004</v>
      </c>
      <c r="N590" s="9" t="s">
        <v>1148</v>
      </c>
      <c r="O590" s="8">
        <v>153</v>
      </c>
      <c r="P590" s="9" t="s">
        <v>1148</v>
      </c>
      <c r="Q590" s="8">
        <v>0</v>
      </c>
      <c r="R590" s="9" t="s">
        <v>1148</v>
      </c>
      <c r="S590" s="8">
        <v>614</v>
      </c>
      <c r="T590" s="9" t="s">
        <v>1148</v>
      </c>
      <c r="U590" s="8">
        <v>0</v>
      </c>
      <c r="V590" s="9" t="s">
        <v>1148</v>
      </c>
      <c r="W590" s="33">
        <v>7771</v>
      </c>
      <c r="X590" s="9" t="s">
        <v>1148</v>
      </c>
      <c r="Y590" s="30">
        <v>5.01</v>
      </c>
      <c r="Z590" s="9" t="s">
        <v>1148</v>
      </c>
      <c r="AA590" s="30">
        <v>0.74</v>
      </c>
      <c r="AB590" s="9" t="s">
        <v>1148</v>
      </c>
      <c r="AC590" s="30">
        <v>0</v>
      </c>
      <c r="AD590" s="9" t="s">
        <v>1148</v>
      </c>
      <c r="AE590" s="30">
        <v>0.4</v>
      </c>
      <c r="AF590" s="9" t="s">
        <v>1148</v>
      </c>
      <c r="AG590" s="19">
        <v>0</v>
      </c>
      <c r="AH590" s="34" t="s">
        <v>1148</v>
      </c>
      <c r="AI590" s="32">
        <v>6.15</v>
      </c>
      <c r="AJ590" s="7" t="s">
        <v>1148</v>
      </c>
      <c r="AK590" s="7" t="str">
        <f>IF(OR(N590="Q",P590="Q",R590="Q",T590="Q",V590="Q",X590="Q",Z590="Q",AB590="Q",AD590="Q",AF590="Q",AH590="Q",AJ590="Q"),"Yes","No")</f>
        <v>No</v>
      </c>
    </row>
    <row r="591" spans="1:37">
      <c r="A591" s="7" t="s">
        <v>334</v>
      </c>
      <c r="B591" s="7" t="s">
        <v>335</v>
      </c>
      <c r="C591" s="37" t="s">
        <v>6</v>
      </c>
      <c r="D591" s="298">
        <v>6072</v>
      </c>
      <c r="E591" s="299">
        <v>60072</v>
      </c>
      <c r="F591" s="27" t="s">
        <v>167</v>
      </c>
      <c r="G591" s="27" t="s">
        <v>160</v>
      </c>
      <c r="H591" s="35">
        <v>295083</v>
      </c>
      <c r="I591" s="35">
        <v>28</v>
      </c>
      <c r="J591" s="9" t="s">
        <v>7</v>
      </c>
      <c r="K591" s="9" t="s">
        <v>161</v>
      </c>
      <c r="L591" s="8">
        <v>18</v>
      </c>
      <c r="M591" s="8">
        <v>1872</v>
      </c>
      <c r="N591" s="9" t="s">
        <v>1148</v>
      </c>
      <c r="O591" s="8">
        <v>700</v>
      </c>
      <c r="P591" s="9" t="s">
        <v>1148</v>
      </c>
      <c r="Q591" s="8">
        <v>2478</v>
      </c>
      <c r="R591" s="9" t="s">
        <v>1148</v>
      </c>
      <c r="S591" s="8">
        <v>1364</v>
      </c>
      <c r="T591" s="9" t="s">
        <v>1148</v>
      </c>
      <c r="U591" s="8">
        <v>0</v>
      </c>
      <c r="V591" s="9" t="s">
        <v>1148</v>
      </c>
      <c r="W591" s="33">
        <v>6414</v>
      </c>
      <c r="X591" s="9" t="s">
        <v>1148</v>
      </c>
      <c r="Y591" s="30">
        <v>3</v>
      </c>
      <c r="Z591" s="9" t="s">
        <v>1148</v>
      </c>
      <c r="AA591" s="30">
        <v>1</v>
      </c>
      <c r="AB591" s="9" t="s">
        <v>1148</v>
      </c>
      <c r="AC591" s="30">
        <v>2</v>
      </c>
      <c r="AD591" s="9" t="s">
        <v>1148</v>
      </c>
      <c r="AE591" s="30">
        <v>1</v>
      </c>
      <c r="AF591" s="9" t="s">
        <v>1148</v>
      </c>
      <c r="AG591" s="19">
        <v>0</v>
      </c>
      <c r="AH591" s="34" t="s">
        <v>1148</v>
      </c>
      <c r="AI591" s="32">
        <v>7</v>
      </c>
      <c r="AJ591" s="7" t="s">
        <v>1148</v>
      </c>
      <c r="AK591" s="7" t="str">
        <f>IF(OR(N591="Q",P591="Q",R591="Q",T591="Q",V591="Q",X591="Q",Z591="Q",AB591="Q",AD591="Q",AF591="Q",AH591="Q",AJ591="Q"),"Yes","No")</f>
        <v>No</v>
      </c>
    </row>
    <row r="592" spans="1:37">
      <c r="A592" s="7" t="s">
        <v>95</v>
      </c>
      <c r="B592" s="7" t="s">
        <v>619</v>
      </c>
      <c r="C592" s="37" t="s">
        <v>93</v>
      </c>
      <c r="D592" s="298">
        <v>5088</v>
      </c>
      <c r="E592" s="299">
        <v>50088</v>
      </c>
      <c r="F592" s="27" t="s">
        <v>164</v>
      </c>
      <c r="G592" s="27" t="s">
        <v>160</v>
      </c>
      <c r="H592" s="35">
        <v>71313</v>
      </c>
      <c r="I592" s="35">
        <v>28</v>
      </c>
      <c r="J592" s="9" t="s">
        <v>7</v>
      </c>
      <c r="K592" s="9" t="s">
        <v>161</v>
      </c>
      <c r="L592" s="8">
        <v>17</v>
      </c>
      <c r="M592" s="8">
        <v>11519</v>
      </c>
      <c r="N592" s="9" t="s">
        <v>1148</v>
      </c>
      <c r="O592" s="8">
        <v>0</v>
      </c>
      <c r="P592" s="9" t="s">
        <v>1148</v>
      </c>
      <c r="Q592" s="8">
        <v>1986</v>
      </c>
      <c r="R592" s="9" t="s">
        <v>1148</v>
      </c>
      <c r="S592" s="8">
        <v>0</v>
      </c>
      <c r="T592" s="9" t="s">
        <v>1148</v>
      </c>
      <c r="U592" s="8">
        <v>0</v>
      </c>
      <c r="V592" s="9" t="s">
        <v>1148</v>
      </c>
      <c r="W592" s="33">
        <v>13505</v>
      </c>
      <c r="X592" s="9" t="s">
        <v>1148</v>
      </c>
      <c r="Y592" s="30">
        <v>13</v>
      </c>
      <c r="Z592" s="9" t="s">
        <v>1148</v>
      </c>
      <c r="AA592" s="30">
        <v>0</v>
      </c>
      <c r="AB592" s="9" t="s">
        <v>1148</v>
      </c>
      <c r="AC592" s="30">
        <v>2.8</v>
      </c>
      <c r="AD592" s="9" t="s">
        <v>1148</v>
      </c>
      <c r="AE592" s="30">
        <v>0</v>
      </c>
      <c r="AF592" s="9" t="s">
        <v>1148</v>
      </c>
      <c r="AG592" s="19">
        <v>0</v>
      </c>
      <c r="AH592" s="34" t="s">
        <v>1148</v>
      </c>
      <c r="AI592" s="32">
        <v>15.8</v>
      </c>
      <c r="AJ592" s="7" t="s">
        <v>1148</v>
      </c>
      <c r="AK592" s="7" t="str">
        <f>IF(OR(N592="Q",P592="Q",R592="Q",T592="Q",V592="Q",X592="Q",Z592="Q",AB592="Q",AD592="Q",AF592="Q",AH592="Q",AJ592="Q"),"Yes","No")</f>
        <v>No</v>
      </c>
    </row>
    <row r="593" spans="1:37">
      <c r="A593" s="7" t="s">
        <v>420</v>
      </c>
      <c r="B593" s="7" t="s">
        <v>421</v>
      </c>
      <c r="C593" s="37" t="s">
        <v>84</v>
      </c>
      <c r="D593" s="298">
        <v>6041</v>
      </c>
      <c r="E593" s="299">
        <v>60041</v>
      </c>
      <c r="F593" s="27" t="s">
        <v>164</v>
      </c>
      <c r="G593" s="27" t="s">
        <v>160</v>
      </c>
      <c r="H593" s="35">
        <v>5121892</v>
      </c>
      <c r="I593" s="35">
        <v>28</v>
      </c>
      <c r="J593" s="9" t="s">
        <v>10</v>
      </c>
      <c r="K593" s="9" t="s">
        <v>161</v>
      </c>
      <c r="L593" s="8">
        <v>17</v>
      </c>
      <c r="M593" s="8">
        <v>6306</v>
      </c>
      <c r="N593" s="9" t="s">
        <v>1148</v>
      </c>
      <c r="O593" s="8">
        <v>0</v>
      </c>
      <c r="P593" s="9" t="s">
        <v>1148</v>
      </c>
      <c r="Q593" s="8">
        <v>0</v>
      </c>
      <c r="R593" s="9" t="s">
        <v>1148</v>
      </c>
      <c r="S593" s="8">
        <v>0</v>
      </c>
      <c r="T593" s="9" t="s">
        <v>1148</v>
      </c>
      <c r="U593" s="8">
        <v>0</v>
      </c>
      <c r="V593" s="9" t="s">
        <v>1148</v>
      </c>
      <c r="W593" s="33">
        <v>6306</v>
      </c>
      <c r="X593" s="9" t="s">
        <v>1148</v>
      </c>
      <c r="Y593" s="30">
        <v>4</v>
      </c>
      <c r="Z593" s="9" t="s">
        <v>1148</v>
      </c>
      <c r="AA593" s="30">
        <v>0</v>
      </c>
      <c r="AB593" s="9" t="s">
        <v>1148</v>
      </c>
      <c r="AC593" s="30">
        <v>0</v>
      </c>
      <c r="AD593" s="9" t="s">
        <v>1148</v>
      </c>
      <c r="AE593" s="30">
        <v>0</v>
      </c>
      <c r="AF593" s="9" t="s">
        <v>1148</v>
      </c>
      <c r="AG593" s="19">
        <v>0</v>
      </c>
      <c r="AH593" s="34" t="s">
        <v>1148</v>
      </c>
      <c r="AI593" s="32">
        <v>4</v>
      </c>
      <c r="AJ593" s="7" t="s">
        <v>1148</v>
      </c>
      <c r="AK593" s="7" t="str">
        <f>IF(OR(N593="Q",P593="Q",R593="Q",T593="Q",V593="Q",X593="Q",Z593="Q",AB593="Q",AD593="Q",AF593="Q",AH593="Q",AJ593="Q"),"Yes","No")</f>
        <v>No</v>
      </c>
    </row>
    <row r="594" spans="1:37">
      <c r="A594" s="7" t="s">
        <v>95</v>
      </c>
      <c r="B594" s="7" t="s">
        <v>619</v>
      </c>
      <c r="C594" s="37" t="s">
        <v>93</v>
      </c>
      <c r="D594" s="298">
        <v>5088</v>
      </c>
      <c r="E594" s="299">
        <v>50088</v>
      </c>
      <c r="F594" s="27" t="s">
        <v>164</v>
      </c>
      <c r="G594" s="27" t="s">
        <v>160</v>
      </c>
      <c r="H594" s="35">
        <v>71313</v>
      </c>
      <c r="I594" s="35">
        <v>28</v>
      </c>
      <c r="J594" s="9" t="s">
        <v>10</v>
      </c>
      <c r="K594" s="9" t="s">
        <v>161</v>
      </c>
      <c r="L594" s="8">
        <v>11</v>
      </c>
      <c r="M594" s="8">
        <v>17735</v>
      </c>
      <c r="N594" s="9" t="s">
        <v>1148</v>
      </c>
      <c r="O594" s="8">
        <v>0</v>
      </c>
      <c r="P594" s="9" t="s">
        <v>1148</v>
      </c>
      <c r="Q594" s="8">
        <v>851</v>
      </c>
      <c r="R594" s="9" t="s">
        <v>1148</v>
      </c>
      <c r="S594" s="8">
        <v>0</v>
      </c>
      <c r="T594" s="9" t="s">
        <v>1148</v>
      </c>
      <c r="U594" s="8">
        <v>0</v>
      </c>
      <c r="V594" s="9" t="s">
        <v>1148</v>
      </c>
      <c r="W594" s="33">
        <v>18586</v>
      </c>
      <c r="X594" s="9" t="s">
        <v>1148</v>
      </c>
      <c r="Y594" s="30">
        <v>20</v>
      </c>
      <c r="Z594" s="9" t="s">
        <v>1148</v>
      </c>
      <c r="AA594" s="30">
        <v>0</v>
      </c>
      <c r="AB594" s="9" t="s">
        <v>1148</v>
      </c>
      <c r="AC594" s="30">
        <v>1.2</v>
      </c>
      <c r="AD594" s="9" t="s">
        <v>1148</v>
      </c>
      <c r="AE594" s="30">
        <v>0</v>
      </c>
      <c r="AF594" s="9" t="s">
        <v>1148</v>
      </c>
      <c r="AG594" s="19">
        <v>0</v>
      </c>
      <c r="AH594" s="34" t="s">
        <v>1148</v>
      </c>
      <c r="AI594" s="32">
        <v>21.2</v>
      </c>
      <c r="AJ594" s="7" t="s">
        <v>1148</v>
      </c>
      <c r="AK594" s="7" t="str">
        <f>IF(OR(N594="Q",P594="Q",R594="Q",T594="Q",V594="Q",X594="Q",Z594="Q",AB594="Q",AD594="Q",AF594="Q",AH594="Q",AJ594="Q"),"Yes","No")</f>
        <v>No</v>
      </c>
    </row>
    <row r="595" spans="1:37">
      <c r="A595" s="7" t="s">
        <v>334</v>
      </c>
      <c r="B595" s="7" t="s">
        <v>335</v>
      </c>
      <c r="C595" s="37" t="s">
        <v>6</v>
      </c>
      <c r="D595" s="298">
        <v>6072</v>
      </c>
      <c r="E595" s="299">
        <v>60072</v>
      </c>
      <c r="F595" s="27" t="s">
        <v>167</v>
      </c>
      <c r="G595" s="27" t="s">
        <v>160</v>
      </c>
      <c r="H595" s="35">
        <v>295083</v>
      </c>
      <c r="I595" s="35">
        <v>28</v>
      </c>
      <c r="J595" s="9" t="s">
        <v>10</v>
      </c>
      <c r="K595" s="9" t="s">
        <v>161</v>
      </c>
      <c r="L595" s="8">
        <v>10</v>
      </c>
      <c r="M595" s="8">
        <v>1214</v>
      </c>
      <c r="N595" s="9" t="s">
        <v>1148</v>
      </c>
      <c r="O595" s="8">
        <v>1019</v>
      </c>
      <c r="P595" s="9" t="s">
        <v>1148</v>
      </c>
      <c r="Q595" s="8">
        <v>0</v>
      </c>
      <c r="R595" s="9" t="s">
        <v>1148</v>
      </c>
      <c r="S595" s="8">
        <v>0</v>
      </c>
      <c r="T595" s="9" t="s">
        <v>1148</v>
      </c>
      <c r="U595" s="8">
        <v>0</v>
      </c>
      <c r="V595" s="9" t="s">
        <v>1148</v>
      </c>
      <c r="W595" s="33">
        <v>2233</v>
      </c>
      <c r="X595" s="9" t="s">
        <v>1148</v>
      </c>
      <c r="Y595" s="30">
        <v>2</v>
      </c>
      <c r="Z595" s="9" t="s">
        <v>1148</v>
      </c>
      <c r="AA595" s="30">
        <v>1</v>
      </c>
      <c r="AB595" s="9" t="s">
        <v>1148</v>
      </c>
      <c r="AC595" s="30">
        <v>0</v>
      </c>
      <c r="AD595" s="9" t="s">
        <v>1148</v>
      </c>
      <c r="AE595" s="30">
        <v>0</v>
      </c>
      <c r="AF595" s="9" t="s">
        <v>1148</v>
      </c>
      <c r="AG595" s="19">
        <v>0</v>
      </c>
      <c r="AH595" s="34" t="s">
        <v>1148</v>
      </c>
      <c r="AI595" s="32">
        <v>3</v>
      </c>
      <c r="AJ595" s="7" t="s">
        <v>1148</v>
      </c>
      <c r="AK595" s="7" t="str">
        <f>IF(OR(N595="Q",P595="Q",R595="Q",T595="Q",V595="Q",X595="Q",Z595="Q",AB595="Q",AD595="Q",AF595="Q",AH595="Q",AJ595="Q"),"Yes","No")</f>
        <v>No</v>
      </c>
    </row>
    <row r="596" spans="1:37">
      <c r="A596" s="7" t="s">
        <v>522</v>
      </c>
      <c r="B596" s="7" t="s">
        <v>523</v>
      </c>
      <c r="C596" s="37" t="s">
        <v>57</v>
      </c>
      <c r="D596" s="298">
        <v>8009</v>
      </c>
      <c r="E596" s="299">
        <v>80009</v>
      </c>
      <c r="F596" s="27" t="s">
        <v>167</v>
      </c>
      <c r="G596" s="27" t="s">
        <v>160</v>
      </c>
      <c r="H596" s="35">
        <v>82157</v>
      </c>
      <c r="I596" s="35">
        <v>28</v>
      </c>
      <c r="J596" s="9" t="s">
        <v>10</v>
      </c>
      <c r="K596" s="9" t="s">
        <v>161</v>
      </c>
      <c r="L596" s="8">
        <v>7</v>
      </c>
      <c r="M596" s="8">
        <v>894</v>
      </c>
      <c r="N596" s="9" t="s">
        <v>1148</v>
      </c>
      <c r="O596" s="8">
        <v>4</v>
      </c>
      <c r="P596" s="9" t="s">
        <v>1148</v>
      </c>
      <c r="Q596" s="8">
        <v>0</v>
      </c>
      <c r="R596" s="9" t="s">
        <v>1148</v>
      </c>
      <c r="S596" s="8">
        <v>153</v>
      </c>
      <c r="T596" s="9" t="s">
        <v>1148</v>
      </c>
      <c r="U596" s="8">
        <v>0</v>
      </c>
      <c r="V596" s="9" t="s">
        <v>1148</v>
      </c>
      <c r="W596" s="33">
        <v>1051</v>
      </c>
      <c r="X596" s="9" t="s">
        <v>1148</v>
      </c>
      <c r="Y596" s="30">
        <v>0.49</v>
      </c>
      <c r="Z596" s="9" t="s">
        <v>1148</v>
      </c>
      <c r="AA596" s="30">
        <v>2.2260000000000001E-3</v>
      </c>
      <c r="AB596" s="9" t="s">
        <v>1148</v>
      </c>
      <c r="AC596" s="30">
        <v>0</v>
      </c>
      <c r="AD596" s="9" t="s">
        <v>1148</v>
      </c>
      <c r="AE596" s="30">
        <v>0.09</v>
      </c>
      <c r="AF596" s="9" t="s">
        <v>1148</v>
      </c>
      <c r="AG596" s="19">
        <v>0</v>
      </c>
      <c r="AH596" s="34" t="s">
        <v>1148</v>
      </c>
      <c r="AI596" s="32">
        <v>0.58222600000000002</v>
      </c>
      <c r="AJ596" s="7" t="s">
        <v>1148</v>
      </c>
      <c r="AK596" s="7" t="str">
        <f>IF(OR(N596="Q",P596="Q",R596="Q",T596="Q",V596="Q",X596="Q",Z596="Q",AB596="Q",AD596="Q",AF596="Q",AH596="Q",AJ596="Q"),"Yes","No")</f>
        <v>No</v>
      </c>
    </row>
    <row r="597" spans="1:37">
      <c r="A597" s="7" t="s">
        <v>620</v>
      </c>
      <c r="B597" s="7" t="s">
        <v>621</v>
      </c>
      <c r="C597" s="37" t="s">
        <v>77</v>
      </c>
      <c r="D597" s="298">
        <v>3055</v>
      </c>
      <c r="E597" s="299">
        <v>30055</v>
      </c>
      <c r="F597" s="27" t="s">
        <v>164</v>
      </c>
      <c r="G597" s="27" t="s">
        <v>160</v>
      </c>
      <c r="H597" s="35">
        <v>387550</v>
      </c>
      <c r="I597" s="35">
        <v>27</v>
      </c>
      <c r="J597" s="9" t="s">
        <v>10</v>
      </c>
      <c r="K597" s="9" t="s">
        <v>161</v>
      </c>
      <c r="L597" s="8">
        <v>22</v>
      </c>
      <c r="M597" s="8">
        <v>37843</v>
      </c>
      <c r="N597" s="9" t="s">
        <v>1148</v>
      </c>
      <c r="O597" s="8">
        <v>0</v>
      </c>
      <c r="P597" s="9" t="s">
        <v>1148</v>
      </c>
      <c r="Q597" s="8">
        <v>0</v>
      </c>
      <c r="R597" s="9" t="s">
        <v>1148</v>
      </c>
      <c r="S597" s="8">
        <v>0</v>
      </c>
      <c r="T597" s="9" t="s">
        <v>1148</v>
      </c>
      <c r="U597" s="8">
        <v>0</v>
      </c>
      <c r="V597" s="9" t="s">
        <v>1148</v>
      </c>
      <c r="W597" s="33">
        <v>37843</v>
      </c>
      <c r="X597" s="9" t="s">
        <v>1148</v>
      </c>
      <c r="Y597" s="30">
        <v>27</v>
      </c>
      <c r="Z597" s="9" t="s">
        <v>1148</v>
      </c>
      <c r="AA597" s="30">
        <v>0</v>
      </c>
      <c r="AB597" s="9" t="s">
        <v>1148</v>
      </c>
      <c r="AC597" s="30">
        <v>0</v>
      </c>
      <c r="AD597" s="9" t="s">
        <v>1148</v>
      </c>
      <c r="AE597" s="30">
        <v>0</v>
      </c>
      <c r="AF597" s="9" t="s">
        <v>1148</v>
      </c>
      <c r="AG597" s="19">
        <v>0</v>
      </c>
      <c r="AH597" s="34" t="s">
        <v>1148</v>
      </c>
      <c r="AI597" s="32">
        <v>27</v>
      </c>
      <c r="AJ597" s="7" t="s">
        <v>1148</v>
      </c>
      <c r="AK597" s="7" t="str">
        <f>IF(OR(N597="Q",P597="Q",R597="Q",T597="Q",V597="Q",X597="Q",Z597="Q",AB597="Q",AD597="Q",AF597="Q",AH597="Q",AJ597="Q"),"Yes","No")</f>
        <v>No</v>
      </c>
    </row>
    <row r="598" spans="1:37">
      <c r="A598" s="7" t="s">
        <v>529</v>
      </c>
      <c r="B598" s="7" t="s">
        <v>530</v>
      </c>
      <c r="C598" s="37" t="s">
        <v>9</v>
      </c>
      <c r="D598" s="298">
        <v>4044</v>
      </c>
      <c r="E598" s="299">
        <v>40044</v>
      </c>
      <c r="F598" s="27" t="s">
        <v>164</v>
      </c>
      <c r="G598" s="27" t="s">
        <v>160</v>
      </c>
      <c r="H598" s="35">
        <v>263907</v>
      </c>
      <c r="I598" s="35">
        <v>27</v>
      </c>
      <c r="J598" s="9" t="s">
        <v>7</v>
      </c>
      <c r="K598" s="9" t="s">
        <v>161</v>
      </c>
      <c r="L598" s="8">
        <v>19</v>
      </c>
      <c r="M598" s="8">
        <v>11251</v>
      </c>
      <c r="N598" s="9" t="s">
        <v>1148</v>
      </c>
      <c r="O598" s="8">
        <v>2285</v>
      </c>
      <c r="P598" s="9" t="s">
        <v>1148</v>
      </c>
      <c r="Q598" s="8">
        <v>0</v>
      </c>
      <c r="R598" s="9" t="s">
        <v>1148</v>
      </c>
      <c r="S598" s="8">
        <v>3497</v>
      </c>
      <c r="T598" s="9" t="s">
        <v>1148</v>
      </c>
      <c r="U598" s="8">
        <v>0</v>
      </c>
      <c r="V598" s="9" t="s">
        <v>1148</v>
      </c>
      <c r="W598" s="33">
        <v>17033</v>
      </c>
      <c r="X598" s="9" t="s">
        <v>1148</v>
      </c>
      <c r="Y598" s="30">
        <v>9</v>
      </c>
      <c r="Z598" s="9" t="s">
        <v>1148</v>
      </c>
      <c r="AA598" s="30">
        <v>2.25</v>
      </c>
      <c r="AB598" s="9" t="s">
        <v>1148</v>
      </c>
      <c r="AC598" s="30">
        <v>0</v>
      </c>
      <c r="AD598" s="9" t="s">
        <v>1148</v>
      </c>
      <c r="AE598" s="30">
        <v>3</v>
      </c>
      <c r="AF598" s="9" t="s">
        <v>1148</v>
      </c>
      <c r="AG598" s="19">
        <v>0</v>
      </c>
      <c r="AH598" s="34" t="s">
        <v>1148</v>
      </c>
      <c r="AI598" s="32">
        <v>14.25</v>
      </c>
      <c r="AJ598" s="7" t="s">
        <v>1148</v>
      </c>
      <c r="AK598" s="7" t="str">
        <f>IF(OR(N598="Q",P598="Q",R598="Q",T598="Q",V598="Q",X598="Q",Z598="Q",AB598="Q",AD598="Q",AF598="Q",AH598="Q",AJ598="Q"),"Yes","No")</f>
        <v>No</v>
      </c>
    </row>
    <row r="599" spans="1:37">
      <c r="A599" s="7" t="s">
        <v>529</v>
      </c>
      <c r="B599" s="7" t="s">
        <v>530</v>
      </c>
      <c r="C599" s="37" t="s">
        <v>9</v>
      </c>
      <c r="D599" s="298">
        <v>4044</v>
      </c>
      <c r="E599" s="299">
        <v>40044</v>
      </c>
      <c r="F599" s="27" t="s">
        <v>164</v>
      </c>
      <c r="G599" s="27" t="s">
        <v>160</v>
      </c>
      <c r="H599" s="35">
        <v>263907</v>
      </c>
      <c r="I599" s="35">
        <v>27</v>
      </c>
      <c r="J599" s="9" t="s">
        <v>10</v>
      </c>
      <c r="K599" s="9" t="s">
        <v>161</v>
      </c>
      <c r="L599" s="8">
        <v>8</v>
      </c>
      <c r="M599" s="8">
        <v>1664</v>
      </c>
      <c r="N599" s="9" t="s">
        <v>1148</v>
      </c>
      <c r="O599" s="8">
        <v>1030</v>
      </c>
      <c r="P599" s="9" t="s">
        <v>1148</v>
      </c>
      <c r="Q599" s="8">
        <v>0</v>
      </c>
      <c r="R599" s="9" t="s">
        <v>1148</v>
      </c>
      <c r="S599" s="8">
        <v>0</v>
      </c>
      <c r="T599" s="9" t="s">
        <v>1148</v>
      </c>
      <c r="U599" s="8">
        <v>0</v>
      </c>
      <c r="V599" s="9" t="s">
        <v>1148</v>
      </c>
      <c r="W599" s="33">
        <v>2694</v>
      </c>
      <c r="X599" s="9" t="s">
        <v>1148</v>
      </c>
      <c r="Y599" s="30">
        <v>2.75</v>
      </c>
      <c r="Z599" s="9" t="s">
        <v>1148</v>
      </c>
      <c r="AA599" s="30">
        <v>0.75</v>
      </c>
      <c r="AB599" s="9" t="s">
        <v>1148</v>
      </c>
      <c r="AC599" s="30">
        <v>0</v>
      </c>
      <c r="AD599" s="9" t="s">
        <v>1148</v>
      </c>
      <c r="AE599" s="30">
        <v>0</v>
      </c>
      <c r="AF599" s="9" t="s">
        <v>1148</v>
      </c>
      <c r="AG599" s="19">
        <v>0</v>
      </c>
      <c r="AH599" s="34" t="s">
        <v>1148</v>
      </c>
      <c r="AI599" s="32">
        <v>3.5</v>
      </c>
      <c r="AJ599" s="7" t="s">
        <v>1148</v>
      </c>
      <c r="AK599" s="7" t="str">
        <f>IF(OR(N599="Q",P599="Q",R599="Q",T599="Q",V599="Q",X599="Q",Z599="Q",AB599="Q",AD599="Q",AF599="Q",AH599="Q",AJ599="Q"),"Yes","No")</f>
        <v>No</v>
      </c>
    </row>
    <row r="600" spans="1:37">
      <c r="A600" s="7" t="s">
        <v>620</v>
      </c>
      <c r="B600" s="7" t="s">
        <v>621</v>
      </c>
      <c r="C600" s="37" t="s">
        <v>77</v>
      </c>
      <c r="D600" s="298">
        <v>3055</v>
      </c>
      <c r="E600" s="299">
        <v>30055</v>
      </c>
      <c r="F600" s="27" t="s">
        <v>164</v>
      </c>
      <c r="G600" s="27" t="s">
        <v>160</v>
      </c>
      <c r="H600" s="35">
        <v>387550</v>
      </c>
      <c r="I600" s="35">
        <v>27</v>
      </c>
      <c r="J600" s="9" t="s">
        <v>7</v>
      </c>
      <c r="K600" s="9" t="s">
        <v>161</v>
      </c>
      <c r="L600" s="8">
        <v>5</v>
      </c>
      <c r="M600" s="8">
        <v>8732</v>
      </c>
      <c r="N600" s="9" t="s">
        <v>1148</v>
      </c>
      <c r="O600" s="8">
        <v>3192</v>
      </c>
      <c r="P600" s="9" t="s">
        <v>1148</v>
      </c>
      <c r="Q600" s="8">
        <v>0</v>
      </c>
      <c r="R600" s="9" t="s">
        <v>1148</v>
      </c>
      <c r="S600" s="8">
        <v>0</v>
      </c>
      <c r="T600" s="9" t="s">
        <v>1148</v>
      </c>
      <c r="U600" s="8">
        <v>0</v>
      </c>
      <c r="V600" s="9" t="s">
        <v>1148</v>
      </c>
      <c r="W600" s="33">
        <v>11924</v>
      </c>
      <c r="X600" s="9" t="s">
        <v>1148</v>
      </c>
      <c r="Y600" s="30">
        <v>6</v>
      </c>
      <c r="Z600" s="9" t="s">
        <v>1148</v>
      </c>
      <c r="AA600" s="30">
        <v>2</v>
      </c>
      <c r="AB600" s="9" t="s">
        <v>1148</v>
      </c>
      <c r="AC600" s="30">
        <v>0</v>
      </c>
      <c r="AD600" s="9" t="s">
        <v>1148</v>
      </c>
      <c r="AE600" s="30">
        <v>0</v>
      </c>
      <c r="AF600" s="9" t="s">
        <v>1148</v>
      </c>
      <c r="AG600" s="19">
        <v>0</v>
      </c>
      <c r="AH600" s="34" t="s">
        <v>1148</v>
      </c>
      <c r="AI600" s="32">
        <v>8</v>
      </c>
      <c r="AJ600" s="7" t="s">
        <v>1148</v>
      </c>
      <c r="AK600" s="7" t="str">
        <f>IF(OR(N600="Q",P600="Q",R600="Q",T600="Q",V600="Q",X600="Q",Z600="Q",AB600="Q",AD600="Q",AF600="Q",AH600="Q",AJ600="Q"),"Yes","No")</f>
        <v>No</v>
      </c>
    </row>
    <row r="601" spans="1:37">
      <c r="A601" s="7" t="s">
        <v>410</v>
      </c>
      <c r="B601" s="7" t="s">
        <v>257</v>
      </c>
      <c r="C601" s="37" t="s">
        <v>51</v>
      </c>
      <c r="D601" s="298">
        <v>1016</v>
      </c>
      <c r="E601" s="299">
        <v>10016</v>
      </c>
      <c r="F601" s="27" t="s">
        <v>167</v>
      </c>
      <c r="G601" s="27" t="s">
        <v>160</v>
      </c>
      <c r="H601" s="35">
        <v>203914</v>
      </c>
      <c r="I601" s="35">
        <v>26</v>
      </c>
      <c r="J601" s="9" t="s">
        <v>7</v>
      </c>
      <c r="K601" s="9" t="s">
        <v>161</v>
      </c>
      <c r="L601" s="8">
        <v>26</v>
      </c>
      <c r="M601" s="8">
        <v>0</v>
      </c>
      <c r="N601" s="9" t="s">
        <v>1148</v>
      </c>
      <c r="O601" s="8">
        <v>0</v>
      </c>
      <c r="P601" s="9" t="s">
        <v>1148</v>
      </c>
      <c r="Q601" s="8">
        <v>0</v>
      </c>
      <c r="R601" s="9" t="s">
        <v>1148</v>
      </c>
      <c r="S601" s="8">
        <v>3189</v>
      </c>
      <c r="T601" s="9" t="s">
        <v>1148</v>
      </c>
      <c r="U601" s="8">
        <v>0</v>
      </c>
      <c r="V601" s="9" t="s">
        <v>1148</v>
      </c>
      <c r="W601" s="33">
        <v>3189</v>
      </c>
      <c r="X601" s="9" t="s">
        <v>1148</v>
      </c>
      <c r="Y601" s="30">
        <v>0</v>
      </c>
      <c r="Z601" s="9" t="s">
        <v>1148</v>
      </c>
      <c r="AA601" s="30">
        <v>0</v>
      </c>
      <c r="AB601" s="9" t="s">
        <v>1148</v>
      </c>
      <c r="AC601" s="30">
        <v>0</v>
      </c>
      <c r="AD601" s="9" t="s">
        <v>1148</v>
      </c>
      <c r="AE601" s="30">
        <v>4</v>
      </c>
      <c r="AF601" s="9" t="s">
        <v>1148</v>
      </c>
      <c r="AG601" s="19">
        <v>0</v>
      </c>
      <c r="AH601" s="34" t="s">
        <v>1148</v>
      </c>
      <c r="AI601" s="32">
        <v>4</v>
      </c>
      <c r="AJ601" s="7" t="s">
        <v>1148</v>
      </c>
      <c r="AK601" s="7" t="str">
        <f>IF(OR(N601="Q",P601="Q",R601="Q",T601="Q",V601="Q",X601="Q",Z601="Q",AB601="Q",AD601="Q",AF601="Q",AH601="Q",AJ601="Q"),"Yes","No")</f>
        <v>No</v>
      </c>
    </row>
    <row r="602" spans="1:37">
      <c r="A602" s="7" t="s">
        <v>1139</v>
      </c>
      <c r="B602" s="7" t="s">
        <v>1140</v>
      </c>
      <c r="C602" s="37" t="s">
        <v>32</v>
      </c>
      <c r="D602" s="298" t="s">
        <v>1141</v>
      </c>
      <c r="E602" s="299">
        <v>41068</v>
      </c>
      <c r="F602" s="27" t="s">
        <v>164</v>
      </c>
      <c r="G602" s="27" t="s">
        <v>160</v>
      </c>
      <c r="H602" s="35">
        <v>349064</v>
      </c>
      <c r="I602" s="35">
        <v>26</v>
      </c>
      <c r="J602" s="9" t="s">
        <v>10</v>
      </c>
      <c r="K602" s="9" t="s">
        <v>161</v>
      </c>
      <c r="L602" s="8">
        <v>26</v>
      </c>
      <c r="M602" s="8">
        <v>8435</v>
      </c>
      <c r="N602" s="9" t="s">
        <v>1148</v>
      </c>
      <c r="O602" s="8">
        <v>0</v>
      </c>
      <c r="P602" s="9" t="s">
        <v>1148</v>
      </c>
      <c r="Q602" s="8">
        <v>0</v>
      </c>
      <c r="R602" s="9" t="s">
        <v>1148</v>
      </c>
      <c r="S602" s="8">
        <v>0</v>
      </c>
      <c r="T602" s="9" t="s">
        <v>1148</v>
      </c>
      <c r="U602" s="8">
        <v>0</v>
      </c>
      <c r="V602" s="9" t="s">
        <v>1148</v>
      </c>
      <c r="W602" s="33">
        <v>8435</v>
      </c>
      <c r="X602" s="9" t="s">
        <v>1148</v>
      </c>
      <c r="Y602" s="30">
        <v>8</v>
      </c>
      <c r="Z602" s="9" t="s">
        <v>1148</v>
      </c>
      <c r="AA602" s="30">
        <v>0</v>
      </c>
      <c r="AB602" s="9" t="s">
        <v>1148</v>
      </c>
      <c r="AC602" s="30">
        <v>0</v>
      </c>
      <c r="AD602" s="9" t="s">
        <v>1148</v>
      </c>
      <c r="AE602" s="30">
        <v>0</v>
      </c>
      <c r="AF602" s="9" t="s">
        <v>1148</v>
      </c>
      <c r="AG602" s="19">
        <v>0</v>
      </c>
      <c r="AH602" s="34" t="s">
        <v>1148</v>
      </c>
      <c r="AI602" s="32">
        <v>8</v>
      </c>
      <c r="AJ602" s="7" t="s">
        <v>1148</v>
      </c>
      <c r="AK602" s="7" t="str">
        <f>IF(OR(N602="Q",P602="Q",R602="Q",T602="Q",V602="Q",X602="Q",Z602="Q",AB602="Q",AD602="Q",AF602="Q",AH602="Q",AJ602="Q"),"Yes","No")</f>
        <v>No</v>
      </c>
    </row>
    <row r="603" spans="1:37">
      <c r="A603" s="7" t="s">
        <v>183</v>
      </c>
      <c r="B603" s="7" t="s">
        <v>184</v>
      </c>
      <c r="C603" s="37" t="s">
        <v>70</v>
      </c>
      <c r="D603" s="298">
        <v>2177</v>
      </c>
      <c r="E603" s="299">
        <v>20177</v>
      </c>
      <c r="F603" s="27" t="s">
        <v>175</v>
      </c>
      <c r="G603" s="27" t="s">
        <v>160</v>
      </c>
      <c r="H603" s="35">
        <v>18351295</v>
      </c>
      <c r="I603" s="35">
        <v>26</v>
      </c>
      <c r="J603" s="9" t="s">
        <v>18</v>
      </c>
      <c r="K603" s="9" t="s">
        <v>161</v>
      </c>
      <c r="L603" s="8">
        <v>26</v>
      </c>
      <c r="M603" s="8">
        <v>8453</v>
      </c>
      <c r="N603" s="9" t="s">
        <v>1148</v>
      </c>
      <c r="O603" s="8">
        <v>713</v>
      </c>
      <c r="P603" s="9" t="s">
        <v>1148</v>
      </c>
      <c r="Q603" s="8">
        <v>0</v>
      </c>
      <c r="R603" s="9" t="s">
        <v>1148</v>
      </c>
      <c r="S603" s="8">
        <v>7206</v>
      </c>
      <c r="T603" s="9" t="s">
        <v>1148</v>
      </c>
      <c r="U603" s="8">
        <v>0</v>
      </c>
      <c r="V603" s="9" t="s">
        <v>1148</v>
      </c>
      <c r="W603" s="33">
        <v>16372</v>
      </c>
      <c r="X603" s="9" t="s">
        <v>1148</v>
      </c>
      <c r="Y603" s="30">
        <v>11</v>
      </c>
      <c r="Z603" s="9" t="s">
        <v>1148</v>
      </c>
      <c r="AA603" s="30">
        <v>1</v>
      </c>
      <c r="AB603" s="9" t="s">
        <v>1148</v>
      </c>
      <c r="AC603" s="30">
        <v>0</v>
      </c>
      <c r="AD603" s="9" t="s">
        <v>1148</v>
      </c>
      <c r="AE603" s="30">
        <v>8</v>
      </c>
      <c r="AF603" s="9" t="s">
        <v>1148</v>
      </c>
      <c r="AG603" s="19">
        <v>0</v>
      </c>
      <c r="AH603" s="34" t="s">
        <v>1148</v>
      </c>
      <c r="AI603" s="32">
        <v>20</v>
      </c>
      <c r="AJ603" s="7" t="s">
        <v>1148</v>
      </c>
      <c r="AK603" s="7" t="str">
        <f>IF(OR(N603="Q",P603="Q",R603="Q",T603="Q",V603="Q",X603="Q",Z603="Q",AB603="Q",AD603="Q",AF603="Q",AH603="Q",AJ603="Q"),"Yes","No")</f>
        <v>No</v>
      </c>
    </row>
    <row r="604" spans="1:37">
      <c r="A604" s="7" t="s">
        <v>713</v>
      </c>
      <c r="B604" s="7" t="s">
        <v>714</v>
      </c>
      <c r="C604" s="37" t="s">
        <v>77</v>
      </c>
      <c r="D604" s="298">
        <v>3026</v>
      </c>
      <c r="E604" s="299">
        <v>30026</v>
      </c>
      <c r="F604" s="27" t="s">
        <v>164</v>
      </c>
      <c r="G604" s="27" t="s">
        <v>160</v>
      </c>
      <c r="H604" s="35">
        <v>56142</v>
      </c>
      <c r="I604" s="35">
        <v>26</v>
      </c>
      <c r="J604" s="9" t="s">
        <v>7</v>
      </c>
      <c r="K604" s="9" t="s">
        <v>161</v>
      </c>
      <c r="L604" s="8">
        <v>23</v>
      </c>
      <c r="M604" s="8">
        <v>1500</v>
      </c>
      <c r="N604" s="9" t="s">
        <v>1148</v>
      </c>
      <c r="O604" s="8">
        <v>0</v>
      </c>
      <c r="P604" s="9" t="s">
        <v>1148</v>
      </c>
      <c r="Q604" s="8">
        <v>619</v>
      </c>
      <c r="R604" s="9" t="s">
        <v>1148</v>
      </c>
      <c r="S604" s="8">
        <v>1040</v>
      </c>
      <c r="T604" s="9" t="s">
        <v>1148</v>
      </c>
      <c r="U604" s="8">
        <v>0</v>
      </c>
      <c r="V604" s="9" t="s">
        <v>1148</v>
      </c>
      <c r="W604" s="33">
        <v>3159</v>
      </c>
      <c r="X604" s="9" t="s">
        <v>1148</v>
      </c>
      <c r="Y604" s="30">
        <v>2</v>
      </c>
      <c r="Z604" s="9" t="s">
        <v>1148</v>
      </c>
      <c r="AA604" s="30">
        <v>0</v>
      </c>
      <c r="AB604" s="9" t="s">
        <v>1148</v>
      </c>
      <c r="AC604" s="30">
        <v>1</v>
      </c>
      <c r="AD604" s="9" t="s">
        <v>1148</v>
      </c>
      <c r="AE604" s="30">
        <v>1</v>
      </c>
      <c r="AF604" s="9" t="s">
        <v>1148</v>
      </c>
      <c r="AG604" s="19">
        <v>0</v>
      </c>
      <c r="AH604" s="34" t="s">
        <v>1148</v>
      </c>
      <c r="AI604" s="32">
        <v>4</v>
      </c>
      <c r="AJ604" s="7" t="s">
        <v>1148</v>
      </c>
      <c r="AK604" s="7" t="str">
        <f>IF(OR(N604="Q",P604="Q",R604="Q",T604="Q",V604="Q",X604="Q",Z604="Q",AB604="Q",AD604="Q",AF604="Q",AH604="Q",AJ604="Q"),"Yes","No")</f>
        <v>No</v>
      </c>
    </row>
    <row r="605" spans="1:37">
      <c r="A605" s="7" t="s">
        <v>547</v>
      </c>
      <c r="B605" s="7" t="s">
        <v>546</v>
      </c>
      <c r="C605" s="37" t="s">
        <v>17</v>
      </c>
      <c r="D605" s="298">
        <v>9022</v>
      </c>
      <c r="E605" s="299">
        <v>90022</v>
      </c>
      <c r="F605" s="27" t="s">
        <v>164</v>
      </c>
      <c r="G605" s="27" t="s">
        <v>160</v>
      </c>
      <c r="H605" s="35">
        <v>12150996</v>
      </c>
      <c r="I605" s="35">
        <v>26</v>
      </c>
      <c r="J605" s="9" t="s">
        <v>7</v>
      </c>
      <c r="K605" s="9" t="s">
        <v>161</v>
      </c>
      <c r="L605" s="8">
        <v>19</v>
      </c>
      <c r="M605" s="8">
        <v>45391</v>
      </c>
      <c r="N605" s="9" t="s">
        <v>1148</v>
      </c>
      <c r="O605" s="8">
        <v>8074</v>
      </c>
      <c r="P605" s="9" t="s">
        <v>1148</v>
      </c>
      <c r="Q605" s="8">
        <v>897</v>
      </c>
      <c r="R605" s="9" t="s">
        <v>1148</v>
      </c>
      <c r="S605" s="8">
        <v>2405</v>
      </c>
      <c r="T605" s="9" t="s">
        <v>1148</v>
      </c>
      <c r="U605" s="8">
        <v>0</v>
      </c>
      <c r="V605" s="9" t="s">
        <v>1148</v>
      </c>
      <c r="W605" s="33">
        <v>56767</v>
      </c>
      <c r="X605" s="9" t="s">
        <v>1148</v>
      </c>
      <c r="Y605" s="30">
        <v>36</v>
      </c>
      <c r="Z605" s="9" t="s">
        <v>1148</v>
      </c>
      <c r="AA605" s="30">
        <v>5</v>
      </c>
      <c r="AB605" s="9" t="s">
        <v>1148</v>
      </c>
      <c r="AC605" s="30">
        <v>1</v>
      </c>
      <c r="AD605" s="9" t="s">
        <v>1148</v>
      </c>
      <c r="AE605" s="30">
        <v>2</v>
      </c>
      <c r="AF605" s="9" t="s">
        <v>1148</v>
      </c>
      <c r="AG605" s="19">
        <v>0</v>
      </c>
      <c r="AH605" s="34" t="s">
        <v>1148</v>
      </c>
      <c r="AI605" s="32">
        <v>44</v>
      </c>
      <c r="AJ605" s="7" t="s">
        <v>1148</v>
      </c>
      <c r="AK605" s="7" t="str">
        <f>IF(OR(N605="Q",P605="Q",R605="Q",T605="Q",V605="Q",X605="Q",Z605="Q",AB605="Q",AD605="Q",AF605="Q",AH605="Q",AJ605="Q"),"Yes","No")</f>
        <v>No</v>
      </c>
    </row>
    <row r="606" spans="1:37">
      <c r="A606" s="7" t="s">
        <v>713</v>
      </c>
      <c r="B606" s="7" t="s">
        <v>714</v>
      </c>
      <c r="C606" s="37" t="s">
        <v>77</v>
      </c>
      <c r="D606" s="298">
        <v>3026</v>
      </c>
      <c r="E606" s="299">
        <v>30026</v>
      </c>
      <c r="F606" s="27" t="s">
        <v>164</v>
      </c>
      <c r="G606" s="27" t="s">
        <v>160</v>
      </c>
      <c r="H606" s="35">
        <v>56142</v>
      </c>
      <c r="I606" s="35">
        <v>26</v>
      </c>
      <c r="J606" s="9" t="s">
        <v>10</v>
      </c>
      <c r="K606" s="9" t="s">
        <v>161</v>
      </c>
      <c r="L606" s="8">
        <v>1</v>
      </c>
      <c r="M606" s="8">
        <v>0</v>
      </c>
      <c r="N606" s="9" t="s">
        <v>1148</v>
      </c>
      <c r="O606" s="8">
        <v>0</v>
      </c>
      <c r="P606" s="9" t="s">
        <v>1148</v>
      </c>
      <c r="Q606" s="8">
        <v>0</v>
      </c>
      <c r="R606" s="9" t="s">
        <v>1148</v>
      </c>
      <c r="S606" s="8">
        <v>0</v>
      </c>
      <c r="T606" s="9" t="s">
        <v>1148</v>
      </c>
      <c r="U606" s="8">
        <v>0</v>
      </c>
      <c r="V606" s="9" t="s">
        <v>1148</v>
      </c>
      <c r="W606" s="33">
        <v>0</v>
      </c>
      <c r="X606" s="9" t="s">
        <v>1148</v>
      </c>
      <c r="Y606" s="30">
        <v>0</v>
      </c>
      <c r="Z606" s="9" t="s">
        <v>1148</v>
      </c>
      <c r="AA606" s="30">
        <v>0</v>
      </c>
      <c r="AB606" s="9" t="s">
        <v>1148</v>
      </c>
      <c r="AC606" s="30">
        <v>0</v>
      </c>
      <c r="AD606" s="9" t="s">
        <v>1148</v>
      </c>
      <c r="AE606" s="30">
        <v>0</v>
      </c>
      <c r="AF606" s="9" t="s">
        <v>1148</v>
      </c>
      <c r="AG606" s="19">
        <v>0</v>
      </c>
      <c r="AH606" s="34" t="s">
        <v>1148</v>
      </c>
      <c r="AI606" s="32">
        <v>0</v>
      </c>
      <c r="AJ606" s="7" t="s">
        <v>1148</v>
      </c>
      <c r="AK606" s="7" t="str">
        <f>IF(OR(N606="Q",P606="Q",R606="Q",T606="Q",V606="Q",X606="Q",Z606="Q",AB606="Q",AD606="Q",AF606="Q",AH606="Q",AJ606="Q"),"Yes","No")</f>
        <v>No</v>
      </c>
    </row>
    <row r="607" spans="1:37">
      <c r="A607" s="7" t="s">
        <v>314</v>
      </c>
      <c r="B607" s="7" t="s">
        <v>315</v>
      </c>
      <c r="C607" s="37" t="s">
        <v>17</v>
      </c>
      <c r="D607" s="298">
        <v>9086</v>
      </c>
      <c r="E607" s="299">
        <v>90086</v>
      </c>
      <c r="F607" s="27" t="s">
        <v>164</v>
      </c>
      <c r="G607" s="27" t="s">
        <v>160</v>
      </c>
      <c r="H607" s="35">
        <v>1932666</v>
      </c>
      <c r="I607" s="35">
        <v>25</v>
      </c>
      <c r="J607" s="9" t="s">
        <v>10</v>
      </c>
      <c r="K607" s="9" t="s">
        <v>161</v>
      </c>
      <c r="L607" s="8">
        <v>25</v>
      </c>
      <c r="M607" s="8">
        <v>20708</v>
      </c>
      <c r="N607" s="9" t="s">
        <v>1148</v>
      </c>
      <c r="O607" s="8">
        <v>0</v>
      </c>
      <c r="P607" s="9" t="s">
        <v>1148</v>
      </c>
      <c r="Q607" s="8">
        <v>0</v>
      </c>
      <c r="R607" s="9" t="s">
        <v>1148</v>
      </c>
      <c r="S607" s="8">
        <v>0</v>
      </c>
      <c r="T607" s="9" t="s">
        <v>1148</v>
      </c>
      <c r="U607" s="8">
        <v>0</v>
      </c>
      <c r="V607" s="9" t="s">
        <v>1148</v>
      </c>
      <c r="W607" s="33">
        <v>20708</v>
      </c>
      <c r="X607" s="9" t="s">
        <v>1148</v>
      </c>
      <c r="Y607" s="30">
        <v>7</v>
      </c>
      <c r="Z607" s="9" t="s">
        <v>1148</v>
      </c>
      <c r="AA607" s="30">
        <v>0</v>
      </c>
      <c r="AB607" s="9" t="s">
        <v>1148</v>
      </c>
      <c r="AC607" s="30">
        <v>0</v>
      </c>
      <c r="AD607" s="9" t="s">
        <v>1148</v>
      </c>
      <c r="AE607" s="30">
        <v>0</v>
      </c>
      <c r="AF607" s="9" t="s">
        <v>1148</v>
      </c>
      <c r="AG607" s="19">
        <v>0</v>
      </c>
      <c r="AH607" s="34" t="s">
        <v>1148</v>
      </c>
      <c r="AI607" s="32">
        <v>7</v>
      </c>
      <c r="AJ607" s="7" t="s">
        <v>1148</v>
      </c>
      <c r="AK607" s="7" t="str">
        <f>IF(OR(N607="Q",P607="Q",R607="Q",T607="Q",V607="Q",X607="Q",Z607="Q",AB607="Q",AD607="Q",AF607="Q",AH607="Q",AJ607="Q"),"Yes","No")</f>
        <v>No</v>
      </c>
    </row>
    <row r="608" spans="1:37">
      <c r="A608" s="7" t="s">
        <v>162</v>
      </c>
      <c r="B608" s="7" t="s">
        <v>163</v>
      </c>
      <c r="C608" s="37" t="s">
        <v>17</v>
      </c>
      <c r="D608" s="298">
        <v>9119</v>
      </c>
      <c r="E608" s="299">
        <v>90119</v>
      </c>
      <c r="F608" s="27" t="s">
        <v>164</v>
      </c>
      <c r="G608" s="27" t="s">
        <v>160</v>
      </c>
      <c r="H608" s="35">
        <v>583681</v>
      </c>
      <c r="I608" s="35">
        <v>25</v>
      </c>
      <c r="J608" s="9" t="s">
        <v>7</v>
      </c>
      <c r="K608" s="9" t="s">
        <v>161</v>
      </c>
      <c r="L608" s="8">
        <v>25</v>
      </c>
      <c r="M608" s="8">
        <v>28471</v>
      </c>
      <c r="N608" s="9" t="s">
        <v>1148</v>
      </c>
      <c r="O608" s="8">
        <v>2113</v>
      </c>
      <c r="P608" s="9" t="s">
        <v>1148</v>
      </c>
      <c r="Q608" s="8">
        <v>0</v>
      </c>
      <c r="R608" s="9" t="s">
        <v>1148</v>
      </c>
      <c r="S608" s="8">
        <v>3585</v>
      </c>
      <c r="T608" s="9" t="s">
        <v>1148</v>
      </c>
      <c r="U608" s="8">
        <v>0</v>
      </c>
      <c r="V608" s="9" t="s">
        <v>1148</v>
      </c>
      <c r="W608" s="33">
        <v>34169</v>
      </c>
      <c r="X608" s="9" t="s">
        <v>1148</v>
      </c>
      <c r="Y608" s="30">
        <v>81</v>
      </c>
      <c r="Z608" s="9" t="s">
        <v>1148</v>
      </c>
      <c r="AA608" s="30">
        <v>3</v>
      </c>
      <c r="AB608" s="9" t="s">
        <v>1148</v>
      </c>
      <c r="AC608" s="30">
        <v>0</v>
      </c>
      <c r="AD608" s="9" t="s">
        <v>1148</v>
      </c>
      <c r="AE608" s="30">
        <v>16</v>
      </c>
      <c r="AF608" s="9" t="s">
        <v>1148</v>
      </c>
      <c r="AG608" s="19">
        <v>0</v>
      </c>
      <c r="AH608" s="34" t="s">
        <v>1148</v>
      </c>
      <c r="AI608" s="32">
        <v>100</v>
      </c>
      <c r="AJ608" s="7" t="s">
        <v>1148</v>
      </c>
      <c r="AK608" s="7" t="str">
        <f>IF(OR(N608="Q",P608="Q",R608="Q",T608="Q",V608="Q",X608="Q",Z608="Q",AB608="Q",AD608="Q",AF608="Q",AH608="Q",AJ608="Q"),"Yes","No")</f>
        <v>No</v>
      </c>
    </row>
    <row r="609" spans="1:37">
      <c r="A609" s="7" t="s">
        <v>773</v>
      </c>
      <c r="B609" s="7" t="s">
        <v>774</v>
      </c>
      <c r="C609" s="37" t="s">
        <v>62</v>
      </c>
      <c r="D609" s="298">
        <v>1119</v>
      </c>
      <c r="E609" s="299">
        <v>10119</v>
      </c>
      <c r="F609" s="27" t="s">
        <v>114</v>
      </c>
      <c r="G609" s="27" t="s">
        <v>160</v>
      </c>
      <c r="H609" s="35">
        <v>88087</v>
      </c>
      <c r="I609" s="35">
        <v>25</v>
      </c>
      <c r="J609" s="9" t="s">
        <v>7</v>
      </c>
      <c r="K609" s="9" t="s">
        <v>161</v>
      </c>
      <c r="L609" s="8">
        <v>25</v>
      </c>
      <c r="M609" s="8">
        <v>62908</v>
      </c>
      <c r="N609" s="9" t="s">
        <v>1148</v>
      </c>
      <c r="O609" s="8">
        <v>1262</v>
      </c>
      <c r="P609" s="9" t="s">
        <v>1148</v>
      </c>
      <c r="Q609" s="8">
        <v>0</v>
      </c>
      <c r="R609" s="9" t="s">
        <v>1148</v>
      </c>
      <c r="S609" s="8">
        <v>14949</v>
      </c>
      <c r="T609" s="9" t="s">
        <v>1148</v>
      </c>
      <c r="U609" s="8">
        <v>0</v>
      </c>
      <c r="V609" s="9" t="s">
        <v>1148</v>
      </c>
      <c r="W609" s="33">
        <v>79119</v>
      </c>
      <c r="X609" s="9" t="s">
        <v>1148</v>
      </c>
      <c r="Y609" s="30">
        <v>92</v>
      </c>
      <c r="Z609" s="9" t="s">
        <v>1148</v>
      </c>
      <c r="AA609" s="30">
        <v>3</v>
      </c>
      <c r="AB609" s="9" t="s">
        <v>1148</v>
      </c>
      <c r="AC609" s="30">
        <v>0</v>
      </c>
      <c r="AD609" s="9" t="s">
        <v>1148</v>
      </c>
      <c r="AE609" s="30">
        <v>23</v>
      </c>
      <c r="AF609" s="9" t="s">
        <v>1148</v>
      </c>
      <c r="AG609" s="19">
        <v>0</v>
      </c>
      <c r="AH609" s="34" t="s">
        <v>1148</v>
      </c>
      <c r="AI609" s="32">
        <v>118</v>
      </c>
      <c r="AJ609" s="7" t="s">
        <v>1148</v>
      </c>
      <c r="AK609" s="7" t="str">
        <f>IF(OR(N609="Q",P609="Q",R609="Q",T609="Q",V609="Q",X609="Q",Z609="Q",AB609="Q",AD609="Q",AF609="Q",AH609="Q",AJ609="Q"),"Yes","No")</f>
        <v>No</v>
      </c>
    </row>
    <row r="610" spans="1:37">
      <c r="A610" s="7" t="s">
        <v>207</v>
      </c>
      <c r="B610" s="7" t="s">
        <v>208</v>
      </c>
      <c r="C610" s="37" t="s">
        <v>36</v>
      </c>
      <c r="D610" s="298">
        <v>4047</v>
      </c>
      <c r="E610" s="299">
        <v>40047</v>
      </c>
      <c r="F610" s="27" t="s">
        <v>164</v>
      </c>
      <c r="G610" s="27" t="s">
        <v>160</v>
      </c>
      <c r="H610" s="35">
        <v>128754</v>
      </c>
      <c r="I610" s="35">
        <v>25</v>
      </c>
      <c r="J610" s="9" t="s">
        <v>7</v>
      </c>
      <c r="K610" s="9" t="s">
        <v>161</v>
      </c>
      <c r="L610" s="8">
        <v>22</v>
      </c>
      <c r="M610" s="8">
        <v>9774</v>
      </c>
      <c r="N610" s="9" t="s">
        <v>1148</v>
      </c>
      <c r="O610" s="8">
        <v>0</v>
      </c>
      <c r="P610" s="9" t="s">
        <v>1148</v>
      </c>
      <c r="Q610" s="8">
        <v>0</v>
      </c>
      <c r="R610" s="9" t="s">
        <v>1148</v>
      </c>
      <c r="S610" s="8">
        <v>0</v>
      </c>
      <c r="T610" s="9" t="s">
        <v>1148</v>
      </c>
      <c r="U610" s="8">
        <v>0</v>
      </c>
      <c r="V610" s="9" t="s">
        <v>1148</v>
      </c>
      <c r="W610" s="33">
        <v>9774</v>
      </c>
      <c r="X610" s="9" t="s">
        <v>1148</v>
      </c>
      <c r="Y610" s="30">
        <v>23</v>
      </c>
      <c r="Z610" s="9" t="s">
        <v>1148</v>
      </c>
      <c r="AA610" s="30">
        <v>0</v>
      </c>
      <c r="AB610" s="9" t="s">
        <v>1148</v>
      </c>
      <c r="AC610" s="30">
        <v>0</v>
      </c>
      <c r="AD610" s="9" t="s">
        <v>1148</v>
      </c>
      <c r="AE610" s="30">
        <v>0</v>
      </c>
      <c r="AF610" s="9" t="s">
        <v>1148</v>
      </c>
      <c r="AG610" s="19">
        <v>0</v>
      </c>
      <c r="AH610" s="34" t="s">
        <v>1148</v>
      </c>
      <c r="AI610" s="32">
        <v>23</v>
      </c>
      <c r="AJ610" s="7" t="s">
        <v>1148</v>
      </c>
      <c r="AK610" s="7" t="str">
        <f>IF(OR(N610="Q",P610="Q",R610="Q",T610="Q",V610="Q",X610="Q",Z610="Q",AB610="Q",AD610="Q",AF610="Q",AH610="Q",AJ610="Q"),"Yes","No")</f>
        <v>No</v>
      </c>
    </row>
    <row r="611" spans="1:37">
      <c r="A611" s="7" t="s">
        <v>207</v>
      </c>
      <c r="B611" s="7" t="s">
        <v>208</v>
      </c>
      <c r="C611" s="37" t="s">
        <v>36</v>
      </c>
      <c r="D611" s="298">
        <v>4047</v>
      </c>
      <c r="E611" s="299">
        <v>40047</v>
      </c>
      <c r="F611" s="27" t="s">
        <v>164</v>
      </c>
      <c r="G611" s="27" t="s">
        <v>160</v>
      </c>
      <c r="H611" s="35">
        <v>128754</v>
      </c>
      <c r="I611" s="35">
        <v>25</v>
      </c>
      <c r="J611" s="9" t="s">
        <v>10</v>
      </c>
      <c r="K611" s="9" t="s">
        <v>161</v>
      </c>
      <c r="L611" s="8">
        <v>3</v>
      </c>
      <c r="M611" s="8">
        <v>0</v>
      </c>
      <c r="N611" s="9" t="s">
        <v>1148</v>
      </c>
      <c r="O611" s="8">
        <v>0</v>
      </c>
      <c r="P611" s="9" t="s">
        <v>1148</v>
      </c>
      <c r="Q611" s="8">
        <v>0</v>
      </c>
      <c r="R611" s="9" t="s">
        <v>1148</v>
      </c>
      <c r="S611" s="8">
        <v>0</v>
      </c>
      <c r="T611" s="9" t="s">
        <v>1148</v>
      </c>
      <c r="U611" s="8">
        <v>0</v>
      </c>
      <c r="V611" s="9" t="s">
        <v>1148</v>
      </c>
      <c r="W611" s="33">
        <v>0</v>
      </c>
      <c r="X611" s="9" t="s">
        <v>1148</v>
      </c>
      <c r="Y611" s="30">
        <v>0</v>
      </c>
      <c r="Z611" s="9" t="s">
        <v>1148</v>
      </c>
      <c r="AA611" s="30">
        <v>0</v>
      </c>
      <c r="AB611" s="9" t="s">
        <v>1148</v>
      </c>
      <c r="AC611" s="30">
        <v>0</v>
      </c>
      <c r="AD611" s="9" t="s">
        <v>1148</v>
      </c>
      <c r="AE611" s="30">
        <v>0</v>
      </c>
      <c r="AF611" s="9" t="s">
        <v>1148</v>
      </c>
      <c r="AG611" s="19">
        <v>0</v>
      </c>
      <c r="AH611" s="34" t="s">
        <v>1148</v>
      </c>
      <c r="AI611" s="32">
        <v>0</v>
      </c>
      <c r="AJ611" s="7" t="s">
        <v>1148</v>
      </c>
      <c r="AK611" s="7" t="str">
        <f>IF(OR(N611="Q",P611="Q",R611="Q",T611="Q",V611="Q",X611="Q",Z611="Q",AB611="Q",AD611="Q",AF611="Q",AH611="Q",AJ611="Q"),"Yes","No")</f>
        <v>No</v>
      </c>
    </row>
    <row r="612" spans="1:37">
      <c r="A612" s="7" t="s">
        <v>289</v>
      </c>
      <c r="B612" s="7" t="s">
        <v>290</v>
      </c>
      <c r="C612" s="37" t="s">
        <v>55</v>
      </c>
      <c r="D612" s="298">
        <v>7003</v>
      </c>
      <c r="E612" s="299">
        <v>70003</v>
      </c>
      <c r="F612" s="27" t="s">
        <v>164</v>
      </c>
      <c r="G612" s="27" t="s">
        <v>160</v>
      </c>
      <c r="H612" s="35">
        <v>273724</v>
      </c>
      <c r="I612" s="35">
        <v>24</v>
      </c>
      <c r="J612" s="9" t="s">
        <v>7</v>
      </c>
      <c r="K612" s="9" t="s">
        <v>161</v>
      </c>
      <c r="L612" s="8">
        <v>20</v>
      </c>
      <c r="M612" s="8">
        <v>0</v>
      </c>
      <c r="N612" s="9" t="s">
        <v>1148</v>
      </c>
      <c r="O612" s="8">
        <v>0</v>
      </c>
      <c r="P612" s="9" t="s">
        <v>1148</v>
      </c>
      <c r="Q612" s="8">
        <v>0</v>
      </c>
      <c r="R612" s="9" t="s">
        <v>1148</v>
      </c>
      <c r="S612" s="8">
        <v>0</v>
      </c>
      <c r="T612" s="9" t="s">
        <v>1148</v>
      </c>
      <c r="U612" s="8">
        <v>0</v>
      </c>
      <c r="V612" s="9" t="s">
        <v>1148</v>
      </c>
      <c r="W612" s="33">
        <v>0</v>
      </c>
      <c r="X612" s="9" t="s">
        <v>1148</v>
      </c>
      <c r="Y612" s="30">
        <v>0</v>
      </c>
      <c r="Z612" s="9" t="s">
        <v>1148</v>
      </c>
      <c r="AA612" s="30">
        <v>0</v>
      </c>
      <c r="AB612" s="9" t="s">
        <v>1148</v>
      </c>
      <c r="AC612" s="30">
        <v>0</v>
      </c>
      <c r="AD612" s="9" t="s">
        <v>1148</v>
      </c>
      <c r="AE612" s="30">
        <v>0</v>
      </c>
      <c r="AF612" s="9" t="s">
        <v>1148</v>
      </c>
      <c r="AG612" s="19">
        <v>0</v>
      </c>
      <c r="AH612" s="34" t="s">
        <v>1148</v>
      </c>
      <c r="AI612" s="32">
        <v>0</v>
      </c>
      <c r="AJ612" s="7" t="s">
        <v>1148</v>
      </c>
      <c r="AK612" s="7" t="str">
        <f>IF(OR(N612="Q",P612="Q",R612="Q",T612="Q",V612="Q",X612="Q",Z612="Q",AB612="Q",AD612="Q",AF612="Q",AH612="Q",AJ612="Q"),"Yes","No")</f>
        <v>No</v>
      </c>
    </row>
    <row r="613" spans="1:37">
      <c r="A613" s="7" t="s">
        <v>765</v>
      </c>
      <c r="B613" s="7" t="s">
        <v>766</v>
      </c>
      <c r="C613" s="37" t="s">
        <v>13</v>
      </c>
      <c r="D613" s="298">
        <v>9219</v>
      </c>
      <c r="E613" s="299">
        <v>90219</v>
      </c>
      <c r="F613" s="27" t="s">
        <v>167</v>
      </c>
      <c r="G613" s="27" t="s">
        <v>160</v>
      </c>
      <c r="H613" s="35">
        <v>71957</v>
      </c>
      <c r="I613" s="35">
        <v>24</v>
      </c>
      <c r="J613" s="9" t="s">
        <v>7</v>
      </c>
      <c r="K613" s="9" t="s">
        <v>161</v>
      </c>
      <c r="L613" s="8">
        <v>17</v>
      </c>
      <c r="M613" s="8">
        <v>36691</v>
      </c>
      <c r="N613" s="9" t="s">
        <v>1148</v>
      </c>
      <c r="O613" s="8">
        <v>896</v>
      </c>
      <c r="P613" s="9" t="s">
        <v>1148</v>
      </c>
      <c r="Q613" s="8">
        <v>0</v>
      </c>
      <c r="R613" s="9" t="s">
        <v>1148</v>
      </c>
      <c r="S613" s="8">
        <v>2395</v>
      </c>
      <c r="T613" s="9" t="s">
        <v>1148</v>
      </c>
      <c r="U613" s="8">
        <v>0</v>
      </c>
      <c r="V613" s="9" t="s">
        <v>1148</v>
      </c>
      <c r="W613" s="33">
        <v>39982</v>
      </c>
      <c r="X613" s="9" t="s">
        <v>1148</v>
      </c>
      <c r="Y613" s="30">
        <v>57</v>
      </c>
      <c r="Z613" s="9" t="s">
        <v>1148</v>
      </c>
      <c r="AA613" s="30">
        <v>2</v>
      </c>
      <c r="AB613" s="9" t="s">
        <v>1148</v>
      </c>
      <c r="AC613" s="30">
        <v>0</v>
      </c>
      <c r="AD613" s="9" t="s">
        <v>1148</v>
      </c>
      <c r="AE613" s="30">
        <v>5</v>
      </c>
      <c r="AF613" s="9" t="s">
        <v>1148</v>
      </c>
      <c r="AG613" s="19">
        <v>0</v>
      </c>
      <c r="AH613" s="34" t="s">
        <v>1148</v>
      </c>
      <c r="AI613" s="32">
        <v>64</v>
      </c>
      <c r="AJ613" s="7" t="s">
        <v>1148</v>
      </c>
      <c r="AK613" s="7" t="str">
        <f>IF(OR(N613="Q",P613="Q",R613="Q",T613="Q",V613="Q",X613="Q",Z613="Q",AB613="Q",AD613="Q",AF613="Q",AH613="Q",AJ613="Q"),"Yes","No")</f>
        <v>No</v>
      </c>
    </row>
    <row r="614" spans="1:37">
      <c r="A614" s="7" t="s">
        <v>700</v>
      </c>
      <c r="B614" s="7" t="s">
        <v>701</v>
      </c>
      <c r="C614" s="37" t="s">
        <v>84</v>
      </c>
      <c r="D614" s="298">
        <v>6012</v>
      </c>
      <c r="E614" s="299">
        <v>60012</v>
      </c>
      <c r="F614" s="27" t="s">
        <v>164</v>
      </c>
      <c r="G614" s="27" t="s">
        <v>160</v>
      </c>
      <c r="H614" s="35">
        <v>172378</v>
      </c>
      <c r="I614" s="35">
        <v>24</v>
      </c>
      <c r="J614" s="9" t="s">
        <v>7</v>
      </c>
      <c r="K614" s="9" t="s">
        <v>161</v>
      </c>
      <c r="L614" s="8">
        <v>15</v>
      </c>
      <c r="M614" s="8">
        <v>45138</v>
      </c>
      <c r="N614" s="9" t="s">
        <v>1148</v>
      </c>
      <c r="O614" s="8">
        <v>1256</v>
      </c>
      <c r="P614" s="9" t="s">
        <v>1148</v>
      </c>
      <c r="Q614" s="8">
        <v>1271</v>
      </c>
      <c r="R614" s="9" t="s">
        <v>1148</v>
      </c>
      <c r="S614" s="8">
        <v>0</v>
      </c>
      <c r="T614" s="9" t="s">
        <v>1148</v>
      </c>
      <c r="U614" s="8">
        <v>0</v>
      </c>
      <c r="V614" s="9" t="s">
        <v>1148</v>
      </c>
      <c r="W614" s="33">
        <v>47665</v>
      </c>
      <c r="X614" s="9" t="s">
        <v>1148</v>
      </c>
      <c r="Y614" s="30">
        <v>63.2</v>
      </c>
      <c r="Z614" s="9" t="s">
        <v>1148</v>
      </c>
      <c r="AA614" s="30">
        <v>2.4</v>
      </c>
      <c r="AB614" s="9" t="s">
        <v>1148</v>
      </c>
      <c r="AC614" s="30">
        <v>0.8</v>
      </c>
      <c r="AD614" s="9" t="s">
        <v>1148</v>
      </c>
      <c r="AE614" s="30">
        <v>0</v>
      </c>
      <c r="AF614" s="9" t="s">
        <v>1148</v>
      </c>
      <c r="AG614" s="19">
        <v>0</v>
      </c>
      <c r="AH614" s="34" t="s">
        <v>1148</v>
      </c>
      <c r="AI614" s="32">
        <v>66.400000000000006</v>
      </c>
      <c r="AJ614" s="7" t="s">
        <v>1148</v>
      </c>
      <c r="AK614" s="7" t="str">
        <f>IF(OR(N614="Q",P614="Q",R614="Q",T614="Q",V614="Q",X614="Q",Z614="Q",AB614="Q",AD614="Q",AF614="Q",AH614="Q",AJ614="Q"),"Yes","No")</f>
        <v>No</v>
      </c>
    </row>
    <row r="615" spans="1:37">
      <c r="A615" s="7" t="s">
        <v>1130</v>
      </c>
      <c r="B615" s="7" t="s">
        <v>1131</v>
      </c>
      <c r="C615" s="37" t="s">
        <v>47</v>
      </c>
      <c r="D615" s="298"/>
      <c r="E615" s="299">
        <v>10183</v>
      </c>
      <c r="F615" s="27" t="s">
        <v>167</v>
      </c>
      <c r="G615" s="27" t="s">
        <v>160</v>
      </c>
      <c r="H615" s="35">
        <v>246695</v>
      </c>
      <c r="I615" s="35">
        <v>24</v>
      </c>
      <c r="J615" s="9" t="s">
        <v>7</v>
      </c>
      <c r="K615" s="9" t="s">
        <v>161</v>
      </c>
      <c r="L615" s="8">
        <v>15</v>
      </c>
      <c r="M615" s="8">
        <v>26133</v>
      </c>
      <c r="N615" s="9" t="s">
        <v>1148</v>
      </c>
      <c r="O615" s="8">
        <v>0</v>
      </c>
      <c r="P615" s="9" t="s">
        <v>1148</v>
      </c>
      <c r="Q615" s="8">
        <v>0</v>
      </c>
      <c r="R615" s="9" t="s">
        <v>1148</v>
      </c>
      <c r="S615" s="8">
        <v>984</v>
      </c>
      <c r="T615" s="9" t="s">
        <v>1148</v>
      </c>
      <c r="U615" s="8">
        <v>0</v>
      </c>
      <c r="V615" s="9" t="s">
        <v>1148</v>
      </c>
      <c r="W615" s="33">
        <v>27117</v>
      </c>
      <c r="X615" s="9" t="s">
        <v>1148</v>
      </c>
      <c r="Y615" s="30">
        <v>44</v>
      </c>
      <c r="Z615" s="9" t="s">
        <v>1148</v>
      </c>
      <c r="AA615" s="30">
        <v>0</v>
      </c>
      <c r="AB615" s="9" t="s">
        <v>1148</v>
      </c>
      <c r="AC615" s="30">
        <v>0</v>
      </c>
      <c r="AD615" s="9" t="s">
        <v>1148</v>
      </c>
      <c r="AE615" s="30">
        <v>1</v>
      </c>
      <c r="AF615" s="9" t="s">
        <v>1148</v>
      </c>
      <c r="AG615" s="19">
        <v>0</v>
      </c>
      <c r="AH615" s="34" t="s">
        <v>1148</v>
      </c>
      <c r="AI615" s="32">
        <v>45</v>
      </c>
      <c r="AJ615" s="7" t="s">
        <v>1148</v>
      </c>
      <c r="AK615" s="7" t="str">
        <f>IF(OR(N615="Q",P615="Q",R615="Q",T615="Q",V615="Q",X615="Q",Z615="Q",AB615="Q",AD615="Q",AF615="Q",AH615="Q",AJ615="Q"),"Yes","No")</f>
        <v>No</v>
      </c>
    </row>
    <row r="616" spans="1:37">
      <c r="A616" s="7" t="s">
        <v>577</v>
      </c>
      <c r="B616" s="7" t="s">
        <v>578</v>
      </c>
      <c r="C616" s="37" t="s">
        <v>26</v>
      </c>
      <c r="D616" s="298">
        <v>8007</v>
      </c>
      <c r="E616" s="299">
        <v>80007</v>
      </c>
      <c r="F616" s="27" t="s">
        <v>164</v>
      </c>
      <c r="G616" s="27" t="s">
        <v>160</v>
      </c>
      <c r="H616" s="35">
        <v>136550</v>
      </c>
      <c r="I616" s="35">
        <v>24</v>
      </c>
      <c r="J616" s="9" t="s">
        <v>7</v>
      </c>
      <c r="K616" s="9" t="s">
        <v>161</v>
      </c>
      <c r="L616" s="8">
        <v>13</v>
      </c>
      <c r="M616" s="8">
        <v>723</v>
      </c>
      <c r="N616" s="9" t="s">
        <v>1148</v>
      </c>
      <c r="O616" s="8">
        <v>0</v>
      </c>
      <c r="P616" s="9" t="s">
        <v>1148</v>
      </c>
      <c r="Q616" s="8">
        <v>0</v>
      </c>
      <c r="R616" s="9" t="s">
        <v>1148</v>
      </c>
      <c r="S616" s="8">
        <v>0</v>
      </c>
      <c r="T616" s="9" t="s">
        <v>1148</v>
      </c>
      <c r="U616" s="8">
        <v>0</v>
      </c>
      <c r="V616" s="9" t="s">
        <v>1148</v>
      </c>
      <c r="W616" s="33">
        <v>723</v>
      </c>
      <c r="X616" s="9" t="s">
        <v>1148</v>
      </c>
      <c r="Y616" s="30">
        <v>3</v>
      </c>
      <c r="Z616" s="9" t="s">
        <v>1148</v>
      </c>
      <c r="AA616" s="30">
        <v>0</v>
      </c>
      <c r="AB616" s="9" t="s">
        <v>1148</v>
      </c>
      <c r="AC616" s="30">
        <v>0</v>
      </c>
      <c r="AD616" s="9" t="s">
        <v>1148</v>
      </c>
      <c r="AE616" s="30">
        <v>0</v>
      </c>
      <c r="AF616" s="9" t="s">
        <v>1148</v>
      </c>
      <c r="AG616" s="19">
        <v>0</v>
      </c>
      <c r="AH616" s="34" t="s">
        <v>1148</v>
      </c>
      <c r="AI616" s="32">
        <v>3</v>
      </c>
      <c r="AJ616" s="7" t="s">
        <v>1148</v>
      </c>
      <c r="AK616" s="7" t="str">
        <f>IF(OR(N616="Q",P616="Q",R616="Q",T616="Q",V616="Q",X616="Q",Z616="Q",AB616="Q",AD616="Q",AF616="Q",AH616="Q",AJ616="Q"),"Yes","No")</f>
        <v>No</v>
      </c>
    </row>
    <row r="617" spans="1:37">
      <c r="A617" s="7" t="s">
        <v>739</v>
      </c>
      <c r="B617" s="7" t="s">
        <v>740</v>
      </c>
      <c r="C617" s="37" t="s">
        <v>77</v>
      </c>
      <c r="D617" s="298">
        <v>3095</v>
      </c>
      <c r="E617" s="299">
        <v>30095</v>
      </c>
      <c r="F617" s="27" t="s">
        <v>167</v>
      </c>
      <c r="G617" s="27" t="s">
        <v>160</v>
      </c>
      <c r="H617" s="35">
        <v>77086</v>
      </c>
      <c r="I617" s="35">
        <v>24</v>
      </c>
      <c r="J617" s="9" t="s">
        <v>10</v>
      </c>
      <c r="K617" s="9" t="s">
        <v>161</v>
      </c>
      <c r="L617" s="8">
        <v>12</v>
      </c>
      <c r="M617" s="8">
        <v>7488</v>
      </c>
      <c r="N617" s="9" t="s">
        <v>1148</v>
      </c>
      <c r="O617" s="8">
        <v>0</v>
      </c>
      <c r="P617" s="9" t="s">
        <v>1148</v>
      </c>
      <c r="Q617" s="8">
        <v>0</v>
      </c>
      <c r="R617" s="9" t="s">
        <v>1148</v>
      </c>
      <c r="S617" s="8">
        <v>95</v>
      </c>
      <c r="T617" s="9" t="s">
        <v>1148</v>
      </c>
      <c r="U617" s="8">
        <v>0</v>
      </c>
      <c r="V617" s="9" t="s">
        <v>1148</v>
      </c>
      <c r="W617" s="33">
        <v>7583</v>
      </c>
      <c r="X617" s="9" t="s">
        <v>1148</v>
      </c>
      <c r="Y617" s="30">
        <v>5</v>
      </c>
      <c r="Z617" s="9" t="s">
        <v>1148</v>
      </c>
      <c r="AA617" s="30">
        <v>0</v>
      </c>
      <c r="AB617" s="9" t="s">
        <v>1148</v>
      </c>
      <c r="AC617" s="30">
        <v>0</v>
      </c>
      <c r="AD617" s="9" t="s">
        <v>1148</v>
      </c>
      <c r="AE617" s="30">
        <v>0.2</v>
      </c>
      <c r="AF617" s="9" t="s">
        <v>1148</v>
      </c>
      <c r="AG617" s="19">
        <v>0</v>
      </c>
      <c r="AH617" s="34" t="s">
        <v>1148</v>
      </c>
      <c r="AI617" s="32">
        <v>5.2</v>
      </c>
      <c r="AJ617" s="7" t="s">
        <v>1148</v>
      </c>
      <c r="AK617" s="7" t="str">
        <f>IF(OR(N617="Q",P617="Q",R617="Q",T617="Q",V617="Q",X617="Q",Z617="Q",AB617="Q",AD617="Q",AF617="Q",AH617="Q",AJ617="Q"),"Yes","No")</f>
        <v>No</v>
      </c>
    </row>
    <row r="618" spans="1:37">
      <c r="A618" s="7" t="s">
        <v>307</v>
      </c>
      <c r="B618" s="7" t="s">
        <v>306</v>
      </c>
      <c r="C618" s="37" t="s">
        <v>52</v>
      </c>
      <c r="D618" s="298">
        <v>5034</v>
      </c>
      <c r="E618" s="299">
        <v>50034</v>
      </c>
      <c r="F618" s="27" t="s">
        <v>167</v>
      </c>
      <c r="G618" s="27" t="s">
        <v>160</v>
      </c>
      <c r="H618" s="35">
        <v>90057</v>
      </c>
      <c r="I618" s="35">
        <v>24</v>
      </c>
      <c r="J618" s="9" t="s">
        <v>10</v>
      </c>
      <c r="K618" s="9" t="s">
        <v>161</v>
      </c>
      <c r="L618" s="8">
        <v>12</v>
      </c>
      <c r="M618" s="8">
        <v>5806</v>
      </c>
      <c r="N618" s="9" t="s">
        <v>1148</v>
      </c>
      <c r="O618" s="8">
        <v>1564</v>
      </c>
      <c r="P618" s="9" t="s">
        <v>1148</v>
      </c>
      <c r="Q618" s="8">
        <v>0</v>
      </c>
      <c r="R618" s="9" t="s">
        <v>1148</v>
      </c>
      <c r="S618" s="8">
        <v>0</v>
      </c>
      <c r="T618" s="9" t="s">
        <v>1148</v>
      </c>
      <c r="U618" s="8">
        <v>0</v>
      </c>
      <c r="V618" s="9" t="s">
        <v>1148</v>
      </c>
      <c r="W618" s="33">
        <v>7370</v>
      </c>
      <c r="X618" s="9" t="s">
        <v>1148</v>
      </c>
      <c r="Y618" s="30">
        <v>5</v>
      </c>
      <c r="Z618" s="9" t="s">
        <v>1148</v>
      </c>
      <c r="AA618" s="30">
        <v>1</v>
      </c>
      <c r="AB618" s="9" t="s">
        <v>1148</v>
      </c>
      <c r="AC618" s="30">
        <v>0</v>
      </c>
      <c r="AD618" s="9" t="s">
        <v>1148</v>
      </c>
      <c r="AE618" s="30">
        <v>0</v>
      </c>
      <c r="AF618" s="9" t="s">
        <v>1148</v>
      </c>
      <c r="AG618" s="19">
        <v>0</v>
      </c>
      <c r="AH618" s="34" t="s">
        <v>1148</v>
      </c>
      <c r="AI618" s="32">
        <v>6</v>
      </c>
      <c r="AJ618" s="7" t="s">
        <v>1148</v>
      </c>
      <c r="AK618" s="7" t="str">
        <f>IF(OR(N618="Q",P618="Q",R618="Q",T618="Q",V618="Q",X618="Q",Z618="Q",AB618="Q",AD618="Q",AF618="Q",AH618="Q",AJ618="Q"),"Yes","No")</f>
        <v>No</v>
      </c>
    </row>
    <row r="619" spans="1:37">
      <c r="A619" s="7" t="s">
        <v>700</v>
      </c>
      <c r="B619" s="7" t="s">
        <v>701</v>
      </c>
      <c r="C619" s="37" t="s">
        <v>84</v>
      </c>
      <c r="D619" s="298">
        <v>6012</v>
      </c>
      <c r="E619" s="299">
        <v>60012</v>
      </c>
      <c r="F619" s="27" t="s">
        <v>164</v>
      </c>
      <c r="G619" s="27" t="s">
        <v>160</v>
      </c>
      <c r="H619" s="35">
        <v>172378</v>
      </c>
      <c r="I619" s="35">
        <v>24</v>
      </c>
      <c r="J619" s="9" t="s">
        <v>10</v>
      </c>
      <c r="K619" s="9" t="s">
        <v>161</v>
      </c>
      <c r="L619" s="8">
        <v>9</v>
      </c>
      <c r="M619" s="8">
        <v>11285</v>
      </c>
      <c r="N619" s="9" t="s">
        <v>1148</v>
      </c>
      <c r="O619" s="8">
        <v>252</v>
      </c>
      <c r="P619" s="9" t="s">
        <v>1148</v>
      </c>
      <c r="Q619" s="8">
        <v>318</v>
      </c>
      <c r="R619" s="9" t="s">
        <v>1148</v>
      </c>
      <c r="S619" s="8">
        <v>0</v>
      </c>
      <c r="T619" s="9" t="s">
        <v>1148</v>
      </c>
      <c r="U619" s="8">
        <v>0</v>
      </c>
      <c r="V619" s="9" t="s">
        <v>1148</v>
      </c>
      <c r="W619" s="33">
        <v>11855</v>
      </c>
      <c r="X619" s="9" t="s">
        <v>1148</v>
      </c>
      <c r="Y619" s="30">
        <v>6.8</v>
      </c>
      <c r="Z619" s="9" t="s">
        <v>1148</v>
      </c>
      <c r="AA619" s="30">
        <v>0.6</v>
      </c>
      <c r="AB619" s="9" t="s">
        <v>1148</v>
      </c>
      <c r="AC619" s="30">
        <v>0.2</v>
      </c>
      <c r="AD619" s="9" t="s">
        <v>1148</v>
      </c>
      <c r="AE619" s="30">
        <v>0</v>
      </c>
      <c r="AF619" s="9" t="s">
        <v>1148</v>
      </c>
      <c r="AG619" s="19">
        <v>0</v>
      </c>
      <c r="AH619" s="34" t="s">
        <v>1148</v>
      </c>
      <c r="AI619" s="32">
        <v>7.6</v>
      </c>
      <c r="AJ619" s="7" t="s">
        <v>1148</v>
      </c>
      <c r="AK619" s="7" t="str">
        <f>IF(OR(N619="Q",P619="Q",R619="Q",T619="Q",V619="Q",X619="Q",Z619="Q",AB619="Q",AD619="Q",AF619="Q",AH619="Q",AJ619="Q"),"Yes","No")</f>
        <v>No</v>
      </c>
    </row>
    <row r="620" spans="1:37">
      <c r="A620" s="7" t="s">
        <v>307</v>
      </c>
      <c r="B620" s="7" t="s">
        <v>306</v>
      </c>
      <c r="C620" s="37" t="s">
        <v>52</v>
      </c>
      <c r="D620" s="298">
        <v>5034</v>
      </c>
      <c r="E620" s="299">
        <v>50034</v>
      </c>
      <c r="F620" s="27" t="s">
        <v>167</v>
      </c>
      <c r="G620" s="27" t="s">
        <v>160</v>
      </c>
      <c r="H620" s="35">
        <v>90057</v>
      </c>
      <c r="I620" s="35">
        <v>24</v>
      </c>
      <c r="J620" s="9" t="s">
        <v>7</v>
      </c>
      <c r="K620" s="9" t="s">
        <v>161</v>
      </c>
      <c r="L620" s="8">
        <v>9</v>
      </c>
      <c r="M620" s="8">
        <v>6893</v>
      </c>
      <c r="N620" s="9" t="s">
        <v>1148</v>
      </c>
      <c r="O620" s="8">
        <v>1856</v>
      </c>
      <c r="P620" s="9" t="s">
        <v>1148</v>
      </c>
      <c r="Q620" s="8">
        <v>0</v>
      </c>
      <c r="R620" s="9" t="s">
        <v>1148</v>
      </c>
      <c r="S620" s="8">
        <v>0</v>
      </c>
      <c r="T620" s="9" t="s">
        <v>1148</v>
      </c>
      <c r="U620" s="8">
        <v>0</v>
      </c>
      <c r="V620" s="9" t="s">
        <v>1148</v>
      </c>
      <c r="W620" s="33">
        <v>8749</v>
      </c>
      <c r="X620" s="9" t="s">
        <v>1148</v>
      </c>
      <c r="Y620" s="30">
        <v>5</v>
      </c>
      <c r="Z620" s="9" t="s">
        <v>1148</v>
      </c>
      <c r="AA620" s="30">
        <v>2</v>
      </c>
      <c r="AB620" s="9" t="s">
        <v>1148</v>
      </c>
      <c r="AC620" s="30">
        <v>0</v>
      </c>
      <c r="AD620" s="9" t="s">
        <v>1148</v>
      </c>
      <c r="AE620" s="30">
        <v>0</v>
      </c>
      <c r="AF620" s="9" t="s">
        <v>1148</v>
      </c>
      <c r="AG620" s="19">
        <v>0</v>
      </c>
      <c r="AH620" s="34" t="s">
        <v>1148</v>
      </c>
      <c r="AI620" s="32">
        <v>7</v>
      </c>
      <c r="AJ620" s="7" t="s">
        <v>1148</v>
      </c>
      <c r="AK620" s="7" t="str">
        <f>IF(OR(N620="Q",P620="Q",R620="Q",T620="Q",V620="Q",X620="Q",Z620="Q",AB620="Q",AD620="Q",AF620="Q",AH620="Q",AJ620="Q"),"Yes","No")</f>
        <v>No</v>
      </c>
    </row>
    <row r="621" spans="1:37">
      <c r="A621" s="7" t="s">
        <v>336</v>
      </c>
      <c r="B621" s="7" t="s">
        <v>337</v>
      </c>
      <c r="C621" s="37" t="s">
        <v>89</v>
      </c>
      <c r="D621" s="298">
        <v>16</v>
      </c>
      <c r="E621" s="299">
        <v>16</v>
      </c>
      <c r="F621" s="27" t="s">
        <v>164</v>
      </c>
      <c r="G621" s="27" t="s">
        <v>160</v>
      </c>
      <c r="H621" s="35">
        <v>63952</v>
      </c>
      <c r="I621" s="35">
        <v>24</v>
      </c>
      <c r="J621" s="9" t="s">
        <v>7</v>
      </c>
      <c r="K621" s="9" t="s">
        <v>161</v>
      </c>
      <c r="L621" s="8">
        <v>9</v>
      </c>
      <c r="M621" s="8">
        <v>9350</v>
      </c>
      <c r="N621" s="9" t="s">
        <v>1148</v>
      </c>
      <c r="O621" s="8">
        <v>0</v>
      </c>
      <c r="P621" s="9" t="s">
        <v>1148</v>
      </c>
      <c r="Q621" s="8">
        <v>0</v>
      </c>
      <c r="R621" s="9" t="s">
        <v>1148</v>
      </c>
      <c r="S621" s="8">
        <v>238</v>
      </c>
      <c r="T621" s="9" t="s">
        <v>1148</v>
      </c>
      <c r="U621" s="8">
        <v>0</v>
      </c>
      <c r="V621" s="9" t="s">
        <v>1148</v>
      </c>
      <c r="W621" s="33">
        <v>9588</v>
      </c>
      <c r="X621" s="9" t="s">
        <v>1148</v>
      </c>
      <c r="Y621" s="30">
        <v>11</v>
      </c>
      <c r="Z621" s="9" t="s">
        <v>1148</v>
      </c>
      <c r="AA621" s="30">
        <v>0</v>
      </c>
      <c r="AB621" s="9" t="s">
        <v>1148</v>
      </c>
      <c r="AC621" s="30">
        <v>0</v>
      </c>
      <c r="AD621" s="9" t="s">
        <v>1148</v>
      </c>
      <c r="AE621" s="30">
        <v>0</v>
      </c>
      <c r="AF621" s="9" t="s">
        <v>1148</v>
      </c>
      <c r="AG621" s="19">
        <v>0</v>
      </c>
      <c r="AH621" s="34" t="s">
        <v>1148</v>
      </c>
      <c r="AI621" s="32">
        <v>11</v>
      </c>
      <c r="AJ621" s="7" t="s">
        <v>1148</v>
      </c>
      <c r="AK621" s="7" t="str">
        <f>IF(OR(N621="Q",P621="Q",R621="Q",T621="Q",V621="Q",X621="Q",Z621="Q",AB621="Q",AD621="Q",AF621="Q",AH621="Q",AJ621="Q"),"Yes","No")</f>
        <v>No</v>
      </c>
    </row>
    <row r="622" spans="1:37">
      <c r="A622" s="7" t="s">
        <v>1130</v>
      </c>
      <c r="B622" s="7" t="s">
        <v>1131</v>
      </c>
      <c r="C622" s="37" t="s">
        <v>47</v>
      </c>
      <c r="D622" s="298"/>
      <c r="E622" s="299">
        <v>10183</v>
      </c>
      <c r="F622" s="27" t="s">
        <v>167</v>
      </c>
      <c r="G622" s="27" t="s">
        <v>160</v>
      </c>
      <c r="H622" s="35">
        <v>246695</v>
      </c>
      <c r="I622" s="35">
        <v>24</v>
      </c>
      <c r="J622" s="9" t="s">
        <v>19</v>
      </c>
      <c r="K622" s="9" t="s">
        <v>161</v>
      </c>
      <c r="L622" s="8">
        <v>9</v>
      </c>
      <c r="M622" s="8">
        <v>63466</v>
      </c>
      <c r="N622" s="9" t="s">
        <v>1148</v>
      </c>
      <c r="O622" s="8">
        <v>2512</v>
      </c>
      <c r="P622" s="9" t="s">
        <v>1148</v>
      </c>
      <c r="Q622" s="8">
        <v>0</v>
      </c>
      <c r="R622" s="9" t="s">
        <v>1148</v>
      </c>
      <c r="S622" s="8">
        <v>17755</v>
      </c>
      <c r="T622" s="9" t="s">
        <v>1148</v>
      </c>
      <c r="U622" s="8">
        <v>0</v>
      </c>
      <c r="V622" s="9" t="s">
        <v>1148</v>
      </c>
      <c r="W622" s="33">
        <v>83733</v>
      </c>
      <c r="X622" s="9" t="s">
        <v>1148</v>
      </c>
      <c r="Y622" s="30">
        <v>111</v>
      </c>
      <c r="Z622" s="9" t="s">
        <v>1148</v>
      </c>
      <c r="AA622" s="30">
        <v>2</v>
      </c>
      <c r="AB622" s="9" t="s">
        <v>1148</v>
      </c>
      <c r="AC622" s="30">
        <v>0</v>
      </c>
      <c r="AD622" s="9" t="s">
        <v>1148</v>
      </c>
      <c r="AE622" s="30">
        <v>30</v>
      </c>
      <c r="AF622" s="9" t="s">
        <v>1148</v>
      </c>
      <c r="AG622" s="19">
        <v>0</v>
      </c>
      <c r="AH622" s="34" t="s">
        <v>1148</v>
      </c>
      <c r="AI622" s="32">
        <v>143</v>
      </c>
      <c r="AJ622" s="7" t="s">
        <v>1148</v>
      </c>
      <c r="AK622" s="7" t="str">
        <f>IF(OR(N622="Q",P622="Q",R622="Q",T622="Q",V622="Q",X622="Q",Z622="Q",AB622="Q",AD622="Q",AF622="Q",AH622="Q",AJ622="Q"),"Yes","No")</f>
        <v>No</v>
      </c>
    </row>
    <row r="623" spans="1:37">
      <c r="A623" s="7" t="s">
        <v>739</v>
      </c>
      <c r="B623" s="7" t="s">
        <v>740</v>
      </c>
      <c r="C623" s="37" t="s">
        <v>77</v>
      </c>
      <c r="D623" s="298">
        <v>3095</v>
      </c>
      <c r="E623" s="299">
        <v>30095</v>
      </c>
      <c r="F623" s="27" t="s">
        <v>167</v>
      </c>
      <c r="G623" s="27" t="s">
        <v>160</v>
      </c>
      <c r="H623" s="35">
        <v>77086</v>
      </c>
      <c r="I623" s="35">
        <v>24</v>
      </c>
      <c r="J623" s="9" t="s">
        <v>7</v>
      </c>
      <c r="K623" s="9" t="s">
        <v>161</v>
      </c>
      <c r="L623" s="8">
        <v>8</v>
      </c>
      <c r="M623" s="8">
        <v>0</v>
      </c>
      <c r="N623" s="9" t="s">
        <v>1148</v>
      </c>
      <c r="O623" s="8">
        <v>0</v>
      </c>
      <c r="P623" s="9" t="s">
        <v>1148</v>
      </c>
      <c r="Q623" s="8">
        <v>0</v>
      </c>
      <c r="R623" s="9" t="s">
        <v>1148</v>
      </c>
      <c r="S623" s="8">
        <v>654</v>
      </c>
      <c r="T623" s="9" t="s">
        <v>1148</v>
      </c>
      <c r="U623" s="8">
        <v>0</v>
      </c>
      <c r="V623" s="9" t="s">
        <v>1148</v>
      </c>
      <c r="W623" s="33">
        <v>654</v>
      </c>
      <c r="X623" s="9" t="s">
        <v>1148</v>
      </c>
      <c r="Y623" s="30">
        <v>0</v>
      </c>
      <c r="Z623" s="9" t="s">
        <v>1148</v>
      </c>
      <c r="AA623" s="30">
        <v>0</v>
      </c>
      <c r="AB623" s="9" t="s">
        <v>1148</v>
      </c>
      <c r="AC623" s="30">
        <v>0</v>
      </c>
      <c r="AD623" s="9" t="s">
        <v>1148</v>
      </c>
      <c r="AE623" s="30">
        <v>0.7</v>
      </c>
      <c r="AF623" s="9" t="s">
        <v>1148</v>
      </c>
      <c r="AG623" s="19">
        <v>0</v>
      </c>
      <c r="AH623" s="34" t="s">
        <v>1148</v>
      </c>
      <c r="AI623" s="32">
        <v>0.7</v>
      </c>
      <c r="AJ623" s="7" t="s">
        <v>1148</v>
      </c>
      <c r="AK623" s="7" t="str">
        <f>IF(OR(N623="Q",P623="Q",R623="Q",T623="Q",V623="Q",X623="Q",Z623="Q",AB623="Q",AD623="Q",AF623="Q",AH623="Q",AJ623="Q"),"Yes","No")</f>
        <v>No</v>
      </c>
    </row>
    <row r="624" spans="1:37">
      <c r="A624" s="7" t="s">
        <v>765</v>
      </c>
      <c r="B624" s="7" t="s">
        <v>766</v>
      </c>
      <c r="C624" s="37" t="s">
        <v>13</v>
      </c>
      <c r="D624" s="298">
        <v>9219</v>
      </c>
      <c r="E624" s="299">
        <v>90219</v>
      </c>
      <c r="F624" s="27" t="s">
        <v>167</v>
      </c>
      <c r="G624" s="27" t="s">
        <v>160</v>
      </c>
      <c r="H624" s="35">
        <v>71957</v>
      </c>
      <c r="I624" s="35">
        <v>24</v>
      </c>
      <c r="J624" s="9" t="s">
        <v>10</v>
      </c>
      <c r="K624" s="9" t="s">
        <v>161</v>
      </c>
      <c r="L624" s="8">
        <v>6</v>
      </c>
      <c r="M624" s="8">
        <v>6149</v>
      </c>
      <c r="N624" s="9" t="s">
        <v>1148</v>
      </c>
      <c r="O624" s="8">
        <v>141</v>
      </c>
      <c r="P624" s="9" t="s">
        <v>1148</v>
      </c>
      <c r="Q624" s="8">
        <v>0</v>
      </c>
      <c r="R624" s="9" t="s">
        <v>1148</v>
      </c>
      <c r="S624" s="8">
        <v>233</v>
      </c>
      <c r="T624" s="9" t="s">
        <v>1148</v>
      </c>
      <c r="U624" s="8">
        <v>0</v>
      </c>
      <c r="V624" s="9" t="s">
        <v>1148</v>
      </c>
      <c r="W624" s="33">
        <v>6523</v>
      </c>
      <c r="X624" s="9" t="s">
        <v>1148</v>
      </c>
      <c r="Y624" s="30">
        <v>6</v>
      </c>
      <c r="Z624" s="9" t="s">
        <v>1148</v>
      </c>
      <c r="AA624" s="30">
        <v>0.5</v>
      </c>
      <c r="AB624" s="9" t="s">
        <v>1148</v>
      </c>
      <c r="AC624" s="30">
        <v>0</v>
      </c>
      <c r="AD624" s="9" t="s">
        <v>1148</v>
      </c>
      <c r="AE624" s="30">
        <v>0.5</v>
      </c>
      <c r="AF624" s="9" t="s">
        <v>1148</v>
      </c>
      <c r="AG624" s="19">
        <v>0</v>
      </c>
      <c r="AH624" s="34" t="s">
        <v>1148</v>
      </c>
      <c r="AI624" s="32">
        <v>7</v>
      </c>
      <c r="AJ624" s="7" t="s">
        <v>1148</v>
      </c>
      <c r="AK624" s="7" t="str">
        <f>IF(OR(N624="Q",P624="Q",R624="Q",T624="Q",V624="Q",X624="Q",Z624="Q",AB624="Q",AD624="Q",AF624="Q",AH624="Q",AJ624="Q"),"Yes","No")</f>
        <v>No</v>
      </c>
    </row>
    <row r="625" spans="1:37">
      <c r="A625" s="7" t="s">
        <v>739</v>
      </c>
      <c r="B625" s="7" t="s">
        <v>740</v>
      </c>
      <c r="C625" s="37" t="s">
        <v>77</v>
      </c>
      <c r="D625" s="298">
        <v>3095</v>
      </c>
      <c r="E625" s="299">
        <v>30095</v>
      </c>
      <c r="F625" s="27" t="s">
        <v>167</v>
      </c>
      <c r="G625" s="27" t="s">
        <v>160</v>
      </c>
      <c r="H625" s="35">
        <v>77086</v>
      </c>
      <c r="I625" s="35">
        <v>24</v>
      </c>
      <c r="J625" s="9" t="s">
        <v>18</v>
      </c>
      <c r="K625" s="9" t="s">
        <v>161</v>
      </c>
      <c r="L625" s="8">
        <v>4</v>
      </c>
      <c r="M625" s="8">
        <v>0</v>
      </c>
      <c r="N625" s="9" t="s">
        <v>1148</v>
      </c>
      <c r="O625" s="8">
        <v>0</v>
      </c>
      <c r="P625" s="9" t="s">
        <v>1148</v>
      </c>
      <c r="Q625" s="8">
        <v>0</v>
      </c>
      <c r="R625" s="9" t="s">
        <v>1148</v>
      </c>
      <c r="S625" s="8">
        <v>209</v>
      </c>
      <c r="T625" s="9" t="s">
        <v>1148</v>
      </c>
      <c r="U625" s="8">
        <v>0</v>
      </c>
      <c r="V625" s="9" t="s">
        <v>1148</v>
      </c>
      <c r="W625" s="33">
        <v>209</v>
      </c>
      <c r="X625" s="9" t="s">
        <v>1148</v>
      </c>
      <c r="Y625" s="30">
        <v>0</v>
      </c>
      <c r="Z625" s="9" t="s">
        <v>1148</v>
      </c>
      <c r="AA625" s="30">
        <v>0</v>
      </c>
      <c r="AB625" s="9" t="s">
        <v>1148</v>
      </c>
      <c r="AC625" s="30">
        <v>0</v>
      </c>
      <c r="AD625" s="9" t="s">
        <v>1148</v>
      </c>
      <c r="AE625" s="30">
        <v>0.2</v>
      </c>
      <c r="AF625" s="9" t="s">
        <v>1148</v>
      </c>
      <c r="AG625" s="19">
        <v>0</v>
      </c>
      <c r="AH625" s="34" t="s">
        <v>1148</v>
      </c>
      <c r="AI625" s="32">
        <v>0.2</v>
      </c>
      <c r="AJ625" s="7" t="s">
        <v>1148</v>
      </c>
      <c r="AK625" s="7" t="str">
        <f>IF(OR(N625="Q",P625="Q",R625="Q",T625="Q",V625="Q",X625="Q",Z625="Q",AB625="Q",AD625="Q",AF625="Q",AH625="Q",AJ625="Q"),"Yes","No")</f>
        <v>No</v>
      </c>
    </row>
    <row r="626" spans="1:37">
      <c r="A626" s="7" t="s">
        <v>289</v>
      </c>
      <c r="B626" s="7" t="s">
        <v>290</v>
      </c>
      <c r="C626" s="37" t="s">
        <v>55</v>
      </c>
      <c r="D626" s="298">
        <v>7003</v>
      </c>
      <c r="E626" s="299">
        <v>70003</v>
      </c>
      <c r="F626" s="27" t="s">
        <v>164</v>
      </c>
      <c r="G626" s="27" t="s">
        <v>160</v>
      </c>
      <c r="H626" s="35">
        <v>273724</v>
      </c>
      <c r="I626" s="35">
        <v>24</v>
      </c>
      <c r="J626" s="9" t="s">
        <v>10</v>
      </c>
      <c r="K626" s="9" t="s">
        <v>161</v>
      </c>
      <c r="L626" s="8">
        <v>4</v>
      </c>
      <c r="M626" s="8">
        <v>0</v>
      </c>
      <c r="N626" s="9" t="s">
        <v>1148</v>
      </c>
      <c r="O626" s="8">
        <v>0</v>
      </c>
      <c r="P626" s="9" t="s">
        <v>1148</v>
      </c>
      <c r="Q626" s="8">
        <v>0</v>
      </c>
      <c r="R626" s="9" t="s">
        <v>1148</v>
      </c>
      <c r="S626" s="8">
        <v>0</v>
      </c>
      <c r="T626" s="9" t="s">
        <v>1148</v>
      </c>
      <c r="U626" s="8">
        <v>0</v>
      </c>
      <c r="V626" s="9" t="s">
        <v>1148</v>
      </c>
      <c r="W626" s="33">
        <v>0</v>
      </c>
      <c r="X626" s="9" t="s">
        <v>1148</v>
      </c>
      <c r="Y626" s="30">
        <v>0</v>
      </c>
      <c r="Z626" s="9" t="s">
        <v>1148</v>
      </c>
      <c r="AA626" s="30">
        <v>0</v>
      </c>
      <c r="AB626" s="9" t="s">
        <v>1148</v>
      </c>
      <c r="AC626" s="30">
        <v>0</v>
      </c>
      <c r="AD626" s="9" t="s">
        <v>1148</v>
      </c>
      <c r="AE626" s="30">
        <v>0</v>
      </c>
      <c r="AF626" s="9" t="s">
        <v>1148</v>
      </c>
      <c r="AG626" s="19">
        <v>0</v>
      </c>
      <c r="AH626" s="34" t="s">
        <v>1148</v>
      </c>
      <c r="AI626" s="32">
        <v>0</v>
      </c>
      <c r="AJ626" s="7" t="s">
        <v>1148</v>
      </c>
      <c r="AK626" s="7" t="str">
        <f>IF(OR(N626="Q",P626="Q",R626="Q",T626="Q",V626="Q",X626="Q",Z626="Q",AB626="Q",AD626="Q",AF626="Q",AH626="Q",AJ626="Q"),"Yes","No")</f>
        <v>No</v>
      </c>
    </row>
    <row r="627" spans="1:37">
      <c r="A627" s="7" t="s">
        <v>764</v>
      </c>
      <c r="B627" s="7" t="s">
        <v>435</v>
      </c>
      <c r="C627" s="37" t="s">
        <v>38</v>
      </c>
      <c r="D627" s="298">
        <v>7045</v>
      </c>
      <c r="E627" s="299">
        <v>70045</v>
      </c>
      <c r="F627" s="27" t="s">
        <v>164</v>
      </c>
      <c r="G627" s="27" t="s">
        <v>160</v>
      </c>
      <c r="H627" s="35">
        <v>106621</v>
      </c>
      <c r="I627" s="35">
        <v>23</v>
      </c>
      <c r="J627" s="9" t="s">
        <v>10</v>
      </c>
      <c r="K627" s="9" t="s">
        <v>161</v>
      </c>
      <c r="L627" s="8">
        <v>23</v>
      </c>
      <c r="M627" s="8">
        <v>28674</v>
      </c>
      <c r="N627" s="9" t="s">
        <v>1148</v>
      </c>
      <c r="O627" s="8">
        <v>181</v>
      </c>
      <c r="P627" s="9" t="s">
        <v>1148</v>
      </c>
      <c r="Q627" s="8">
        <v>0</v>
      </c>
      <c r="R627" s="9" t="s">
        <v>1148</v>
      </c>
      <c r="S627" s="8">
        <v>1210</v>
      </c>
      <c r="T627" s="9" t="s">
        <v>1148</v>
      </c>
      <c r="U627" s="8">
        <v>0</v>
      </c>
      <c r="V627" s="9" t="s">
        <v>1148</v>
      </c>
      <c r="W627" s="33">
        <v>30065</v>
      </c>
      <c r="X627" s="9" t="s">
        <v>1148</v>
      </c>
      <c r="Y627" s="30">
        <v>36</v>
      </c>
      <c r="Z627" s="9" t="s">
        <v>1148</v>
      </c>
      <c r="AA627" s="30">
        <v>1</v>
      </c>
      <c r="AB627" s="9" t="s">
        <v>1148</v>
      </c>
      <c r="AC627" s="30">
        <v>0</v>
      </c>
      <c r="AD627" s="9" t="s">
        <v>1148</v>
      </c>
      <c r="AE627" s="30">
        <v>1</v>
      </c>
      <c r="AF627" s="9" t="s">
        <v>1148</v>
      </c>
      <c r="AG627" s="19">
        <v>0</v>
      </c>
      <c r="AH627" s="34" t="s">
        <v>1148</v>
      </c>
      <c r="AI627" s="32">
        <v>38</v>
      </c>
      <c r="AJ627" s="7" t="s">
        <v>1148</v>
      </c>
      <c r="AK627" s="7" t="str">
        <f>IF(OR(N627="Q",P627="Q",R627="Q",T627="Q",V627="Q",X627="Q",Z627="Q",AB627="Q",AD627="Q",AF627="Q",AH627="Q",AJ627="Q"),"Yes","No")</f>
        <v>No</v>
      </c>
    </row>
    <row r="628" spans="1:37">
      <c r="A628" s="7" t="s">
        <v>310</v>
      </c>
      <c r="B628" s="7" t="s">
        <v>311</v>
      </c>
      <c r="C628" s="37" t="s">
        <v>46</v>
      </c>
      <c r="D628" s="298">
        <v>6038</v>
      </c>
      <c r="E628" s="299">
        <v>60038</v>
      </c>
      <c r="F628" s="27" t="s">
        <v>164</v>
      </c>
      <c r="G628" s="27" t="s">
        <v>160</v>
      </c>
      <c r="H628" s="35">
        <v>252720</v>
      </c>
      <c r="I628" s="35">
        <v>23</v>
      </c>
      <c r="J628" s="9" t="s">
        <v>7</v>
      </c>
      <c r="K628" s="9" t="s">
        <v>161</v>
      </c>
      <c r="L628" s="8">
        <v>13</v>
      </c>
      <c r="M628" s="8">
        <v>2451</v>
      </c>
      <c r="N628" s="9" t="s">
        <v>1148</v>
      </c>
      <c r="O628" s="8">
        <v>0</v>
      </c>
      <c r="P628" s="9" t="s">
        <v>1148</v>
      </c>
      <c r="Q628" s="8">
        <v>1501</v>
      </c>
      <c r="R628" s="9" t="s">
        <v>1148</v>
      </c>
      <c r="S628" s="8">
        <v>2424</v>
      </c>
      <c r="T628" s="9" t="s">
        <v>1148</v>
      </c>
      <c r="U628" s="8">
        <v>0</v>
      </c>
      <c r="V628" s="9" t="s">
        <v>1148</v>
      </c>
      <c r="W628" s="33">
        <v>6376</v>
      </c>
      <c r="X628" s="9" t="s">
        <v>1148</v>
      </c>
      <c r="Y628" s="30">
        <v>5</v>
      </c>
      <c r="Z628" s="9" t="s">
        <v>1148</v>
      </c>
      <c r="AA628" s="30">
        <v>0</v>
      </c>
      <c r="AB628" s="9" t="s">
        <v>1148</v>
      </c>
      <c r="AC628" s="30">
        <v>2</v>
      </c>
      <c r="AD628" s="9" t="s">
        <v>1148</v>
      </c>
      <c r="AE628" s="30">
        <v>2</v>
      </c>
      <c r="AF628" s="9" t="s">
        <v>1148</v>
      </c>
      <c r="AG628" s="19">
        <v>0</v>
      </c>
      <c r="AH628" s="34" t="s">
        <v>1148</v>
      </c>
      <c r="AI628" s="32">
        <v>9</v>
      </c>
      <c r="AJ628" s="7" t="s">
        <v>1148</v>
      </c>
      <c r="AK628" s="7" t="str">
        <f>IF(OR(N628="Q",P628="Q",R628="Q",T628="Q",V628="Q",X628="Q",Z628="Q",AB628="Q",AD628="Q",AF628="Q",AH628="Q",AJ628="Q"),"Yes","No")</f>
        <v>No</v>
      </c>
    </row>
    <row r="629" spans="1:37">
      <c r="A629" s="7" t="s">
        <v>185</v>
      </c>
      <c r="B629" s="7" t="s">
        <v>186</v>
      </c>
      <c r="C629" s="37" t="s">
        <v>70</v>
      </c>
      <c r="D629" s="298">
        <v>2178</v>
      </c>
      <c r="E629" s="299">
        <v>20178</v>
      </c>
      <c r="F629" s="27" t="s">
        <v>164</v>
      </c>
      <c r="G629" s="27" t="s">
        <v>160</v>
      </c>
      <c r="H629" s="35">
        <v>423566</v>
      </c>
      <c r="I629" s="35">
        <v>22</v>
      </c>
      <c r="J629" s="9" t="s">
        <v>7</v>
      </c>
      <c r="K629" s="9" t="s">
        <v>161</v>
      </c>
      <c r="L629" s="8">
        <v>18</v>
      </c>
      <c r="M629" s="8">
        <v>14223</v>
      </c>
      <c r="N629" s="9" t="s">
        <v>1148</v>
      </c>
      <c r="O629" s="8">
        <v>0</v>
      </c>
      <c r="P629" s="9" t="s">
        <v>1148</v>
      </c>
      <c r="Q629" s="8">
        <v>0</v>
      </c>
      <c r="R629" s="9" t="s">
        <v>1148</v>
      </c>
      <c r="S629" s="8">
        <v>0</v>
      </c>
      <c r="T629" s="9" t="s">
        <v>1148</v>
      </c>
      <c r="U629" s="8">
        <v>0</v>
      </c>
      <c r="V629" s="9" t="s">
        <v>1148</v>
      </c>
      <c r="W629" s="33">
        <v>14223</v>
      </c>
      <c r="X629" s="9" t="s">
        <v>1148</v>
      </c>
      <c r="Y629" s="30">
        <v>15</v>
      </c>
      <c r="Z629" s="9" t="s">
        <v>1148</v>
      </c>
      <c r="AA629" s="30">
        <v>0</v>
      </c>
      <c r="AB629" s="9" t="s">
        <v>1148</v>
      </c>
      <c r="AC629" s="30">
        <v>0</v>
      </c>
      <c r="AD629" s="9" t="s">
        <v>1148</v>
      </c>
      <c r="AE629" s="30">
        <v>0</v>
      </c>
      <c r="AF629" s="9" t="s">
        <v>1148</v>
      </c>
      <c r="AG629" s="19">
        <v>0</v>
      </c>
      <c r="AH629" s="34" t="s">
        <v>1148</v>
      </c>
      <c r="AI629" s="32">
        <v>15</v>
      </c>
      <c r="AJ629" s="7" t="s">
        <v>1148</v>
      </c>
      <c r="AK629" s="7" t="str">
        <f>IF(OR(N629="Q",P629="Q",R629="Q",T629="Q",V629="Q",X629="Q",Z629="Q",AB629="Q",AD629="Q",AF629="Q",AH629="Q",AJ629="Q"),"Yes","No")</f>
        <v>No</v>
      </c>
    </row>
    <row r="630" spans="1:37">
      <c r="A630" s="7" t="s">
        <v>754</v>
      </c>
      <c r="B630" s="7" t="s">
        <v>755</v>
      </c>
      <c r="C630" s="37" t="s">
        <v>85</v>
      </c>
      <c r="D630" s="298">
        <v>8028</v>
      </c>
      <c r="E630" s="299">
        <v>80028</v>
      </c>
      <c r="F630" s="27" t="s">
        <v>167</v>
      </c>
      <c r="G630" s="27" t="s">
        <v>160</v>
      </c>
      <c r="H630" s="35">
        <v>94983</v>
      </c>
      <c r="I630" s="35">
        <v>22</v>
      </c>
      <c r="J630" s="9" t="s">
        <v>7</v>
      </c>
      <c r="K630" s="9" t="s">
        <v>161</v>
      </c>
      <c r="L630" s="8">
        <v>17</v>
      </c>
      <c r="M630" s="8">
        <v>37808</v>
      </c>
      <c r="N630" s="9" t="s">
        <v>1148</v>
      </c>
      <c r="O630" s="8">
        <v>3531</v>
      </c>
      <c r="P630" s="9" t="s">
        <v>1148</v>
      </c>
      <c r="Q630" s="8">
        <v>0</v>
      </c>
      <c r="R630" s="9" t="s">
        <v>1148</v>
      </c>
      <c r="S630" s="8">
        <v>254</v>
      </c>
      <c r="T630" s="9" t="s">
        <v>1148</v>
      </c>
      <c r="U630" s="8">
        <v>0</v>
      </c>
      <c r="V630" s="9" t="s">
        <v>1148</v>
      </c>
      <c r="W630" s="33">
        <v>41593</v>
      </c>
      <c r="X630" s="9" t="s">
        <v>1148</v>
      </c>
      <c r="Y630" s="30">
        <v>48.38</v>
      </c>
      <c r="Z630" s="9" t="s">
        <v>1148</v>
      </c>
      <c r="AA630" s="30">
        <v>5.74</v>
      </c>
      <c r="AB630" s="9" t="s">
        <v>1148</v>
      </c>
      <c r="AC630" s="30">
        <v>0</v>
      </c>
      <c r="AD630" s="9" t="s">
        <v>1148</v>
      </c>
      <c r="AE630" s="30">
        <v>15.58</v>
      </c>
      <c r="AF630" s="9" t="s">
        <v>1148</v>
      </c>
      <c r="AG630" s="19">
        <v>0</v>
      </c>
      <c r="AH630" s="34" t="s">
        <v>1148</v>
      </c>
      <c r="AI630" s="32">
        <v>69.7</v>
      </c>
      <c r="AJ630" s="7" t="s">
        <v>1148</v>
      </c>
      <c r="AK630" s="7" t="str">
        <f>IF(OR(N630="Q",P630="Q",R630="Q",T630="Q",V630="Q",X630="Q",Z630="Q",AB630="Q",AD630="Q",AF630="Q",AH630="Q",AJ630="Q"),"Yes","No")</f>
        <v>No</v>
      </c>
    </row>
    <row r="631" spans="1:37">
      <c r="A631" s="7" t="s">
        <v>418</v>
      </c>
      <c r="B631" s="7" t="s">
        <v>419</v>
      </c>
      <c r="C631" s="37" t="s">
        <v>81</v>
      </c>
      <c r="D631" s="298">
        <v>4053</v>
      </c>
      <c r="E631" s="299">
        <v>40053</v>
      </c>
      <c r="F631" s="27" t="s">
        <v>167</v>
      </c>
      <c r="G631" s="27" t="s">
        <v>160</v>
      </c>
      <c r="H631" s="35">
        <v>400492</v>
      </c>
      <c r="I631" s="35">
        <v>22</v>
      </c>
      <c r="J631" s="9" t="s">
        <v>7</v>
      </c>
      <c r="K631" s="9" t="s">
        <v>161</v>
      </c>
      <c r="L631" s="8">
        <v>17</v>
      </c>
      <c r="M631" s="8">
        <v>509</v>
      </c>
      <c r="N631" s="9" t="s">
        <v>1148</v>
      </c>
      <c r="O631" s="8">
        <v>0</v>
      </c>
      <c r="P631" s="9" t="s">
        <v>1148</v>
      </c>
      <c r="Q631" s="8">
        <v>0</v>
      </c>
      <c r="R631" s="9" t="s">
        <v>1148</v>
      </c>
      <c r="S631" s="8">
        <v>168</v>
      </c>
      <c r="T631" s="9" t="s">
        <v>1148</v>
      </c>
      <c r="U631" s="8">
        <v>0</v>
      </c>
      <c r="V631" s="9" t="s">
        <v>1148</v>
      </c>
      <c r="W631" s="33">
        <v>677</v>
      </c>
      <c r="X631" s="9" t="s">
        <v>1148</v>
      </c>
      <c r="Y631" s="30">
        <v>7</v>
      </c>
      <c r="Z631" s="9" t="s">
        <v>1148</v>
      </c>
      <c r="AA631" s="30">
        <v>0</v>
      </c>
      <c r="AB631" s="9" t="s">
        <v>1148</v>
      </c>
      <c r="AC631" s="30">
        <v>0</v>
      </c>
      <c r="AD631" s="9" t="s">
        <v>1148</v>
      </c>
      <c r="AE631" s="30">
        <v>1</v>
      </c>
      <c r="AF631" s="9" t="s">
        <v>1148</v>
      </c>
      <c r="AG631" s="19">
        <v>0</v>
      </c>
      <c r="AH631" s="34" t="s">
        <v>1148</v>
      </c>
      <c r="AI631" s="32">
        <v>8</v>
      </c>
      <c r="AJ631" s="7" t="s">
        <v>1148</v>
      </c>
      <c r="AK631" s="7" t="str">
        <f>IF(OR(N631="Q",P631="Q",R631="Q",T631="Q",V631="Q",X631="Q",Z631="Q",AB631="Q",AD631="Q",AF631="Q",AH631="Q",AJ631="Q"),"Yes","No")</f>
        <v>No</v>
      </c>
    </row>
    <row r="632" spans="1:37">
      <c r="A632" s="7" t="s">
        <v>754</v>
      </c>
      <c r="B632" s="7" t="s">
        <v>755</v>
      </c>
      <c r="C632" s="37" t="s">
        <v>85</v>
      </c>
      <c r="D632" s="298">
        <v>8028</v>
      </c>
      <c r="E632" s="299">
        <v>80028</v>
      </c>
      <c r="F632" s="27" t="s">
        <v>167</v>
      </c>
      <c r="G632" s="27" t="s">
        <v>160</v>
      </c>
      <c r="H632" s="35">
        <v>94983</v>
      </c>
      <c r="I632" s="35">
        <v>22</v>
      </c>
      <c r="J632" s="9" t="s">
        <v>10</v>
      </c>
      <c r="K632" s="9" t="s">
        <v>161</v>
      </c>
      <c r="L632" s="8">
        <v>5</v>
      </c>
      <c r="M632" s="8">
        <v>8299</v>
      </c>
      <c r="N632" s="9" t="s">
        <v>1148</v>
      </c>
      <c r="O632" s="8">
        <v>775</v>
      </c>
      <c r="P632" s="9" t="s">
        <v>1148</v>
      </c>
      <c r="Q632" s="8">
        <v>0</v>
      </c>
      <c r="R632" s="9" t="s">
        <v>1148</v>
      </c>
      <c r="S632" s="8">
        <v>55</v>
      </c>
      <c r="T632" s="9" t="s">
        <v>1148</v>
      </c>
      <c r="U632" s="8">
        <v>0</v>
      </c>
      <c r="V632" s="9" t="s">
        <v>1148</v>
      </c>
      <c r="W632" s="33">
        <v>9129</v>
      </c>
      <c r="X632" s="9" t="s">
        <v>1148</v>
      </c>
      <c r="Y632" s="30">
        <v>10.62</v>
      </c>
      <c r="Z632" s="9" t="s">
        <v>1148</v>
      </c>
      <c r="AA632" s="30">
        <v>1.26</v>
      </c>
      <c r="AB632" s="9" t="s">
        <v>1148</v>
      </c>
      <c r="AC632" s="30">
        <v>0</v>
      </c>
      <c r="AD632" s="9" t="s">
        <v>1148</v>
      </c>
      <c r="AE632" s="30">
        <v>3.42</v>
      </c>
      <c r="AF632" s="9" t="s">
        <v>1148</v>
      </c>
      <c r="AG632" s="19">
        <v>0</v>
      </c>
      <c r="AH632" s="34" t="s">
        <v>1148</v>
      </c>
      <c r="AI632" s="32">
        <v>15.3</v>
      </c>
      <c r="AJ632" s="7" t="s">
        <v>1148</v>
      </c>
      <c r="AK632" s="7" t="str">
        <f>IF(OR(N632="Q",P632="Q",R632="Q",T632="Q",V632="Q",X632="Q",Z632="Q",AB632="Q",AD632="Q",AF632="Q",AH632="Q",AJ632="Q"),"Yes","No")</f>
        <v>No</v>
      </c>
    </row>
    <row r="633" spans="1:37">
      <c r="A633" s="7" t="s">
        <v>418</v>
      </c>
      <c r="B633" s="7" t="s">
        <v>419</v>
      </c>
      <c r="C633" s="37" t="s">
        <v>81</v>
      </c>
      <c r="D633" s="298">
        <v>4053</v>
      </c>
      <c r="E633" s="299">
        <v>40053</v>
      </c>
      <c r="F633" s="27" t="s">
        <v>167</v>
      </c>
      <c r="G633" s="27" t="s">
        <v>160</v>
      </c>
      <c r="H633" s="35">
        <v>400492</v>
      </c>
      <c r="I633" s="35">
        <v>22</v>
      </c>
      <c r="J633" s="9" t="s">
        <v>10</v>
      </c>
      <c r="K633" s="9" t="s">
        <v>161</v>
      </c>
      <c r="L633" s="8">
        <v>5</v>
      </c>
      <c r="M633" s="8">
        <v>0</v>
      </c>
      <c r="N633" s="9" t="s">
        <v>1148</v>
      </c>
      <c r="O633" s="8">
        <v>0</v>
      </c>
      <c r="P633" s="9" t="s">
        <v>1148</v>
      </c>
      <c r="Q633" s="8">
        <v>0</v>
      </c>
      <c r="R633" s="9" t="s">
        <v>1148</v>
      </c>
      <c r="S633" s="8">
        <v>11</v>
      </c>
      <c r="T633" s="9" t="s">
        <v>1148</v>
      </c>
      <c r="U633" s="8">
        <v>0</v>
      </c>
      <c r="V633" s="9" t="s">
        <v>1148</v>
      </c>
      <c r="W633" s="33">
        <v>11</v>
      </c>
      <c r="X633" s="9" t="s">
        <v>1148</v>
      </c>
      <c r="Y633" s="30">
        <v>0</v>
      </c>
      <c r="Z633" s="9" t="s">
        <v>1148</v>
      </c>
      <c r="AA633" s="30">
        <v>0</v>
      </c>
      <c r="AB633" s="9" t="s">
        <v>1148</v>
      </c>
      <c r="AC633" s="30">
        <v>0</v>
      </c>
      <c r="AD633" s="9" t="s">
        <v>1148</v>
      </c>
      <c r="AE633" s="30">
        <v>0.5</v>
      </c>
      <c r="AF633" s="9" t="s">
        <v>1148</v>
      </c>
      <c r="AG633" s="19">
        <v>0</v>
      </c>
      <c r="AH633" s="34" t="s">
        <v>1148</v>
      </c>
      <c r="AI633" s="32">
        <v>0.5</v>
      </c>
      <c r="AJ633" s="7" t="s">
        <v>1148</v>
      </c>
      <c r="AK633" s="7" t="str">
        <f>IF(OR(N633="Q",P633="Q",R633="Q",T633="Q",V633="Q",X633="Q",Z633="Q",AB633="Q",AD633="Q",AF633="Q",AH633="Q",AJ633="Q"),"Yes","No")</f>
        <v>No</v>
      </c>
    </row>
    <row r="634" spans="1:37">
      <c r="A634" s="7" t="s">
        <v>185</v>
      </c>
      <c r="B634" s="7" t="s">
        <v>186</v>
      </c>
      <c r="C634" s="37" t="s">
        <v>70</v>
      </c>
      <c r="D634" s="298">
        <v>2178</v>
      </c>
      <c r="E634" s="299">
        <v>20178</v>
      </c>
      <c r="F634" s="27" t="s">
        <v>164</v>
      </c>
      <c r="G634" s="27" t="s">
        <v>160</v>
      </c>
      <c r="H634" s="35">
        <v>423566</v>
      </c>
      <c r="I634" s="35">
        <v>22</v>
      </c>
      <c r="J634" s="9" t="s">
        <v>10</v>
      </c>
      <c r="K634" s="9" t="s">
        <v>161</v>
      </c>
      <c r="L634" s="8">
        <v>4</v>
      </c>
      <c r="M634" s="8">
        <v>515</v>
      </c>
      <c r="N634" s="9" t="s">
        <v>1148</v>
      </c>
      <c r="O634" s="8">
        <v>0</v>
      </c>
      <c r="P634" s="9" t="s">
        <v>1148</v>
      </c>
      <c r="Q634" s="8">
        <v>0</v>
      </c>
      <c r="R634" s="9" t="s">
        <v>1148</v>
      </c>
      <c r="S634" s="8">
        <v>0</v>
      </c>
      <c r="T634" s="9" t="s">
        <v>1148</v>
      </c>
      <c r="U634" s="8">
        <v>0</v>
      </c>
      <c r="V634" s="9" t="s">
        <v>1148</v>
      </c>
      <c r="W634" s="33">
        <v>515</v>
      </c>
      <c r="X634" s="9" t="s">
        <v>1148</v>
      </c>
      <c r="Y634" s="30">
        <v>1</v>
      </c>
      <c r="Z634" s="9" t="s">
        <v>1148</v>
      </c>
      <c r="AA634" s="30">
        <v>0</v>
      </c>
      <c r="AB634" s="9" t="s">
        <v>1148</v>
      </c>
      <c r="AC634" s="30">
        <v>0</v>
      </c>
      <c r="AD634" s="9" t="s">
        <v>1148</v>
      </c>
      <c r="AE634" s="30">
        <v>0</v>
      </c>
      <c r="AF634" s="9" t="s">
        <v>1148</v>
      </c>
      <c r="AG634" s="19">
        <v>0</v>
      </c>
      <c r="AH634" s="34" t="s">
        <v>1148</v>
      </c>
      <c r="AI634" s="32">
        <v>1</v>
      </c>
      <c r="AJ634" s="7" t="s">
        <v>1148</v>
      </c>
      <c r="AK634" s="7" t="str">
        <f>IF(OR(N634="Q",P634="Q",R634="Q",T634="Q",V634="Q",X634="Q",Z634="Q",AB634="Q",AD634="Q",AF634="Q",AH634="Q",AJ634="Q"),"Yes","No")</f>
        <v>No</v>
      </c>
    </row>
    <row r="635" spans="1:37">
      <c r="A635" s="7" t="s">
        <v>434</v>
      </c>
      <c r="B635" s="7" t="s">
        <v>435</v>
      </c>
      <c r="C635" s="37" t="s">
        <v>38</v>
      </c>
      <c r="D635" s="298">
        <v>7018</v>
      </c>
      <c r="E635" s="299">
        <v>70018</v>
      </c>
      <c r="F635" s="27" t="s">
        <v>164</v>
      </c>
      <c r="G635" s="27" t="s">
        <v>160</v>
      </c>
      <c r="H635" s="35">
        <v>106621</v>
      </c>
      <c r="I635" s="35">
        <v>21</v>
      </c>
      <c r="J635" s="9" t="s">
        <v>7</v>
      </c>
      <c r="K635" s="9" t="s">
        <v>161</v>
      </c>
      <c r="L635" s="8">
        <v>21</v>
      </c>
      <c r="M635" s="8">
        <v>35154</v>
      </c>
      <c r="N635" s="9" t="s">
        <v>1148</v>
      </c>
      <c r="O635" s="8">
        <v>0</v>
      </c>
      <c r="P635" s="9" t="s">
        <v>1148</v>
      </c>
      <c r="Q635" s="8">
        <v>0</v>
      </c>
      <c r="R635" s="9" t="s">
        <v>1148</v>
      </c>
      <c r="S635" s="8">
        <v>0</v>
      </c>
      <c r="T635" s="9" t="s">
        <v>1148</v>
      </c>
      <c r="U635" s="8">
        <v>0</v>
      </c>
      <c r="V635" s="9" t="s">
        <v>1148</v>
      </c>
      <c r="W635" s="33">
        <v>35154</v>
      </c>
      <c r="X635" s="9" t="s">
        <v>1148</v>
      </c>
      <c r="Y635" s="30">
        <v>21</v>
      </c>
      <c r="Z635" s="9" t="s">
        <v>1148</v>
      </c>
      <c r="AA635" s="30">
        <v>0</v>
      </c>
      <c r="AB635" s="9" t="s">
        <v>1148</v>
      </c>
      <c r="AC635" s="30">
        <v>0</v>
      </c>
      <c r="AD635" s="9" t="s">
        <v>1148</v>
      </c>
      <c r="AE635" s="30">
        <v>0</v>
      </c>
      <c r="AF635" s="9" t="s">
        <v>1148</v>
      </c>
      <c r="AG635" s="19">
        <v>0</v>
      </c>
      <c r="AH635" s="34" t="s">
        <v>1148</v>
      </c>
      <c r="AI635" s="32">
        <v>21</v>
      </c>
      <c r="AJ635" s="7" t="s">
        <v>1148</v>
      </c>
      <c r="AK635" s="7" t="str">
        <f>IF(OR(N635="Q",P635="Q",R635="Q",T635="Q",V635="Q",X635="Q",Z635="Q",AB635="Q",AD635="Q",AF635="Q",AH635="Q",AJ635="Q"),"Yes","No")</f>
        <v>No</v>
      </c>
    </row>
    <row r="636" spans="1:37">
      <c r="A636" s="7" t="s">
        <v>769</v>
      </c>
      <c r="B636" s="7" t="s">
        <v>770</v>
      </c>
      <c r="C636" s="37" t="s">
        <v>83</v>
      </c>
      <c r="D636" s="298">
        <v>4178</v>
      </c>
      <c r="E636" s="299">
        <v>40178</v>
      </c>
      <c r="F636" s="27" t="s">
        <v>246</v>
      </c>
      <c r="G636" s="27" t="s">
        <v>160</v>
      </c>
      <c r="H636" s="35">
        <v>969587</v>
      </c>
      <c r="I636" s="35">
        <v>21</v>
      </c>
      <c r="J636" s="9" t="s">
        <v>8</v>
      </c>
      <c r="K636" s="9" t="s">
        <v>161</v>
      </c>
      <c r="L636" s="8">
        <v>21</v>
      </c>
      <c r="M636" s="8">
        <v>0</v>
      </c>
      <c r="N636" s="9" t="s">
        <v>1148</v>
      </c>
      <c r="O636" s="8">
        <v>0</v>
      </c>
      <c r="P636" s="9" t="s">
        <v>1148</v>
      </c>
      <c r="Q636" s="8">
        <v>0</v>
      </c>
      <c r="R636" s="9" t="s">
        <v>1148</v>
      </c>
      <c r="S636" s="8">
        <v>0</v>
      </c>
      <c r="T636" s="9" t="s">
        <v>1148</v>
      </c>
      <c r="U636" s="8">
        <v>0</v>
      </c>
      <c r="V636" s="9" t="s">
        <v>1148</v>
      </c>
      <c r="W636" s="33">
        <v>0</v>
      </c>
      <c r="X636" s="9" t="s">
        <v>1148</v>
      </c>
      <c r="Y636" s="30">
        <v>0</v>
      </c>
      <c r="Z636" s="9" t="s">
        <v>1148</v>
      </c>
      <c r="AA636" s="30">
        <v>0</v>
      </c>
      <c r="AB636" s="9" t="s">
        <v>1148</v>
      </c>
      <c r="AC636" s="30">
        <v>0</v>
      </c>
      <c r="AD636" s="9" t="s">
        <v>1148</v>
      </c>
      <c r="AE636" s="30">
        <v>0</v>
      </c>
      <c r="AF636" s="9" t="s">
        <v>1148</v>
      </c>
      <c r="AG636" s="19">
        <v>0</v>
      </c>
      <c r="AH636" s="34" t="s">
        <v>1148</v>
      </c>
      <c r="AI636" s="32">
        <v>0</v>
      </c>
      <c r="AJ636" s="7" t="s">
        <v>1148</v>
      </c>
      <c r="AK636" s="7" t="str">
        <f>IF(OR(N636="Q",P636="Q",R636="Q",T636="Q",V636="Q",X636="Q",Z636="Q",AB636="Q",AD636="Q",AF636="Q",AH636="Q",AJ636="Q"),"Yes","No")</f>
        <v>No</v>
      </c>
    </row>
    <row r="637" spans="1:37">
      <c r="A637" s="7" t="s">
        <v>165</v>
      </c>
      <c r="B637" s="7" t="s">
        <v>166</v>
      </c>
      <c r="C637" s="37" t="s">
        <v>28</v>
      </c>
      <c r="D637" s="298">
        <v>1040</v>
      </c>
      <c r="E637" s="299">
        <v>10040</v>
      </c>
      <c r="F637" s="27" t="s">
        <v>167</v>
      </c>
      <c r="G637" s="27" t="s">
        <v>160</v>
      </c>
      <c r="H637" s="35">
        <v>209190</v>
      </c>
      <c r="I637" s="35">
        <v>21</v>
      </c>
      <c r="J637" s="9" t="s">
        <v>7</v>
      </c>
      <c r="K637" s="9" t="s">
        <v>161</v>
      </c>
      <c r="L637" s="8">
        <v>18</v>
      </c>
      <c r="M637" s="8">
        <v>0</v>
      </c>
      <c r="N637" s="9" t="s">
        <v>1148</v>
      </c>
      <c r="O637" s="8">
        <v>0</v>
      </c>
      <c r="P637" s="9" t="s">
        <v>1148</v>
      </c>
      <c r="Q637" s="8">
        <v>0</v>
      </c>
      <c r="R637" s="9" t="s">
        <v>1148</v>
      </c>
      <c r="S637" s="8">
        <v>2518</v>
      </c>
      <c r="T637" s="9" t="s">
        <v>1148</v>
      </c>
      <c r="U637" s="8">
        <v>0</v>
      </c>
      <c r="V637" s="9" t="s">
        <v>1148</v>
      </c>
      <c r="W637" s="33">
        <v>2518</v>
      </c>
      <c r="X637" s="9" t="s">
        <v>1148</v>
      </c>
      <c r="Y637" s="30">
        <v>0</v>
      </c>
      <c r="Z637" s="9" t="s">
        <v>1148</v>
      </c>
      <c r="AA637" s="30">
        <v>0</v>
      </c>
      <c r="AB637" s="9" t="s">
        <v>1148</v>
      </c>
      <c r="AC637" s="30">
        <v>0</v>
      </c>
      <c r="AD637" s="9" t="s">
        <v>1148</v>
      </c>
      <c r="AE637" s="30">
        <v>2</v>
      </c>
      <c r="AF637" s="9" t="s">
        <v>1148</v>
      </c>
      <c r="AG637" s="19">
        <v>0</v>
      </c>
      <c r="AH637" s="34" t="s">
        <v>1148</v>
      </c>
      <c r="AI637" s="32">
        <v>2</v>
      </c>
      <c r="AJ637" s="7" t="s">
        <v>1148</v>
      </c>
      <c r="AK637" s="7" t="str">
        <f>IF(OR(N637="Q",P637="Q",R637="Q",T637="Q",V637="Q",X637="Q",Z637="Q",AB637="Q",AD637="Q",AF637="Q",AH637="Q",AJ637="Q"),"Yes","No")</f>
        <v>No</v>
      </c>
    </row>
    <row r="638" spans="1:37">
      <c r="A638" s="7" t="s">
        <v>760</v>
      </c>
      <c r="B638" s="7" t="s">
        <v>761</v>
      </c>
      <c r="C638" s="37" t="s">
        <v>52</v>
      </c>
      <c r="D638" s="298">
        <v>5184</v>
      </c>
      <c r="E638" s="299">
        <v>50184</v>
      </c>
      <c r="F638" s="27" t="s">
        <v>167</v>
      </c>
      <c r="G638" s="27" t="s">
        <v>160</v>
      </c>
      <c r="H638" s="35">
        <v>99941</v>
      </c>
      <c r="I638" s="35">
        <v>21</v>
      </c>
      <c r="J638" s="9" t="s">
        <v>10</v>
      </c>
      <c r="K638" s="9" t="s">
        <v>161</v>
      </c>
      <c r="L638" s="8">
        <v>13</v>
      </c>
      <c r="M638" s="8">
        <v>10152</v>
      </c>
      <c r="N638" s="9" t="s">
        <v>1148</v>
      </c>
      <c r="O638" s="8">
        <v>241</v>
      </c>
      <c r="P638" s="9" t="s">
        <v>1148</v>
      </c>
      <c r="Q638" s="8">
        <v>241</v>
      </c>
      <c r="R638" s="9" t="s">
        <v>1148</v>
      </c>
      <c r="S638" s="8">
        <v>1279</v>
      </c>
      <c r="T638" s="9" t="s">
        <v>1148</v>
      </c>
      <c r="U638" s="8">
        <v>0</v>
      </c>
      <c r="V638" s="9" t="s">
        <v>1148</v>
      </c>
      <c r="W638" s="33">
        <v>11913</v>
      </c>
      <c r="X638" s="9" t="s">
        <v>1148</v>
      </c>
      <c r="Y638" s="30">
        <v>10</v>
      </c>
      <c r="Z638" s="9" t="s">
        <v>1148</v>
      </c>
      <c r="AA638" s="30">
        <v>0.5</v>
      </c>
      <c r="AB638" s="9" t="s">
        <v>1148</v>
      </c>
      <c r="AC638" s="30">
        <v>0.5</v>
      </c>
      <c r="AD638" s="9" t="s">
        <v>1148</v>
      </c>
      <c r="AE638" s="30">
        <v>0.5</v>
      </c>
      <c r="AF638" s="9" t="s">
        <v>1148</v>
      </c>
      <c r="AG638" s="19">
        <v>0</v>
      </c>
      <c r="AH638" s="34" t="s">
        <v>1148</v>
      </c>
      <c r="AI638" s="32">
        <v>11.5</v>
      </c>
      <c r="AJ638" s="7" t="s">
        <v>1148</v>
      </c>
      <c r="AK638" s="7" t="str">
        <f>IF(OR(N638="Q",P638="Q",R638="Q",T638="Q",V638="Q",X638="Q",Z638="Q",AB638="Q",AD638="Q",AF638="Q",AH638="Q",AJ638="Q"),"Yes","No")</f>
        <v>No</v>
      </c>
    </row>
    <row r="639" spans="1:37">
      <c r="A639" s="7" t="s">
        <v>428</v>
      </c>
      <c r="B639" s="7" t="s">
        <v>429</v>
      </c>
      <c r="C639" s="37" t="s">
        <v>70</v>
      </c>
      <c r="D639" s="298">
        <v>2071</v>
      </c>
      <c r="E639" s="299">
        <v>20071</v>
      </c>
      <c r="F639" s="27" t="s">
        <v>164</v>
      </c>
      <c r="G639" s="27" t="s">
        <v>160</v>
      </c>
      <c r="H639" s="35">
        <v>18351295</v>
      </c>
      <c r="I639" s="35">
        <v>21</v>
      </c>
      <c r="J639" s="9" t="s">
        <v>10</v>
      </c>
      <c r="K639" s="9" t="s">
        <v>161</v>
      </c>
      <c r="L639" s="8">
        <v>13</v>
      </c>
      <c r="M639" s="8">
        <v>11957</v>
      </c>
      <c r="N639" s="9" t="s">
        <v>1148</v>
      </c>
      <c r="O639" s="8">
        <v>0</v>
      </c>
      <c r="P639" s="9" t="s">
        <v>1148</v>
      </c>
      <c r="Q639" s="8">
        <v>561</v>
      </c>
      <c r="R639" s="9" t="s">
        <v>1148</v>
      </c>
      <c r="S639" s="8">
        <v>0</v>
      </c>
      <c r="T639" s="9" t="s">
        <v>1148</v>
      </c>
      <c r="U639" s="8">
        <v>0</v>
      </c>
      <c r="V639" s="9" t="s">
        <v>1148</v>
      </c>
      <c r="W639" s="33">
        <v>12518</v>
      </c>
      <c r="X639" s="9" t="s">
        <v>1148</v>
      </c>
      <c r="Y639" s="30">
        <v>7.3</v>
      </c>
      <c r="Z639" s="9" t="s">
        <v>1148</v>
      </c>
      <c r="AA639" s="30">
        <v>0</v>
      </c>
      <c r="AB639" s="9" t="s">
        <v>1148</v>
      </c>
      <c r="AC639" s="30">
        <v>0.43</v>
      </c>
      <c r="AD639" s="9" t="s">
        <v>1148</v>
      </c>
      <c r="AE639" s="30">
        <v>0</v>
      </c>
      <c r="AF639" s="9" t="s">
        <v>1148</v>
      </c>
      <c r="AG639" s="19">
        <v>0</v>
      </c>
      <c r="AH639" s="34" t="s">
        <v>1148</v>
      </c>
      <c r="AI639" s="32">
        <v>7.73</v>
      </c>
      <c r="AJ639" s="7" t="s">
        <v>1148</v>
      </c>
      <c r="AK639" s="7" t="str">
        <f>IF(OR(N639="Q",P639="Q",R639="Q",T639="Q",V639="Q",X639="Q",Z639="Q",AB639="Q",AD639="Q",AF639="Q",AH639="Q",AJ639="Q"),"Yes","No")</f>
        <v>No</v>
      </c>
    </row>
    <row r="640" spans="1:37">
      <c r="A640" s="7" t="s">
        <v>760</v>
      </c>
      <c r="B640" s="7" t="s">
        <v>761</v>
      </c>
      <c r="C640" s="37" t="s">
        <v>52</v>
      </c>
      <c r="D640" s="298">
        <v>5184</v>
      </c>
      <c r="E640" s="299">
        <v>50184</v>
      </c>
      <c r="F640" s="27" t="s">
        <v>167</v>
      </c>
      <c r="G640" s="27" t="s">
        <v>160</v>
      </c>
      <c r="H640" s="35">
        <v>99941</v>
      </c>
      <c r="I640" s="35">
        <v>21</v>
      </c>
      <c r="J640" s="9" t="s">
        <v>7</v>
      </c>
      <c r="K640" s="9" t="s">
        <v>161</v>
      </c>
      <c r="L640" s="8">
        <v>8</v>
      </c>
      <c r="M640" s="8">
        <v>10516</v>
      </c>
      <c r="N640" s="9" t="s">
        <v>1148</v>
      </c>
      <c r="O640" s="8">
        <v>250</v>
      </c>
      <c r="P640" s="9" t="s">
        <v>1148</v>
      </c>
      <c r="Q640" s="8">
        <v>250</v>
      </c>
      <c r="R640" s="9" t="s">
        <v>1148</v>
      </c>
      <c r="S640" s="8">
        <v>1325</v>
      </c>
      <c r="T640" s="9" t="s">
        <v>1148</v>
      </c>
      <c r="U640" s="8">
        <v>0</v>
      </c>
      <c r="V640" s="9" t="s">
        <v>1148</v>
      </c>
      <c r="W640" s="33">
        <v>12341</v>
      </c>
      <c r="X640" s="9" t="s">
        <v>1148</v>
      </c>
      <c r="Y640" s="30">
        <v>10</v>
      </c>
      <c r="Z640" s="9" t="s">
        <v>1148</v>
      </c>
      <c r="AA640" s="30">
        <v>0.5</v>
      </c>
      <c r="AB640" s="9" t="s">
        <v>1148</v>
      </c>
      <c r="AC640" s="30">
        <v>0.5</v>
      </c>
      <c r="AD640" s="9" t="s">
        <v>1148</v>
      </c>
      <c r="AE640" s="30">
        <v>0.5</v>
      </c>
      <c r="AF640" s="9" t="s">
        <v>1148</v>
      </c>
      <c r="AG640" s="19">
        <v>0</v>
      </c>
      <c r="AH640" s="34" t="s">
        <v>1148</v>
      </c>
      <c r="AI640" s="32">
        <v>11.5</v>
      </c>
      <c r="AJ640" s="7" t="s">
        <v>1148</v>
      </c>
      <c r="AK640" s="7" t="str">
        <f>IF(OR(N640="Q",P640="Q",R640="Q",T640="Q",V640="Q",X640="Q",Z640="Q",AB640="Q",AD640="Q",AF640="Q",AH640="Q",AJ640="Q"),"Yes","No")</f>
        <v>No</v>
      </c>
    </row>
    <row r="641" spans="1:37">
      <c r="A641" s="7" t="s">
        <v>428</v>
      </c>
      <c r="B641" s="7" t="s">
        <v>429</v>
      </c>
      <c r="C641" s="37" t="s">
        <v>70</v>
      </c>
      <c r="D641" s="298">
        <v>2071</v>
      </c>
      <c r="E641" s="299">
        <v>20071</v>
      </c>
      <c r="F641" s="27" t="s">
        <v>164</v>
      </c>
      <c r="G641" s="27" t="s">
        <v>160</v>
      </c>
      <c r="H641" s="35">
        <v>18351295</v>
      </c>
      <c r="I641" s="35">
        <v>21</v>
      </c>
      <c r="J641" s="9" t="s">
        <v>7</v>
      </c>
      <c r="K641" s="9" t="s">
        <v>161</v>
      </c>
      <c r="L641" s="8">
        <v>8</v>
      </c>
      <c r="M641" s="8">
        <v>14140</v>
      </c>
      <c r="N641" s="9" t="s">
        <v>1148</v>
      </c>
      <c r="O641" s="8">
        <v>0</v>
      </c>
      <c r="P641" s="9" t="s">
        <v>1148</v>
      </c>
      <c r="Q641" s="8">
        <v>767</v>
      </c>
      <c r="R641" s="9" t="s">
        <v>1148</v>
      </c>
      <c r="S641" s="8">
        <v>0</v>
      </c>
      <c r="T641" s="9" t="s">
        <v>1148</v>
      </c>
      <c r="U641" s="8">
        <v>0</v>
      </c>
      <c r="V641" s="9" t="s">
        <v>1148</v>
      </c>
      <c r="W641" s="33">
        <v>14907</v>
      </c>
      <c r="X641" s="9" t="s">
        <v>1148</v>
      </c>
      <c r="Y641" s="30">
        <v>8.84</v>
      </c>
      <c r="Z641" s="9" t="s">
        <v>1148</v>
      </c>
      <c r="AA641" s="30">
        <v>0</v>
      </c>
      <c r="AB641" s="9" t="s">
        <v>1148</v>
      </c>
      <c r="AC641" s="30">
        <v>0.59</v>
      </c>
      <c r="AD641" s="9" t="s">
        <v>1148</v>
      </c>
      <c r="AE641" s="30">
        <v>0</v>
      </c>
      <c r="AF641" s="9" t="s">
        <v>1148</v>
      </c>
      <c r="AG641" s="19">
        <v>0</v>
      </c>
      <c r="AH641" s="34" t="s">
        <v>1148</v>
      </c>
      <c r="AI641" s="32">
        <v>9.43</v>
      </c>
      <c r="AJ641" s="7" t="s">
        <v>1148</v>
      </c>
      <c r="AK641" s="7" t="str">
        <f>IF(OR(N641="Q",P641="Q",R641="Q",T641="Q",V641="Q",X641="Q",Z641="Q",AB641="Q",AD641="Q",AF641="Q",AH641="Q",AJ641="Q"),"Yes","No")</f>
        <v>No</v>
      </c>
    </row>
    <row r="642" spans="1:37">
      <c r="A642" s="7" t="s">
        <v>787</v>
      </c>
      <c r="B642" s="7" t="s">
        <v>788</v>
      </c>
      <c r="C642" s="37" t="s">
        <v>63</v>
      </c>
      <c r="D642" s="298">
        <v>2193</v>
      </c>
      <c r="E642" s="299">
        <v>20193</v>
      </c>
      <c r="F642" s="27" t="s">
        <v>164</v>
      </c>
      <c r="G642" s="27" t="s">
        <v>160</v>
      </c>
      <c r="H642" s="35">
        <v>5441567</v>
      </c>
      <c r="I642" s="35">
        <v>20</v>
      </c>
      <c r="J642" s="9" t="s">
        <v>10</v>
      </c>
      <c r="K642" s="9" t="s">
        <v>161</v>
      </c>
      <c r="L642" s="8">
        <v>20</v>
      </c>
      <c r="M642" s="8">
        <v>4913</v>
      </c>
      <c r="N642" s="9" t="s">
        <v>1148</v>
      </c>
      <c r="O642" s="8">
        <v>0</v>
      </c>
      <c r="P642" s="9" t="s">
        <v>1148</v>
      </c>
      <c r="Q642" s="8">
        <v>0</v>
      </c>
      <c r="R642" s="9" t="s">
        <v>1148</v>
      </c>
      <c r="S642" s="8">
        <v>2120</v>
      </c>
      <c r="T642" s="9" t="s">
        <v>1148</v>
      </c>
      <c r="U642" s="8">
        <v>0</v>
      </c>
      <c r="V642" s="9" t="s">
        <v>1148</v>
      </c>
      <c r="W642" s="33">
        <v>7033</v>
      </c>
      <c r="X642" s="9" t="s">
        <v>1148</v>
      </c>
      <c r="Y642" s="30">
        <v>8</v>
      </c>
      <c r="Z642" s="9" t="s">
        <v>1148</v>
      </c>
      <c r="AA642" s="30">
        <v>0</v>
      </c>
      <c r="AB642" s="9" t="s">
        <v>1148</v>
      </c>
      <c r="AC642" s="30">
        <v>0</v>
      </c>
      <c r="AD642" s="9" t="s">
        <v>1148</v>
      </c>
      <c r="AE642" s="30">
        <v>3</v>
      </c>
      <c r="AF642" s="9" t="s">
        <v>1148</v>
      </c>
      <c r="AG642" s="19">
        <v>0</v>
      </c>
      <c r="AH642" s="34" t="s">
        <v>1148</v>
      </c>
      <c r="AI642" s="32">
        <v>11</v>
      </c>
      <c r="AJ642" s="7" t="s">
        <v>1148</v>
      </c>
      <c r="AK642" s="7" t="str">
        <f>IF(OR(N642="Q",P642="Q",R642="Q",T642="Q",V642="Q",X642="Q",Z642="Q",AB642="Q",AD642="Q",AF642="Q",AH642="Q",AJ642="Q"),"Yes","No")</f>
        <v>No</v>
      </c>
    </row>
    <row r="643" spans="1:37">
      <c r="A643" s="7" t="s">
        <v>391</v>
      </c>
      <c r="B643" s="7" t="s">
        <v>392</v>
      </c>
      <c r="C643" s="37" t="s">
        <v>42</v>
      </c>
      <c r="D643" s="298">
        <v>5045</v>
      </c>
      <c r="E643" s="299">
        <v>50045</v>
      </c>
      <c r="F643" s="27" t="s">
        <v>164</v>
      </c>
      <c r="G643" s="27" t="s">
        <v>160</v>
      </c>
      <c r="H643" s="35">
        <v>8608208</v>
      </c>
      <c r="I643" s="35">
        <v>20</v>
      </c>
      <c r="J643" s="9" t="s">
        <v>7</v>
      </c>
      <c r="K643" s="9" t="s">
        <v>161</v>
      </c>
      <c r="L643" s="8">
        <v>16</v>
      </c>
      <c r="M643" s="8">
        <v>4218</v>
      </c>
      <c r="N643" s="9" t="s">
        <v>1148</v>
      </c>
      <c r="O643" s="8">
        <v>977</v>
      </c>
      <c r="P643" s="9" t="s">
        <v>1148</v>
      </c>
      <c r="Q643" s="8">
        <v>1062</v>
      </c>
      <c r="R643" s="9" t="s">
        <v>1148</v>
      </c>
      <c r="S643" s="8">
        <v>0</v>
      </c>
      <c r="T643" s="9" t="s">
        <v>1148</v>
      </c>
      <c r="U643" s="8">
        <v>0</v>
      </c>
      <c r="V643" s="9" t="s">
        <v>1148</v>
      </c>
      <c r="W643" s="33">
        <v>6257</v>
      </c>
      <c r="X643" s="9" t="s">
        <v>1148</v>
      </c>
      <c r="Y643" s="30">
        <v>4</v>
      </c>
      <c r="Z643" s="9" t="s">
        <v>1148</v>
      </c>
      <c r="AA643" s="30">
        <v>1</v>
      </c>
      <c r="AB643" s="9" t="s">
        <v>1148</v>
      </c>
      <c r="AC643" s="30">
        <v>1</v>
      </c>
      <c r="AD643" s="9" t="s">
        <v>1148</v>
      </c>
      <c r="AE643" s="30">
        <v>0</v>
      </c>
      <c r="AF643" s="9" t="s">
        <v>1148</v>
      </c>
      <c r="AG643" s="19">
        <v>0</v>
      </c>
      <c r="AH643" s="34" t="s">
        <v>1148</v>
      </c>
      <c r="AI643" s="32">
        <v>6</v>
      </c>
      <c r="AJ643" s="7" t="s">
        <v>1148</v>
      </c>
      <c r="AK643" s="7" t="str">
        <f>IF(OR(N643="Q",P643="Q",R643="Q",T643="Q",V643="Q",X643="Q",Z643="Q",AB643="Q",AD643="Q",AF643="Q",AH643="Q",AJ643="Q"),"Yes","No")</f>
        <v>No</v>
      </c>
    </row>
    <row r="644" spans="1:37">
      <c r="A644" s="7" t="s">
        <v>727</v>
      </c>
      <c r="B644" s="7" t="s">
        <v>728</v>
      </c>
      <c r="C644" s="37" t="s">
        <v>57</v>
      </c>
      <c r="D644" s="298">
        <v>8012</v>
      </c>
      <c r="E644" s="299">
        <v>80012</v>
      </c>
      <c r="F644" s="27" t="s">
        <v>167</v>
      </c>
      <c r="G644" s="27" t="s">
        <v>160</v>
      </c>
      <c r="H644" s="35">
        <v>65207</v>
      </c>
      <c r="I644" s="35">
        <v>20</v>
      </c>
      <c r="J644" s="9" t="s">
        <v>7</v>
      </c>
      <c r="K644" s="9" t="s">
        <v>161</v>
      </c>
      <c r="L644" s="8">
        <v>13</v>
      </c>
      <c r="M644" s="8">
        <v>16942</v>
      </c>
      <c r="N644" s="9" t="s">
        <v>1148</v>
      </c>
      <c r="O644" s="8">
        <v>0</v>
      </c>
      <c r="P644" s="9" t="s">
        <v>1148</v>
      </c>
      <c r="Q644" s="8">
        <v>0</v>
      </c>
      <c r="R644" s="9" t="s">
        <v>1148</v>
      </c>
      <c r="S644" s="8">
        <v>416</v>
      </c>
      <c r="T644" s="9" t="s">
        <v>1148</v>
      </c>
      <c r="U644" s="8">
        <v>0</v>
      </c>
      <c r="V644" s="9" t="s">
        <v>1148</v>
      </c>
      <c r="W644" s="33">
        <v>17358</v>
      </c>
      <c r="X644" s="9" t="s">
        <v>1148</v>
      </c>
      <c r="Y644" s="30">
        <v>10</v>
      </c>
      <c r="Z644" s="9" t="s">
        <v>1148</v>
      </c>
      <c r="AA644" s="30">
        <v>0</v>
      </c>
      <c r="AB644" s="9" t="s">
        <v>1148</v>
      </c>
      <c r="AC644" s="30">
        <v>0</v>
      </c>
      <c r="AD644" s="9" t="s">
        <v>1148</v>
      </c>
      <c r="AE644" s="30">
        <v>1</v>
      </c>
      <c r="AF644" s="9" t="s">
        <v>1148</v>
      </c>
      <c r="AG644" s="19">
        <v>0</v>
      </c>
      <c r="AH644" s="34" t="s">
        <v>1148</v>
      </c>
      <c r="AI644" s="32">
        <v>11</v>
      </c>
      <c r="AJ644" s="7" t="s">
        <v>1148</v>
      </c>
      <c r="AK644" s="7" t="str">
        <f>IF(OR(N644="Q",P644="Q",R644="Q",T644="Q",V644="Q",X644="Q",Z644="Q",AB644="Q",AD644="Q",AF644="Q",AH644="Q",AJ644="Q"),"Yes","No")</f>
        <v>No</v>
      </c>
    </row>
    <row r="645" spans="1:37">
      <c r="A645" s="7" t="s">
        <v>727</v>
      </c>
      <c r="B645" s="7" t="s">
        <v>728</v>
      </c>
      <c r="C645" s="37" t="s">
        <v>57</v>
      </c>
      <c r="D645" s="298">
        <v>8012</v>
      </c>
      <c r="E645" s="299">
        <v>80012</v>
      </c>
      <c r="F645" s="27" t="s">
        <v>167</v>
      </c>
      <c r="G645" s="27" t="s">
        <v>160</v>
      </c>
      <c r="H645" s="35">
        <v>65207</v>
      </c>
      <c r="I645" s="35">
        <v>20</v>
      </c>
      <c r="J645" s="9" t="s">
        <v>10</v>
      </c>
      <c r="K645" s="9" t="s">
        <v>161</v>
      </c>
      <c r="L645" s="8">
        <v>7</v>
      </c>
      <c r="M645" s="8">
        <v>17913</v>
      </c>
      <c r="N645" s="9" t="s">
        <v>1148</v>
      </c>
      <c r="O645" s="8">
        <v>0</v>
      </c>
      <c r="P645" s="9" t="s">
        <v>1148</v>
      </c>
      <c r="Q645" s="8">
        <v>0</v>
      </c>
      <c r="R645" s="9" t="s">
        <v>1148</v>
      </c>
      <c r="S645" s="8">
        <v>0</v>
      </c>
      <c r="T645" s="9" t="s">
        <v>1148</v>
      </c>
      <c r="U645" s="8">
        <v>0</v>
      </c>
      <c r="V645" s="9" t="s">
        <v>1148</v>
      </c>
      <c r="W645" s="33">
        <v>17913</v>
      </c>
      <c r="X645" s="9" t="s">
        <v>1148</v>
      </c>
      <c r="Y645" s="30">
        <v>11</v>
      </c>
      <c r="Z645" s="9" t="s">
        <v>1148</v>
      </c>
      <c r="AA645" s="30">
        <v>0</v>
      </c>
      <c r="AB645" s="9" t="s">
        <v>1148</v>
      </c>
      <c r="AC645" s="30">
        <v>0</v>
      </c>
      <c r="AD645" s="9" t="s">
        <v>1148</v>
      </c>
      <c r="AE645" s="30">
        <v>0</v>
      </c>
      <c r="AF645" s="9" t="s">
        <v>1148</v>
      </c>
      <c r="AG645" s="19">
        <v>0</v>
      </c>
      <c r="AH645" s="34" t="s">
        <v>1148</v>
      </c>
      <c r="AI645" s="32">
        <v>11</v>
      </c>
      <c r="AJ645" s="7" t="s">
        <v>1148</v>
      </c>
      <c r="AK645" s="7" t="str">
        <f>IF(OR(N645="Q",P645="Q",R645="Q",T645="Q",V645="Q",X645="Q",Z645="Q",AB645="Q",AD645="Q",AF645="Q",AH645="Q",AJ645="Q"),"Yes","No")</f>
        <v>No</v>
      </c>
    </row>
    <row r="646" spans="1:37">
      <c r="A646" s="7" t="s">
        <v>391</v>
      </c>
      <c r="B646" s="7" t="s">
        <v>392</v>
      </c>
      <c r="C646" s="37" t="s">
        <v>42</v>
      </c>
      <c r="D646" s="298">
        <v>5045</v>
      </c>
      <c r="E646" s="299">
        <v>50045</v>
      </c>
      <c r="F646" s="27" t="s">
        <v>164</v>
      </c>
      <c r="G646" s="27" t="s">
        <v>160</v>
      </c>
      <c r="H646" s="35">
        <v>8608208</v>
      </c>
      <c r="I646" s="35">
        <v>20</v>
      </c>
      <c r="J646" s="9" t="s">
        <v>10</v>
      </c>
      <c r="K646" s="9" t="s">
        <v>161</v>
      </c>
      <c r="L646" s="8">
        <v>4</v>
      </c>
      <c r="M646" s="8">
        <v>0</v>
      </c>
      <c r="N646" s="9" t="s">
        <v>1148</v>
      </c>
      <c r="O646" s="8">
        <v>0</v>
      </c>
      <c r="P646" s="9" t="s">
        <v>1148</v>
      </c>
      <c r="Q646" s="8">
        <v>0</v>
      </c>
      <c r="R646" s="9" t="s">
        <v>1148</v>
      </c>
      <c r="S646" s="8">
        <v>0</v>
      </c>
      <c r="T646" s="9" t="s">
        <v>1148</v>
      </c>
      <c r="U646" s="8">
        <v>0</v>
      </c>
      <c r="V646" s="9" t="s">
        <v>1148</v>
      </c>
      <c r="W646" s="33">
        <v>0</v>
      </c>
      <c r="X646" s="9" t="s">
        <v>1148</v>
      </c>
      <c r="Y646" s="30">
        <v>0</v>
      </c>
      <c r="Z646" s="9" t="s">
        <v>1148</v>
      </c>
      <c r="AA646" s="30">
        <v>0</v>
      </c>
      <c r="AB646" s="9" t="s">
        <v>1148</v>
      </c>
      <c r="AC646" s="30">
        <v>0</v>
      </c>
      <c r="AD646" s="9" t="s">
        <v>1148</v>
      </c>
      <c r="AE646" s="30">
        <v>0</v>
      </c>
      <c r="AF646" s="9" t="s">
        <v>1148</v>
      </c>
      <c r="AG646" s="19">
        <v>0</v>
      </c>
      <c r="AH646" s="34" t="s">
        <v>1148</v>
      </c>
      <c r="AI646" s="32">
        <v>0</v>
      </c>
      <c r="AJ646" s="7" t="s">
        <v>1148</v>
      </c>
      <c r="AK646" s="7" t="str">
        <f>IF(OR(N646="Q",P646="Q",R646="Q",T646="Q",V646="Q",X646="Q",Z646="Q",AB646="Q",AD646="Q",AF646="Q",AH646="Q",AJ646="Q"),"Yes","No")</f>
        <v>No</v>
      </c>
    </row>
    <row r="647" spans="1:37">
      <c r="A647" s="7" t="s">
        <v>1142</v>
      </c>
      <c r="B647" s="7" t="s">
        <v>495</v>
      </c>
      <c r="C647" s="37" t="s">
        <v>54</v>
      </c>
      <c r="D647" s="298">
        <v>5218</v>
      </c>
      <c r="E647" s="299">
        <v>50515</v>
      </c>
      <c r="F647" s="27" t="s">
        <v>114</v>
      </c>
      <c r="G647" s="27" t="s">
        <v>160</v>
      </c>
      <c r="H647" s="35">
        <v>2650890</v>
      </c>
      <c r="I647" s="35">
        <v>20</v>
      </c>
      <c r="J647" s="9" t="s">
        <v>10</v>
      </c>
      <c r="K647" s="9" t="s">
        <v>161</v>
      </c>
      <c r="L647" s="8">
        <v>2</v>
      </c>
      <c r="M647" s="8">
        <v>1540</v>
      </c>
      <c r="N647" s="9" t="s">
        <v>1148</v>
      </c>
      <c r="O647" s="8">
        <v>0</v>
      </c>
      <c r="P647" s="9" t="s">
        <v>1148</v>
      </c>
      <c r="Q647" s="8">
        <v>0</v>
      </c>
      <c r="R647" s="9" t="s">
        <v>1148</v>
      </c>
      <c r="S647" s="8">
        <v>0</v>
      </c>
      <c r="T647" s="9" t="s">
        <v>1148</v>
      </c>
      <c r="U647" s="8">
        <v>0</v>
      </c>
      <c r="V647" s="9" t="s">
        <v>1148</v>
      </c>
      <c r="W647" s="33">
        <v>1540</v>
      </c>
      <c r="X647" s="9" t="s">
        <v>1148</v>
      </c>
      <c r="Y647" s="30">
        <v>2</v>
      </c>
      <c r="Z647" s="9" t="s">
        <v>1148</v>
      </c>
      <c r="AA647" s="30">
        <v>0</v>
      </c>
      <c r="AB647" s="9" t="s">
        <v>1148</v>
      </c>
      <c r="AC647" s="30">
        <v>0</v>
      </c>
      <c r="AD647" s="9" t="s">
        <v>1148</v>
      </c>
      <c r="AE647" s="30">
        <v>0</v>
      </c>
      <c r="AF647" s="9" t="s">
        <v>1148</v>
      </c>
      <c r="AG647" s="19">
        <v>0</v>
      </c>
      <c r="AH647" s="34" t="s">
        <v>1148</v>
      </c>
      <c r="AI647" s="32">
        <v>2</v>
      </c>
      <c r="AJ647" s="7" t="s">
        <v>1148</v>
      </c>
      <c r="AK647" s="7" t="str">
        <f>IF(OR(N647="Q",P647="Q",R647="Q",T647="Q",V647="Q",X647="Q",Z647="Q",AB647="Q",AD647="Q",AF647="Q",AH647="Q",AJ647="Q"),"Yes","No")</f>
        <v>No</v>
      </c>
    </row>
    <row r="648" spans="1:37">
      <c r="A648" s="7" t="s">
        <v>704</v>
      </c>
      <c r="B648" s="7" t="s">
        <v>269</v>
      </c>
      <c r="C648" s="37" t="s">
        <v>89</v>
      </c>
      <c r="D648" s="298">
        <v>35</v>
      </c>
      <c r="E648" s="299">
        <v>35</v>
      </c>
      <c r="F648" s="27" t="s">
        <v>159</v>
      </c>
      <c r="G648" s="27" t="s">
        <v>160</v>
      </c>
      <c r="H648" s="35">
        <v>3059393</v>
      </c>
      <c r="I648" s="35">
        <v>19</v>
      </c>
      <c r="J648" s="9" t="s">
        <v>19</v>
      </c>
      <c r="K648" s="9" t="s">
        <v>161</v>
      </c>
      <c r="L648" s="8">
        <v>19</v>
      </c>
      <c r="M648" s="8">
        <v>468542</v>
      </c>
      <c r="N648" s="9" t="s">
        <v>1148</v>
      </c>
      <c r="O648" s="8">
        <v>1746</v>
      </c>
      <c r="P648" s="9" t="s">
        <v>1148</v>
      </c>
      <c r="Q648" s="8">
        <v>0</v>
      </c>
      <c r="R648" s="9" t="s">
        <v>1148</v>
      </c>
      <c r="S648" s="8">
        <v>14425</v>
      </c>
      <c r="T648" s="9" t="s">
        <v>1148</v>
      </c>
      <c r="U648" s="8">
        <v>0</v>
      </c>
      <c r="V648" s="9" t="s">
        <v>1148</v>
      </c>
      <c r="W648" s="33">
        <v>484713</v>
      </c>
      <c r="X648" s="9" t="s">
        <v>1148</v>
      </c>
      <c r="Y648" s="30">
        <v>303</v>
      </c>
      <c r="Z648" s="9" t="s">
        <v>1148</v>
      </c>
      <c r="AA648" s="30">
        <v>3</v>
      </c>
      <c r="AB648" s="9" t="s">
        <v>1148</v>
      </c>
      <c r="AC648" s="30">
        <v>0</v>
      </c>
      <c r="AD648" s="9" t="s">
        <v>1148</v>
      </c>
      <c r="AE648" s="30">
        <v>19</v>
      </c>
      <c r="AF648" s="9" t="s">
        <v>1148</v>
      </c>
      <c r="AG648" s="19">
        <v>0</v>
      </c>
      <c r="AH648" s="34" t="s">
        <v>1148</v>
      </c>
      <c r="AI648" s="32">
        <v>325</v>
      </c>
      <c r="AJ648" s="7" t="s">
        <v>1148</v>
      </c>
      <c r="AK648" s="7" t="str">
        <f>IF(OR(N648="Q",P648="Q",R648="Q",T648="Q",V648="Q",X648="Q",Z648="Q",AB648="Q",AD648="Q",AF648="Q",AH648="Q",AJ648="Q"),"Yes","No")</f>
        <v>No</v>
      </c>
    </row>
    <row r="649" spans="1:37">
      <c r="A649" s="7" t="s">
        <v>757</v>
      </c>
      <c r="B649" s="7" t="s">
        <v>758</v>
      </c>
      <c r="C649" s="37" t="s">
        <v>47</v>
      </c>
      <c r="D649" s="298">
        <v>1117</v>
      </c>
      <c r="E649" s="299">
        <v>10117</v>
      </c>
      <c r="F649" s="27" t="s">
        <v>175</v>
      </c>
      <c r="G649" s="27" t="s">
        <v>160</v>
      </c>
      <c r="H649" s="35">
        <v>4181019</v>
      </c>
      <c r="I649" s="35">
        <v>18</v>
      </c>
      <c r="J649" s="9" t="s">
        <v>18</v>
      </c>
      <c r="K649" s="9" t="s">
        <v>161</v>
      </c>
      <c r="L649" s="8">
        <v>18</v>
      </c>
      <c r="M649" s="8">
        <v>18224</v>
      </c>
      <c r="N649" s="9" t="s">
        <v>123</v>
      </c>
      <c r="O649" s="8">
        <v>631</v>
      </c>
      <c r="P649" s="9" t="s">
        <v>1148</v>
      </c>
      <c r="Q649" s="8">
        <v>1530</v>
      </c>
      <c r="R649" s="9" t="s">
        <v>1148</v>
      </c>
      <c r="S649" s="8">
        <v>1443</v>
      </c>
      <c r="T649" s="9" t="s">
        <v>1148</v>
      </c>
      <c r="U649" s="8">
        <v>0</v>
      </c>
      <c r="V649" s="9" t="s">
        <v>1148</v>
      </c>
      <c r="W649" s="33">
        <v>21828</v>
      </c>
      <c r="X649" s="9" t="s">
        <v>123</v>
      </c>
      <c r="Y649" s="30">
        <v>15</v>
      </c>
      <c r="Z649" s="9" t="s">
        <v>1148</v>
      </c>
      <c r="AA649" s="30">
        <v>1</v>
      </c>
      <c r="AB649" s="9" t="s">
        <v>1148</v>
      </c>
      <c r="AC649" s="30">
        <v>1</v>
      </c>
      <c r="AD649" s="9" t="s">
        <v>1148</v>
      </c>
      <c r="AE649" s="30">
        <v>3</v>
      </c>
      <c r="AF649" s="9" t="s">
        <v>1148</v>
      </c>
      <c r="AG649" s="19">
        <v>0</v>
      </c>
      <c r="AH649" s="34" t="s">
        <v>1148</v>
      </c>
      <c r="AI649" s="32">
        <v>20</v>
      </c>
      <c r="AJ649" s="7" t="s">
        <v>1148</v>
      </c>
      <c r="AK649" s="7" t="str">
        <f>IF(OR(N649="Q",P649="Q",R649="Q",T649="Q",V649="Q",X649="Q",Z649="Q",AB649="Q",AD649="Q",AF649="Q",AH649="Q",AJ649="Q"),"Yes","No")</f>
        <v>Yes</v>
      </c>
    </row>
    <row r="650" spans="1:37">
      <c r="A650" s="7" t="s">
        <v>14</v>
      </c>
      <c r="B650" s="7" t="s">
        <v>304</v>
      </c>
      <c r="C650" s="37" t="s">
        <v>13</v>
      </c>
      <c r="D650" s="298">
        <v>9034</v>
      </c>
      <c r="E650" s="299">
        <v>90034</v>
      </c>
      <c r="F650" s="27" t="s">
        <v>164</v>
      </c>
      <c r="G650" s="27" t="s">
        <v>160</v>
      </c>
      <c r="H650" s="35">
        <v>3629114</v>
      </c>
      <c r="I650" s="35">
        <v>18</v>
      </c>
      <c r="J650" s="9" t="s">
        <v>10</v>
      </c>
      <c r="K650" s="9" t="s">
        <v>161</v>
      </c>
      <c r="L650" s="8">
        <v>15</v>
      </c>
      <c r="M650" s="8">
        <v>22885</v>
      </c>
      <c r="N650" s="9" t="s">
        <v>1148</v>
      </c>
      <c r="O650" s="8">
        <v>0</v>
      </c>
      <c r="P650" s="9" t="s">
        <v>1148</v>
      </c>
      <c r="Q650" s="8">
        <v>0</v>
      </c>
      <c r="R650" s="9" t="s">
        <v>1148</v>
      </c>
      <c r="S650" s="8">
        <v>0</v>
      </c>
      <c r="T650" s="9" t="s">
        <v>1148</v>
      </c>
      <c r="U650" s="8">
        <v>0</v>
      </c>
      <c r="V650" s="9" t="s">
        <v>1148</v>
      </c>
      <c r="W650" s="33">
        <v>22885</v>
      </c>
      <c r="X650" s="9" t="s">
        <v>1148</v>
      </c>
      <c r="Y650" s="30">
        <v>15.41</v>
      </c>
      <c r="Z650" s="9" t="s">
        <v>1148</v>
      </c>
      <c r="AA650" s="30">
        <v>0</v>
      </c>
      <c r="AB650" s="9" t="s">
        <v>1148</v>
      </c>
      <c r="AC650" s="30">
        <v>0</v>
      </c>
      <c r="AD650" s="9" t="s">
        <v>1148</v>
      </c>
      <c r="AE650" s="30">
        <v>0</v>
      </c>
      <c r="AF650" s="9" t="s">
        <v>1148</v>
      </c>
      <c r="AG650" s="19">
        <v>0</v>
      </c>
      <c r="AH650" s="34" t="s">
        <v>1148</v>
      </c>
      <c r="AI650" s="32">
        <v>15.41</v>
      </c>
      <c r="AJ650" s="7" t="s">
        <v>1148</v>
      </c>
      <c r="AK650" s="7" t="str">
        <f>IF(OR(N650="Q",P650="Q",R650="Q",T650="Q",V650="Q",X650="Q",Z650="Q",AB650="Q",AD650="Q",AF650="Q",AH650="Q",AJ650="Q"),"Yes","No")</f>
        <v>No</v>
      </c>
    </row>
    <row r="651" spans="1:37">
      <c r="A651" s="7" t="s">
        <v>328</v>
      </c>
      <c r="B651" s="7" t="s">
        <v>329</v>
      </c>
      <c r="C651" s="37" t="s">
        <v>81</v>
      </c>
      <c r="D651" s="298">
        <v>4102</v>
      </c>
      <c r="E651" s="299">
        <v>40102</v>
      </c>
      <c r="F651" s="27" t="s">
        <v>167</v>
      </c>
      <c r="G651" s="27" t="s">
        <v>160</v>
      </c>
      <c r="H651" s="35">
        <v>215304</v>
      </c>
      <c r="I651" s="35">
        <v>18</v>
      </c>
      <c r="J651" s="9" t="s">
        <v>7</v>
      </c>
      <c r="K651" s="9" t="s">
        <v>161</v>
      </c>
      <c r="L651" s="8">
        <v>13</v>
      </c>
      <c r="M651" s="8">
        <v>16358</v>
      </c>
      <c r="N651" s="9" t="s">
        <v>1148</v>
      </c>
      <c r="O651" s="8">
        <v>749</v>
      </c>
      <c r="P651" s="9" t="s">
        <v>1148</v>
      </c>
      <c r="Q651" s="8">
        <v>48</v>
      </c>
      <c r="R651" s="9" t="s">
        <v>1148</v>
      </c>
      <c r="S651" s="8">
        <v>1506</v>
      </c>
      <c r="T651" s="9" t="s">
        <v>1148</v>
      </c>
      <c r="U651" s="8">
        <v>0</v>
      </c>
      <c r="V651" s="9" t="s">
        <v>1148</v>
      </c>
      <c r="W651" s="33">
        <v>18661</v>
      </c>
      <c r="X651" s="9" t="s">
        <v>1148</v>
      </c>
      <c r="Y651" s="30">
        <v>23</v>
      </c>
      <c r="Z651" s="9" t="s">
        <v>1148</v>
      </c>
      <c r="AA651" s="30">
        <v>1.7</v>
      </c>
      <c r="AB651" s="9" t="s">
        <v>1148</v>
      </c>
      <c r="AC651" s="30">
        <v>0</v>
      </c>
      <c r="AD651" s="9" t="s">
        <v>1148</v>
      </c>
      <c r="AE651" s="30">
        <v>2.5499999999999998</v>
      </c>
      <c r="AF651" s="9" t="s">
        <v>1148</v>
      </c>
      <c r="AG651" s="19">
        <v>0</v>
      </c>
      <c r="AH651" s="34" t="s">
        <v>1148</v>
      </c>
      <c r="AI651" s="32">
        <v>27.25</v>
      </c>
      <c r="AJ651" s="7" t="s">
        <v>1148</v>
      </c>
      <c r="AK651" s="7" t="str">
        <f>IF(OR(N651="Q",P651="Q",R651="Q",T651="Q",V651="Q",X651="Q",Z651="Q",AB651="Q",AD651="Q",AF651="Q",AH651="Q",AJ651="Q"),"Yes","No")</f>
        <v>No</v>
      </c>
    </row>
    <row r="652" spans="1:37">
      <c r="A652" s="7" t="s">
        <v>803</v>
      </c>
      <c r="B652" s="7" t="s">
        <v>804</v>
      </c>
      <c r="C652" s="37" t="s">
        <v>73</v>
      </c>
      <c r="D652" s="298">
        <v>5198</v>
      </c>
      <c r="E652" s="299">
        <v>50198</v>
      </c>
      <c r="F652" s="27" t="s">
        <v>164</v>
      </c>
      <c r="G652" s="27" t="s">
        <v>160</v>
      </c>
      <c r="H652" s="35">
        <v>1780673</v>
      </c>
      <c r="I652" s="35">
        <v>18</v>
      </c>
      <c r="J652" s="9" t="s">
        <v>10</v>
      </c>
      <c r="K652" s="9" t="s">
        <v>161</v>
      </c>
      <c r="L652" s="8">
        <v>10</v>
      </c>
      <c r="M652" s="8">
        <v>19774</v>
      </c>
      <c r="N652" s="9" t="s">
        <v>1148</v>
      </c>
      <c r="O652" s="8">
        <v>0</v>
      </c>
      <c r="P652" s="9" t="s">
        <v>1148</v>
      </c>
      <c r="Q652" s="8">
        <v>0</v>
      </c>
      <c r="R652" s="9" t="s">
        <v>1148</v>
      </c>
      <c r="S652" s="8">
        <v>0</v>
      </c>
      <c r="T652" s="9" t="s">
        <v>1148</v>
      </c>
      <c r="U652" s="8">
        <v>0</v>
      </c>
      <c r="V652" s="9" t="s">
        <v>1148</v>
      </c>
      <c r="W652" s="33">
        <v>19774</v>
      </c>
      <c r="X652" s="9" t="s">
        <v>1148</v>
      </c>
      <c r="Y652" s="30">
        <v>19.79</v>
      </c>
      <c r="Z652" s="9" t="s">
        <v>1148</v>
      </c>
      <c r="AA652" s="30">
        <v>0</v>
      </c>
      <c r="AB652" s="9" t="s">
        <v>1148</v>
      </c>
      <c r="AC652" s="30">
        <v>0</v>
      </c>
      <c r="AD652" s="9" t="s">
        <v>1148</v>
      </c>
      <c r="AE652" s="30">
        <v>0</v>
      </c>
      <c r="AF652" s="9" t="s">
        <v>1148</v>
      </c>
      <c r="AG652" s="19">
        <v>0</v>
      </c>
      <c r="AH652" s="34" t="s">
        <v>1148</v>
      </c>
      <c r="AI652" s="32">
        <v>19.79</v>
      </c>
      <c r="AJ652" s="7" t="s">
        <v>1148</v>
      </c>
      <c r="AK652" s="7" t="str">
        <f>IF(OR(N652="Q",P652="Q",R652="Q",T652="Q",V652="Q",X652="Q",Z652="Q",AB652="Q",AD652="Q",AF652="Q",AH652="Q",AJ652="Q"),"Yes","No")</f>
        <v>No</v>
      </c>
    </row>
    <row r="653" spans="1:37">
      <c r="A653" s="7" t="s">
        <v>397</v>
      </c>
      <c r="B653" s="7" t="s">
        <v>398</v>
      </c>
      <c r="C653" s="37" t="s">
        <v>59</v>
      </c>
      <c r="D653" s="298">
        <v>8008</v>
      </c>
      <c r="E653" s="299">
        <v>80008</v>
      </c>
      <c r="F653" s="27" t="s">
        <v>164</v>
      </c>
      <c r="G653" s="27" t="s">
        <v>160</v>
      </c>
      <c r="H653" s="35">
        <v>61270</v>
      </c>
      <c r="I653" s="35">
        <v>18</v>
      </c>
      <c r="J653" s="9" t="s">
        <v>7</v>
      </c>
      <c r="K653" s="9" t="s">
        <v>161</v>
      </c>
      <c r="L653" s="8">
        <v>8</v>
      </c>
      <c r="M653" s="8">
        <v>6702</v>
      </c>
      <c r="N653" s="9" t="s">
        <v>1148</v>
      </c>
      <c r="O653" s="8">
        <v>0</v>
      </c>
      <c r="P653" s="9" t="s">
        <v>1148</v>
      </c>
      <c r="Q653" s="8">
        <v>0</v>
      </c>
      <c r="R653" s="9" t="s">
        <v>1148</v>
      </c>
      <c r="S653" s="8">
        <v>1510</v>
      </c>
      <c r="T653" s="9" t="s">
        <v>1148</v>
      </c>
      <c r="U653" s="8">
        <v>0</v>
      </c>
      <c r="V653" s="9" t="s">
        <v>1148</v>
      </c>
      <c r="W653" s="33">
        <v>8212</v>
      </c>
      <c r="X653" s="9" t="s">
        <v>1148</v>
      </c>
      <c r="Y653" s="30">
        <v>12</v>
      </c>
      <c r="Z653" s="9" t="s">
        <v>1148</v>
      </c>
      <c r="AA653" s="30">
        <v>0</v>
      </c>
      <c r="AB653" s="9" t="s">
        <v>1148</v>
      </c>
      <c r="AC653" s="30">
        <v>0</v>
      </c>
      <c r="AD653" s="9" t="s">
        <v>1148</v>
      </c>
      <c r="AE653" s="30">
        <v>1</v>
      </c>
      <c r="AF653" s="9" t="s">
        <v>1148</v>
      </c>
      <c r="AG653" s="19">
        <v>0</v>
      </c>
      <c r="AH653" s="34" t="s">
        <v>1148</v>
      </c>
      <c r="AI653" s="32">
        <v>13</v>
      </c>
      <c r="AJ653" s="7" t="s">
        <v>1148</v>
      </c>
      <c r="AK653" s="7" t="str">
        <f>IF(OR(N653="Q",P653="Q",R653="Q",T653="Q",V653="Q",X653="Q",Z653="Q",AB653="Q",AD653="Q",AF653="Q",AH653="Q",AJ653="Q"),"Yes","No")</f>
        <v>No</v>
      </c>
    </row>
    <row r="654" spans="1:37">
      <c r="A654" s="7" t="s">
        <v>328</v>
      </c>
      <c r="B654" s="7" t="s">
        <v>329</v>
      </c>
      <c r="C654" s="37" t="s">
        <v>81</v>
      </c>
      <c r="D654" s="298">
        <v>4102</v>
      </c>
      <c r="E654" s="299">
        <v>40102</v>
      </c>
      <c r="F654" s="27" t="s">
        <v>167</v>
      </c>
      <c r="G654" s="27" t="s">
        <v>160</v>
      </c>
      <c r="H654" s="35">
        <v>215304</v>
      </c>
      <c r="I654" s="35">
        <v>18</v>
      </c>
      <c r="J654" s="9" t="s">
        <v>10</v>
      </c>
      <c r="K654" s="9" t="s">
        <v>161</v>
      </c>
      <c r="L654" s="8">
        <v>5</v>
      </c>
      <c r="M654" s="8">
        <v>0</v>
      </c>
      <c r="N654" s="9" t="s">
        <v>1148</v>
      </c>
      <c r="O654" s="8">
        <v>132</v>
      </c>
      <c r="P654" s="9" t="s">
        <v>1148</v>
      </c>
      <c r="Q654" s="8">
        <v>8</v>
      </c>
      <c r="R654" s="9" t="s">
        <v>1148</v>
      </c>
      <c r="S654" s="8">
        <v>266</v>
      </c>
      <c r="T654" s="9" t="s">
        <v>1148</v>
      </c>
      <c r="U654" s="8">
        <v>0</v>
      </c>
      <c r="V654" s="9" t="s">
        <v>1148</v>
      </c>
      <c r="W654" s="33">
        <v>406</v>
      </c>
      <c r="X654" s="9" t="s">
        <v>1148</v>
      </c>
      <c r="Y654" s="30">
        <v>0</v>
      </c>
      <c r="Z654" s="9" t="s">
        <v>1148</v>
      </c>
      <c r="AA654" s="30">
        <v>0.3</v>
      </c>
      <c r="AB654" s="9" t="s">
        <v>1148</v>
      </c>
      <c r="AC654" s="30">
        <v>0</v>
      </c>
      <c r="AD654" s="9" t="s">
        <v>1148</v>
      </c>
      <c r="AE654" s="30">
        <v>0.45</v>
      </c>
      <c r="AF654" s="9" t="s">
        <v>1148</v>
      </c>
      <c r="AG654" s="19">
        <v>0</v>
      </c>
      <c r="AH654" s="34" t="s">
        <v>1148</v>
      </c>
      <c r="AI654" s="32">
        <v>0.75</v>
      </c>
      <c r="AJ654" s="7" t="s">
        <v>1148</v>
      </c>
      <c r="AK654" s="7" t="str">
        <f>IF(OR(N654="Q",P654="Q",R654="Q",T654="Q",V654="Q",X654="Q",Z654="Q",AB654="Q",AD654="Q",AF654="Q",AH654="Q",AJ654="Q"),"Yes","No")</f>
        <v>No</v>
      </c>
    </row>
    <row r="655" spans="1:37">
      <c r="A655" s="7" t="s">
        <v>803</v>
      </c>
      <c r="B655" s="7" t="s">
        <v>804</v>
      </c>
      <c r="C655" s="37" t="s">
        <v>73</v>
      </c>
      <c r="D655" s="298">
        <v>5198</v>
      </c>
      <c r="E655" s="299">
        <v>50198</v>
      </c>
      <c r="F655" s="27" t="s">
        <v>164</v>
      </c>
      <c r="G655" s="27" t="s">
        <v>160</v>
      </c>
      <c r="H655" s="35">
        <v>1780673</v>
      </c>
      <c r="I655" s="35">
        <v>18</v>
      </c>
      <c r="J655" s="9" t="s">
        <v>7</v>
      </c>
      <c r="K655" s="9" t="s">
        <v>161</v>
      </c>
      <c r="L655" s="8">
        <v>5</v>
      </c>
      <c r="M655" s="8">
        <v>12166</v>
      </c>
      <c r="N655" s="9" t="s">
        <v>1148</v>
      </c>
      <c r="O655" s="8">
        <v>0</v>
      </c>
      <c r="P655" s="9" t="s">
        <v>1148</v>
      </c>
      <c r="Q655" s="8">
        <v>0</v>
      </c>
      <c r="R655" s="9" t="s">
        <v>1148</v>
      </c>
      <c r="S655" s="8">
        <v>0</v>
      </c>
      <c r="T655" s="9" t="s">
        <v>1148</v>
      </c>
      <c r="U655" s="8">
        <v>0</v>
      </c>
      <c r="V655" s="9" t="s">
        <v>1148</v>
      </c>
      <c r="W655" s="33">
        <v>12166</v>
      </c>
      <c r="X655" s="9" t="s">
        <v>1148</v>
      </c>
      <c r="Y655" s="30">
        <v>12.17</v>
      </c>
      <c r="Z655" s="9" t="s">
        <v>1148</v>
      </c>
      <c r="AA655" s="30">
        <v>0</v>
      </c>
      <c r="AB655" s="9" t="s">
        <v>1148</v>
      </c>
      <c r="AC655" s="30">
        <v>0</v>
      </c>
      <c r="AD655" s="9" t="s">
        <v>1148</v>
      </c>
      <c r="AE655" s="30">
        <v>0</v>
      </c>
      <c r="AF655" s="9" t="s">
        <v>1148</v>
      </c>
      <c r="AG655" s="19">
        <v>0</v>
      </c>
      <c r="AH655" s="34" t="s">
        <v>1148</v>
      </c>
      <c r="AI655" s="32">
        <v>12.17</v>
      </c>
      <c r="AJ655" s="7" t="s">
        <v>1148</v>
      </c>
      <c r="AK655" s="7" t="str">
        <f>IF(OR(N655="Q",P655="Q",R655="Q",T655="Q",V655="Q",X655="Q",Z655="Q",AB655="Q",AD655="Q",AF655="Q",AH655="Q",AJ655="Q"),"Yes","No")</f>
        <v>No</v>
      </c>
    </row>
    <row r="656" spans="1:37">
      <c r="A656" s="7" t="s">
        <v>14</v>
      </c>
      <c r="B656" s="7" t="s">
        <v>304</v>
      </c>
      <c r="C656" s="37" t="s">
        <v>13</v>
      </c>
      <c r="D656" s="298">
        <v>9034</v>
      </c>
      <c r="E656" s="299">
        <v>90034</v>
      </c>
      <c r="F656" s="27" t="s">
        <v>164</v>
      </c>
      <c r="G656" s="27" t="s">
        <v>160</v>
      </c>
      <c r="H656" s="35">
        <v>3629114</v>
      </c>
      <c r="I656" s="35">
        <v>18</v>
      </c>
      <c r="J656" s="9" t="s">
        <v>7</v>
      </c>
      <c r="K656" s="9" t="s">
        <v>161</v>
      </c>
      <c r="L656" s="8">
        <v>3</v>
      </c>
      <c r="M656" s="8">
        <v>8799</v>
      </c>
      <c r="N656" s="9" t="s">
        <v>1148</v>
      </c>
      <c r="O656" s="8">
        <v>0</v>
      </c>
      <c r="P656" s="9" t="s">
        <v>1148</v>
      </c>
      <c r="Q656" s="8">
        <v>0</v>
      </c>
      <c r="R656" s="9" t="s">
        <v>1148</v>
      </c>
      <c r="S656" s="8">
        <v>0</v>
      </c>
      <c r="T656" s="9" t="s">
        <v>1148</v>
      </c>
      <c r="U656" s="8">
        <v>0</v>
      </c>
      <c r="V656" s="9" t="s">
        <v>1148</v>
      </c>
      <c r="W656" s="33">
        <v>8799</v>
      </c>
      <c r="X656" s="9" t="s">
        <v>1148</v>
      </c>
      <c r="Y656" s="30">
        <v>6.59</v>
      </c>
      <c r="Z656" s="9" t="s">
        <v>1148</v>
      </c>
      <c r="AA656" s="30">
        <v>0</v>
      </c>
      <c r="AB656" s="9" t="s">
        <v>1148</v>
      </c>
      <c r="AC656" s="30">
        <v>0</v>
      </c>
      <c r="AD656" s="9" t="s">
        <v>1148</v>
      </c>
      <c r="AE656" s="30">
        <v>0</v>
      </c>
      <c r="AF656" s="9" t="s">
        <v>1148</v>
      </c>
      <c r="AG656" s="19">
        <v>0</v>
      </c>
      <c r="AH656" s="34" t="s">
        <v>1148</v>
      </c>
      <c r="AI656" s="32">
        <v>6.59</v>
      </c>
      <c r="AJ656" s="7" t="s">
        <v>1148</v>
      </c>
      <c r="AK656" s="7" t="str">
        <f>IF(OR(N656="Q",P656="Q",R656="Q",T656="Q",V656="Q",X656="Q",Z656="Q",AB656="Q",AD656="Q",AF656="Q",AH656="Q",AJ656="Q"),"Yes","No")</f>
        <v>No</v>
      </c>
    </row>
    <row r="657" spans="1:37">
      <c r="A657" s="7" t="s">
        <v>1129</v>
      </c>
      <c r="B657" s="7" t="s">
        <v>360</v>
      </c>
      <c r="C657" s="37" t="s">
        <v>62</v>
      </c>
      <c r="D657" s="298">
        <v>1086</v>
      </c>
      <c r="E657" s="299">
        <v>10086</v>
      </c>
      <c r="F657" s="27" t="s">
        <v>167</v>
      </c>
      <c r="G657" s="27" t="s">
        <v>160</v>
      </c>
      <c r="H657" s="35">
        <v>88087</v>
      </c>
      <c r="I657" s="35">
        <v>17</v>
      </c>
      <c r="J657" s="9" t="s">
        <v>7</v>
      </c>
      <c r="K657" s="9" t="s">
        <v>161</v>
      </c>
      <c r="L657" s="8">
        <v>14</v>
      </c>
      <c r="M657" s="8">
        <v>6744</v>
      </c>
      <c r="N657" s="9" t="s">
        <v>1148</v>
      </c>
      <c r="O657" s="8">
        <v>2864</v>
      </c>
      <c r="P657" s="9" t="s">
        <v>1148</v>
      </c>
      <c r="Q657" s="8">
        <v>0</v>
      </c>
      <c r="R657" s="9" t="s">
        <v>1148</v>
      </c>
      <c r="S657" s="8">
        <v>0</v>
      </c>
      <c r="T657" s="9" t="s">
        <v>1148</v>
      </c>
      <c r="U657" s="8">
        <v>0</v>
      </c>
      <c r="V657" s="9" t="s">
        <v>1148</v>
      </c>
      <c r="W657" s="33">
        <v>9608</v>
      </c>
      <c r="X657" s="9" t="s">
        <v>1148</v>
      </c>
      <c r="Y657" s="30">
        <v>14.2</v>
      </c>
      <c r="Z657" s="9" t="s">
        <v>1148</v>
      </c>
      <c r="AA657" s="30">
        <v>7.2</v>
      </c>
      <c r="AB657" s="9" t="s">
        <v>1148</v>
      </c>
      <c r="AC657" s="30">
        <v>0</v>
      </c>
      <c r="AD657" s="9" t="s">
        <v>1148</v>
      </c>
      <c r="AE657" s="30">
        <v>0</v>
      </c>
      <c r="AF657" s="9" t="s">
        <v>1148</v>
      </c>
      <c r="AG657" s="19">
        <v>0</v>
      </c>
      <c r="AH657" s="34" t="s">
        <v>1148</v>
      </c>
      <c r="AI657" s="32">
        <v>21.4</v>
      </c>
      <c r="AJ657" s="7" t="s">
        <v>1148</v>
      </c>
      <c r="AK657" s="7" t="str">
        <f>IF(OR(N657="Q",P657="Q",R657="Q",T657="Q",V657="Q",X657="Q",Z657="Q",AB657="Q",AD657="Q",AF657="Q",AH657="Q",AJ657="Q"),"Yes","No")</f>
        <v>No</v>
      </c>
    </row>
    <row r="658" spans="1:37">
      <c r="A658" s="7" t="s">
        <v>1129</v>
      </c>
      <c r="B658" s="7" t="s">
        <v>360</v>
      </c>
      <c r="C658" s="37" t="s">
        <v>62</v>
      </c>
      <c r="D658" s="298">
        <v>1086</v>
      </c>
      <c r="E658" s="299">
        <v>10086</v>
      </c>
      <c r="F658" s="27" t="s">
        <v>167</v>
      </c>
      <c r="G658" s="27" t="s">
        <v>160</v>
      </c>
      <c r="H658" s="35">
        <v>88087</v>
      </c>
      <c r="I658" s="35">
        <v>17</v>
      </c>
      <c r="J658" s="9" t="s">
        <v>10</v>
      </c>
      <c r="K658" s="9" t="s">
        <v>161</v>
      </c>
      <c r="L658" s="8">
        <v>3</v>
      </c>
      <c r="M658" s="8">
        <v>4961</v>
      </c>
      <c r="N658" s="9" t="s">
        <v>1148</v>
      </c>
      <c r="O658" s="8">
        <v>698</v>
      </c>
      <c r="P658" s="9" t="s">
        <v>1148</v>
      </c>
      <c r="Q658" s="8">
        <v>0</v>
      </c>
      <c r="R658" s="9" t="s">
        <v>1148</v>
      </c>
      <c r="S658" s="8">
        <v>13</v>
      </c>
      <c r="T658" s="9" t="s">
        <v>1148</v>
      </c>
      <c r="U658" s="8">
        <v>0</v>
      </c>
      <c r="V658" s="9" t="s">
        <v>1148</v>
      </c>
      <c r="W658" s="33">
        <v>5672</v>
      </c>
      <c r="X658" s="9" t="s">
        <v>1148</v>
      </c>
      <c r="Y658" s="30">
        <v>5.8</v>
      </c>
      <c r="Z658" s="9" t="s">
        <v>1148</v>
      </c>
      <c r="AA658" s="30">
        <v>1.8</v>
      </c>
      <c r="AB658" s="9" t="s">
        <v>1148</v>
      </c>
      <c r="AC658" s="30">
        <v>0</v>
      </c>
      <c r="AD658" s="9" t="s">
        <v>1148</v>
      </c>
      <c r="AE658" s="30">
        <v>0</v>
      </c>
      <c r="AF658" s="9" t="s">
        <v>1148</v>
      </c>
      <c r="AG658" s="19">
        <v>0</v>
      </c>
      <c r="AH658" s="34" t="s">
        <v>1148</v>
      </c>
      <c r="AI658" s="32">
        <v>7.6</v>
      </c>
      <c r="AJ658" s="7" t="s">
        <v>1148</v>
      </c>
      <c r="AK658" s="7" t="str">
        <f>IF(OR(N658="Q",P658="Q",R658="Q",T658="Q",V658="Q",X658="Q",Z658="Q",AB658="Q",AD658="Q",AF658="Q",AH658="Q",AJ658="Q"),"Yes","No")</f>
        <v>No</v>
      </c>
    </row>
    <row r="659" spans="1:37">
      <c r="A659" s="7" t="s">
        <v>205</v>
      </c>
      <c r="B659" s="7" t="s">
        <v>206</v>
      </c>
      <c r="C659" s="37" t="s">
        <v>58</v>
      </c>
      <c r="D659" s="298">
        <v>4005</v>
      </c>
      <c r="E659" s="299">
        <v>40005</v>
      </c>
      <c r="F659" s="27" t="s">
        <v>164</v>
      </c>
      <c r="G659" s="27" t="s">
        <v>160</v>
      </c>
      <c r="H659" s="35">
        <v>280648</v>
      </c>
      <c r="I659" s="35">
        <v>16</v>
      </c>
      <c r="J659" s="9" t="s">
        <v>7</v>
      </c>
      <c r="K659" s="9" t="s">
        <v>161</v>
      </c>
      <c r="L659" s="8">
        <v>16</v>
      </c>
      <c r="M659" s="8">
        <v>0</v>
      </c>
      <c r="N659" s="9" t="s">
        <v>1148</v>
      </c>
      <c r="O659" s="8">
        <v>1172</v>
      </c>
      <c r="P659" s="9" t="s">
        <v>1148</v>
      </c>
      <c r="Q659" s="8">
        <v>0</v>
      </c>
      <c r="R659" s="9" t="s">
        <v>1148</v>
      </c>
      <c r="S659" s="8">
        <v>0</v>
      </c>
      <c r="T659" s="9" t="s">
        <v>1148</v>
      </c>
      <c r="U659" s="8">
        <v>0</v>
      </c>
      <c r="V659" s="9" t="s">
        <v>1148</v>
      </c>
      <c r="W659" s="33">
        <v>1172</v>
      </c>
      <c r="X659" s="9" t="s">
        <v>1148</v>
      </c>
      <c r="Y659" s="30">
        <v>0</v>
      </c>
      <c r="Z659" s="9" t="s">
        <v>1148</v>
      </c>
      <c r="AA659" s="30">
        <v>1</v>
      </c>
      <c r="AB659" s="9" t="s">
        <v>1148</v>
      </c>
      <c r="AC659" s="30">
        <v>0</v>
      </c>
      <c r="AD659" s="9" t="s">
        <v>1148</v>
      </c>
      <c r="AE659" s="30">
        <v>0</v>
      </c>
      <c r="AF659" s="9" t="s">
        <v>1148</v>
      </c>
      <c r="AG659" s="19">
        <v>0</v>
      </c>
      <c r="AH659" s="34" t="s">
        <v>1148</v>
      </c>
      <c r="AI659" s="32">
        <v>1</v>
      </c>
      <c r="AJ659" s="7" t="s">
        <v>1148</v>
      </c>
      <c r="AK659" s="7" t="str">
        <f>IF(OR(N659="Q",P659="Q",R659="Q",T659="Q",V659="Q",X659="Q",Z659="Q",AB659="Q",AD659="Q",AF659="Q",AH659="Q",AJ659="Q"),"Yes","No")</f>
        <v>No</v>
      </c>
    </row>
    <row r="660" spans="1:37">
      <c r="A660" s="7" t="s">
        <v>550</v>
      </c>
      <c r="B660" s="7" t="s">
        <v>551</v>
      </c>
      <c r="C660" s="37" t="s">
        <v>96</v>
      </c>
      <c r="D660" s="298">
        <v>3035</v>
      </c>
      <c r="E660" s="299">
        <v>30035</v>
      </c>
      <c r="F660" s="27" t="s">
        <v>167</v>
      </c>
      <c r="G660" s="27" t="s">
        <v>160</v>
      </c>
      <c r="H660" s="35">
        <v>81249</v>
      </c>
      <c r="I660" s="35">
        <v>16</v>
      </c>
      <c r="J660" s="9" t="s">
        <v>7</v>
      </c>
      <c r="K660" s="9" t="s">
        <v>161</v>
      </c>
      <c r="L660" s="8">
        <v>14</v>
      </c>
      <c r="M660" s="8">
        <v>0</v>
      </c>
      <c r="N660" s="9" t="s">
        <v>1148</v>
      </c>
      <c r="O660" s="8">
        <v>0</v>
      </c>
      <c r="P660" s="9" t="s">
        <v>1148</v>
      </c>
      <c r="Q660" s="8">
        <v>0</v>
      </c>
      <c r="R660" s="9" t="s">
        <v>1148</v>
      </c>
      <c r="S660" s="8">
        <v>0</v>
      </c>
      <c r="T660" s="9" t="s">
        <v>1148</v>
      </c>
      <c r="U660" s="8">
        <v>0</v>
      </c>
      <c r="V660" s="9" t="s">
        <v>1148</v>
      </c>
      <c r="W660" s="33">
        <v>0</v>
      </c>
      <c r="X660" s="9" t="s">
        <v>1148</v>
      </c>
      <c r="Y660" s="30">
        <v>0</v>
      </c>
      <c r="Z660" s="9" t="s">
        <v>1148</v>
      </c>
      <c r="AA660" s="30">
        <v>0</v>
      </c>
      <c r="AB660" s="9" t="s">
        <v>1148</v>
      </c>
      <c r="AC660" s="30">
        <v>0</v>
      </c>
      <c r="AD660" s="9" t="s">
        <v>1148</v>
      </c>
      <c r="AE660" s="30">
        <v>0</v>
      </c>
      <c r="AF660" s="9" t="s">
        <v>1148</v>
      </c>
      <c r="AG660" s="19">
        <v>0</v>
      </c>
      <c r="AH660" s="34" t="s">
        <v>1148</v>
      </c>
      <c r="AI660" s="32">
        <v>0</v>
      </c>
      <c r="AJ660" s="7" t="s">
        <v>1148</v>
      </c>
      <c r="AK660" s="7" t="str">
        <f>IF(OR(N660="Q",P660="Q",R660="Q",T660="Q",V660="Q",X660="Q",Z660="Q",AB660="Q",AD660="Q",AF660="Q",AH660="Q",AJ660="Q"),"Yes","No")</f>
        <v>No</v>
      </c>
    </row>
    <row r="661" spans="1:37">
      <c r="A661" s="7" t="s">
        <v>514</v>
      </c>
      <c r="B661" s="7" t="s">
        <v>515</v>
      </c>
      <c r="C661" s="37" t="s">
        <v>28</v>
      </c>
      <c r="D661" s="298">
        <v>1063</v>
      </c>
      <c r="E661" s="299">
        <v>10063</v>
      </c>
      <c r="F661" s="27" t="s">
        <v>167</v>
      </c>
      <c r="G661" s="27" t="s">
        <v>160</v>
      </c>
      <c r="H661" s="35">
        <v>924859</v>
      </c>
      <c r="I661" s="35">
        <v>16</v>
      </c>
      <c r="J661" s="9" t="s">
        <v>7</v>
      </c>
      <c r="K661" s="9" t="s">
        <v>161</v>
      </c>
      <c r="L661" s="8">
        <v>9</v>
      </c>
      <c r="M661" s="8">
        <v>1200</v>
      </c>
      <c r="N661" s="9" t="s">
        <v>1148</v>
      </c>
      <c r="O661" s="8">
        <v>0</v>
      </c>
      <c r="P661" s="9" t="s">
        <v>1148</v>
      </c>
      <c r="Q661" s="8">
        <v>755</v>
      </c>
      <c r="R661" s="9" t="s">
        <v>1148</v>
      </c>
      <c r="S661" s="8">
        <v>405</v>
      </c>
      <c r="T661" s="9" t="s">
        <v>1148</v>
      </c>
      <c r="U661" s="8">
        <v>0</v>
      </c>
      <c r="V661" s="9" t="s">
        <v>1148</v>
      </c>
      <c r="W661" s="33">
        <v>2360</v>
      </c>
      <c r="X661" s="9" t="s">
        <v>1148</v>
      </c>
      <c r="Y661" s="30">
        <v>1</v>
      </c>
      <c r="Z661" s="9" t="s">
        <v>1148</v>
      </c>
      <c r="AA661" s="30">
        <v>0</v>
      </c>
      <c r="AB661" s="9" t="s">
        <v>1148</v>
      </c>
      <c r="AC661" s="30">
        <v>1</v>
      </c>
      <c r="AD661" s="9" t="s">
        <v>1148</v>
      </c>
      <c r="AE661" s="30">
        <v>2</v>
      </c>
      <c r="AF661" s="9" t="s">
        <v>1148</v>
      </c>
      <c r="AG661" s="19">
        <v>0</v>
      </c>
      <c r="AH661" s="34" t="s">
        <v>1148</v>
      </c>
      <c r="AI661" s="32">
        <v>4</v>
      </c>
      <c r="AJ661" s="7" t="s">
        <v>1148</v>
      </c>
      <c r="AK661" s="7" t="str">
        <f>IF(OR(N661="Q",P661="Q",R661="Q",T661="Q",V661="Q",X661="Q",Z661="Q",AB661="Q",AD661="Q",AF661="Q",AH661="Q",AJ661="Q"),"Yes","No")</f>
        <v>No</v>
      </c>
    </row>
    <row r="662" spans="1:37">
      <c r="A662" s="7" t="s">
        <v>514</v>
      </c>
      <c r="B662" s="7" t="s">
        <v>515</v>
      </c>
      <c r="C662" s="37" t="s">
        <v>28</v>
      </c>
      <c r="D662" s="298">
        <v>1063</v>
      </c>
      <c r="E662" s="299">
        <v>10063</v>
      </c>
      <c r="F662" s="27" t="s">
        <v>167</v>
      </c>
      <c r="G662" s="27" t="s">
        <v>160</v>
      </c>
      <c r="H662" s="35">
        <v>924859</v>
      </c>
      <c r="I662" s="35">
        <v>16</v>
      </c>
      <c r="J662" s="9" t="s">
        <v>10</v>
      </c>
      <c r="K662" s="9" t="s">
        <v>161</v>
      </c>
      <c r="L662" s="8">
        <v>7</v>
      </c>
      <c r="M662" s="8">
        <v>3340</v>
      </c>
      <c r="N662" s="9" t="s">
        <v>1148</v>
      </c>
      <c r="O662" s="8">
        <v>395</v>
      </c>
      <c r="P662" s="9" t="s">
        <v>1148</v>
      </c>
      <c r="Q662" s="8">
        <v>151</v>
      </c>
      <c r="R662" s="9" t="s">
        <v>1148</v>
      </c>
      <c r="S662" s="8">
        <v>145</v>
      </c>
      <c r="T662" s="9" t="s">
        <v>1148</v>
      </c>
      <c r="U662" s="8">
        <v>0</v>
      </c>
      <c r="V662" s="9" t="s">
        <v>1148</v>
      </c>
      <c r="W662" s="33">
        <v>4031</v>
      </c>
      <c r="X662" s="9" t="s">
        <v>1148</v>
      </c>
      <c r="Y662" s="30">
        <v>3</v>
      </c>
      <c r="Z662" s="9" t="s">
        <v>1148</v>
      </c>
      <c r="AA662" s="30">
        <v>1.5</v>
      </c>
      <c r="AB662" s="9" t="s">
        <v>1148</v>
      </c>
      <c r="AC662" s="30">
        <v>0.75</v>
      </c>
      <c r="AD662" s="9" t="s">
        <v>1148</v>
      </c>
      <c r="AE662" s="30">
        <v>0.75</v>
      </c>
      <c r="AF662" s="9" t="s">
        <v>1148</v>
      </c>
      <c r="AG662" s="19">
        <v>0</v>
      </c>
      <c r="AH662" s="34" t="s">
        <v>1148</v>
      </c>
      <c r="AI662" s="32">
        <v>6</v>
      </c>
      <c r="AJ662" s="7" t="s">
        <v>1148</v>
      </c>
      <c r="AK662" s="7" t="str">
        <f>IF(OR(N662="Q",P662="Q",R662="Q",T662="Q",V662="Q",X662="Q",Z662="Q",AB662="Q",AD662="Q",AF662="Q",AH662="Q",AJ662="Q"),"Yes","No")</f>
        <v>No</v>
      </c>
    </row>
    <row r="663" spans="1:37">
      <c r="A663" s="7" t="s">
        <v>550</v>
      </c>
      <c r="B663" s="7" t="s">
        <v>551</v>
      </c>
      <c r="C663" s="37" t="s">
        <v>96</v>
      </c>
      <c r="D663" s="298">
        <v>3035</v>
      </c>
      <c r="E663" s="299">
        <v>30035</v>
      </c>
      <c r="F663" s="27" t="s">
        <v>167</v>
      </c>
      <c r="G663" s="27" t="s">
        <v>160</v>
      </c>
      <c r="H663" s="35">
        <v>81249</v>
      </c>
      <c r="I663" s="35">
        <v>16</v>
      </c>
      <c r="J663" s="9" t="s">
        <v>10</v>
      </c>
      <c r="K663" s="9" t="s">
        <v>161</v>
      </c>
      <c r="L663" s="8">
        <v>2</v>
      </c>
      <c r="M663" s="8">
        <v>0</v>
      </c>
      <c r="N663" s="9" t="s">
        <v>1148</v>
      </c>
      <c r="O663" s="8">
        <v>0</v>
      </c>
      <c r="P663" s="9" t="s">
        <v>1148</v>
      </c>
      <c r="Q663" s="8">
        <v>0</v>
      </c>
      <c r="R663" s="9" t="s">
        <v>1148</v>
      </c>
      <c r="S663" s="8">
        <v>0</v>
      </c>
      <c r="T663" s="9" t="s">
        <v>1148</v>
      </c>
      <c r="U663" s="8">
        <v>0</v>
      </c>
      <c r="V663" s="9" t="s">
        <v>1148</v>
      </c>
      <c r="W663" s="33">
        <v>0</v>
      </c>
      <c r="X663" s="9" t="s">
        <v>1148</v>
      </c>
      <c r="Y663" s="30">
        <v>0</v>
      </c>
      <c r="Z663" s="9" t="s">
        <v>1148</v>
      </c>
      <c r="AA663" s="30">
        <v>0</v>
      </c>
      <c r="AB663" s="9" t="s">
        <v>1148</v>
      </c>
      <c r="AC663" s="30">
        <v>0</v>
      </c>
      <c r="AD663" s="9" t="s">
        <v>1148</v>
      </c>
      <c r="AE663" s="30">
        <v>0</v>
      </c>
      <c r="AF663" s="9" t="s">
        <v>1148</v>
      </c>
      <c r="AG663" s="19">
        <v>0</v>
      </c>
      <c r="AH663" s="34" t="s">
        <v>1148</v>
      </c>
      <c r="AI663" s="32">
        <v>0</v>
      </c>
      <c r="AJ663" s="7" t="s">
        <v>1148</v>
      </c>
      <c r="AK663" s="7" t="str">
        <f>IF(OR(N663="Q",P663="Q",R663="Q",T663="Q",V663="Q",X663="Q",Z663="Q",AB663="Q",AD663="Q",AF663="Q",AH663="Q",AJ663="Q"),"Yes","No")</f>
        <v>No</v>
      </c>
    </row>
    <row r="664" spans="1:37">
      <c r="A664" s="7" t="s">
        <v>553</v>
      </c>
      <c r="B664" s="7" t="s">
        <v>554</v>
      </c>
      <c r="C664" s="37" t="s">
        <v>42</v>
      </c>
      <c r="D664" s="298">
        <v>5131</v>
      </c>
      <c r="E664" s="299">
        <v>50131</v>
      </c>
      <c r="F664" s="27" t="s">
        <v>189</v>
      </c>
      <c r="G664" s="27" t="s">
        <v>160</v>
      </c>
      <c r="H664" s="35">
        <v>8608208</v>
      </c>
      <c r="I664" s="35">
        <v>15</v>
      </c>
      <c r="J664" s="9" t="s">
        <v>10</v>
      </c>
      <c r="K664" s="9" t="s">
        <v>161</v>
      </c>
      <c r="L664" s="8">
        <v>15</v>
      </c>
      <c r="M664" s="8">
        <v>441</v>
      </c>
      <c r="N664" s="9" t="s">
        <v>1148</v>
      </c>
      <c r="O664" s="8">
        <v>0</v>
      </c>
      <c r="P664" s="9" t="s">
        <v>1148</v>
      </c>
      <c r="Q664" s="8">
        <v>0</v>
      </c>
      <c r="R664" s="9" t="s">
        <v>1148</v>
      </c>
      <c r="S664" s="8">
        <v>0</v>
      </c>
      <c r="T664" s="9" t="s">
        <v>1148</v>
      </c>
      <c r="U664" s="8">
        <v>0</v>
      </c>
      <c r="V664" s="9" t="s">
        <v>1148</v>
      </c>
      <c r="W664" s="33">
        <v>441</v>
      </c>
      <c r="X664" s="9" t="s">
        <v>1148</v>
      </c>
      <c r="Y664" s="30">
        <v>3</v>
      </c>
      <c r="Z664" s="9" t="s">
        <v>1148</v>
      </c>
      <c r="AA664" s="30">
        <v>0</v>
      </c>
      <c r="AB664" s="9" t="s">
        <v>1148</v>
      </c>
      <c r="AC664" s="30">
        <v>0</v>
      </c>
      <c r="AD664" s="9" t="s">
        <v>1148</v>
      </c>
      <c r="AE664" s="30">
        <v>0</v>
      </c>
      <c r="AF664" s="9" t="s">
        <v>1148</v>
      </c>
      <c r="AG664" s="19">
        <v>0</v>
      </c>
      <c r="AH664" s="34" t="s">
        <v>1148</v>
      </c>
      <c r="AI664" s="32">
        <v>3</v>
      </c>
      <c r="AJ664" s="7" t="s">
        <v>1148</v>
      </c>
      <c r="AK664" s="7" t="str">
        <f>IF(OR(N664="Q",P664="Q",R664="Q",T664="Q",V664="Q",X664="Q",Z664="Q",AB664="Q",AD664="Q",AF664="Q",AH664="Q",AJ664="Q"),"Yes","No")</f>
        <v>No</v>
      </c>
    </row>
    <row r="665" spans="1:37">
      <c r="A665" s="7" t="s">
        <v>807</v>
      </c>
      <c r="B665" s="7" t="s">
        <v>808</v>
      </c>
      <c r="C665" s="37" t="s">
        <v>73</v>
      </c>
      <c r="D665" s="298">
        <v>5199</v>
      </c>
      <c r="E665" s="299">
        <v>50199</v>
      </c>
      <c r="F665" s="27" t="s">
        <v>167</v>
      </c>
      <c r="G665" s="27" t="s">
        <v>160</v>
      </c>
      <c r="H665" s="35">
        <v>1368035</v>
      </c>
      <c r="I665" s="35">
        <v>15</v>
      </c>
      <c r="J665" s="9" t="s">
        <v>7</v>
      </c>
      <c r="K665" s="9" t="s">
        <v>161</v>
      </c>
      <c r="L665" s="8">
        <v>11</v>
      </c>
      <c r="M665" s="8">
        <v>10578</v>
      </c>
      <c r="N665" s="9" t="s">
        <v>1148</v>
      </c>
      <c r="O665" s="8">
        <v>0</v>
      </c>
      <c r="P665" s="9" t="s">
        <v>1148</v>
      </c>
      <c r="Q665" s="8">
        <v>0</v>
      </c>
      <c r="R665" s="9" t="s">
        <v>1148</v>
      </c>
      <c r="S665" s="8">
        <v>0</v>
      </c>
      <c r="T665" s="9" t="s">
        <v>1148</v>
      </c>
      <c r="U665" s="8">
        <v>0</v>
      </c>
      <c r="V665" s="9" t="s">
        <v>1148</v>
      </c>
      <c r="W665" s="33">
        <v>10578</v>
      </c>
      <c r="X665" s="9" t="s">
        <v>1148</v>
      </c>
      <c r="Y665" s="30">
        <v>10</v>
      </c>
      <c r="Z665" s="9" t="s">
        <v>1148</v>
      </c>
      <c r="AA665" s="30">
        <v>0</v>
      </c>
      <c r="AB665" s="9" t="s">
        <v>1148</v>
      </c>
      <c r="AC665" s="30">
        <v>0</v>
      </c>
      <c r="AD665" s="9" t="s">
        <v>1148</v>
      </c>
      <c r="AE665" s="30">
        <v>0</v>
      </c>
      <c r="AF665" s="9" t="s">
        <v>1148</v>
      </c>
      <c r="AG665" s="19">
        <v>0</v>
      </c>
      <c r="AH665" s="34" t="s">
        <v>1148</v>
      </c>
      <c r="AI665" s="32">
        <v>10</v>
      </c>
      <c r="AJ665" s="7" t="s">
        <v>1148</v>
      </c>
      <c r="AK665" s="7" t="str">
        <f>IF(OR(N665="Q",P665="Q",R665="Q",T665="Q",V665="Q",X665="Q",Z665="Q",AB665="Q",AD665="Q",AF665="Q",AH665="Q",AJ665="Q"),"Yes","No")</f>
        <v>No</v>
      </c>
    </row>
    <row r="666" spans="1:37">
      <c r="A666" s="7" t="s">
        <v>436</v>
      </c>
      <c r="B666" s="7" t="s">
        <v>306</v>
      </c>
      <c r="C666" s="37" t="s">
        <v>83</v>
      </c>
      <c r="D666" s="298">
        <v>4057</v>
      </c>
      <c r="E666" s="299">
        <v>40057</v>
      </c>
      <c r="F666" s="27" t="s">
        <v>167</v>
      </c>
      <c r="G666" s="27" t="s">
        <v>160</v>
      </c>
      <c r="H666" s="35">
        <v>71880</v>
      </c>
      <c r="I666" s="35">
        <v>15</v>
      </c>
      <c r="J666" s="9" t="s">
        <v>7</v>
      </c>
      <c r="K666" s="9" t="s">
        <v>161</v>
      </c>
      <c r="L666" s="8">
        <v>9</v>
      </c>
      <c r="M666" s="8">
        <v>2689</v>
      </c>
      <c r="N666" s="9" t="s">
        <v>1148</v>
      </c>
      <c r="O666" s="8">
        <v>869</v>
      </c>
      <c r="P666" s="9" t="s">
        <v>1148</v>
      </c>
      <c r="Q666" s="8">
        <v>0</v>
      </c>
      <c r="R666" s="9" t="s">
        <v>1148</v>
      </c>
      <c r="S666" s="8">
        <v>0</v>
      </c>
      <c r="T666" s="9" t="s">
        <v>1148</v>
      </c>
      <c r="U666" s="8">
        <v>0</v>
      </c>
      <c r="V666" s="9" t="s">
        <v>1148</v>
      </c>
      <c r="W666" s="33">
        <v>3558</v>
      </c>
      <c r="X666" s="9" t="s">
        <v>1148</v>
      </c>
      <c r="Y666" s="30">
        <v>1.5</v>
      </c>
      <c r="Z666" s="9" t="s">
        <v>1148</v>
      </c>
      <c r="AA666" s="30">
        <v>0.7</v>
      </c>
      <c r="AB666" s="9" t="s">
        <v>1148</v>
      </c>
      <c r="AC666" s="30">
        <v>0</v>
      </c>
      <c r="AD666" s="9" t="s">
        <v>1148</v>
      </c>
      <c r="AE666" s="30">
        <v>0</v>
      </c>
      <c r="AF666" s="9" t="s">
        <v>1148</v>
      </c>
      <c r="AG666" s="19">
        <v>0</v>
      </c>
      <c r="AH666" s="34" t="s">
        <v>1148</v>
      </c>
      <c r="AI666" s="32">
        <v>2.2000000000000002</v>
      </c>
      <c r="AJ666" s="7" t="s">
        <v>1148</v>
      </c>
      <c r="AK666" s="7" t="str">
        <f>IF(OR(N666="Q",P666="Q",R666="Q",T666="Q",V666="Q",X666="Q",Z666="Q",AB666="Q",AD666="Q",AF666="Q",AH666="Q",AJ666="Q"),"Yes","No")</f>
        <v>No</v>
      </c>
    </row>
    <row r="667" spans="1:37">
      <c r="A667" s="7" t="s">
        <v>436</v>
      </c>
      <c r="B667" s="7" t="s">
        <v>306</v>
      </c>
      <c r="C667" s="37" t="s">
        <v>83</v>
      </c>
      <c r="D667" s="298">
        <v>4057</v>
      </c>
      <c r="E667" s="299">
        <v>40057</v>
      </c>
      <c r="F667" s="27" t="s">
        <v>167</v>
      </c>
      <c r="G667" s="27" t="s">
        <v>160</v>
      </c>
      <c r="H667" s="35">
        <v>71880</v>
      </c>
      <c r="I667" s="35">
        <v>15</v>
      </c>
      <c r="J667" s="9" t="s">
        <v>10</v>
      </c>
      <c r="K667" s="9" t="s">
        <v>161</v>
      </c>
      <c r="L667" s="8">
        <v>6</v>
      </c>
      <c r="M667" s="8">
        <v>1365</v>
      </c>
      <c r="N667" s="9" t="s">
        <v>1148</v>
      </c>
      <c r="O667" s="8">
        <v>372</v>
      </c>
      <c r="P667" s="9" t="s">
        <v>1148</v>
      </c>
      <c r="Q667" s="8">
        <v>0</v>
      </c>
      <c r="R667" s="9" t="s">
        <v>1148</v>
      </c>
      <c r="S667" s="8">
        <v>0</v>
      </c>
      <c r="T667" s="9" t="s">
        <v>1148</v>
      </c>
      <c r="U667" s="8">
        <v>0</v>
      </c>
      <c r="V667" s="9" t="s">
        <v>1148</v>
      </c>
      <c r="W667" s="33">
        <v>1737</v>
      </c>
      <c r="X667" s="9" t="s">
        <v>1148</v>
      </c>
      <c r="Y667" s="30">
        <v>0.5</v>
      </c>
      <c r="Z667" s="9" t="s">
        <v>1148</v>
      </c>
      <c r="AA667" s="30">
        <v>0.3</v>
      </c>
      <c r="AB667" s="9" t="s">
        <v>1148</v>
      </c>
      <c r="AC667" s="30">
        <v>0</v>
      </c>
      <c r="AD667" s="9" t="s">
        <v>1148</v>
      </c>
      <c r="AE667" s="30">
        <v>0</v>
      </c>
      <c r="AF667" s="9" t="s">
        <v>1148</v>
      </c>
      <c r="AG667" s="19">
        <v>0</v>
      </c>
      <c r="AH667" s="34" t="s">
        <v>1148</v>
      </c>
      <c r="AI667" s="32">
        <v>0.8</v>
      </c>
      <c r="AJ667" s="7" t="s">
        <v>1148</v>
      </c>
      <c r="AK667" s="7" t="str">
        <f>IF(OR(N667="Q",P667="Q",R667="Q",T667="Q",V667="Q",X667="Q",Z667="Q",AB667="Q",AD667="Q",AF667="Q",AH667="Q",AJ667="Q"),"Yes","No")</f>
        <v>No</v>
      </c>
    </row>
    <row r="668" spans="1:37">
      <c r="A668" s="7" t="s">
        <v>807</v>
      </c>
      <c r="B668" s="7" t="s">
        <v>808</v>
      </c>
      <c r="C668" s="37" t="s">
        <v>73</v>
      </c>
      <c r="D668" s="298">
        <v>5199</v>
      </c>
      <c r="E668" s="299">
        <v>50199</v>
      </c>
      <c r="F668" s="27" t="s">
        <v>167</v>
      </c>
      <c r="G668" s="27" t="s">
        <v>160</v>
      </c>
      <c r="H668" s="35">
        <v>1368035</v>
      </c>
      <c r="I668" s="35">
        <v>15</v>
      </c>
      <c r="J668" s="9" t="s">
        <v>10</v>
      </c>
      <c r="K668" s="9" t="s">
        <v>161</v>
      </c>
      <c r="L668" s="8">
        <v>4</v>
      </c>
      <c r="M668" s="8">
        <v>4829</v>
      </c>
      <c r="N668" s="9" t="s">
        <v>1148</v>
      </c>
      <c r="O668" s="8">
        <v>0</v>
      </c>
      <c r="P668" s="9" t="s">
        <v>1148</v>
      </c>
      <c r="Q668" s="8">
        <v>0</v>
      </c>
      <c r="R668" s="9" t="s">
        <v>1148</v>
      </c>
      <c r="S668" s="8">
        <v>0</v>
      </c>
      <c r="T668" s="9" t="s">
        <v>1148</v>
      </c>
      <c r="U668" s="8">
        <v>0</v>
      </c>
      <c r="V668" s="9" t="s">
        <v>1148</v>
      </c>
      <c r="W668" s="33">
        <v>4829</v>
      </c>
      <c r="X668" s="9" t="s">
        <v>1148</v>
      </c>
      <c r="Y668" s="30">
        <v>5</v>
      </c>
      <c r="Z668" s="9" t="s">
        <v>1148</v>
      </c>
      <c r="AA668" s="30">
        <v>0</v>
      </c>
      <c r="AB668" s="9" t="s">
        <v>1148</v>
      </c>
      <c r="AC668" s="30">
        <v>0</v>
      </c>
      <c r="AD668" s="9" t="s">
        <v>1148</v>
      </c>
      <c r="AE668" s="30">
        <v>0</v>
      </c>
      <c r="AF668" s="9" t="s">
        <v>1148</v>
      </c>
      <c r="AG668" s="19">
        <v>0</v>
      </c>
      <c r="AH668" s="34" t="s">
        <v>1148</v>
      </c>
      <c r="AI668" s="32">
        <v>5</v>
      </c>
      <c r="AJ668" s="7" t="s">
        <v>1148</v>
      </c>
      <c r="AK668" s="7" t="str">
        <f>IF(OR(N668="Q",P668="Q",R668="Q",T668="Q",V668="Q",X668="Q",Z668="Q",AB668="Q",AD668="Q",AF668="Q",AH668="Q",AJ668="Q"),"Yes","No")</f>
        <v>No</v>
      </c>
    </row>
    <row r="669" spans="1:37">
      <c r="A669" s="7" t="s">
        <v>187</v>
      </c>
      <c r="B669" s="7" t="s">
        <v>188</v>
      </c>
      <c r="C669" s="37" t="s">
        <v>42</v>
      </c>
      <c r="D669" s="298">
        <v>5167</v>
      </c>
      <c r="E669" s="299">
        <v>50167</v>
      </c>
      <c r="F669" s="27" t="s">
        <v>189</v>
      </c>
      <c r="G669" s="27" t="s">
        <v>160</v>
      </c>
      <c r="H669" s="35">
        <v>8608208</v>
      </c>
      <c r="I669" s="35">
        <v>14</v>
      </c>
      <c r="J669" s="9" t="s">
        <v>10</v>
      </c>
      <c r="K669" s="9" t="s">
        <v>161</v>
      </c>
      <c r="L669" s="8">
        <v>14</v>
      </c>
      <c r="M669" s="8">
        <v>3900</v>
      </c>
      <c r="N669" s="9" t="s">
        <v>1148</v>
      </c>
      <c r="O669" s="8">
        <v>0</v>
      </c>
      <c r="P669" s="9" t="s">
        <v>1148</v>
      </c>
      <c r="Q669" s="8">
        <v>0</v>
      </c>
      <c r="R669" s="9" t="s">
        <v>1148</v>
      </c>
      <c r="S669" s="8">
        <v>0</v>
      </c>
      <c r="T669" s="9" t="s">
        <v>1148</v>
      </c>
      <c r="U669" s="8">
        <v>0</v>
      </c>
      <c r="V669" s="9" t="s">
        <v>1148</v>
      </c>
      <c r="W669" s="33">
        <v>3900</v>
      </c>
      <c r="X669" s="9" t="s">
        <v>1148</v>
      </c>
      <c r="Y669" s="30">
        <v>4</v>
      </c>
      <c r="Z669" s="9" t="s">
        <v>1148</v>
      </c>
      <c r="AA669" s="30">
        <v>0</v>
      </c>
      <c r="AB669" s="9" t="s">
        <v>1148</v>
      </c>
      <c r="AC669" s="30">
        <v>0</v>
      </c>
      <c r="AD669" s="9" t="s">
        <v>1148</v>
      </c>
      <c r="AE669" s="30">
        <v>0</v>
      </c>
      <c r="AF669" s="9" t="s">
        <v>1148</v>
      </c>
      <c r="AG669" s="19">
        <v>0</v>
      </c>
      <c r="AH669" s="34" t="s">
        <v>1148</v>
      </c>
      <c r="AI669" s="32">
        <v>4</v>
      </c>
      <c r="AJ669" s="7" t="s">
        <v>1148</v>
      </c>
      <c r="AK669" s="7" t="str">
        <f>IF(OR(N669="Q",P669="Q",R669="Q",T669="Q",V669="Q",X669="Q",Z669="Q",AB669="Q",AD669="Q",AF669="Q",AH669="Q",AJ669="Q"),"Yes","No")</f>
        <v>No</v>
      </c>
    </row>
    <row r="670" spans="1:37">
      <c r="A670" s="7" t="s">
        <v>296</v>
      </c>
      <c r="B670" s="7" t="s">
        <v>297</v>
      </c>
      <c r="C670" s="37" t="s">
        <v>17</v>
      </c>
      <c r="D670" s="298">
        <v>9043</v>
      </c>
      <c r="E670" s="299">
        <v>90043</v>
      </c>
      <c r="F670" s="27" t="s">
        <v>164</v>
      </c>
      <c r="G670" s="27" t="s">
        <v>160</v>
      </c>
      <c r="H670" s="35">
        <v>12150996</v>
      </c>
      <c r="I670" s="35">
        <v>14</v>
      </c>
      <c r="J670" s="9" t="s">
        <v>7</v>
      </c>
      <c r="K670" s="9" t="s">
        <v>161</v>
      </c>
      <c r="L670" s="8">
        <v>10</v>
      </c>
      <c r="M670" s="8">
        <v>20359</v>
      </c>
      <c r="N670" s="9" t="s">
        <v>1148</v>
      </c>
      <c r="O670" s="8">
        <v>3575</v>
      </c>
      <c r="P670" s="9" t="s">
        <v>1148</v>
      </c>
      <c r="Q670" s="8">
        <v>123</v>
      </c>
      <c r="R670" s="9" t="s">
        <v>1148</v>
      </c>
      <c r="S670" s="8">
        <v>126</v>
      </c>
      <c r="T670" s="9" t="s">
        <v>1148</v>
      </c>
      <c r="U670" s="8">
        <v>0</v>
      </c>
      <c r="V670" s="9" t="s">
        <v>1148</v>
      </c>
      <c r="W670" s="33">
        <v>24183</v>
      </c>
      <c r="X670" s="9" t="s">
        <v>1148</v>
      </c>
      <c r="Y670" s="30">
        <v>15.1</v>
      </c>
      <c r="Z670" s="9" t="s">
        <v>1148</v>
      </c>
      <c r="AA670" s="30">
        <v>2.5</v>
      </c>
      <c r="AB670" s="9" t="s">
        <v>1148</v>
      </c>
      <c r="AC670" s="30">
        <v>0.1</v>
      </c>
      <c r="AD670" s="9" t="s">
        <v>1148</v>
      </c>
      <c r="AE670" s="30">
        <v>0.2</v>
      </c>
      <c r="AF670" s="9" t="s">
        <v>1148</v>
      </c>
      <c r="AG670" s="19">
        <v>0</v>
      </c>
      <c r="AH670" s="34" t="s">
        <v>1148</v>
      </c>
      <c r="AI670" s="32">
        <v>17.899999999999999</v>
      </c>
      <c r="AJ670" s="7" t="s">
        <v>1148</v>
      </c>
      <c r="AK670" s="7" t="str">
        <f>IF(OR(N670="Q",P670="Q",R670="Q",T670="Q",V670="Q",X670="Q",Z670="Q",AB670="Q",AD670="Q",AF670="Q",AH670="Q",AJ670="Q"),"Yes","No")</f>
        <v>No</v>
      </c>
    </row>
    <row r="671" spans="1:37">
      <c r="A671" s="7" t="s">
        <v>516</v>
      </c>
      <c r="B671" s="7" t="s">
        <v>517</v>
      </c>
      <c r="C671" s="37" t="s">
        <v>28</v>
      </c>
      <c r="D671" s="298">
        <v>1107</v>
      </c>
      <c r="E671" s="299">
        <v>10107</v>
      </c>
      <c r="F671" s="27" t="s">
        <v>167</v>
      </c>
      <c r="G671" s="27" t="s">
        <v>160</v>
      </c>
      <c r="H671" s="35">
        <v>923311</v>
      </c>
      <c r="I671" s="35">
        <v>14</v>
      </c>
      <c r="J671" s="9" t="s">
        <v>10</v>
      </c>
      <c r="K671" s="9" t="s">
        <v>161</v>
      </c>
      <c r="L671" s="8">
        <v>8</v>
      </c>
      <c r="M671" s="8">
        <v>1182</v>
      </c>
      <c r="N671" s="9" t="s">
        <v>1148</v>
      </c>
      <c r="O671" s="8">
        <v>1075</v>
      </c>
      <c r="P671" s="9" t="s">
        <v>1148</v>
      </c>
      <c r="Q671" s="8">
        <v>155</v>
      </c>
      <c r="R671" s="9" t="s">
        <v>1148</v>
      </c>
      <c r="S671" s="8">
        <v>1040</v>
      </c>
      <c r="T671" s="9" t="s">
        <v>1148</v>
      </c>
      <c r="U671" s="8">
        <v>0</v>
      </c>
      <c r="V671" s="9" t="s">
        <v>1148</v>
      </c>
      <c r="W671" s="33">
        <v>3452</v>
      </c>
      <c r="X671" s="9" t="s">
        <v>1148</v>
      </c>
      <c r="Y671" s="30">
        <v>1</v>
      </c>
      <c r="Z671" s="9" t="s">
        <v>1148</v>
      </c>
      <c r="AA671" s="30">
        <v>1</v>
      </c>
      <c r="AB671" s="9" t="s">
        <v>1148</v>
      </c>
      <c r="AC671" s="30">
        <v>0.5</v>
      </c>
      <c r="AD671" s="9" t="s">
        <v>1148</v>
      </c>
      <c r="AE671" s="30">
        <v>1</v>
      </c>
      <c r="AF671" s="9" t="s">
        <v>1148</v>
      </c>
      <c r="AG671" s="19">
        <v>0</v>
      </c>
      <c r="AH671" s="34" t="s">
        <v>1148</v>
      </c>
      <c r="AI671" s="32">
        <v>3.5</v>
      </c>
      <c r="AJ671" s="7" t="s">
        <v>1148</v>
      </c>
      <c r="AK671" s="7" t="str">
        <f>IF(OR(N671="Q",P671="Q",R671="Q",T671="Q",V671="Q",X671="Q",Z671="Q",AB671="Q",AD671="Q",AF671="Q",AH671="Q",AJ671="Q"),"Yes","No")</f>
        <v>No</v>
      </c>
    </row>
    <row r="672" spans="1:37">
      <c r="A672" s="7" t="s">
        <v>200</v>
      </c>
      <c r="B672" s="7" t="s">
        <v>201</v>
      </c>
      <c r="C672" s="37" t="s">
        <v>36</v>
      </c>
      <c r="D672" s="298">
        <v>4021</v>
      </c>
      <c r="E672" s="299">
        <v>40021</v>
      </c>
      <c r="F672" s="27" t="s">
        <v>164</v>
      </c>
      <c r="G672" s="27" t="s">
        <v>160</v>
      </c>
      <c r="H672" s="35">
        <v>95779</v>
      </c>
      <c r="I672" s="35">
        <v>14</v>
      </c>
      <c r="J672" s="9" t="s">
        <v>7</v>
      </c>
      <c r="K672" s="9" t="s">
        <v>161</v>
      </c>
      <c r="L672" s="8">
        <v>8</v>
      </c>
      <c r="M672" s="8">
        <v>17048</v>
      </c>
      <c r="N672" s="9" t="s">
        <v>1148</v>
      </c>
      <c r="O672" s="8">
        <v>3596</v>
      </c>
      <c r="P672" s="9" t="s">
        <v>1148</v>
      </c>
      <c r="Q672" s="8">
        <v>0</v>
      </c>
      <c r="R672" s="9" t="s">
        <v>1148</v>
      </c>
      <c r="S672" s="8">
        <v>0</v>
      </c>
      <c r="T672" s="9" t="s">
        <v>1148</v>
      </c>
      <c r="U672" s="8">
        <v>0</v>
      </c>
      <c r="V672" s="9" t="s">
        <v>1148</v>
      </c>
      <c r="W672" s="33">
        <v>20644</v>
      </c>
      <c r="X672" s="9" t="s">
        <v>1148</v>
      </c>
      <c r="Y672" s="30">
        <v>13</v>
      </c>
      <c r="Z672" s="9" t="s">
        <v>1148</v>
      </c>
      <c r="AA672" s="30">
        <v>0.8</v>
      </c>
      <c r="AB672" s="9" t="s">
        <v>1148</v>
      </c>
      <c r="AC672" s="30">
        <v>0</v>
      </c>
      <c r="AD672" s="9" t="s">
        <v>1148</v>
      </c>
      <c r="AE672" s="30">
        <v>0</v>
      </c>
      <c r="AF672" s="9" t="s">
        <v>1148</v>
      </c>
      <c r="AG672" s="19">
        <v>0</v>
      </c>
      <c r="AH672" s="34" t="s">
        <v>1148</v>
      </c>
      <c r="AI672" s="32">
        <v>13.8</v>
      </c>
      <c r="AJ672" s="7" t="s">
        <v>1148</v>
      </c>
      <c r="AK672" s="7" t="str">
        <f>IF(OR(N672="Q",P672="Q",R672="Q",T672="Q",V672="Q",X672="Q",Z672="Q",AB672="Q",AD672="Q",AF672="Q",AH672="Q",AJ672="Q"),"Yes","No")</f>
        <v>No</v>
      </c>
    </row>
    <row r="673" spans="1:37">
      <c r="A673" s="7" t="s">
        <v>516</v>
      </c>
      <c r="B673" s="7" t="s">
        <v>517</v>
      </c>
      <c r="C673" s="37" t="s">
        <v>28</v>
      </c>
      <c r="D673" s="298">
        <v>1107</v>
      </c>
      <c r="E673" s="299">
        <v>10107</v>
      </c>
      <c r="F673" s="27" t="s">
        <v>167</v>
      </c>
      <c r="G673" s="27" t="s">
        <v>160</v>
      </c>
      <c r="H673" s="35">
        <v>923311</v>
      </c>
      <c r="I673" s="35">
        <v>14</v>
      </c>
      <c r="J673" s="9" t="s">
        <v>7</v>
      </c>
      <c r="K673" s="9" t="s">
        <v>161</v>
      </c>
      <c r="L673" s="8">
        <v>6</v>
      </c>
      <c r="M673" s="8">
        <v>1258</v>
      </c>
      <c r="N673" s="9" t="s">
        <v>1148</v>
      </c>
      <c r="O673" s="8">
        <v>1126</v>
      </c>
      <c r="P673" s="9" t="s">
        <v>1148</v>
      </c>
      <c r="Q673" s="8">
        <v>390</v>
      </c>
      <c r="R673" s="9" t="s">
        <v>1148</v>
      </c>
      <c r="S673" s="8">
        <v>1124</v>
      </c>
      <c r="T673" s="9" t="s">
        <v>1148</v>
      </c>
      <c r="U673" s="8">
        <v>0</v>
      </c>
      <c r="V673" s="9" t="s">
        <v>1148</v>
      </c>
      <c r="W673" s="33">
        <v>3898</v>
      </c>
      <c r="X673" s="9" t="s">
        <v>1148</v>
      </c>
      <c r="Y673" s="30">
        <v>1</v>
      </c>
      <c r="Z673" s="9" t="s">
        <v>1148</v>
      </c>
      <c r="AA673" s="30">
        <v>1</v>
      </c>
      <c r="AB673" s="9" t="s">
        <v>1148</v>
      </c>
      <c r="AC673" s="30">
        <v>1</v>
      </c>
      <c r="AD673" s="9" t="s">
        <v>1148</v>
      </c>
      <c r="AE673" s="30">
        <v>1</v>
      </c>
      <c r="AF673" s="9" t="s">
        <v>1148</v>
      </c>
      <c r="AG673" s="19">
        <v>0</v>
      </c>
      <c r="AH673" s="34" t="s">
        <v>1148</v>
      </c>
      <c r="AI673" s="32">
        <v>4</v>
      </c>
      <c r="AJ673" s="7" t="s">
        <v>1148</v>
      </c>
      <c r="AK673" s="7" t="str">
        <f>IF(OR(N673="Q",P673="Q",R673="Q",T673="Q",V673="Q",X673="Q",Z673="Q",AB673="Q",AD673="Q",AF673="Q",AH673="Q",AJ673="Q"),"Yes","No")</f>
        <v>No</v>
      </c>
    </row>
    <row r="674" spans="1:37">
      <c r="A674" s="7" t="s">
        <v>200</v>
      </c>
      <c r="B674" s="7" t="s">
        <v>201</v>
      </c>
      <c r="C674" s="37" t="s">
        <v>36</v>
      </c>
      <c r="D674" s="298">
        <v>4021</v>
      </c>
      <c r="E674" s="299">
        <v>40021</v>
      </c>
      <c r="F674" s="27" t="s">
        <v>164</v>
      </c>
      <c r="G674" s="27" t="s">
        <v>160</v>
      </c>
      <c r="H674" s="35">
        <v>95779</v>
      </c>
      <c r="I674" s="35">
        <v>14</v>
      </c>
      <c r="J674" s="9" t="s">
        <v>10</v>
      </c>
      <c r="K674" s="9" t="s">
        <v>161</v>
      </c>
      <c r="L674" s="8">
        <v>6</v>
      </c>
      <c r="M674" s="8">
        <v>338</v>
      </c>
      <c r="N674" s="9" t="s">
        <v>1148</v>
      </c>
      <c r="O674" s="8">
        <v>542</v>
      </c>
      <c r="P674" s="9" t="s">
        <v>1148</v>
      </c>
      <c r="Q674" s="8">
        <v>0</v>
      </c>
      <c r="R674" s="9" t="s">
        <v>1148</v>
      </c>
      <c r="S674" s="8">
        <v>0</v>
      </c>
      <c r="T674" s="9" t="s">
        <v>1148</v>
      </c>
      <c r="U674" s="8">
        <v>0</v>
      </c>
      <c r="V674" s="9" t="s">
        <v>1148</v>
      </c>
      <c r="W674" s="33">
        <v>880</v>
      </c>
      <c r="X674" s="9" t="s">
        <v>1148</v>
      </c>
      <c r="Y674" s="30">
        <v>1</v>
      </c>
      <c r="Z674" s="9" t="s">
        <v>1148</v>
      </c>
      <c r="AA674" s="30">
        <v>0.2</v>
      </c>
      <c r="AB674" s="9" t="s">
        <v>1148</v>
      </c>
      <c r="AC674" s="30">
        <v>0</v>
      </c>
      <c r="AD674" s="9" t="s">
        <v>1148</v>
      </c>
      <c r="AE674" s="30">
        <v>0</v>
      </c>
      <c r="AF674" s="9" t="s">
        <v>1148</v>
      </c>
      <c r="AG674" s="19">
        <v>0</v>
      </c>
      <c r="AH674" s="34" t="s">
        <v>1148</v>
      </c>
      <c r="AI674" s="32">
        <v>1.2</v>
      </c>
      <c r="AJ674" s="7" t="s">
        <v>1148</v>
      </c>
      <c r="AK674" s="7" t="str">
        <f>IF(OR(N674="Q",P674="Q",R674="Q",T674="Q",V674="Q",X674="Q",Z674="Q",AB674="Q",AD674="Q",AF674="Q",AH674="Q",AJ674="Q"),"Yes","No")</f>
        <v>No</v>
      </c>
    </row>
    <row r="675" spans="1:37">
      <c r="A675" s="7" t="s">
        <v>296</v>
      </c>
      <c r="B675" s="7" t="s">
        <v>297</v>
      </c>
      <c r="C675" s="37" t="s">
        <v>17</v>
      </c>
      <c r="D675" s="298">
        <v>9043</v>
      </c>
      <c r="E675" s="299">
        <v>90043</v>
      </c>
      <c r="F675" s="27" t="s">
        <v>164</v>
      </c>
      <c r="G675" s="27" t="s">
        <v>160</v>
      </c>
      <c r="H675" s="35">
        <v>12150996</v>
      </c>
      <c r="I675" s="35">
        <v>14</v>
      </c>
      <c r="J675" s="9" t="s">
        <v>10</v>
      </c>
      <c r="K675" s="9" t="s">
        <v>161</v>
      </c>
      <c r="L675" s="8">
        <v>4</v>
      </c>
      <c r="M675" s="8">
        <v>1215</v>
      </c>
      <c r="N675" s="9" t="s">
        <v>1148</v>
      </c>
      <c r="O675" s="8">
        <v>835</v>
      </c>
      <c r="P675" s="9" t="s">
        <v>1148</v>
      </c>
      <c r="Q675" s="8">
        <v>267</v>
      </c>
      <c r="R675" s="9" t="s">
        <v>1148</v>
      </c>
      <c r="S675" s="8">
        <v>268</v>
      </c>
      <c r="T675" s="9" t="s">
        <v>1148</v>
      </c>
      <c r="U675" s="8">
        <v>0</v>
      </c>
      <c r="V675" s="9" t="s">
        <v>1148</v>
      </c>
      <c r="W675" s="33">
        <v>2585</v>
      </c>
      <c r="X675" s="9" t="s">
        <v>1148</v>
      </c>
      <c r="Y675" s="30">
        <v>1.3</v>
      </c>
      <c r="Z675" s="9" t="s">
        <v>1148</v>
      </c>
      <c r="AA675" s="30">
        <v>0.7</v>
      </c>
      <c r="AB675" s="9" t="s">
        <v>1148</v>
      </c>
      <c r="AC675" s="30">
        <v>1.1000000000000001</v>
      </c>
      <c r="AD675" s="9" t="s">
        <v>1148</v>
      </c>
      <c r="AE675" s="30">
        <v>0.8</v>
      </c>
      <c r="AF675" s="9" t="s">
        <v>1148</v>
      </c>
      <c r="AG675" s="19">
        <v>0</v>
      </c>
      <c r="AH675" s="34" t="s">
        <v>1148</v>
      </c>
      <c r="AI675" s="32">
        <v>3.9</v>
      </c>
      <c r="AJ675" s="7" t="s">
        <v>1148</v>
      </c>
      <c r="AK675" s="7" t="str">
        <f>IF(OR(N675="Q",P675="Q",R675="Q",T675="Q",V675="Q",X675="Q",Z675="Q",AB675="Q",AD675="Q",AF675="Q",AH675="Q",AJ675="Q"),"Yes","No")</f>
        <v>No</v>
      </c>
    </row>
    <row r="676" spans="1:37">
      <c r="A676" s="7" t="s">
        <v>698</v>
      </c>
      <c r="B676" s="7" t="s">
        <v>699</v>
      </c>
      <c r="C676" s="37" t="s">
        <v>28</v>
      </c>
      <c r="D676" s="298">
        <v>1042</v>
      </c>
      <c r="E676" s="299">
        <v>10042</v>
      </c>
      <c r="F676" s="27" t="s">
        <v>167</v>
      </c>
      <c r="G676" s="27" t="s">
        <v>160</v>
      </c>
      <c r="H676" s="35">
        <v>923311</v>
      </c>
      <c r="I676" s="35">
        <v>12</v>
      </c>
      <c r="J676" s="9" t="s">
        <v>10</v>
      </c>
      <c r="K676" s="9" t="s">
        <v>161</v>
      </c>
      <c r="L676" s="8">
        <v>12</v>
      </c>
      <c r="M676" s="8">
        <v>7459</v>
      </c>
      <c r="N676" s="9" t="s">
        <v>1148</v>
      </c>
      <c r="O676" s="8">
        <v>0</v>
      </c>
      <c r="P676" s="9" t="s">
        <v>1148</v>
      </c>
      <c r="Q676" s="8">
        <v>0</v>
      </c>
      <c r="R676" s="9" t="s">
        <v>1148</v>
      </c>
      <c r="S676" s="8">
        <v>1037</v>
      </c>
      <c r="T676" s="9" t="s">
        <v>1148</v>
      </c>
      <c r="U676" s="8">
        <v>0</v>
      </c>
      <c r="V676" s="9" t="s">
        <v>1148</v>
      </c>
      <c r="W676" s="33">
        <v>8496</v>
      </c>
      <c r="X676" s="9" t="s">
        <v>1148</v>
      </c>
      <c r="Y676" s="30">
        <v>6</v>
      </c>
      <c r="Z676" s="9" t="s">
        <v>1148</v>
      </c>
      <c r="AA676" s="30">
        <v>0</v>
      </c>
      <c r="AB676" s="9" t="s">
        <v>1148</v>
      </c>
      <c r="AC676" s="30">
        <v>0</v>
      </c>
      <c r="AD676" s="9" t="s">
        <v>1148</v>
      </c>
      <c r="AE676" s="30">
        <v>1</v>
      </c>
      <c r="AF676" s="9" t="s">
        <v>1148</v>
      </c>
      <c r="AG676" s="19">
        <v>0</v>
      </c>
      <c r="AH676" s="34" t="s">
        <v>1148</v>
      </c>
      <c r="AI676" s="32">
        <v>7</v>
      </c>
      <c r="AJ676" s="7" t="s">
        <v>1148</v>
      </c>
      <c r="AK676" s="7" t="str">
        <f>IF(OR(N676="Q",P676="Q",R676="Q",T676="Q",V676="Q",X676="Q",Z676="Q",AB676="Q",AD676="Q",AF676="Q",AH676="Q",AJ676="Q"),"Yes","No")</f>
        <v>No</v>
      </c>
    </row>
    <row r="677" spans="1:37">
      <c r="A677" s="7" t="s">
        <v>71</v>
      </c>
      <c r="B677" s="7" t="s">
        <v>192</v>
      </c>
      <c r="C677" s="37" t="s">
        <v>70</v>
      </c>
      <c r="D677" s="298">
        <v>2137</v>
      </c>
      <c r="E677" s="299">
        <v>20137</v>
      </c>
      <c r="F677" s="27" t="s">
        <v>175</v>
      </c>
      <c r="G677" s="27" t="s">
        <v>160</v>
      </c>
      <c r="H677" s="35">
        <v>423566</v>
      </c>
      <c r="I677" s="35">
        <v>12</v>
      </c>
      <c r="J677" s="9" t="s">
        <v>18</v>
      </c>
      <c r="K677" s="9" t="s">
        <v>161</v>
      </c>
      <c r="L677" s="8">
        <v>12</v>
      </c>
      <c r="M677" s="8">
        <v>10802</v>
      </c>
      <c r="N677" s="9" t="s">
        <v>1148</v>
      </c>
      <c r="O677" s="8">
        <v>4116</v>
      </c>
      <c r="P677" s="9" t="s">
        <v>1148</v>
      </c>
      <c r="Q677" s="8">
        <v>624</v>
      </c>
      <c r="R677" s="9" t="s">
        <v>1148</v>
      </c>
      <c r="S677" s="8">
        <v>1880</v>
      </c>
      <c r="T677" s="9" t="s">
        <v>1148</v>
      </c>
      <c r="U677" s="8">
        <v>0</v>
      </c>
      <c r="V677" s="9" t="s">
        <v>1148</v>
      </c>
      <c r="W677" s="33">
        <v>17422</v>
      </c>
      <c r="X677" s="9" t="s">
        <v>1148</v>
      </c>
      <c r="Y677" s="30">
        <v>13</v>
      </c>
      <c r="Z677" s="9" t="s">
        <v>1148</v>
      </c>
      <c r="AA677" s="30">
        <v>3</v>
      </c>
      <c r="AB677" s="9" t="s">
        <v>1148</v>
      </c>
      <c r="AC677" s="30">
        <v>1</v>
      </c>
      <c r="AD677" s="9" t="s">
        <v>1148</v>
      </c>
      <c r="AE677" s="30">
        <v>2</v>
      </c>
      <c r="AF677" s="9" t="s">
        <v>1148</v>
      </c>
      <c r="AG677" s="19">
        <v>0</v>
      </c>
      <c r="AH677" s="34" t="s">
        <v>1148</v>
      </c>
      <c r="AI677" s="32">
        <v>19</v>
      </c>
      <c r="AJ677" s="7" t="s">
        <v>1148</v>
      </c>
      <c r="AK677" s="7" t="str">
        <f>IF(OR(N677="Q",P677="Q",R677="Q",T677="Q",V677="Q",X677="Q",Z677="Q",AB677="Q",AD677="Q",AF677="Q",AH677="Q",AJ677="Q"),"Yes","No")</f>
        <v>No</v>
      </c>
    </row>
    <row r="678" spans="1:37">
      <c r="A678" s="7" t="s">
        <v>273</v>
      </c>
      <c r="B678" s="7" t="s">
        <v>242</v>
      </c>
      <c r="C678" s="37" t="s">
        <v>70</v>
      </c>
      <c r="D678" s="298">
        <v>2172</v>
      </c>
      <c r="E678" s="299">
        <v>20172</v>
      </c>
      <c r="F678" s="27" t="s">
        <v>243</v>
      </c>
      <c r="G678" s="27" t="s">
        <v>160</v>
      </c>
      <c r="H678" s="35">
        <v>412317</v>
      </c>
      <c r="I678" s="35">
        <v>11</v>
      </c>
      <c r="J678" s="9" t="s">
        <v>7</v>
      </c>
      <c r="K678" s="9" t="s">
        <v>161</v>
      </c>
      <c r="L678" s="8">
        <v>11</v>
      </c>
      <c r="M678" s="8">
        <v>14753</v>
      </c>
      <c r="N678" s="9" t="s">
        <v>1148</v>
      </c>
      <c r="O678" s="8">
        <v>443</v>
      </c>
      <c r="P678" s="9" t="s">
        <v>1148</v>
      </c>
      <c r="Q678" s="8">
        <v>222</v>
      </c>
      <c r="R678" s="9" t="s">
        <v>1148</v>
      </c>
      <c r="S678" s="8">
        <v>0</v>
      </c>
      <c r="T678" s="9" t="s">
        <v>1148</v>
      </c>
      <c r="U678" s="8">
        <v>0</v>
      </c>
      <c r="V678" s="9" t="s">
        <v>1148</v>
      </c>
      <c r="W678" s="33">
        <v>15418</v>
      </c>
      <c r="X678" s="9" t="s">
        <v>1148</v>
      </c>
      <c r="Y678" s="30">
        <v>12</v>
      </c>
      <c r="Z678" s="9" t="s">
        <v>1148</v>
      </c>
      <c r="AA678" s="30">
        <v>1</v>
      </c>
      <c r="AB678" s="9" t="s">
        <v>1148</v>
      </c>
      <c r="AC678" s="30">
        <v>1</v>
      </c>
      <c r="AD678" s="9" t="s">
        <v>1148</v>
      </c>
      <c r="AE678" s="30">
        <v>0</v>
      </c>
      <c r="AF678" s="9" t="s">
        <v>1148</v>
      </c>
      <c r="AG678" s="19">
        <v>0</v>
      </c>
      <c r="AH678" s="34" t="s">
        <v>1148</v>
      </c>
      <c r="AI678" s="32">
        <v>14</v>
      </c>
      <c r="AJ678" s="7" t="s">
        <v>1148</v>
      </c>
      <c r="AK678" s="7" t="str">
        <f>IF(OR(N678="Q",P678="Q",R678="Q",T678="Q",V678="Q",X678="Q",Z678="Q",AB678="Q",AD678="Q",AF678="Q",AH678="Q",AJ678="Q"),"Yes","No")</f>
        <v>No</v>
      </c>
    </row>
    <row r="679" spans="1:37">
      <c r="A679" s="7" t="s">
        <v>272</v>
      </c>
      <c r="B679" s="7" t="s">
        <v>242</v>
      </c>
      <c r="C679" s="37" t="s">
        <v>70</v>
      </c>
      <c r="D679" s="298">
        <v>2116</v>
      </c>
      <c r="E679" s="299">
        <v>20116</v>
      </c>
      <c r="F679" s="27" t="s">
        <v>243</v>
      </c>
      <c r="G679" s="27" t="s">
        <v>160</v>
      </c>
      <c r="H679" s="35">
        <v>412317</v>
      </c>
      <c r="I679" s="35">
        <v>11</v>
      </c>
      <c r="J679" s="9" t="s">
        <v>7</v>
      </c>
      <c r="K679" s="9" t="s">
        <v>161</v>
      </c>
      <c r="L679" s="8">
        <v>11</v>
      </c>
      <c r="M679" s="8">
        <v>16016</v>
      </c>
      <c r="N679" s="9" t="s">
        <v>1148</v>
      </c>
      <c r="O679" s="8">
        <v>0</v>
      </c>
      <c r="P679" s="9" t="s">
        <v>1148</v>
      </c>
      <c r="Q679" s="8">
        <v>966</v>
      </c>
      <c r="R679" s="9" t="s">
        <v>1148</v>
      </c>
      <c r="S679" s="8">
        <v>0</v>
      </c>
      <c r="T679" s="9" t="s">
        <v>1148</v>
      </c>
      <c r="U679" s="8">
        <v>0</v>
      </c>
      <c r="V679" s="9" t="s">
        <v>1148</v>
      </c>
      <c r="W679" s="33">
        <v>16982</v>
      </c>
      <c r="X679" s="9" t="s">
        <v>1148</v>
      </c>
      <c r="Y679" s="30">
        <v>27</v>
      </c>
      <c r="Z679" s="9" t="s">
        <v>1148</v>
      </c>
      <c r="AA679" s="30">
        <v>0</v>
      </c>
      <c r="AB679" s="9" t="s">
        <v>1148</v>
      </c>
      <c r="AC679" s="30">
        <v>3</v>
      </c>
      <c r="AD679" s="9" t="s">
        <v>1148</v>
      </c>
      <c r="AE679" s="30">
        <v>0</v>
      </c>
      <c r="AF679" s="9" t="s">
        <v>1148</v>
      </c>
      <c r="AG679" s="19">
        <v>0</v>
      </c>
      <c r="AH679" s="34" t="s">
        <v>1148</v>
      </c>
      <c r="AI679" s="32">
        <v>30</v>
      </c>
      <c r="AJ679" s="7" t="s">
        <v>1148</v>
      </c>
      <c r="AK679" s="7" t="str">
        <f>IF(OR(N679="Q",P679="Q",R679="Q",T679="Q",V679="Q",X679="Q",Z679="Q",AB679="Q",AD679="Q",AF679="Q",AH679="Q",AJ679="Q"),"Yes","No")</f>
        <v>No</v>
      </c>
    </row>
    <row r="680" spans="1:37">
      <c r="A680" s="7" t="s">
        <v>363</v>
      </c>
      <c r="B680" s="7" t="s">
        <v>299</v>
      </c>
      <c r="C680" s="37" t="s">
        <v>52</v>
      </c>
      <c r="D680" s="298">
        <v>5141</v>
      </c>
      <c r="E680" s="299">
        <v>50141</v>
      </c>
      <c r="F680" s="27" t="s">
        <v>167</v>
      </c>
      <c r="G680" s="27" t="s">
        <v>160</v>
      </c>
      <c r="H680" s="35">
        <v>3734090</v>
      </c>
      <c r="I680" s="35">
        <v>10</v>
      </c>
      <c r="J680" s="9" t="s">
        <v>34</v>
      </c>
      <c r="K680" s="9" t="s">
        <v>161</v>
      </c>
      <c r="L680" s="8">
        <v>10</v>
      </c>
      <c r="M680" s="8">
        <v>0</v>
      </c>
      <c r="N680" s="9" t="s">
        <v>1148</v>
      </c>
      <c r="O680" s="8">
        <v>0</v>
      </c>
      <c r="P680" s="9" t="s">
        <v>1148</v>
      </c>
      <c r="Q680" s="8">
        <v>0</v>
      </c>
      <c r="R680" s="9" t="s">
        <v>1148</v>
      </c>
      <c r="S680" s="8">
        <v>2845</v>
      </c>
      <c r="T680" s="9" t="s">
        <v>1148</v>
      </c>
      <c r="U680" s="8">
        <v>0</v>
      </c>
      <c r="V680" s="9" t="s">
        <v>1148</v>
      </c>
      <c r="W680" s="33">
        <v>2845</v>
      </c>
      <c r="X680" s="9" t="s">
        <v>1148</v>
      </c>
      <c r="Y680" s="30">
        <v>0</v>
      </c>
      <c r="Z680" s="9" t="s">
        <v>1148</v>
      </c>
      <c r="AA680" s="30">
        <v>0</v>
      </c>
      <c r="AB680" s="9" t="s">
        <v>1148</v>
      </c>
      <c r="AC680" s="30">
        <v>0</v>
      </c>
      <c r="AD680" s="9" t="s">
        <v>1148</v>
      </c>
      <c r="AE680" s="30">
        <v>2</v>
      </c>
      <c r="AF680" s="9" t="s">
        <v>1148</v>
      </c>
      <c r="AG680" s="19">
        <v>0</v>
      </c>
      <c r="AH680" s="34" t="s">
        <v>1148</v>
      </c>
      <c r="AI680" s="32">
        <v>2</v>
      </c>
      <c r="AJ680" s="7" t="s">
        <v>1148</v>
      </c>
      <c r="AK680" s="7" t="str">
        <f>IF(OR(N680="Q",P680="Q",R680="Q",T680="Q",V680="Q",X680="Q",Z680="Q",AB680="Q",AD680="Q",AF680="Q",AH680="Q",AJ680="Q"),"Yes","No")</f>
        <v>No</v>
      </c>
    </row>
    <row r="681" spans="1:37">
      <c r="A681" s="7" t="s">
        <v>657</v>
      </c>
      <c r="B681" s="7" t="s">
        <v>658</v>
      </c>
      <c r="C681" s="37" t="s">
        <v>42</v>
      </c>
      <c r="D681" s="298">
        <v>5053</v>
      </c>
      <c r="E681" s="299">
        <v>50053</v>
      </c>
      <c r="F681" s="27" t="s">
        <v>164</v>
      </c>
      <c r="G681" s="27" t="s">
        <v>160</v>
      </c>
      <c r="H681" s="35">
        <v>92742</v>
      </c>
      <c r="I681" s="35">
        <v>10</v>
      </c>
      <c r="J681" s="9" t="s">
        <v>7</v>
      </c>
      <c r="K681" s="9" t="s">
        <v>161</v>
      </c>
      <c r="L681" s="8">
        <v>8</v>
      </c>
      <c r="M681" s="8">
        <v>4620</v>
      </c>
      <c r="N681" s="9" t="s">
        <v>1148</v>
      </c>
      <c r="O681" s="8">
        <v>1010</v>
      </c>
      <c r="P681" s="9" t="s">
        <v>1148</v>
      </c>
      <c r="Q681" s="8">
        <v>1008</v>
      </c>
      <c r="R681" s="9" t="s">
        <v>1148</v>
      </c>
      <c r="S681" s="8">
        <v>1548</v>
      </c>
      <c r="T681" s="9" t="s">
        <v>1148</v>
      </c>
      <c r="U681" s="8">
        <v>0</v>
      </c>
      <c r="V681" s="9" t="s">
        <v>1148</v>
      </c>
      <c r="W681" s="33">
        <v>8186</v>
      </c>
      <c r="X681" s="9" t="s">
        <v>1148</v>
      </c>
      <c r="Y681" s="30">
        <v>6</v>
      </c>
      <c r="Z681" s="9" t="s">
        <v>1148</v>
      </c>
      <c r="AA681" s="30">
        <v>1</v>
      </c>
      <c r="AB681" s="9" t="s">
        <v>1148</v>
      </c>
      <c r="AC681" s="30">
        <v>1</v>
      </c>
      <c r="AD681" s="9" t="s">
        <v>1148</v>
      </c>
      <c r="AE681" s="30">
        <v>2</v>
      </c>
      <c r="AF681" s="9" t="s">
        <v>1148</v>
      </c>
      <c r="AG681" s="19">
        <v>0</v>
      </c>
      <c r="AH681" s="34" t="s">
        <v>1148</v>
      </c>
      <c r="AI681" s="32">
        <v>10</v>
      </c>
      <c r="AJ681" s="7" t="s">
        <v>1148</v>
      </c>
      <c r="AK681" s="7" t="str">
        <f>IF(OR(N681="Q",P681="Q",R681="Q",T681="Q",V681="Q",X681="Q",Z681="Q",AB681="Q",AD681="Q",AF681="Q",AH681="Q",AJ681="Q"),"Yes","No")</f>
        <v>No</v>
      </c>
    </row>
    <row r="682" spans="1:37">
      <c r="A682" s="7" t="s">
        <v>805</v>
      </c>
      <c r="B682" s="7" t="s">
        <v>806</v>
      </c>
      <c r="C682" s="37" t="s">
        <v>46</v>
      </c>
      <c r="D682" s="298">
        <v>6127</v>
      </c>
      <c r="E682" s="299">
        <v>60127</v>
      </c>
      <c r="F682" s="27" t="s">
        <v>164</v>
      </c>
      <c r="G682" s="27" t="s">
        <v>160</v>
      </c>
      <c r="H682" s="35">
        <v>899703</v>
      </c>
      <c r="I682" s="35">
        <v>10</v>
      </c>
      <c r="J682" s="9" t="s">
        <v>10</v>
      </c>
      <c r="K682" s="9" t="s">
        <v>161</v>
      </c>
      <c r="L682" s="8">
        <v>7</v>
      </c>
      <c r="M682" s="8">
        <v>0</v>
      </c>
      <c r="N682" s="9" t="s">
        <v>1148</v>
      </c>
      <c r="O682" s="8">
        <v>0</v>
      </c>
      <c r="P682" s="9" t="s">
        <v>1148</v>
      </c>
      <c r="Q682" s="8">
        <v>0</v>
      </c>
      <c r="R682" s="9" t="s">
        <v>1148</v>
      </c>
      <c r="S682" s="8">
        <v>0</v>
      </c>
      <c r="T682" s="9" t="s">
        <v>1148</v>
      </c>
      <c r="U682" s="8">
        <v>0</v>
      </c>
      <c r="V682" s="9" t="s">
        <v>1148</v>
      </c>
      <c r="W682" s="33">
        <v>0</v>
      </c>
      <c r="X682" s="9" t="s">
        <v>1148</v>
      </c>
      <c r="Y682" s="30">
        <v>0</v>
      </c>
      <c r="Z682" s="9" t="s">
        <v>1148</v>
      </c>
      <c r="AA682" s="30">
        <v>0</v>
      </c>
      <c r="AB682" s="9" t="s">
        <v>1148</v>
      </c>
      <c r="AC682" s="30">
        <v>0</v>
      </c>
      <c r="AD682" s="9" t="s">
        <v>1148</v>
      </c>
      <c r="AE682" s="30">
        <v>0</v>
      </c>
      <c r="AF682" s="9" t="s">
        <v>1148</v>
      </c>
      <c r="AG682" s="19">
        <v>0</v>
      </c>
      <c r="AH682" s="34" t="s">
        <v>1148</v>
      </c>
      <c r="AI682" s="32">
        <v>0</v>
      </c>
      <c r="AJ682" s="7" t="s">
        <v>1148</v>
      </c>
      <c r="AK682" s="7" t="str">
        <f>IF(OR(N682="Q",P682="Q",R682="Q",T682="Q",V682="Q",X682="Q",Z682="Q",AB682="Q",AD682="Q",AF682="Q",AH682="Q",AJ682="Q"),"Yes","No")</f>
        <v>No</v>
      </c>
    </row>
    <row r="683" spans="1:37">
      <c r="A683" s="7" t="s">
        <v>805</v>
      </c>
      <c r="B683" s="7" t="s">
        <v>806</v>
      </c>
      <c r="C683" s="37" t="s">
        <v>46</v>
      </c>
      <c r="D683" s="298">
        <v>6127</v>
      </c>
      <c r="E683" s="299">
        <v>60127</v>
      </c>
      <c r="F683" s="27" t="s">
        <v>164</v>
      </c>
      <c r="G683" s="27" t="s">
        <v>160</v>
      </c>
      <c r="H683" s="35">
        <v>899703</v>
      </c>
      <c r="I683" s="35">
        <v>10</v>
      </c>
      <c r="J683" s="9" t="s">
        <v>19</v>
      </c>
      <c r="K683" s="9" t="s">
        <v>161</v>
      </c>
      <c r="L683" s="8">
        <v>3</v>
      </c>
      <c r="M683" s="8">
        <v>0</v>
      </c>
      <c r="N683" s="9" t="s">
        <v>1148</v>
      </c>
      <c r="O683" s="8">
        <v>0</v>
      </c>
      <c r="P683" s="9" t="s">
        <v>1148</v>
      </c>
      <c r="Q683" s="8">
        <v>0</v>
      </c>
      <c r="R683" s="9" t="s">
        <v>1148</v>
      </c>
      <c r="S683" s="8">
        <v>0</v>
      </c>
      <c r="T683" s="9" t="s">
        <v>1148</v>
      </c>
      <c r="U683" s="8">
        <v>0</v>
      </c>
      <c r="V683" s="9" t="s">
        <v>1148</v>
      </c>
      <c r="W683" s="33">
        <v>0</v>
      </c>
      <c r="X683" s="9" t="s">
        <v>1148</v>
      </c>
      <c r="Y683" s="30">
        <v>0</v>
      </c>
      <c r="Z683" s="9" t="s">
        <v>1148</v>
      </c>
      <c r="AA683" s="30">
        <v>0</v>
      </c>
      <c r="AB683" s="9" t="s">
        <v>1148</v>
      </c>
      <c r="AC683" s="30">
        <v>0</v>
      </c>
      <c r="AD683" s="9" t="s">
        <v>1148</v>
      </c>
      <c r="AE683" s="30">
        <v>0</v>
      </c>
      <c r="AF683" s="9" t="s">
        <v>1148</v>
      </c>
      <c r="AG683" s="19">
        <v>0</v>
      </c>
      <c r="AH683" s="34" t="s">
        <v>1148</v>
      </c>
      <c r="AI683" s="32">
        <v>0</v>
      </c>
      <c r="AJ683" s="7" t="s">
        <v>1148</v>
      </c>
      <c r="AK683" s="7" t="str">
        <f>IF(OR(N683="Q",P683="Q",R683="Q",T683="Q",V683="Q",X683="Q",Z683="Q",AB683="Q",AD683="Q",AF683="Q",AH683="Q",AJ683="Q"),"Yes","No")</f>
        <v>No</v>
      </c>
    </row>
    <row r="684" spans="1:37">
      <c r="A684" s="7" t="s">
        <v>657</v>
      </c>
      <c r="B684" s="7" t="s">
        <v>658</v>
      </c>
      <c r="C684" s="37" t="s">
        <v>42</v>
      </c>
      <c r="D684" s="298">
        <v>5053</v>
      </c>
      <c r="E684" s="299">
        <v>50053</v>
      </c>
      <c r="F684" s="27" t="s">
        <v>164</v>
      </c>
      <c r="G684" s="27" t="s">
        <v>160</v>
      </c>
      <c r="H684" s="35">
        <v>92742</v>
      </c>
      <c r="I684" s="35">
        <v>10</v>
      </c>
      <c r="J684" s="9" t="s">
        <v>10</v>
      </c>
      <c r="K684" s="9" t="s">
        <v>161</v>
      </c>
      <c r="L684" s="8">
        <v>2</v>
      </c>
      <c r="M684" s="8">
        <v>1999</v>
      </c>
      <c r="N684" s="9" t="s">
        <v>1148</v>
      </c>
      <c r="O684" s="8">
        <v>1008</v>
      </c>
      <c r="P684" s="9" t="s">
        <v>1148</v>
      </c>
      <c r="Q684" s="8">
        <v>0</v>
      </c>
      <c r="R684" s="9" t="s">
        <v>1148</v>
      </c>
      <c r="S684" s="8">
        <v>0</v>
      </c>
      <c r="T684" s="9" t="s">
        <v>1148</v>
      </c>
      <c r="U684" s="8">
        <v>0</v>
      </c>
      <c r="V684" s="9" t="s">
        <v>1148</v>
      </c>
      <c r="W684" s="33">
        <v>3007</v>
      </c>
      <c r="X684" s="9" t="s">
        <v>1148</v>
      </c>
      <c r="Y684" s="30">
        <v>2</v>
      </c>
      <c r="Z684" s="9" t="s">
        <v>1148</v>
      </c>
      <c r="AA684" s="30">
        <v>1</v>
      </c>
      <c r="AB684" s="9" t="s">
        <v>1148</v>
      </c>
      <c r="AC684" s="30">
        <v>0</v>
      </c>
      <c r="AD684" s="9" t="s">
        <v>1148</v>
      </c>
      <c r="AE684" s="30">
        <v>0</v>
      </c>
      <c r="AF684" s="9" t="s">
        <v>1148</v>
      </c>
      <c r="AG684" s="19">
        <v>0</v>
      </c>
      <c r="AH684" s="34" t="s">
        <v>1148</v>
      </c>
      <c r="AI684" s="32">
        <v>3</v>
      </c>
      <c r="AJ684" s="7" t="s">
        <v>1148</v>
      </c>
      <c r="AK684" s="7" t="str">
        <f>IF(OR(N684="Q",P684="Q",R684="Q",T684="Q",V684="Q",X684="Q",Z684="Q",AB684="Q",AD684="Q",AF684="Q",AH684="Q",AJ684="Q"),"Yes","No")</f>
        <v>No</v>
      </c>
    </row>
    <row r="685" spans="1:37">
      <c r="A685" s="7" t="s">
        <v>771</v>
      </c>
      <c r="B685" s="7" t="s">
        <v>772</v>
      </c>
      <c r="C685" s="37" t="s">
        <v>79</v>
      </c>
      <c r="D685" s="298">
        <v>4175</v>
      </c>
      <c r="E685" s="299">
        <v>40175</v>
      </c>
      <c r="F685" s="27" t="s">
        <v>159</v>
      </c>
      <c r="G685" s="27" t="s">
        <v>160</v>
      </c>
      <c r="H685" s="35">
        <v>2148346</v>
      </c>
      <c r="I685" s="35">
        <v>9</v>
      </c>
      <c r="J685" s="9" t="s">
        <v>19</v>
      </c>
      <c r="K685" s="9" t="s">
        <v>161</v>
      </c>
      <c r="L685" s="8">
        <v>9</v>
      </c>
      <c r="M685" s="8">
        <v>0</v>
      </c>
      <c r="N685" s="9" t="s">
        <v>1148</v>
      </c>
      <c r="O685" s="8">
        <v>0</v>
      </c>
      <c r="P685" s="9" t="s">
        <v>1148</v>
      </c>
      <c r="Q685" s="8">
        <v>0</v>
      </c>
      <c r="R685" s="9" t="s">
        <v>1148</v>
      </c>
      <c r="S685" s="8">
        <v>0</v>
      </c>
      <c r="T685" s="9" t="s">
        <v>1148</v>
      </c>
      <c r="U685" s="8">
        <v>0</v>
      </c>
      <c r="V685" s="9" t="s">
        <v>1148</v>
      </c>
      <c r="W685" s="33">
        <v>0</v>
      </c>
      <c r="X685" s="9" t="s">
        <v>1148</v>
      </c>
      <c r="Y685" s="30">
        <v>0</v>
      </c>
      <c r="Z685" s="9" t="s">
        <v>1148</v>
      </c>
      <c r="AA685" s="30">
        <v>0</v>
      </c>
      <c r="AB685" s="9" t="s">
        <v>1148</v>
      </c>
      <c r="AC685" s="30">
        <v>0</v>
      </c>
      <c r="AD685" s="9" t="s">
        <v>1148</v>
      </c>
      <c r="AE685" s="30">
        <v>0</v>
      </c>
      <c r="AF685" s="9" t="s">
        <v>1148</v>
      </c>
      <c r="AG685" s="19">
        <v>0</v>
      </c>
      <c r="AH685" s="34" t="s">
        <v>1148</v>
      </c>
      <c r="AI685" s="32">
        <v>0</v>
      </c>
      <c r="AJ685" s="7" t="s">
        <v>1148</v>
      </c>
      <c r="AK685" s="7" t="str">
        <f>IF(OR(N685="Q",P685="Q",R685="Q",T685="Q",V685="Q",X685="Q",Z685="Q",AB685="Q",AD685="Q",AF685="Q",AH685="Q",AJ685="Q"),"Yes","No")</f>
        <v>No</v>
      </c>
    </row>
    <row r="686" spans="1:37">
      <c r="A686" s="7" t="s">
        <v>312</v>
      </c>
      <c r="B686" s="7" t="s">
        <v>313</v>
      </c>
      <c r="C686" s="37" t="s">
        <v>70</v>
      </c>
      <c r="D686" s="298">
        <v>2006</v>
      </c>
      <c r="E686" s="299">
        <v>20006</v>
      </c>
      <c r="F686" s="27" t="s">
        <v>164</v>
      </c>
      <c r="G686" s="27" t="s">
        <v>160</v>
      </c>
      <c r="H686" s="35">
        <v>18351295</v>
      </c>
      <c r="I686" s="35">
        <v>9</v>
      </c>
      <c r="J686" s="9" t="s">
        <v>7</v>
      </c>
      <c r="K686" s="9" t="s">
        <v>161</v>
      </c>
      <c r="L686" s="8">
        <v>6</v>
      </c>
      <c r="M686" s="8">
        <v>13126</v>
      </c>
      <c r="N686" s="9" t="s">
        <v>1148</v>
      </c>
      <c r="O686" s="8">
        <v>0</v>
      </c>
      <c r="P686" s="9" t="s">
        <v>1148</v>
      </c>
      <c r="Q686" s="8">
        <v>576</v>
      </c>
      <c r="R686" s="9" t="s">
        <v>1148</v>
      </c>
      <c r="S686" s="8">
        <v>1600</v>
      </c>
      <c r="T686" s="9" t="s">
        <v>1148</v>
      </c>
      <c r="U686" s="8">
        <v>0</v>
      </c>
      <c r="V686" s="9" t="s">
        <v>1148</v>
      </c>
      <c r="W686" s="33">
        <v>15302</v>
      </c>
      <c r="X686" s="9" t="s">
        <v>1148</v>
      </c>
      <c r="Y686" s="30">
        <v>22</v>
      </c>
      <c r="Z686" s="9" t="s">
        <v>1148</v>
      </c>
      <c r="AA686" s="30">
        <v>0</v>
      </c>
      <c r="AB686" s="9" t="s">
        <v>1148</v>
      </c>
      <c r="AC686" s="30">
        <v>1</v>
      </c>
      <c r="AD686" s="9" t="s">
        <v>1148</v>
      </c>
      <c r="AE686" s="30">
        <v>1</v>
      </c>
      <c r="AF686" s="9" t="s">
        <v>1148</v>
      </c>
      <c r="AG686" s="19">
        <v>0</v>
      </c>
      <c r="AH686" s="34" t="s">
        <v>1148</v>
      </c>
      <c r="AI686" s="32">
        <v>24</v>
      </c>
      <c r="AJ686" s="7" t="s">
        <v>1148</v>
      </c>
      <c r="AK686" s="7" t="str">
        <f>IF(OR(N686="Q",P686="Q",R686="Q",T686="Q",V686="Q",X686="Q",Z686="Q",AB686="Q",AD686="Q",AF686="Q",AH686="Q",AJ686="Q"),"Yes","No")</f>
        <v>No</v>
      </c>
    </row>
    <row r="687" spans="1:37">
      <c r="A687" s="7" t="s">
        <v>312</v>
      </c>
      <c r="B687" s="7" t="s">
        <v>313</v>
      </c>
      <c r="C687" s="37" t="s">
        <v>70</v>
      </c>
      <c r="D687" s="298">
        <v>2006</v>
      </c>
      <c r="E687" s="299">
        <v>20006</v>
      </c>
      <c r="F687" s="27" t="s">
        <v>164</v>
      </c>
      <c r="G687" s="27" t="s">
        <v>160</v>
      </c>
      <c r="H687" s="35">
        <v>18351295</v>
      </c>
      <c r="I687" s="35">
        <v>9</v>
      </c>
      <c r="J687" s="9" t="s">
        <v>10</v>
      </c>
      <c r="K687" s="9" t="s">
        <v>161</v>
      </c>
      <c r="L687" s="8">
        <v>3</v>
      </c>
      <c r="M687" s="8">
        <v>6510</v>
      </c>
      <c r="N687" s="9" t="s">
        <v>1148</v>
      </c>
      <c r="O687" s="8">
        <v>0</v>
      </c>
      <c r="P687" s="9" t="s">
        <v>1148</v>
      </c>
      <c r="Q687" s="8">
        <v>1600</v>
      </c>
      <c r="R687" s="9" t="s">
        <v>1148</v>
      </c>
      <c r="S687" s="8">
        <v>0</v>
      </c>
      <c r="T687" s="9" t="s">
        <v>1148</v>
      </c>
      <c r="U687" s="8">
        <v>0</v>
      </c>
      <c r="V687" s="9" t="s">
        <v>1148</v>
      </c>
      <c r="W687" s="33">
        <v>8110</v>
      </c>
      <c r="X687" s="9" t="s">
        <v>1148</v>
      </c>
      <c r="Y687" s="30">
        <v>4</v>
      </c>
      <c r="Z687" s="9" t="s">
        <v>1148</v>
      </c>
      <c r="AA687" s="30">
        <v>0</v>
      </c>
      <c r="AB687" s="9" t="s">
        <v>1148</v>
      </c>
      <c r="AC687" s="30">
        <v>1</v>
      </c>
      <c r="AD687" s="9" t="s">
        <v>1148</v>
      </c>
      <c r="AE687" s="30">
        <v>0</v>
      </c>
      <c r="AF687" s="9" t="s">
        <v>1148</v>
      </c>
      <c r="AG687" s="19">
        <v>0</v>
      </c>
      <c r="AH687" s="34" t="s">
        <v>1148</v>
      </c>
      <c r="AI687" s="32">
        <v>5</v>
      </c>
      <c r="AJ687" s="7" t="s">
        <v>1148</v>
      </c>
      <c r="AK687" s="7" t="str">
        <f>IF(OR(N687="Q",P687="Q",R687="Q",T687="Q",V687="Q",X687="Q",Z687="Q",AB687="Q",AD687="Q",AF687="Q",AH687="Q",AJ687="Q"),"Yes","No")</f>
        <v>No</v>
      </c>
    </row>
    <row r="688" spans="1:37">
      <c r="A688" s="7" t="s">
        <v>300</v>
      </c>
      <c r="B688" s="7" t="s">
        <v>301</v>
      </c>
      <c r="C688" s="37" t="s">
        <v>86</v>
      </c>
      <c r="D688" s="298">
        <v>3058</v>
      </c>
      <c r="E688" s="299">
        <v>30058</v>
      </c>
      <c r="F688" s="27" t="s">
        <v>164</v>
      </c>
      <c r="G688" s="27" t="s">
        <v>160</v>
      </c>
      <c r="H688" s="35">
        <v>4586770</v>
      </c>
      <c r="I688" s="35">
        <v>8</v>
      </c>
      <c r="J688" s="9" t="s">
        <v>7</v>
      </c>
      <c r="K688" s="9" t="s">
        <v>161</v>
      </c>
      <c r="L688" s="8">
        <v>8</v>
      </c>
      <c r="M688" s="8">
        <v>9885</v>
      </c>
      <c r="N688" s="9" t="s">
        <v>1148</v>
      </c>
      <c r="O688" s="8">
        <v>0</v>
      </c>
      <c r="P688" s="9" t="s">
        <v>1148</v>
      </c>
      <c r="Q688" s="8">
        <v>0</v>
      </c>
      <c r="R688" s="9" t="s">
        <v>1148</v>
      </c>
      <c r="S688" s="8">
        <v>0</v>
      </c>
      <c r="T688" s="9" t="s">
        <v>1148</v>
      </c>
      <c r="U688" s="8">
        <v>0</v>
      </c>
      <c r="V688" s="9" t="s">
        <v>1148</v>
      </c>
      <c r="W688" s="33">
        <v>9885</v>
      </c>
      <c r="X688" s="9" t="s">
        <v>1148</v>
      </c>
      <c r="Y688" s="30">
        <v>14</v>
      </c>
      <c r="Z688" s="9" t="s">
        <v>1148</v>
      </c>
      <c r="AA688" s="30">
        <v>0</v>
      </c>
      <c r="AB688" s="9" t="s">
        <v>1148</v>
      </c>
      <c r="AC688" s="30">
        <v>0</v>
      </c>
      <c r="AD688" s="9" t="s">
        <v>1148</v>
      </c>
      <c r="AE688" s="30">
        <v>0</v>
      </c>
      <c r="AF688" s="9" t="s">
        <v>1148</v>
      </c>
      <c r="AG688" s="19">
        <v>0</v>
      </c>
      <c r="AH688" s="34" t="s">
        <v>1148</v>
      </c>
      <c r="AI688" s="32">
        <v>14</v>
      </c>
      <c r="AJ688" s="7" t="s">
        <v>1148</v>
      </c>
      <c r="AK688" s="7" t="str">
        <f>IF(OR(N688="Q",P688="Q",R688="Q",T688="Q",V688="Q",X688="Q",Z688="Q",AB688="Q",AD688="Q",AF688="Q",AH688="Q",AJ688="Q"),"Yes","No")</f>
        <v>No</v>
      </c>
    </row>
    <row r="689" spans="1:37">
      <c r="A689" s="7" t="s">
        <v>749</v>
      </c>
      <c r="B689" s="7" t="s">
        <v>554</v>
      </c>
      <c r="C689" s="37" t="s">
        <v>42</v>
      </c>
      <c r="D689" s="298">
        <v>5179</v>
      </c>
      <c r="E689" s="299">
        <v>50179</v>
      </c>
      <c r="F689" s="27" t="s">
        <v>189</v>
      </c>
      <c r="G689" s="27" t="s">
        <v>160</v>
      </c>
      <c r="H689" s="35">
        <v>8608208</v>
      </c>
      <c r="I689" s="35">
        <v>7</v>
      </c>
      <c r="J689" s="9" t="s">
        <v>10</v>
      </c>
      <c r="K689" s="9" t="s">
        <v>161</v>
      </c>
      <c r="L689" s="8">
        <v>7</v>
      </c>
      <c r="M689" s="8">
        <v>0</v>
      </c>
      <c r="N689" s="9" t="s">
        <v>1148</v>
      </c>
      <c r="O689" s="8">
        <v>0</v>
      </c>
      <c r="P689" s="9" t="s">
        <v>1148</v>
      </c>
      <c r="Q689" s="8">
        <v>0</v>
      </c>
      <c r="R689" s="9" t="s">
        <v>1148</v>
      </c>
      <c r="S689" s="8">
        <v>0</v>
      </c>
      <c r="T689" s="9" t="s">
        <v>1148</v>
      </c>
      <c r="U689" s="8">
        <v>0</v>
      </c>
      <c r="V689" s="9" t="s">
        <v>1148</v>
      </c>
      <c r="W689" s="33">
        <v>0</v>
      </c>
      <c r="X689" s="9" t="s">
        <v>1148</v>
      </c>
      <c r="Y689" s="30">
        <v>0</v>
      </c>
      <c r="Z689" s="9" t="s">
        <v>1148</v>
      </c>
      <c r="AA689" s="30">
        <v>0</v>
      </c>
      <c r="AB689" s="9" t="s">
        <v>1148</v>
      </c>
      <c r="AC689" s="30">
        <v>0</v>
      </c>
      <c r="AD689" s="9" t="s">
        <v>1148</v>
      </c>
      <c r="AE689" s="30">
        <v>0</v>
      </c>
      <c r="AF689" s="9" t="s">
        <v>1148</v>
      </c>
      <c r="AG689" s="19">
        <v>0</v>
      </c>
      <c r="AH689" s="34" t="s">
        <v>1148</v>
      </c>
      <c r="AI689" s="32">
        <v>0</v>
      </c>
      <c r="AJ689" s="7" t="s">
        <v>1148</v>
      </c>
      <c r="AK689" s="7" t="str">
        <f>IF(OR(N689="Q",P689="Q",R689="Q",T689="Q",V689="Q",X689="Q",Z689="Q",AB689="Q",AD689="Q",AF689="Q",AH689="Q",AJ689="Q"),"Yes","No")</f>
        <v>No</v>
      </c>
    </row>
    <row r="690" spans="1:37">
      <c r="A690" s="7" t="s">
        <v>342</v>
      </c>
      <c r="B690" s="7" t="s">
        <v>343</v>
      </c>
      <c r="C690" s="37" t="s">
        <v>38</v>
      </c>
      <c r="D690" s="298">
        <v>7030</v>
      </c>
      <c r="E690" s="299">
        <v>70030</v>
      </c>
      <c r="F690" s="27" t="s">
        <v>164</v>
      </c>
      <c r="G690" s="27" t="s">
        <v>160</v>
      </c>
      <c r="H690" s="35">
        <v>106621</v>
      </c>
      <c r="I690" s="35">
        <v>7</v>
      </c>
      <c r="J690" s="9" t="s">
        <v>7</v>
      </c>
      <c r="K690" s="9" t="s">
        <v>161</v>
      </c>
      <c r="L690" s="8">
        <v>7</v>
      </c>
      <c r="M690" s="8">
        <v>8446</v>
      </c>
      <c r="N690" s="9" t="s">
        <v>1148</v>
      </c>
      <c r="O690" s="8">
        <v>1201</v>
      </c>
      <c r="P690" s="9" t="s">
        <v>1148</v>
      </c>
      <c r="Q690" s="8">
        <v>0</v>
      </c>
      <c r="R690" s="9" t="s">
        <v>1148</v>
      </c>
      <c r="S690" s="8">
        <v>39</v>
      </c>
      <c r="T690" s="9" t="s">
        <v>1148</v>
      </c>
      <c r="U690" s="8">
        <v>0</v>
      </c>
      <c r="V690" s="9" t="s">
        <v>1148</v>
      </c>
      <c r="W690" s="33">
        <v>9686</v>
      </c>
      <c r="X690" s="9" t="s">
        <v>1148</v>
      </c>
      <c r="Y690" s="30">
        <v>9</v>
      </c>
      <c r="Z690" s="9" t="s">
        <v>1148</v>
      </c>
      <c r="AA690" s="30">
        <v>1</v>
      </c>
      <c r="AB690" s="9" t="s">
        <v>1148</v>
      </c>
      <c r="AC690" s="30">
        <v>0</v>
      </c>
      <c r="AD690" s="9" t="s">
        <v>1148</v>
      </c>
      <c r="AE690" s="30">
        <v>1</v>
      </c>
      <c r="AF690" s="9" t="s">
        <v>1148</v>
      </c>
      <c r="AG690" s="19">
        <v>0</v>
      </c>
      <c r="AH690" s="34" t="s">
        <v>1148</v>
      </c>
      <c r="AI690" s="32">
        <v>11</v>
      </c>
      <c r="AJ690" s="7" t="s">
        <v>1148</v>
      </c>
      <c r="AK690" s="7" t="str">
        <f>IF(OR(N690="Q",P690="Q",R690="Q",T690="Q",V690="Q",X690="Q",Z690="Q",AB690="Q",AD690="Q",AF690="Q",AH690="Q",AJ690="Q"),"Yes","No")</f>
        <v>No</v>
      </c>
    </row>
    <row r="691" spans="1:37">
      <c r="A691" s="7" t="s">
        <v>777</v>
      </c>
      <c r="B691" s="7" t="s">
        <v>523</v>
      </c>
      <c r="C691" s="37" t="s">
        <v>57</v>
      </c>
      <c r="D691" s="298">
        <v>8107</v>
      </c>
      <c r="E691" s="299">
        <v>80107</v>
      </c>
      <c r="F691" s="27" t="s">
        <v>114</v>
      </c>
      <c r="G691" s="27" t="s">
        <v>160</v>
      </c>
      <c r="H691" s="35">
        <v>82157</v>
      </c>
      <c r="I691" s="35">
        <v>6</v>
      </c>
      <c r="J691" s="9" t="s">
        <v>7</v>
      </c>
      <c r="K691" s="9" t="s">
        <v>161</v>
      </c>
      <c r="L691" s="8">
        <v>6</v>
      </c>
      <c r="M691" s="8">
        <v>16154</v>
      </c>
      <c r="N691" s="9" t="s">
        <v>1148</v>
      </c>
      <c r="O691" s="8">
        <v>210</v>
      </c>
      <c r="P691" s="9" t="s">
        <v>1148</v>
      </c>
      <c r="Q691" s="8">
        <v>0</v>
      </c>
      <c r="R691" s="9" t="s">
        <v>1148</v>
      </c>
      <c r="S691" s="8">
        <v>1122</v>
      </c>
      <c r="T691" s="9" t="s">
        <v>1148</v>
      </c>
      <c r="U691" s="8">
        <v>0</v>
      </c>
      <c r="V691" s="9" t="s">
        <v>1148</v>
      </c>
      <c r="W691" s="33">
        <v>17486</v>
      </c>
      <c r="X691" s="9" t="s">
        <v>1148</v>
      </c>
      <c r="Y691" s="30">
        <v>41.5</v>
      </c>
      <c r="Z691" s="9" t="s">
        <v>1148</v>
      </c>
      <c r="AA691" s="30">
        <v>0.5</v>
      </c>
      <c r="AB691" s="9" t="s">
        <v>1148</v>
      </c>
      <c r="AC691" s="30">
        <v>0</v>
      </c>
      <c r="AD691" s="9" t="s">
        <v>1148</v>
      </c>
      <c r="AE691" s="30">
        <v>1</v>
      </c>
      <c r="AF691" s="9" t="s">
        <v>1148</v>
      </c>
      <c r="AG691" s="19">
        <v>0</v>
      </c>
      <c r="AH691" s="34" t="s">
        <v>1148</v>
      </c>
      <c r="AI691" s="32">
        <v>43</v>
      </c>
      <c r="AJ691" s="7" t="s">
        <v>1148</v>
      </c>
      <c r="AK691" s="7" t="str">
        <f>IF(OR(N691="Q",P691="Q",R691="Q",T691="Q",V691="Q",X691="Q",Z691="Q",AB691="Q",AD691="Q",AF691="Q",AH691="Q",AJ691="Q"),"Yes","No")</f>
        <v>No</v>
      </c>
    </row>
    <row r="692" spans="1:37">
      <c r="A692" s="7" t="s">
        <v>126</v>
      </c>
      <c r="B692" s="7" t="s">
        <v>497</v>
      </c>
      <c r="C692" s="37" t="s">
        <v>70</v>
      </c>
      <c r="D692" s="298">
        <v>2189</v>
      </c>
      <c r="E692" s="299">
        <v>20189</v>
      </c>
      <c r="F692" s="27" t="s">
        <v>175</v>
      </c>
      <c r="G692" s="27" t="s">
        <v>160</v>
      </c>
      <c r="H692" s="35">
        <v>18351295</v>
      </c>
      <c r="I692" s="35">
        <v>6</v>
      </c>
      <c r="J692" s="9" t="s">
        <v>19</v>
      </c>
      <c r="K692" s="9" t="s">
        <v>161</v>
      </c>
      <c r="L692" s="8">
        <v>6</v>
      </c>
      <c r="M692" s="8">
        <v>0</v>
      </c>
      <c r="N692" s="9" t="s">
        <v>1148</v>
      </c>
      <c r="O692" s="8">
        <v>0</v>
      </c>
      <c r="P692" s="9" t="s">
        <v>1148</v>
      </c>
      <c r="Q692" s="8">
        <v>450</v>
      </c>
      <c r="R692" s="9" t="s">
        <v>1148</v>
      </c>
      <c r="S692" s="8">
        <v>0</v>
      </c>
      <c r="T692" s="9" t="s">
        <v>1148</v>
      </c>
      <c r="U692" s="8">
        <v>0</v>
      </c>
      <c r="V692" s="9" t="s">
        <v>1148</v>
      </c>
      <c r="W692" s="33">
        <v>450</v>
      </c>
      <c r="X692" s="9" t="s">
        <v>1148</v>
      </c>
      <c r="Y692" s="30">
        <v>0</v>
      </c>
      <c r="Z692" s="9" t="s">
        <v>1148</v>
      </c>
      <c r="AA692" s="30">
        <v>0</v>
      </c>
      <c r="AB692" s="9" t="s">
        <v>1148</v>
      </c>
      <c r="AC692" s="30">
        <v>1</v>
      </c>
      <c r="AD692" s="9" t="s">
        <v>1148</v>
      </c>
      <c r="AE692" s="30">
        <v>0</v>
      </c>
      <c r="AF692" s="9" t="s">
        <v>1148</v>
      </c>
      <c r="AG692" s="19">
        <v>0</v>
      </c>
      <c r="AH692" s="34" t="s">
        <v>1148</v>
      </c>
      <c r="AI692" s="32">
        <v>1</v>
      </c>
      <c r="AJ692" s="7" t="s">
        <v>1148</v>
      </c>
      <c r="AK692" s="7" t="str">
        <f>IF(OR(N692="Q",P692="Q",R692="Q",T692="Q",V692="Q",X692="Q",Z692="Q",AB692="Q",AD692="Q",AF692="Q",AH692="Q",AJ692="Q"),"Yes","No")</f>
        <v>No</v>
      </c>
    </row>
    <row r="693" spans="1:37">
      <c r="A693" s="7" t="s">
        <v>15</v>
      </c>
      <c r="B693" s="7" t="s">
        <v>409</v>
      </c>
      <c r="C693" s="37" t="s">
        <v>13</v>
      </c>
      <c r="D693" s="298">
        <v>9140</v>
      </c>
      <c r="E693" s="299">
        <v>90140</v>
      </c>
      <c r="F693" s="27" t="s">
        <v>164</v>
      </c>
      <c r="G693" s="27" t="s">
        <v>160</v>
      </c>
      <c r="H693" s="35">
        <v>3629114</v>
      </c>
      <c r="I693" s="35">
        <v>5</v>
      </c>
      <c r="J693" s="9" t="s">
        <v>10</v>
      </c>
      <c r="K693" s="9" t="s">
        <v>161</v>
      </c>
      <c r="L693" s="8">
        <v>5</v>
      </c>
      <c r="M693" s="8">
        <v>3044</v>
      </c>
      <c r="N693" s="9" t="s">
        <v>1148</v>
      </c>
      <c r="O693" s="8">
        <v>0</v>
      </c>
      <c r="P693" s="9" t="s">
        <v>1148</v>
      </c>
      <c r="Q693" s="8">
        <v>0</v>
      </c>
      <c r="R693" s="9" t="s">
        <v>1148</v>
      </c>
      <c r="S693" s="8">
        <v>0</v>
      </c>
      <c r="T693" s="9" t="s">
        <v>1148</v>
      </c>
      <c r="U693" s="8">
        <v>0</v>
      </c>
      <c r="V693" s="9" t="s">
        <v>1148</v>
      </c>
      <c r="W693" s="33">
        <v>3044</v>
      </c>
      <c r="X693" s="9" t="s">
        <v>1148</v>
      </c>
      <c r="Y693" s="30">
        <v>2</v>
      </c>
      <c r="Z693" s="9" t="s">
        <v>1148</v>
      </c>
      <c r="AA693" s="30">
        <v>0</v>
      </c>
      <c r="AB693" s="9" t="s">
        <v>1148</v>
      </c>
      <c r="AC693" s="30">
        <v>0</v>
      </c>
      <c r="AD693" s="9" t="s">
        <v>1148</v>
      </c>
      <c r="AE693" s="30">
        <v>0</v>
      </c>
      <c r="AF693" s="9" t="s">
        <v>1148</v>
      </c>
      <c r="AG693" s="19">
        <v>0</v>
      </c>
      <c r="AH693" s="34" t="s">
        <v>1148</v>
      </c>
      <c r="AI693" s="32">
        <v>2</v>
      </c>
      <c r="AJ693" s="7" t="s">
        <v>1148</v>
      </c>
      <c r="AK693" s="7" t="str">
        <f>IF(OR(N693="Q",P693="Q",R693="Q",T693="Q",V693="Q",X693="Q",Z693="Q",AB693="Q",AD693="Q",AF693="Q",AH693="Q",AJ693="Q"),"Yes","No")</f>
        <v>No</v>
      </c>
    </row>
    <row r="694" spans="1:37">
      <c r="A694" s="7" t="s">
        <v>193</v>
      </c>
      <c r="B694" s="7" t="s">
        <v>194</v>
      </c>
      <c r="C694" s="37" t="s">
        <v>26</v>
      </c>
      <c r="D694" s="298">
        <v>8025</v>
      </c>
      <c r="E694" s="299">
        <v>80025</v>
      </c>
      <c r="F694" s="27" t="s">
        <v>164</v>
      </c>
      <c r="G694" s="27" t="s">
        <v>160</v>
      </c>
      <c r="H694" s="35">
        <v>264465</v>
      </c>
      <c r="I694" s="35">
        <v>5</v>
      </c>
      <c r="J694" s="9" t="s">
        <v>7</v>
      </c>
      <c r="K694" s="9" t="s">
        <v>161</v>
      </c>
      <c r="L694" s="8">
        <v>3</v>
      </c>
      <c r="M694" s="8">
        <v>13552</v>
      </c>
      <c r="N694" s="9" t="s">
        <v>1148</v>
      </c>
      <c r="O694" s="8">
        <v>0</v>
      </c>
      <c r="P694" s="9" t="s">
        <v>1148</v>
      </c>
      <c r="Q694" s="8">
        <v>0</v>
      </c>
      <c r="R694" s="9" t="s">
        <v>1148</v>
      </c>
      <c r="S694" s="8">
        <v>0</v>
      </c>
      <c r="T694" s="9" t="s">
        <v>1148</v>
      </c>
      <c r="U694" s="8">
        <v>0</v>
      </c>
      <c r="V694" s="9" t="s">
        <v>1148</v>
      </c>
      <c r="W694" s="33">
        <v>13552</v>
      </c>
      <c r="X694" s="9" t="s">
        <v>1148</v>
      </c>
      <c r="Y694" s="30">
        <v>10.5</v>
      </c>
      <c r="Z694" s="9" t="s">
        <v>1148</v>
      </c>
      <c r="AA694" s="30">
        <v>0</v>
      </c>
      <c r="AB694" s="9" t="s">
        <v>1148</v>
      </c>
      <c r="AC694" s="30">
        <v>0</v>
      </c>
      <c r="AD694" s="9" t="s">
        <v>1148</v>
      </c>
      <c r="AE694" s="30">
        <v>0</v>
      </c>
      <c r="AF694" s="9" t="s">
        <v>1148</v>
      </c>
      <c r="AG694" s="19">
        <v>0</v>
      </c>
      <c r="AH694" s="34" t="s">
        <v>1148</v>
      </c>
      <c r="AI694" s="32">
        <v>10.5</v>
      </c>
      <c r="AJ694" s="7" t="s">
        <v>1148</v>
      </c>
      <c r="AK694" s="7" t="str">
        <f>IF(OR(N694="Q",P694="Q",R694="Q",T694="Q",V694="Q",X694="Q",Z694="Q",AB694="Q",AD694="Q",AF694="Q",AH694="Q",AJ694="Q"),"Yes","No")</f>
        <v>No</v>
      </c>
    </row>
    <row r="695" spans="1:37">
      <c r="A695" s="7" t="s">
        <v>193</v>
      </c>
      <c r="B695" s="7" t="s">
        <v>194</v>
      </c>
      <c r="C695" s="37" t="s">
        <v>26</v>
      </c>
      <c r="D695" s="298">
        <v>8025</v>
      </c>
      <c r="E695" s="299">
        <v>80025</v>
      </c>
      <c r="F695" s="27" t="s">
        <v>164</v>
      </c>
      <c r="G695" s="27" t="s">
        <v>160</v>
      </c>
      <c r="H695" s="35">
        <v>264465</v>
      </c>
      <c r="I695" s="35">
        <v>5</v>
      </c>
      <c r="J695" s="9" t="s">
        <v>10</v>
      </c>
      <c r="K695" s="9" t="s">
        <v>161</v>
      </c>
      <c r="L695" s="8">
        <v>2</v>
      </c>
      <c r="M695" s="8">
        <v>5240</v>
      </c>
      <c r="N695" s="9" t="s">
        <v>1148</v>
      </c>
      <c r="O695" s="8">
        <v>0</v>
      </c>
      <c r="P695" s="9" t="s">
        <v>1148</v>
      </c>
      <c r="Q695" s="8">
        <v>0</v>
      </c>
      <c r="R695" s="9" t="s">
        <v>1148</v>
      </c>
      <c r="S695" s="8">
        <v>0</v>
      </c>
      <c r="T695" s="9" t="s">
        <v>1148</v>
      </c>
      <c r="U695" s="8">
        <v>0</v>
      </c>
      <c r="V695" s="9" t="s">
        <v>1148</v>
      </c>
      <c r="W695" s="33">
        <v>5240</v>
      </c>
      <c r="X695" s="9" t="s">
        <v>1148</v>
      </c>
      <c r="Y695" s="30">
        <v>4.5</v>
      </c>
      <c r="Z695" s="9" t="s">
        <v>1148</v>
      </c>
      <c r="AA695" s="30">
        <v>0</v>
      </c>
      <c r="AB695" s="9" t="s">
        <v>1148</v>
      </c>
      <c r="AC695" s="30">
        <v>0</v>
      </c>
      <c r="AD695" s="9" t="s">
        <v>1148</v>
      </c>
      <c r="AE695" s="30">
        <v>0</v>
      </c>
      <c r="AF695" s="9" t="s">
        <v>1148</v>
      </c>
      <c r="AG695" s="19">
        <v>0</v>
      </c>
      <c r="AH695" s="34" t="s">
        <v>1148</v>
      </c>
      <c r="AI695" s="32">
        <v>4.5</v>
      </c>
      <c r="AJ695" s="7" t="s">
        <v>1148</v>
      </c>
      <c r="AK695" s="7" t="str">
        <f>IF(OR(N695="Q",P695="Q",R695="Q",T695="Q",V695="Q",X695="Q",Z695="Q",AB695="Q",AD695="Q",AF695="Q",AH695="Q",AJ695="Q"),"Yes","No")</f>
        <v>No</v>
      </c>
    </row>
    <row r="696" spans="1:37">
      <c r="A696" s="7" t="s">
        <v>256</v>
      </c>
      <c r="B696" s="7" t="s">
        <v>257</v>
      </c>
      <c r="C696" s="37" t="s">
        <v>51</v>
      </c>
      <c r="D696" s="298">
        <v>1088</v>
      </c>
      <c r="E696" s="299">
        <v>10088</v>
      </c>
      <c r="F696" s="27" t="s">
        <v>167</v>
      </c>
      <c r="G696" s="27" t="s">
        <v>160</v>
      </c>
      <c r="H696" s="35">
        <v>203914</v>
      </c>
      <c r="I696" s="35">
        <v>4</v>
      </c>
      <c r="J696" s="9" t="s">
        <v>19</v>
      </c>
      <c r="K696" s="9" t="s">
        <v>161</v>
      </c>
      <c r="L696" s="8">
        <v>4</v>
      </c>
      <c r="M696" s="8">
        <v>19385</v>
      </c>
      <c r="N696" s="9" t="s">
        <v>1148</v>
      </c>
      <c r="O696" s="8">
        <v>0</v>
      </c>
      <c r="P696" s="9" t="s">
        <v>1148</v>
      </c>
      <c r="Q696" s="8">
        <v>0</v>
      </c>
      <c r="R696" s="9" t="s">
        <v>1148</v>
      </c>
      <c r="S696" s="8">
        <v>0</v>
      </c>
      <c r="T696" s="9" t="s">
        <v>1148</v>
      </c>
      <c r="U696" s="8">
        <v>0</v>
      </c>
      <c r="V696" s="9" t="s">
        <v>1148</v>
      </c>
      <c r="W696" s="33">
        <v>19385</v>
      </c>
      <c r="X696" s="9" t="s">
        <v>1148</v>
      </c>
      <c r="Y696" s="30">
        <v>36</v>
      </c>
      <c r="Z696" s="9" t="s">
        <v>1148</v>
      </c>
      <c r="AA696" s="30">
        <v>0</v>
      </c>
      <c r="AB696" s="9" t="s">
        <v>1148</v>
      </c>
      <c r="AC696" s="30">
        <v>0</v>
      </c>
      <c r="AD696" s="9" t="s">
        <v>1148</v>
      </c>
      <c r="AE696" s="30">
        <v>0</v>
      </c>
      <c r="AF696" s="9" t="s">
        <v>1148</v>
      </c>
      <c r="AG696" s="19">
        <v>0</v>
      </c>
      <c r="AH696" s="34" t="s">
        <v>1148</v>
      </c>
      <c r="AI696" s="32">
        <v>36</v>
      </c>
      <c r="AJ696" s="7" t="s">
        <v>1148</v>
      </c>
      <c r="AK696" s="7" t="str">
        <f>IF(OR(N696="Q",P696="Q",R696="Q",T696="Q",V696="Q",X696="Q",Z696="Q",AB696="Q",AD696="Q",AF696="Q",AH696="Q",AJ696="Q"),"Yes","No")</f>
        <v>No</v>
      </c>
    </row>
    <row r="697" spans="1:37">
      <c r="A697" s="7" t="s">
        <v>370</v>
      </c>
      <c r="B697" s="7" t="s">
        <v>371</v>
      </c>
      <c r="C697" s="37" t="s">
        <v>42</v>
      </c>
      <c r="D697" s="298">
        <v>5042</v>
      </c>
      <c r="E697" s="299">
        <v>50042</v>
      </c>
      <c r="F697" s="27" t="s">
        <v>164</v>
      </c>
      <c r="G697" s="27" t="s">
        <v>160</v>
      </c>
      <c r="H697" s="35">
        <v>8608208</v>
      </c>
      <c r="I697" s="35">
        <v>4</v>
      </c>
      <c r="J697" s="9" t="s">
        <v>7</v>
      </c>
      <c r="K697" s="9" t="s">
        <v>161</v>
      </c>
      <c r="L697" s="8">
        <v>3</v>
      </c>
      <c r="M697" s="8">
        <v>0</v>
      </c>
      <c r="N697" s="9" t="s">
        <v>1148</v>
      </c>
      <c r="O697" s="8">
        <v>0</v>
      </c>
      <c r="P697" s="9" t="s">
        <v>1148</v>
      </c>
      <c r="Q697" s="8">
        <v>0</v>
      </c>
      <c r="R697" s="9" t="s">
        <v>1148</v>
      </c>
      <c r="S697" s="8">
        <v>0</v>
      </c>
      <c r="T697" s="9" t="s">
        <v>1148</v>
      </c>
      <c r="U697" s="8">
        <v>0</v>
      </c>
      <c r="V697" s="9" t="s">
        <v>1148</v>
      </c>
      <c r="W697" s="33">
        <v>0</v>
      </c>
      <c r="X697" s="9" t="s">
        <v>1148</v>
      </c>
      <c r="Y697" s="30">
        <v>0</v>
      </c>
      <c r="Z697" s="9" t="s">
        <v>1148</v>
      </c>
      <c r="AA697" s="30">
        <v>0</v>
      </c>
      <c r="AB697" s="9" t="s">
        <v>1148</v>
      </c>
      <c r="AC697" s="30">
        <v>0</v>
      </c>
      <c r="AD697" s="9" t="s">
        <v>1148</v>
      </c>
      <c r="AE697" s="30">
        <v>0</v>
      </c>
      <c r="AF697" s="9" t="s">
        <v>1148</v>
      </c>
      <c r="AG697" s="19">
        <v>0</v>
      </c>
      <c r="AH697" s="34" t="s">
        <v>1148</v>
      </c>
      <c r="AI697" s="32">
        <v>0</v>
      </c>
      <c r="AJ697" s="7" t="s">
        <v>1148</v>
      </c>
      <c r="AK697" s="7" t="str">
        <f>IF(OR(N697="Q",P697="Q",R697="Q",T697="Q",V697="Q",X697="Q",Z697="Q",AB697="Q",AD697="Q",AF697="Q",AH697="Q",AJ697="Q"),"Yes","No")</f>
        <v>No</v>
      </c>
    </row>
    <row r="698" spans="1:37">
      <c r="A698" s="7" t="s">
        <v>370</v>
      </c>
      <c r="B698" s="7" t="s">
        <v>371</v>
      </c>
      <c r="C698" s="37" t="s">
        <v>42</v>
      </c>
      <c r="D698" s="298">
        <v>5042</v>
      </c>
      <c r="E698" s="299">
        <v>50042</v>
      </c>
      <c r="F698" s="27" t="s">
        <v>164</v>
      </c>
      <c r="G698" s="27" t="s">
        <v>160</v>
      </c>
      <c r="H698" s="35">
        <v>8608208</v>
      </c>
      <c r="I698" s="35">
        <v>4</v>
      </c>
      <c r="J698" s="9" t="s">
        <v>10</v>
      </c>
      <c r="K698" s="9" t="s">
        <v>161</v>
      </c>
      <c r="L698" s="8">
        <v>1</v>
      </c>
      <c r="M698" s="8">
        <v>0</v>
      </c>
      <c r="N698" s="9" t="s">
        <v>1148</v>
      </c>
      <c r="O698" s="8">
        <v>0</v>
      </c>
      <c r="P698" s="9" t="s">
        <v>1148</v>
      </c>
      <c r="Q698" s="8">
        <v>0</v>
      </c>
      <c r="R698" s="9" t="s">
        <v>1148</v>
      </c>
      <c r="S698" s="8">
        <v>0</v>
      </c>
      <c r="T698" s="9" t="s">
        <v>1148</v>
      </c>
      <c r="U698" s="8">
        <v>0</v>
      </c>
      <c r="V698" s="9" t="s">
        <v>1148</v>
      </c>
      <c r="W698" s="33">
        <v>0</v>
      </c>
      <c r="X698" s="9" t="s">
        <v>1148</v>
      </c>
      <c r="Y698" s="30">
        <v>0</v>
      </c>
      <c r="Z698" s="9" t="s">
        <v>1148</v>
      </c>
      <c r="AA698" s="30">
        <v>0</v>
      </c>
      <c r="AB698" s="9" t="s">
        <v>1148</v>
      </c>
      <c r="AC698" s="30">
        <v>0</v>
      </c>
      <c r="AD698" s="9" t="s">
        <v>1148</v>
      </c>
      <c r="AE698" s="30">
        <v>0</v>
      </c>
      <c r="AF698" s="9" t="s">
        <v>1148</v>
      </c>
      <c r="AG698" s="19">
        <v>0</v>
      </c>
      <c r="AH698" s="34" t="s">
        <v>1148</v>
      </c>
      <c r="AI698" s="32">
        <v>0</v>
      </c>
      <c r="AJ698" s="7" t="s">
        <v>1148</v>
      </c>
      <c r="AK698" s="7" t="str">
        <f>IF(OR(N698="Q",P698="Q",R698="Q",T698="Q",V698="Q",X698="Q",Z698="Q",AB698="Q",AD698="Q",AF698="Q",AH698="Q",AJ698="Q"),"Yes","No")</f>
        <v>No</v>
      </c>
    </row>
    <row r="699" spans="1:37">
      <c r="A699" s="7" t="s">
        <v>1135</v>
      </c>
      <c r="B699" s="7" t="s">
        <v>499</v>
      </c>
      <c r="C699" s="37" t="s">
        <v>36</v>
      </c>
      <c r="D699" s="298">
        <v>4230</v>
      </c>
      <c r="E699" s="299">
        <v>40230</v>
      </c>
      <c r="F699" s="27" t="s">
        <v>164</v>
      </c>
      <c r="G699" s="27" t="s">
        <v>160</v>
      </c>
      <c r="H699" s="35">
        <v>4515419</v>
      </c>
      <c r="I699" s="35">
        <v>3</v>
      </c>
      <c r="J699" s="9" t="s">
        <v>12</v>
      </c>
      <c r="K699" s="9" t="s">
        <v>161</v>
      </c>
      <c r="L699" s="8">
        <v>3</v>
      </c>
      <c r="M699" s="8">
        <v>286</v>
      </c>
      <c r="N699" s="9" t="s">
        <v>1148</v>
      </c>
      <c r="O699" s="8">
        <v>0</v>
      </c>
      <c r="P699" s="9" t="s">
        <v>1148</v>
      </c>
      <c r="Q699" s="8">
        <v>0</v>
      </c>
      <c r="R699" s="9" t="s">
        <v>1148</v>
      </c>
      <c r="S699" s="8">
        <v>0</v>
      </c>
      <c r="T699" s="9" t="s">
        <v>1148</v>
      </c>
      <c r="U699" s="8">
        <v>0</v>
      </c>
      <c r="V699" s="9" t="s">
        <v>1148</v>
      </c>
      <c r="W699" s="33">
        <v>286</v>
      </c>
      <c r="X699" s="9" t="s">
        <v>1148</v>
      </c>
      <c r="Y699" s="30">
        <v>1</v>
      </c>
      <c r="Z699" s="9" t="s">
        <v>1148</v>
      </c>
      <c r="AA699" s="30">
        <v>0</v>
      </c>
      <c r="AB699" s="9" t="s">
        <v>1148</v>
      </c>
      <c r="AC699" s="30">
        <v>0</v>
      </c>
      <c r="AD699" s="9" t="s">
        <v>1148</v>
      </c>
      <c r="AE699" s="30">
        <v>0</v>
      </c>
      <c r="AF699" s="9" t="s">
        <v>1148</v>
      </c>
      <c r="AG699" s="19">
        <v>0</v>
      </c>
      <c r="AH699" s="34" t="s">
        <v>1148</v>
      </c>
      <c r="AI699" s="32">
        <v>1</v>
      </c>
      <c r="AJ699" s="7" t="s">
        <v>1148</v>
      </c>
      <c r="AK699" s="7" t="str">
        <f>IF(OR(N699="Q",P699="Q",R699="Q",T699="Q",V699="Q",X699="Q",Z699="Q",AB699="Q",AD699="Q",AF699="Q",AH699="Q",AJ699="Q"),"Yes","No")</f>
        <v>No</v>
      </c>
    </row>
    <row r="700" spans="1:37">
      <c r="A700" s="7" t="s">
        <v>810</v>
      </c>
      <c r="B700" s="7" t="s">
        <v>355</v>
      </c>
      <c r="C700" s="37" t="s">
        <v>84</v>
      </c>
      <c r="D700" s="298">
        <v>6133</v>
      </c>
      <c r="E700" s="299">
        <v>60133</v>
      </c>
      <c r="F700" s="27" t="s">
        <v>189</v>
      </c>
      <c r="G700" s="27" t="s">
        <v>160</v>
      </c>
      <c r="H700" s="35">
        <v>5121892</v>
      </c>
      <c r="I700" s="35">
        <v>3</v>
      </c>
      <c r="J700" s="9" t="s">
        <v>12</v>
      </c>
      <c r="K700" s="9" t="s">
        <v>161</v>
      </c>
      <c r="L700" s="8">
        <v>3</v>
      </c>
      <c r="M700" s="8">
        <v>3370</v>
      </c>
      <c r="N700" s="9" t="s">
        <v>1148</v>
      </c>
      <c r="O700" s="8">
        <v>17</v>
      </c>
      <c r="P700" s="9" t="s">
        <v>1148</v>
      </c>
      <c r="Q700" s="8">
        <v>1</v>
      </c>
      <c r="R700" s="9" t="s">
        <v>1148</v>
      </c>
      <c r="S700" s="8">
        <v>2375</v>
      </c>
      <c r="T700" s="9" t="s">
        <v>1148</v>
      </c>
      <c r="U700" s="8">
        <v>10</v>
      </c>
      <c r="V700" s="9" t="s">
        <v>1148</v>
      </c>
      <c r="W700" s="33">
        <v>5773</v>
      </c>
      <c r="X700" s="9" t="s">
        <v>1148</v>
      </c>
      <c r="Y700" s="30">
        <v>9</v>
      </c>
      <c r="Z700" s="9" t="s">
        <v>1148</v>
      </c>
      <c r="AA700" s="30">
        <v>1.86</v>
      </c>
      <c r="AB700" s="9" t="s">
        <v>1148</v>
      </c>
      <c r="AC700" s="30">
        <v>0.1</v>
      </c>
      <c r="AD700" s="9" t="s">
        <v>1148</v>
      </c>
      <c r="AE700" s="30">
        <v>3</v>
      </c>
      <c r="AF700" s="9" t="s">
        <v>1148</v>
      </c>
      <c r="AG700" s="19">
        <v>1</v>
      </c>
      <c r="AH700" s="34" t="s">
        <v>1148</v>
      </c>
      <c r="AI700" s="32">
        <v>14.96</v>
      </c>
      <c r="AJ700" s="7" t="s">
        <v>1148</v>
      </c>
      <c r="AK700" s="7" t="str">
        <f>IF(OR(N700="Q",P700="Q",R700="Q",T700="Q",V700="Q",X700="Q",Z700="Q",AB700="Q",AD700="Q",AF700="Q",AH700="Q",AJ700="Q"),"Yes","No")</f>
        <v>No</v>
      </c>
    </row>
    <row r="701" spans="1:37">
      <c r="A701" s="7" t="s">
        <v>778</v>
      </c>
      <c r="B701" s="7" t="s">
        <v>269</v>
      </c>
      <c r="C701" s="37" t="s">
        <v>89</v>
      </c>
      <c r="D701" s="298">
        <v>54</v>
      </c>
      <c r="E701" s="299">
        <v>54</v>
      </c>
      <c r="F701" s="27" t="s">
        <v>167</v>
      </c>
      <c r="G701" s="27" t="s">
        <v>160</v>
      </c>
      <c r="H701" s="35">
        <v>3059393</v>
      </c>
      <c r="I701" s="35">
        <v>2</v>
      </c>
      <c r="J701" s="9" t="s">
        <v>19</v>
      </c>
      <c r="K701" s="9" t="s">
        <v>161</v>
      </c>
      <c r="L701" s="8">
        <v>2</v>
      </c>
      <c r="M701" s="8">
        <v>2046</v>
      </c>
      <c r="N701" s="9" t="s">
        <v>1148</v>
      </c>
      <c r="O701" s="8">
        <v>1243</v>
      </c>
      <c r="P701" s="9" t="s">
        <v>1148</v>
      </c>
      <c r="Q701" s="8">
        <v>74</v>
      </c>
      <c r="R701" s="9" t="s">
        <v>1148</v>
      </c>
      <c r="S701" s="8">
        <v>443</v>
      </c>
      <c r="T701" s="9" t="s">
        <v>1148</v>
      </c>
      <c r="U701" s="8">
        <v>486</v>
      </c>
      <c r="V701" s="9" t="s">
        <v>1148</v>
      </c>
      <c r="W701" s="33">
        <v>4292</v>
      </c>
      <c r="X701" s="9" t="s">
        <v>1148</v>
      </c>
      <c r="Y701" s="30">
        <v>15</v>
      </c>
      <c r="Z701" s="9" t="s">
        <v>1148</v>
      </c>
      <c r="AA701" s="30">
        <v>5</v>
      </c>
      <c r="AB701" s="9" t="s">
        <v>1148</v>
      </c>
      <c r="AC701" s="30">
        <v>0</v>
      </c>
      <c r="AD701" s="9" t="s">
        <v>1148</v>
      </c>
      <c r="AE701" s="30">
        <v>0.2</v>
      </c>
      <c r="AF701" s="9" t="s">
        <v>1148</v>
      </c>
      <c r="AG701" s="19">
        <v>0.2</v>
      </c>
      <c r="AH701" s="34" t="s">
        <v>1148</v>
      </c>
      <c r="AI701" s="32">
        <v>20.399999999999999</v>
      </c>
      <c r="AJ701" s="7" t="s">
        <v>1148</v>
      </c>
      <c r="AK701" s="7" t="str">
        <f>IF(OR(N701="Q",P701="Q",R701="Q",T701="Q",V701="Q",X701="Q",Z701="Q",AB701="Q",AD701="Q",AF701="Q",AH701="Q",AJ701="Q"),"Yes","No")</f>
        <v>No</v>
      </c>
    </row>
    <row r="702" spans="1:37">
      <c r="A702" s="7" t="s">
        <v>239</v>
      </c>
      <c r="B702" s="7" t="s">
        <v>240</v>
      </c>
      <c r="C702" s="37" t="s">
        <v>73</v>
      </c>
      <c r="D702" s="298">
        <v>5143</v>
      </c>
      <c r="E702" s="299">
        <v>50143</v>
      </c>
      <c r="F702" s="27" t="s">
        <v>164</v>
      </c>
      <c r="G702" s="27" t="s">
        <v>160</v>
      </c>
      <c r="H702" s="35">
        <v>1780673</v>
      </c>
      <c r="I702" s="35">
        <v>2</v>
      </c>
      <c r="J702" s="9" t="s">
        <v>7</v>
      </c>
      <c r="K702" s="9" t="s">
        <v>161</v>
      </c>
      <c r="L702" s="8">
        <v>2</v>
      </c>
      <c r="M702" s="8">
        <v>7419</v>
      </c>
      <c r="N702" s="9" t="s">
        <v>1148</v>
      </c>
      <c r="O702" s="8">
        <v>0</v>
      </c>
      <c r="P702" s="9" t="s">
        <v>1148</v>
      </c>
      <c r="Q702" s="8">
        <v>0</v>
      </c>
      <c r="R702" s="9" t="s">
        <v>1148</v>
      </c>
      <c r="S702" s="8">
        <v>0</v>
      </c>
      <c r="T702" s="9" t="s">
        <v>1148</v>
      </c>
      <c r="U702" s="8">
        <v>0</v>
      </c>
      <c r="V702" s="9" t="s">
        <v>1148</v>
      </c>
      <c r="W702" s="33">
        <v>7419</v>
      </c>
      <c r="X702" s="9" t="s">
        <v>1148</v>
      </c>
      <c r="Y702" s="30">
        <v>7</v>
      </c>
      <c r="Z702" s="9" t="s">
        <v>1148</v>
      </c>
      <c r="AA702" s="30">
        <v>0</v>
      </c>
      <c r="AB702" s="9" t="s">
        <v>1148</v>
      </c>
      <c r="AC702" s="30">
        <v>0</v>
      </c>
      <c r="AD702" s="9" t="s">
        <v>1148</v>
      </c>
      <c r="AE702" s="30">
        <v>0</v>
      </c>
      <c r="AF702" s="9" t="s">
        <v>1148</v>
      </c>
      <c r="AG702" s="19">
        <v>0</v>
      </c>
      <c r="AH702" s="34" t="s">
        <v>1148</v>
      </c>
      <c r="AI702" s="32">
        <v>7</v>
      </c>
      <c r="AJ702" s="7" t="s">
        <v>1148</v>
      </c>
      <c r="AK702" s="7" t="str">
        <f>IF(OR(N702="Q",P702="Q",R702="Q",T702="Q",V702="Q",X702="Q",Z702="Q",AB702="Q",AD702="Q",AF702="Q",AH702="Q",AJ702="Q"),"Yes","No")</f>
        <v>No</v>
      </c>
    </row>
  </sheetData>
  <autoFilter ref="A1:AK702">
    <sortState ref="A2:AK702">
      <sortCondition descending="1" ref="I1:I702"/>
    </sortState>
  </autoFilter>
  <conditionalFormatting sqref="A2:AK362 A365:AK702 B363:AK364">
    <cfRule type="expression" dxfId="142" priority="2">
      <formula>MOD(ROW(),2)=0</formula>
    </cfRule>
  </conditionalFormatting>
  <conditionalFormatting sqref="A363:A364">
    <cfRule type="expression" dxfId="141" priority="1">
      <formula>MOD(ROW(),2)=0</formula>
    </cfRule>
  </conditionalFormatting>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112" r:id="rId3" name="Drop Down 40">
              <controlPr defaultSize="0" autoLine="0" autoPict="0" macro="[0]!DropDown40_Change" altText="This drop-down menu shows or hides columns indicating the presence of &quot;questionable&quot; data.">
                <anchor moveWithCells="1">
                  <from>
                    <xdr:col>37</xdr:col>
                    <xdr:colOff>146050</xdr:colOff>
                    <xdr:row>0</xdr:row>
                    <xdr:rowOff>107950</xdr:rowOff>
                  </from>
                  <to>
                    <xdr:col>40</xdr:col>
                    <xdr:colOff>203200</xdr:colOff>
                    <xdr:row>0</xdr:row>
                    <xdr:rowOff>355600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G383"/>
  <sheetViews>
    <sheetView workbookViewId="0">
      <pane xSplit="3" ySplit="1" topLeftCell="D2" activePane="bottomRight" state="frozen"/>
      <selection pane="topRight" activeCell="D1" sqref="D1"/>
      <selection pane="bottomLeft" activeCell="A2" sqref="A2"/>
      <selection pane="bottomRight"/>
    </sheetView>
  </sheetViews>
  <sheetFormatPr defaultColWidth="9.1796875" defaultRowHeight="10.5"/>
  <cols>
    <col min="1" max="1" width="27.81640625" style="3" customWidth="1"/>
    <col min="2" max="2" width="9.1796875" style="3" customWidth="1"/>
    <col min="3" max="3" width="6.54296875" style="38" bestFit="1" customWidth="1"/>
    <col min="4" max="4" width="9.1796875" style="300" customWidth="1"/>
    <col min="5" max="5" width="9.1796875" style="301" customWidth="1"/>
    <col min="6" max="6" width="18.453125" style="28" customWidth="1"/>
    <col min="7" max="7" width="9.1796875" style="2" customWidth="1"/>
    <col min="8" max="9" width="9.1796875" style="36" customWidth="1"/>
    <col min="10" max="10" width="11" style="295" bestFit="1" customWidth="1"/>
    <col min="11" max="11" width="12" style="14" bestFit="1" customWidth="1"/>
    <col min="12" max="12" width="19" style="6" hidden="1" customWidth="1"/>
    <col min="13" max="13" width="13.26953125" style="14" bestFit="1" customWidth="1"/>
    <col min="14" max="14" width="18.54296875" style="1" hidden="1" customWidth="1"/>
    <col min="15" max="15" width="13.26953125" style="14" bestFit="1" customWidth="1"/>
    <col min="16" max="16" width="18.54296875" style="1" hidden="1" customWidth="1"/>
    <col min="17" max="17" width="9.453125" style="14" bestFit="1" customWidth="1"/>
    <col min="18" max="18" width="13.7265625" style="1" hidden="1" customWidth="1"/>
    <col min="19" max="19" width="8.54296875" style="14" bestFit="1" customWidth="1"/>
    <col min="20" max="20" width="13.7265625" style="1" hidden="1" customWidth="1"/>
    <col min="21" max="21" width="8.7265625" style="87" bestFit="1" customWidth="1"/>
    <col min="22" max="22" width="0.54296875" style="4" hidden="1" customWidth="1"/>
    <col min="23" max="23" width="10" style="20" customWidth="1"/>
    <col min="24" max="24" width="18.453125" style="4" hidden="1" customWidth="1"/>
    <col min="25" max="25" width="16.26953125" style="31" bestFit="1" customWidth="1"/>
    <col min="26" max="26" width="19.81640625" style="4" hidden="1" customWidth="1"/>
    <col min="27" max="27" width="16.26953125" style="31" bestFit="1" customWidth="1"/>
    <col min="28" max="28" width="19.1796875" style="4" hidden="1" customWidth="1"/>
    <col min="29" max="29" width="15" style="31" bestFit="1" customWidth="1"/>
    <col min="30" max="30" width="16.26953125" style="4" hidden="1" customWidth="1"/>
    <col min="31" max="31" width="13.54296875" style="81" bestFit="1" customWidth="1"/>
    <col min="32" max="32" width="16.26953125" style="206" hidden="1" customWidth="1"/>
    <col min="33" max="33" width="11" style="89" bestFit="1" customWidth="1"/>
    <col min="34" max="34" width="15.81640625" style="46" hidden="1" customWidth="1"/>
    <col min="35" max="35" width="9.81640625" style="49" customWidth="1"/>
    <col min="36" max="36" width="10.453125" style="83" bestFit="1" customWidth="1"/>
    <col min="37" max="37" width="10.453125" style="46" hidden="1" customWidth="1"/>
    <col min="38" max="38" width="12.1796875" style="83" bestFit="1" customWidth="1"/>
    <col min="39" max="39" width="9.1796875" style="46" hidden="1" customWidth="1"/>
    <col min="40" max="40" width="12.1796875" style="83" bestFit="1" customWidth="1"/>
    <col min="41" max="41" width="9.1796875" style="46" hidden="1" customWidth="1"/>
    <col min="42" max="42" width="9.1796875" style="83" customWidth="1"/>
    <col min="43" max="43" width="9.1796875" style="46" hidden="1" customWidth="1"/>
    <col min="44" max="44" width="9.453125" style="83" bestFit="1" customWidth="1"/>
    <col min="45" max="45" width="9.1796875" style="46" hidden="1" customWidth="1"/>
    <col min="46" max="46" width="10" style="204" customWidth="1"/>
    <col min="47" max="47" width="0.81640625" style="46" hidden="1" customWidth="1"/>
    <col min="48" max="48" width="9.453125" style="46" bestFit="1" customWidth="1"/>
    <col min="49" max="49" width="9.1796875" style="46" hidden="1" customWidth="1"/>
    <col min="50" max="50" width="11.1796875" style="46" customWidth="1"/>
    <col min="51" max="51" width="2.453125" style="46" hidden="1" customWidth="1"/>
    <col min="52" max="52" width="11.1796875" style="46" customWidth="1"/>
    <col min="53" max="53" width="9.1796875" style="46" hidden="1" customWidth="1"/>
    <col min="54" max="54" width="9.453125" style="46" bestFit="1" customWidth="1"/>
    <col min="55" max="55" width="9.1796875" style="46" hidden="1" customWidth="1"/>
    <col min="56" max="56" width="9.453125" style="46" bestFit="1" customWidth="1"/>
    <col min="57" max="57" width="9.1796875" style="46" hidden="1" customWidth="1"/>
    <col min="58" max="58" width="9.453125" style="209" bestFit="1" customWidth="1"/>
    <col min="59" max="59" width="9.1796875" style="7" hidden="1" customWidth="1"/>
    <col min="60" max="60" width="12.453125" style="45" bestFit="1" customWidth="1"/>
    <col min="61" max="61" width="11.54296875" style="83" bestFit="1" customWidth="1"/>
    <col min="62" max="62" width="17.26953125" style="46" hidden="1" customWidth="1"/>
    <col min="63" max="63" width="13.26953125" style="83" bestFit="1" customWidth="1"/>
    <col min="64" max="64" width="18.54296875" style="46" hidden="1" customWidth="1"/>
    <col min="65" max="65" width="13.26953125" style="83" bestFit="1" customWidth="1"/>
    <col min="66" max="66" width="18.54296875" style="46" hidden="1" customWidth="1"/>
    <col min="67" max="67" width="11.81640625" style="83" bestFit="1" customWidth="1"/>
    <col min="68" max="68" width="13.7265625" style="46" hidden="1" customWidth="1"/>
    <col min="69" max="69" width="11" style="83" bestFit="1" customWidth="1"/>
    <col min="70" max="70" width="13.7265625" style="46" hidden="1" customWidth="1"/>
    <col min="71" max="71" width="9.54296875" style="85" bestFit="1" customWidth="1"/>
    <col min="72" max="72" width="13.7265625" style="46" hidden="1" customWidth="1"/>
    <col min="73" max="73" width="16.26953125" style="46" bestFit="1" customWidth="1"/>
    <col min="74" max="74" width="20.453125" style="46" hidden="1" customWidth="1"/>
    <col min="75" max="75" width="16.26953125" style="46" bestFit="1" customWidth="1"/>
    <col min="76" max="76" width="22.7265625" style="46" hidden="1" customWidth="1"/>
    <col min="77" max="77" width="16.26953125" style="46" bestFit="1" customWidth="1"/>
    <col min="78" max="78" width="22.1796875" style="46" hidden="1" customWidth="1"/>
    <col min="79" max="79" width="18" style="46" bestFit="1" customWidth="1"/>
    <col min="80" max="80" width="18" style="46" hidden="1" customWidth="1"/>
    <col min="81" max="81" width="16.1796875" style="46" bestFit="1" customWidth="1"/>
    <col min="82" max="82" width="16.54296875" style="46" hidden="1" customWidth="1"/>
    <col min="83" max="83" width="11" style="209" bestFit="1" customWidth="1"/>
    <col min="84" max="84" width="9.1796875" style="7" hidden="1" customWidth="1"/>
    <col min="85" max="85" width="9.1796875" style="42"/>
    <col min="86" max="86" width="12" style="41" bestFit="1" customWidth="1"/>
    <col min="87" max="87" width="18.453125" style="41" hidden="1" customWidth="1"/>
    <col min="88" max="88" width="13.1796875" style="41" bestFit="1" customWidth="1"/>
    <col min="89" max="89" width="19.81640625" style="41" hidden="1" customWidth="1"/>
    <col min="90" max="90" width="13.1796875" style="41" bestFit="1" customWidth="1"/>
    <col min="91" max="91" width="9.1796875" style="41" hidden="1" customWidth="1"/>
    <col min="92" max="92" width="10.453125" style="41" bestFit="1" customWidth="1"/>
    <col min="93" max="93" width="9.1796875" style="41" hidden="1" customWidth="1"/>
    <col min="94" max="94" width="11.81640625" style="43" bestFit="1" customWidth="1"/>
    <col min="95" max="95" width="9.1796875" style="7" hidden="1" customWidth="1"/>
    <col min="96" max="96" width="9.81640625" style="40" bestFit="1" customWidth="1"/>
    <col min="97" max="97" width="12" style="39" bestFit="1" customWidth="1"/>
    <col min="98" max="98" width="16.81640625" style="39" hidden="1" customWidth="1"/>
    <col min="99" max="99" width="13.26953125" style="39" bestFit="1" customWidth="1"/>
    <col min="100" max="100" width="18.1796875" style="39" hidden="1" customWidth="1"/>
    <col min="101" max="101" width="13.26953125" style="39" bestFit="1" customWidth="1"/>
    <col min="102" max="102" width="18.1796875" style="39" hidden="1" customWidth="1"/>
    <col min="103" max="103" width="9.453125" style="39" bestFit="1" customWidth="1"/>
    <col min="104" max="104" width="13.7265625" style="39" hidden="1" customWidth="1"/>
    <col min="105" max="105" width="11" style="44" bestFit="1" customWidth="1"/>
    <col min="106" max="106" width="15.453125" style="7" hidden="1" customWidth="1"/>
    <col min="107" max="107" width="12.54296875" style="7" hidden="1" customWidth="1"/>
    <col min="108" max="109" width="9.1796875" style="7"/>
    <col min="110" max="110" width="9.1796875" style="7" customWidth="1"/>
    <col min="111" max="111" width="9.1796875" style="7" hidden="1" customWidth="1"/>
    <col min="112" max="113" width="9.1796875" style="7" customWidth="1"/>
    <col min="114" max="16384" width="9.1796875" style="7"/>
  </cols>
  <sheetData>
    <row r="1" spans="1:111" s="207" customFormat="1" ht="43" customHeight="1">
      <c r="A1" s="50" t="s">
        <v>1</v>
      </c>
      <c r="B1" s="51" t="s">
        <v>113</v>
      </c>
      <c r="C1" s="52" t="s">
        <v>0</v>
      </c>
      <c r="D1" s="296" t="s">
        <v>1149</v>
      </c>
      <c r="E1" s="297" t="s">
        <v>1150</v>
      </c>
      <c r="F1" s="53" t="s">
        <v>853</v>
      </c>
      <c r="G1" s="53" t="s">
        <v>120</v>
      </c>
      <c r="H1" s="77" t="s">
        <v>129</v>
      </c>
      <c r="I1" s="77" t="s">
        <v>134</v>
      </c>
      <c r="J1" s="293" t="s">
        <v>817</v>
      </c>
      <c r="K1" s="54" t="s">
        <v>136</v>
      </c>
      <c r="L1" s="54" t="s">
        <v>938</v>
      </c>
      <c r="M1" s="55" t="s">
        <v>137</v>
      </c>
      <c r="N1" s="55" t="s">
        <v>939</v>
      </c>
      <c r="O1" s="55" t="s">
        <v>138</v>
      </c>
      <c r="P1" s="55" t="s">
        <v>940</v>
      </c>
      <c r="Q1" s="55" t="s">
        <v>827</v>
      </c>
      <c r="R1" s="55" t="s">
        <v>941</v>
      </c>
      <c r="S1" s="55" t="s">
        <v>140</v>
      </c>
      <c r="T1" s="55" t="s">
        <v>942</v>
      </c>
      <c r="U1" s="55" t="s">
        <v>118</v>
      </c>
      <c r="V1" s="55" t="s">
        <v>943</v>
      </c>
      <c r="W1" s="78" t="s">
        <v>828</v>
      </c>
      <c r="X1" s="55" t="s">
        <v>944</v>
      </c>
      <c r="Y1" s="78" t="s">
        <v>829</v>
      </c>
      <c r="Z1" s="56" t="s">
        <v>945</v>
      </c>
      <c r="AA1" s="78" t="s">
        <v>830</v>
      </c>
      <c r="AB1" s="56" t="s">
        <v>946</v>
      </c>
      <c r="AC1" s="78" t="s">
        <v>831</v>
      </c>
      <c r="AD1" s="56" t="s">
        <v>947</v>
      </c>
      <c r="AE1" s="79" t="s">
        <v>832</v>
      </c>
      <c r="AF1" s="57" t="s">
        <v>948</v>
      </c>
      <c r="AG1" s="79" t="s">
        <v>119</v>
      </c>
      <c r="AH1" s="57" t="s">
        <v>949</v>
      </c>
      <c r="AI1" s="58" t="s">
        <v>818</v>
      </c>
      <c r="AJ1" s="82" t="s">
        <v>1049</v>
      </c>
      <c r="AK1" s="59" t="s">
        <v>1050</v>
      </c>
      <c r="AL1" s="84" t="s">
        <v>1051</v>
      </c>
      <c r="AM1" s="59" t="s">
        <v>1052</v>
      </c>
      <c r="AN1" s="84" t="s">
        <v>1053</v>
      </c>
      <c r="AO1" s="59" t="s">
        <v>1054</v>
      </c>
      <c r="AP1" s="84" t="s">
        <v>1055</v>
      </c>
      <c r="AQ1" s="59" t="s">
        <v>1056</v>
      </c>
      <c r="AR1" s="84" t="s">
        <v>1057</v>
      </c>
      <c r="AS1" s="59" t="s">
        <v>1058</v>
      </c>
      <c r="AT1" s="203" t="s">
        <v>1059</v>
      </c>
      <c r="AU1" s="59" t="s">
        <v>1060</v>
      </c>
      <c r="AV1" s="59" t="s">
        <v>1061</v>
      </c>
      <c r="AW1" s="59" t="s">
        <v>1062</v>
      </c>
      <c r="AX1" s="59" t="s">
        <v>1063</v>
      </c>
      <c r="AY1" s="59" t="s">
        <v>1064</v>
      </c>
      <c r="AZ1" s="59" t="s">
        <v>1065</v>
      </c>
      <c r="BA1" s="59" t="s">
        <v>1066</v>
      </c>
      <c r="BB1" s="59" t="s">
        <v>1067</v>
      </c>
      <c r="BC1" s="59" t="s">
        <v>1068</v>
      </c>
      <c r="BD1" s="59" t="s">
        <v>1069</v>
      </c>
      <c r="BE1" s="59" t="s">
        <v>1070</v>
      </c>
      <c r="BF1" s="208" t="s">
        <v>1071</v>
      </c>
      <c r="BG1" s="208" t="s">
        <v>1072</v>
      </c>
      <c r="BH1" s="61" t="s">
        <v>819</v>
      </c>
      <c r="BI1" s="86" t="s">
        <v>1073</v>
      </c>
      <c r="BJ1" s="61" t="s">
        <v>1074</v>
      </c>
      <c r="BK1" s="86" t="s">
        <v>1075</v>
      </c>
      <c r="BL1" s="61" t="s">
        <v>1076</v>
      </c>
      <c r="BM1" s="86" t="s">
        <v>1077</v>
      </c>
      <c r="BN1" s="61" t="s">
        <v>1078</v>
      </c>
      <c r="BO1" s="86" t="s">
        <v>1079</v>
      </c>
      <c r="BP1" s="61" t="s">
        <v>1080</v>
      </c>
      <c r="BQ1" s="86" t="s">
        <v>1081</v>
      </c>
      <c r="BR1" s="61" t="s">
        <v>1082</v>
      </c>
      <c r="BS1" s="86" t="s">
        <v>1083</v>
      </c>
      <c r="BT1" s="61" t="s">
        <v>1084</v>
      </c>
      <c r="BU1" s="61" t="s">
        <v>1085</v>
      </c>
      <c r="BV1" s="61" t="s">
        <v>1086</v>
      </c>
      <c r="BW1" s="61" t="s">
        <v>1087</v>
      </c>
      <c r="BX1" s="61" t="s">
        <v>1088</v>
      </c>
      <c r="BY1" s="61" t="s">
        <v>1089</v>
      </c>
      <c r="BZ1" s="61" t="s">
        <v>1090</v>
      </c>
      <c r="CA1" s="61" t="s">
        <v>1091</v>
      </c>
      <c r="CB1" s="61" t="s">
        <v>1092</v>
      </c>
      <c r="CC1" s="61" t="s">
        <v>1093</v>
      </c>
      <c r="CD1" s="61" t="s">
        <v>1094</v>
      </c>
      <c r="CE1" s="210" t="s">
        <v>1095</v>
      </c>
      <c r="CF1" s="60" t="s">
        <v>1096</v>
      </c>
      <c r="CG1" s="62" t="s">
        <v>820</v>
      </c>
      <c r="CH1" s="63" t="s">
        <v>833</v>
      </c>
      <c r="CI1" s="63" t="s">
        <v>950</v>
      </c>
      <c r="CJ1" s="63" t="s">
        <v>834</v>
      </c>
      <c r="CK1" s="63" t="s">
        <v>951</v>
      </c>
      <c r="CL1" s="63" t="s">
        <v>835</v>
      </c>
      <c r="CM1" s="63" t="s">
        <v>952</v>
      </c>
      <c r="CN1" s="63" t="s">
        <v>836</v>
      </c>
      <c r="CO1" s="63" t="s">
        <v>953</v>
      </c>
      <c r="CP1" s="63" t="s">
        <v>837</v>
      </c>
      <c r="CQ1" s="63" t="s">
        <v>954</v>
      </c>
      <c r="CR1" s="60" t="s">
        <v>821</v>
      </c>
      <c r="CS1" s="64" t="s">
        <v>838</v>
      </c>
      <c r="CT1" s="64" t="s">
        <v>955</v>
      </c>
      <c r="CU1" s="64" t="s">
        <v>839</v>
      </c>
      <c r="CV1" s="64" t="s">
        <v>956</v>
      </c>
      <c r="CW1" s="64" t="s">
        <v>840</v>
      </c>
      <c r="CX1" s="64" t="s">
        <v>957</v>
      </c>
      <c r="CY1" s="64" t="s">
        <v>841</v>
      </c>
      <c r="CZ1" s="64" t="s">
        <v>958</v>
      </c>
      <c r="DA1" s="64" t="s">
        <v>842</v>
      </c>
      <c r="DB1" s="60" t="s">
        <v>959</v>
      </c>
      <c r="DC1" s="60" t="s">
        <v>960</v>
      </c>
      <c r="DG1" s="207">
        <f>IF(DG4=1,1,0)</f>
        <v>1</v>
      </c>
    </row>
    <row r="2" spans="1:111">
      <c r="A2" s="7" t="s">
        <v>537</v>
      </c>
      <c r="B2" s="7" t="s">
        <v>497</v>
      </c>
      <c r="C2" s="37" t="s">
        <v>70</v>
      </c>
      <c r="D2" s="298">
        <v>2008</v>
      </c>
      <c r="E2" s="299">
        <v>20008</v>
      </c>
      <c r="F2" s="27" t="s">
        <v>243</v>
      </c>
      <c r="G2" s="73" t="s">
        <v>160</v>
      </c>
      <c r="H2" s="35">
        <v>18351295</v>
      </c>
      <c r="I2" s="35">
        <v>11000</v>
      </c>
      <c r="J2" s="294"/>
      <c r="K2" s="8">
        <v>42595462</v>
      </c>
      <c r="L2" s="8" t="s">
        <v>1148</v>
      </c>
      <c r="M2" s="8">
        <v>16070412</v>
      </c>
      <c r="N2" s="9" t="s">
        <v>1148</v>
      </c>
      <c r="O2" s="8">
        <v>19450751</v>
      </c>
      <c r="P2" s="9" t="s">
        <v>1148</v>
      </c>
      <c r="Q2" s="8">
        <v>6182225</v>
      </c>
      <c r="R2" s="9" t="s">
        <v>1148</v>
      </c>
      <c r="S2" s="8">
        <v>8214610</v>
      </c>
      <c r="T2" s="9" t="s">
        <v>1148</v>
      </c>
      <c r="U2" s="33">
        <v>92513460</v>
      </c>
      <c r="V2" s="9" t="s">
        <v>1148</v>
      </c>
      <c r="W2" s="30">
        <v>20848.100000000002</v>
      </c>
      <c r="X2" s="9" t="s">
        <v>1148</v>
      </c>
      <c r="Y2" s="30">
        <v>9017</v>
      </c>
      <c r="Z2" s="9" t="s">
        <v>1148</v>
      </c>
      <c r="AA2" s="30">
        <v>10710</v>
      </c>
      <c r="AB2" s="9" t="s">
        <v>1148</v>
      </c>
      <c r="AC2" s="30">
        <v>3463</v>
      </c>
      <c r="AD2" s="9" t="s">
        <v>1148</v>
      </c>
      <c r="AE2" s="80">
        <v>4039.1</v>
      </c>
      <c r="AF2" s="46" t="s">
        <v>1148</v>
      </c>
      <c r="AG2" s="88">
        <v>48077.2</v>
      </c>
      <c r="AH2" s="48" t="s">
        <v>1148</v>
      </c>
      <c r="AJ2" s="83">
        <v>42421197</v>
      </c>
      <c r="AK2" s="46" t="s">
        <v>1148</v>
      </c>
      <c r="AL2" s="83">
        <v>16070412</v>
      </c>
      <c r="AM2" s="46" t="s">
        <v>1148</v>
      </c>
      <c r="AN2" s="83">
        <v>19444392</v>
      </c>
      <c r="AO2" s="46" t="s">
        <v>1148</v>
      </c>
      <c r="AP2" s="83">
        <v>6099771</v>
      </c>
      <c r="AQ2" s="46" t="s">
        <v>1148</v>
      </c>
      <c r="AR2" s="83">
        <v>8214610</v>
      </c>
      <c r="AS2" s="46" t="s">
        <v>1148</v>
      </c>
      <c r="AT2" s="204">
        <v>92250382</v>
      </c>
      <c r="AU2" s="46" t="s">
        <v>1148</v>
      </c>
      <c r="AV2" s="46">
        <v>20601.100000000002</v>
      </c>
      <c r="AW2" s="46" t="s">
        <v>1148</v>
      </c>
      <c r="AX2" s="46">
        <v>9017</v>
      </c>
      <c r="AY2" s="46" t="s">
        <v>1148</v>
      </c>
      <c r="AZ2" s="46">
        <v>10702</v>
      </c>
      <c r="BA2" s="46" t="s">
        <v>1148</v>
      </c>
      <c r="BB2" s="46">
        <v>3295</v>
      </c>
      <c r="BC2" s="46" t="s">
        <v>1148</v>
      </c>
      <c r="BD2" s="46">
        <v>4039.1</v>
      </c>
      <c r="BE2" s="46" t="s">
        <v>1148</v>
      </c>
      <c r="BF2" s="209">
        <v>47654.2</v>
      </c>
      <c r="BG2" s="7" t="s">
        <v>1148</v>
      </c>
      <c r="BI2" s="83">
        <v>174265</v>
      </c>
      <c r="BJ2" s="46" t="s">
        <v>1148</v>
      </c>
      <c r="BK2" s="83">
        <v>0</v>
      </c>
      <c r="BL2" s="46" t="s">
        <v>1148</v>
      </c>
      <c r="BM2" s="83">
        <v>6359</v>
      </c>
      <c r="BN2" s="46" t="s">
        <v>1148</v>
      </c>
      <c r="BO2" s="83">
        <v>82454</v>
      </c>
      <c r="BP2" s="46" t="s">
        <v>1148</v>
      </c>
      <c r="BQ2" s="83">
        <v>0</v>
      </c>
      <c r="BR2" s="46" t="s">
        <v>1148</v>
      </c>
      <c r="BS2" s="85">
        <v>263078</v>
      </c>
      <c r="BT2" s="46" t="s">
        <v>1148</v>
      </c>
      <c r="BU2" s="46">
        <v>247</v>
      </c>
      <c r="BV2" s="46" t="s">
        <v>1148</v>
      </c>
      <c r="BW2" s="46">
        <v>0</v>
      </c>
      <c r="BX2" s="46" t="s">
        <v>1148</v>
      </c>
      <c r="BY2" s="46">
        <v>8</v>
      </c>
      <c r="BZ2" s="46" t="s">
        <v>1148</v>
      </c>
      <c r="CA2" s="46">
        <v>168</v>
      </c>
      <c r="CB2" s="46" t="s">
        <v>1148</v>
      </c>
      <c r="CC2" s="46">
        <v>0</v>
      </c>
      <c r="CD2" s="46" t="s">
        <v>1148</v>
      </c>
      <c r="CE2" s="209">
        <v>423.00000000000006</v>
      </c>
      <c r="CF2" s="7" t="s">
        <v>1148</v>
      </c>
      <c r="CH2" s="41">
        <v>1697673828</v>
      </c>
      <c r="CI2" s="41" t="s">
        <v>1148</v>
      </c>
      <c r="CJ2" s="41">
        <v>573629477</v>
      </c>
      <c r="CK2" s="41" t="s">
        <v>1148</v>
      </c>
      <c r="CL2" s="41">
        <v>753598351</v>
      </c>
      <c r="CM2" s="41" t="s">
        <v>1148</v>
      </c>
      <c r="CN2" s="41">
        <v>412635999</v>
      </c>
      <c r="CO2" s="41" t="s">
        <v>1148</v>
      </c>
      <c r="CP2" s="43">
        <v>3437537655</v>
      </c>
      <c r="CQ2" s="7" t="s">
        <v>1148</v>
      </c>
      <c r="CS2" s="39">
        <v>39.8557439757315</v>
      </c>
      <c r="CT2" s="39" t="s">
        <v>1148</v>
      </c>
      <c r="CU2" s="39">
        <v>35.694758603575316</v>
      </c>
      <c r="CV2" s="39" t="s">
        <v>1148</v>
      </c>
      <c r="CW2" s="39">
        <v>38.743920530369238</v>
      </c>
      <c r="CX2" s="39" t="s">
        <v>1148</v>
      </c>
      <c r="CY2" s="39">
        <v>66.745548568678757</v>
      </c>
      <c r="CZ2" s="39" t="s">
        <v>1148</v>
      </c>
      <c r="DA2" s="44">
        <v>37.157162373994012</v>
      </c>
      <c r="DB2" s="7" t="s">
        <v>1148</v>
      </c>
      <c r="DC2" s="1" t="str">
        <f t="shared" ref="DC2:DC65" si="0">IF(OR(L2="Q",N2="Q",P2="Q",R2="Q",T2="Q",V2="Q",X2="Q",Z2="Q",AB2="Q",AD2="Q",AF2="Q",AH2="Q",AK2="Q",AM2="Q",AO2="Q",AQ2="Q",AS2="Q",AU2="Q",AW2="Q",AY2="Q",BA2="Q",BC2="Q",BE2="Q",BG2="Q",BJ2="Q",BL2="Q",BN2="Q",BP2="Q",BR2="Q",BT2="Q",BV2="Q",BX2="Q",BZ2="Q",CB2="Q",CD2="Q",CF2="Q",CI2="Q",CK2="Q",CM2="Q",CO2="Q",CQ2="Q",CT2="Q",CV2="Q",CX2="Q",CZ2="Q",DB2="Q"),"Yes","No")</f>
        <v>No</v>
      </c>
      <c r="DG2" s="7" t="s">
        <v>1043</v>
      </c>
    </row>
    <row r="3" spans="1:111">
      <c r="A3" s="7" t="s">
        <v>535</v>
      </c>
      <c r="B3" s="7" t="s">
        <v>534</v>
      </c>
      <c r="C3" s="37" t="s">
        <v>63</v>
      </c>
      <c r="D3" s="298">
        <v>2080</v>
      </c>
      <c r="E3" s="299">
        <v>20080</v>
      </c>
      <c r="F3" s="27" t="s">
        <v>413</v>
      </c>
      <c r="G3" s="73" t="s">
        <v>160</v>
      </c>
      <c r="H3" s="35">
        <v>18351295</v>
      </c>
      <c r="I3" s="35">
        <v>4020</v>
      </c>
      <c r="J3" s="294"/>
      <c r="K3" s="8">
        <v>10454763</v>
      </c>
      <c r="L3" s="8" t="s">
        <v>1148</v>
      </c>
      <c r="M3" s="8">
        <v>4471014</v>
      </c>
      <c r="N3" s="9" t="s">
        <v>1148</v>
      </c>
      <c r="O3" s="8">
        <v>1486935</v>
      </c>
      <c r="P3" s="9" t="s">
        <v>1148</v>
      </c>
      <c r="Q3" s="8">
        <v>2809330</v>
      </c>
      <c r="R3" s="9" t="s">
        <v>1148</v>
      </c>
      <c r="S3" s="8">
        <v>645690</v>
      </c>
      <c r="T3" s="9" t="s">
        <v>1148</v>
      </c>
      <c r="U3" s="33">
        <v>19867732</v>
      </c>
      <c r="V3" s="9" t="s">
        <v>1148</v>
      </c>
      <c r="W3" s="30">
        <v>5886</v>
      </c>
      <c r="X3" s="9" t="s">
        <v>1148</v>
      </c>
      <c r="Y3" s="30">
        <v>2561</v>
      </c>
      <c r="Z3" s="9" t="s">
        <v>1148</v>
      </c>
      <c r="AA3" s="30">
        <v>756</v>
      </c>
      <c r="AB3" s="9" t="s">
        <v>1148</v>
      </c>
      <c r="AC3" s="30">
        <v>1637</v>
      </c>
      <c r="AD3" s="9" t="s">
        <v>1148</v>
      </c>
      <c r="AE3" s="80">
        <v>433</v>
      </c>
      <c r="AF3" s="46" t="s">
        <v>1148</v>
      </c>
      <c r="AG3" s="88">
        <v>11273</v>
      </c>
      <c r="AH3" s="47" t="s">
        <v>1148</v>
      </c>
      <c r="AJ3" s="83">
        <v>9901372</v>
      </c>
      <c r="AK3" s="46" t="s">
        <v>1148</v>
      </c>
      <c r="AL3" s="83">
        <v>4471014</v>
      </c>
      <c r="AM3" s="46" t="s">
        <v>1148</v>
      </c>
      <c r="AN3" s="83">
        <v>1486935</v>
      </c>
      <c r="AO3" s="46" t="s">
        <v>1148</v>
      </c>
      <c r="AP3" s="83">
        <v>2721667</v>
      </c>
      <c r="AQ3" s="46" t="s">
        <v>1148</v>
      </c>
      <c r="AR3" s="83">
        <v>645690</v>
      </c>
      <c r="AS3" s="46" t="s">
        <v>1148</v>
      </c>
      <c r="AT3" s="204">
        <v>19226678</v>
      </c>
      <c r="AU3" s="46" t="s">
        <v>1148</v>
      </c>
      <c r="AV3" s="46">
        <v>5364</v>
      </c>
      <c r="AW3" s="46" t="s">
        <v>1148</v>
      </c>
      <c r="AX3" s="46">
        <v>2561</v>
      </c>
      <c r="AY3" s="46" t="s">
        <v>1148</v>
      </c>
      <c r="AZ3" s="46">
        <v>756</v>
      </c>
      <c r="BA3" s="46" t="s">
        <v>1148</v>
      </c>
      <c r="BB3" s="46">
        <v>1567</v>
      </c>
      <c r="BC3" s="46" t="s">
        <v>1148</v>
      </c>
      <c r="BD3" s="46">
        <v>433</v>
      </c>
      <c r="BE3" s="46" t="s">
        <v>1148</v>
      </c>
      <c r="BF3" s="209">
        <v>10681</v>
      </c>
      <c r="BG3" s="7" t="s">
        <v>1148</v>
      </c>
      <c r="BI3" s="83">
        <v>553391</v>
      </c>
      <c r="BJ3" s="46" t="s">
        <v>1148</v>
      </c>
      <c r="BK3" s="83">
        <v>0</v>
      </c>
      <c r="BL3" s="46" t="s">
        <v>1148</v>
      </c>
      <c r="BM3" s="83">
        <v>0</v>
      </c>
      <c r="BN3" s="46" t="s">
        <v>1148</v>
      </c>
      <c r="BO3" s="83">
        <v>87663</v>
      </c>
      <c r="BP3" s="46" t="s">
        <v>1148</v>
      </c>
      <c r="BQ3" s="83">
        <v>0</v>
      </c>
      <c r="BR3" s="46" t="s">
        <v>1148</v>
      </c>
      <c r="BS3" s="85">
        <v>641054</v>
      </c>
      <c r="BT3" s="46" t="s">
        <v>1148</v>
      </c>
      <c r="BU3" s="46">
        <v>522</v>
      </c>
      <c r="BV3" s="46" t="s">
        <v>1148</v>
      </c>
      <c r="BW3" s="46">
        <v>0</v>
      </c>
      <c r="BX3" s="46" t="s">
        <v>1148</v>
      </c>
      <c r="BY3" s="46">
        <v>0</v>
      </c>
      <c r="BZ3" s="46" t="s">
        <v>1148</v>
      </c>
      <c r="CA3" s="46">
        <v>70</v>
      </c>
      <c r="CB3" s="46" t="s">
        <v>1148</v>
      </c>
      <c r="CC3" s="46">
        <v>0</v>
      </c>
      <c r="CD3" s="46" t="s">
        <v>1148</v>
      </c>
      <c r="CE3" s="209">
        <v>592</v>
      </c>
      <c r="CF3" s="7" t="s">
        <v>1148</v>
      </c>
      <c r="CH3" s="41">
        <v>366161468</v>
      </c>
      <c r="CI3" s="41" t="s">
        <v>1148</v>
      </c>
      <c r="CJ3" s="41">
        <v>139928210</v>
      </c>
      <c r="CK3" s="41" t="s">
        <v>1148</v>
      </c>
      <c r="CL3" s="41">
        <v>57345865</v>
      </c>
      <c r="CM3" s="41" t="s">
        <v>1148</v>
      </c>
      <c r="CN3" s="41">
        <v>90527694</v>
      </c>
      <c r="CO3" s="41" t="s">
        <v>1148</v>
      </c>
      <c r="CP3" s="43">
        <v>653963237</v>
      </c>
      <c r="CQ3" s="7" t="s">
        <v>1148</v>
      </c>
      <c r="CS3" s="39">
        <v>35.023411625878083</v>
      </c>
      <c r="CT3" s="39" t="s">
        <v>1148</v>
      </c>
      <c r="CU3" s="39">
        <v>31.296750580517081</v>
      </c>
      <c r="CV3" s="39" t="s">
        <v>1148</v>
      </c>
      <c r="CW3" s="39">
        <v>38.566490801548149</v>
      </c>
      <c r="CX3" s="39" t="s">
        <v>1148</v>
      </c>
      <c r="CY3" s="39">
        <v>32.223944499222235</v>
      </c>
      <c r="CZ3" s="39" t="s">
        <v>1148</v>
      </c>
      <c r="DA3" s="44">
        <v>32.915847515962064</v>
      </c>
      <c r="DB3" s="7" t="s">
        <v>1148</v>
      </c>
      <c r="DC3" s="1" t="str">
        <f t="shared" si="0"/>
        <v>No</v>
      </c>
      <c r="DG3" s="7" t="s">
        <v>1044</v>
      </c>
    </row>
    <row r="4" spans="1:111">
      <c r="A4" s="7" t="s">
        <v>469</v>
      </c>
      <c r="B4" s="7" t="s">
        <v>470</v>
      </c>
      <c r="C4" s="37" t="s">
        <v>17</v>
      </c>
      <c r="D4" s="298">
        <v>9154</v>
      </c>
      <c r="E4" s="299">
        <v>90154</v>
      </c>
      <c r="F4" s="27" t="s">
        <v>167</v>
      </c>
      <c r="G4" s="73" t="s">
        <v>160</v>
      </c>
      <c r="H4" s="35">
        <v>12150996</v>
      </c>
      <c r="I4" s="35">
        <v>3516</v>
      </c>
      <c r="J4" s="294"/>
      <c r="K4" s="8">
        <v>10686669</v>
      </c>
      <c r="L4" s="8" t="s">
        <v>1148</v>
      </c>
      <c r="M4" s="8">
        <v>3964514</v>
      </c>
      <c r="N4" s="9" t="s">
        <v>1148</v>
      </c>
      <c r="O4" s="8">
        <v>1295967</v>
      </c>
      <c r="P4" s="9" t="s">
        <v>1148</v>
      </c>
      <c r="Q4" s="8">
        <v>679429</v>
      </c>
      <c r="R4" s="9" t="s">
        <v>1148</v>
      </c>
      <c r="S4" s="8">
        <v>0</v>
      </c>
      <c r="T4" s="9" t="s">
        <v>1148</v>
      </c>
      <c r="U4" s="33">
        <v>16626579</v>
      </c>
      <c r="V4" s="9" t="s">
        <v>1148</v>
      </c>
      <c r="W4" s="30">
        <v>4823</v>
      </c>
      <c r="X4" s="9" t="s">
        <v>1148</v>
      </c>
      <c r="Y4" s="30">
        <v>1981</v>
      </c>
      <c r="Z4" s="9" t="s">
        <v>1148</v>
      </c>
      <c r="AA4" s="30">
        <v>678</v>
      </c>
      <c r="AB4" s="9" t="s">
        <v>1148</v>
      </c>
      <c r="AC4" s="30">
        <v>362.6</v>
      </c>
      <c r="AD4" s="9" t="s">
        <v>1148</v>
      </c>
      <c r="AE4" s="80">
        <v>0</v>
      </c>
      <c r="AF4" s="46" t="s">
        <v>1148</v>
      </c>
      <c r="AG4" s="88">
        <v>7844.6</v>
      </c>
      <c r="AH4" s="47" t="s">
        <v>1148</v>
      </c>
      <c r="AJ4" s="83">
        <v>9883235</v>
      </c>
      <c r="AK4" s="46" t="s">
        <v>1148</v>
      </c>
      <c r="AL4" s="83">
        <v>3964514</v>
      </c>
      <c r="AM4" s="46" t="s">
        <v>1148</v>
      </c>
      <c r="AN4" s="83">
        <v>1295967</v>
      </c>
      <c r="AO4" s="46" t="s">
        <v>1148</v>
      </c>
      <c r="AP4" s="83">
        <v>678193</v>
      </c>
      <c r="AQ4" s="46" t="s">
        <v>1148</v>
      </c>
      <c r="AR4" s="83">
        <v>0</v>
      </c>
      <c r="AS4" s="46" t="s">
        <v>1148</v>
      </c>
      <c r="AT4" s="204">
        <v>15821909</v>
      </c>
      <c r="AU4" s="46" t="s">
        <v>1148</v>
      </c>
      <c r="AV4" s="46">
        <v>3991</v>
      </c>
      <c r="AW4" s="46" t="s">
        <v>1148</v>
      </c>
      <c r="AX4" s="46">
        <v>1981</v>
      </c>
      <c r="AY4" s="46" t="s">
        <v>1148</v>
      </c>
      <c r="AZ4" s="46">
        <v>678</v>
      </c>
      <c r="BA4" s="46" t="s">
        <v>1148</v>
      </c>
      <c r="BB4" s="46">
        <v>361.6</v>
      </c>
      <c r="BC4" s="46" t="s">
        <v>1148</v>
      </c>
      <c r="BD4" s="46">
        <v>0</v>
      </c>
      <c r="BE4" s="46" t="s">
        <v>1148</v>
      </c>
      <c r="BF4" s="209">
        <v>7011.6</v>
      </c>
      <c r="BG4" s="7" t="s">
        <v>1148</v>
      </c>
      <c r="BI4" s="83">
        <v>803434</v>
      </c>
      <c r="BJ4" s="46" t="s">
        <v>1148</v>
      </c>
      <c r="BK4" s="83">
        <v>0</v>
      </c>
      <c r="BL4" s="46" t="s">
        <v>1148</v>
      </c>
      <c r="BM4" s="83">
        <v>0</v>
      </c>
      <c r="BN4" s="46" t="s">
        <v>1148</v>
      </c>
      <c r="BO4" s="83">
        <v>1236</v>
      </c>
      <c r="BP4" s="46" t="s">
        <v>1148</v>
      </c>
      <c r="BQ4" s="83">
        <v>0</v>
      </c>
      <c r="BR4" s="46" t="s">
        <v>1148</v>
      </c>
      <c r="BS4" s="85">
        <v>804670</v>
      </c>
      <c r="BT4" s="46" t="s">
        <v>1148</v>
      </c>
      <c r="BU4" s="46">
        <v>832</v>
      </c>
      <c r="BV4" s="46" t="s">
        <v>1148</v>
      </c>
      <c r="BW4" s="46">
        <v>0</v>
      </c>
      <c r="BX4" s="46" t="s">
        <v>1148</v>
      </c>
      <c r="BY4" s="46">
        <v>0</v>
      </c>
      <c r="BZ4" s="46" t="s">
        <v>1148</v>
      </c>
      <c r="CA4" s="46">
        <v>1</v>
      </c>
      <c r="CB4" s="46" t="s">
        <v>1148</v>
      </c>
      <c r="CC4" s="46">
        <v>0</v>
      </c>
      <c r="CD4" s="46" t="s">
        <v>1148</v>
      </c>
      <c r="CE4" s="209">
        <v>833</v>
      </c>
      <c r="CF4" s="7" t="s">
        <v>1148</v>
      </c>
      <c r="CH4" s="41">
        <v>0</v>
      </c>
      <c r="CI4" s="41" t="s">
        <v>1148</v>
      </c>
      <c r="CJ4" s="41">
        <v>0</v>
      </c>
      <c r="CK4" s="41" t="s">
        <v>1148</v>
      </c>
      <c r="CL4" s="41">
        <v>0</v>
      </c>
      <c r="CM4" s="41" t="s">
        <v>1148</v>
      </c>
      <c r="CN4" s="41">
        <v>0</v>
      </c>
      <c r="CO4" s="41" t="s">
        <v>1148</v>
      </c>
      <c r="CP4" s="43">
        <v>0</v>
      </c>
      <c r="CQ4" s="7" t="s">
        <v>1148</v>
      </c>
      <c r="CS4" s="39">
        <v>0</v>
      </c>
      <c r="CT4" s="39" t="s">
        <v>1148</v>
      </c>
      <c r="CU4" s="39">
        <v>0</v>
      </c>
      <c r="CV4" s="39" t="s">
        <v>1148</v>
      </c>
      <c r="CW4" s="39">
        <v>0</v>
      </c>
      <c r="CX4" s="39" t="s">
        <v>1148</v>
      </c>
      <c r="CY4" s="39">
        <v>0</v>
      </c>
      <c r="CZ4" s="39" t="s">
        <v>1148</v>
      </c>
      <c r="DA4" s="44">
        <v>0</v>
      </c>
      <c r="DB4" s="7" t="s">
        <v>1148</v>
      </c>
      <c r="DC4" s="1" t="str">
        <f t="shared" si="0"/>
        <v>No</v>
      </c>
      <c r="DG4" s="7">
        <v>1</v>
      </c>
    </row>
    <row r="5" spans="1:111">
      <c r="A5" s="7" t="s">
        <v>702</v>
      </c>
      <c r="B5" s="7" t="s">
        <v>703</v>
      </c>
      <c r="C5" s="37" t="s">
        <v>30</v>
      </c>
      <c r="D5" s="298">
        <v>3030</v>
      </c>
      <c r="E5" s="299">
        <v>30030</v>
      </c>
      <c r="F5" s="27" t="s">
        <v>167</v>
      </c>
      <c r="G5" s="73" t="s">
        <v>160</v>
      </c>
      <c r="H5" s="35">
        <v>4586770</v>
      </c>
      <c r="I5" s="35">
        <v>3200</v>
      </c>
      <c r="J5" s="294"/>
      <c r="K5" s="8">
        <v>10508154</v>
      </c>
      <c r="L5" s="8" t="s">
        <v>1148</v>
      </c>
      <c r="M5" s="8">
        <v>4019503</v>
      </c>
      <c r="N5" s="9" t="s">
        <v>1148</v>
      </c>
      <c r="O5" s="8">
        <v>5277826</v>
      </c>
      <c r="P5" s="9" t="s">
        <v>1148</v>
      </c>
      <c r="Q5" s="8">
        <v>2525306</v>
      </c>
      <c r="R5" s="9" t="s">
        <v>1148</v>
      </c>
      <c r="S5" s="8">
        <v>2286439</v>
      </c>
      <c r="T5" s="9" t="s">
        <v>1148</v>
      </c>
      <c r="U5" s="33">
        <v>24617228</v>
      </c>
      <c r="V5" s="9" t="s">
        <v>1148</v>
      </c>
      <c r="W5" s="30">
        <v>6494</v>
      </c>
      <c r="X5" s="9" t="s">
        <v>1148</v>
      </c>
      <c r="Y5" s="30">
        <v>2411</v>
      </c>
      <c r="Z5" s="9" t="s">
        <v>1148</v>
      </c>
      <c r="AA5" s="30">
        <v>3357</v>
      </c>
      <c r="AB5" s="9" t="s">
        <v>1148</v>
      </c>
      <c r="AC5" s="30">
        <v>1586</v>
      </c>
      <c r="AD5" s="9" t="s">
        <v>1148</v>
      </c>
      <c r="AE5" s="80">
        <v>1345</v>
      </c>
      <c r="AF5" s="46" t="s">
        <v>1148</v>
      </c>
      <c r="AG5" s="88">
        <v>15193</v>
      </c>
      <c r="AH5" s="47" t="s">
        <v>1148</v>
      </c>
      <c r="AJ5" s="83">
        <v>10442037</v>
      </c>
      <c r="AK5" s="46" t="s">
        <v>1148</v>
      </c>
      <c r="AL5" s="83">
        <v>3997789</v>
      </c>
      <c r="AM5" s="46" t="s">
        <v>1148</v>
      </c>
      <c r="AN5" s="83">
        <v>5263858</v>
      </c>
      <c r="AO5" s="46" t="s">
        <v>1148</v>
      </c>
      <c r="AP5" s="83">
        <v>2509127</v>
      </c>
      <c r="AQ5" s="46" t="s">
        <v>1148</v>
      </c>
      <c r="AR5" s="83">
        <v>2286439</v>
      </c>
      <c r="AS5" s="46" t="s">
        <v>1148</v>
      </c>
      <c r="AT5" s="204">
        <v>24499250</v>
      </c>
      <c r="AU5" s="46" t="s">
        <v>1148</v>
      </c>
      <c r="AV5" s="46">
        <v>6401</v>
      </c>
      <c r="AW5" s="46" t="s">
        <v>1148</v>
      </c>
      <c r="AX5" s="46">
        <v>2388</v>
      </c>
      <c r="AY5" s="46" t="s">
        <v>1148</v>
      </c>
      <c r="AZ5" s="46">
        <v>3332</v>
      </c>
      <c r="BA5" s="46" t="s">
        <v>1148</v>
      </c>
      <c r="BB5" s="46">
        <v>1575</v>
      </c>
      <c r="BC5" s="46" t="s">
        <v>1148</v>
      </c>
      <c r="BD5" s="46">
        <v>1345</v>
      </c>
      <c r="BE5" s="46" t="s">
        <v>1148</v>
      </c>
      <c r="BF5" s="209">
        <v>15041</v>
      </c>
      <c r="BG5" s="7" t="s">
        <v>1148</v>
      </c>
      <c r="BI5" s="83">
        <v>66117</v>
      </c>
      <c r="BJ5" s="46" t="s">
        <v>1148</v>
      </c>
      <c r="BK5" s="83">
        <v>21714</v>
      </c>
      <c r="BL5" s="46" t="s">
        <v>1148</v>
      </c>
      <c r="BM5" s="83">
        <v>13968</v>
      </c>
      <c r="BN5" s="46" t="s">
        <v>1148</v>
      </c>
      <c r="BO5" s="83">
        <v>16179</v>
      </c>
      <c r="BP5" s="46" t="s">
        <v>1148</v>
      </c>
      <c r="BQ5" s="83">
        <v>0</v>
      </c>
      <c r="BR5" s="46" t="s">
        <v>1148</v>
      </c>
      <c r="BS5" s="85">
        <v>117978</v>
      </c>
      <c r="BT5" s="46" t="s">
        <v>1148</v>
      </c>
      <c r="BU5" s="46">
        <v>93</v>
      </c>
      <c r="BV5" s="46" t="s">
        <v>1148</v>
      </c>
      <c r="BW5" s="46">
        <v>23</v>
      </c>
      <c r="BX5" s="46" t="s">
        <v>1148</v>
      </c>
      <c r="BY5" s="46">
        <v>25</v>
      </c>
      <c r="BZ5" s="46" t="s">
        <v>1148</v>
      </c>
      <c r="CA5" s="46">
        <v>11</v>
      </c>
      <c r="CB5" s="46" t="s">
        <v>1148</v>
      </c>
      <c r="CC5" s="46">
        <v>0</v>
      </c>
      <c r="CD5" s="46" t="s">
        <v>1148</v>
      </c>
      <c r="CE5" s="209">
        <v>152</v>
      </c>
      <c r="CF5" s="7" t="s">
        <v>1148</v>
      </c>
      <c r="CH5" s="41">
        <v>341649591</v>
      </c>
      <c r="CI5" s="41" t="s">
        <v>1148</v>
      </c>
      <c r="CJ5" s="41">
        <v>127288858</v>
      </c>
      <c r="CK5" s="41" t="s">
        <v>1148</v>
      </c>
      <c r="CL5" s="41">
        <v>124961579</v>
      </c>
      <c r="CM5" s="41" t="s">
        <v>1148</v>
      </c>
      <c r="CN5" s="41">
        <v>107672080</v>
      </c>
      <c r="CO5" s="41" t="s">
        <v>1148</v>
      </c>
      <c r="CP5" s="43">
        <v>701572108</v>
      </c>
      <c r="CQ5" s="7" t="s">
        <v>1148</v>
      </c>
      <c r="CS5" s="39">
        <v>32.512807768138913</v>
      </c>
      <c r="CT5" s="39" t="s">
        <v>1148</v>
      </c>
      <c r="CU5" s="39">
        <v>31.667810174541479</v>
      </c>
      <c r="CV5" s="39" t="s">
        <v>1148</v>
      </c>
      <c r="CW5" s="39">
        <v>23.67671442749344</v>
      </c>
      <c r="CX5" s="39" t="s">
        <v>1148</v>
      </c>
      <c r="CY5" s="39">
        <v>42.637240793788948</v>
      </c>
      <c r="CZ5" s="39" t="s">
        <v>1148</v>
      </c>
      <c r="DA5" s="44">
        <v>28.499232651214832</v>
      </c>
      <c r="DB5" s="7" t="s">
        <v>1148</v>
      </c>
      <c r="DC5" s="1" t="str">
        <f t="shared" si="0"/>
        <v>No</v>
      </c>
    </row>
    <row r="6" spans="1:111">
      <c r="A6" s="7" t="s">
        <v>449</v>
      </c>
      <c r="B6" s="7" t="s">
        <v>269</v>
      </c>
      <c r="C6" s="37" t="s">
        <v>89</v>
      </c>
      <c r="D6" s="298">
        <v>1</v>
      </c>
      <c r="E6" s="299">
        <v>1</v>
      </c>
      <c r="F6" s="27" t="s">
        <v>164</v>
      </c>
      <c r="G6" s="73" t="s">
        <v>160</v>
      </c>
      <c r="H6" s="35">
        <v>3059393</v>
      </c>
      <c r="I6" s="35">
        <v>2875</v>
      </c>
      <c r="J6" s="294"/>
      <c r="K6" s="8">
        <v>3571941</v>
      </c>
      <c r="L6" s="8" t="s">
        <v>1148</v>
      </c>
      <c r="M6" s="8">
        <v>906984</v>
      </c>
      <c r="N6" s="9" t="s">
        <v>1148</v>
      </c>
      <c r="O6" s="8">
        <v>409922</v>
      </c>
      <c r="P6" s="9" t="s">
        <v>1148</v>
      </c>
      <c r="Q6" s="8">
        <v>431793</v>
      </c>
      <c r="R6" s="9" t="s">
        <v>1148</v>
      </c>
      <c r="S6" s="8">
        <v>146864</v>
      </c>
      <c r="T6" s="9" t="s">
        <v>1148</v>
      </c>
      <c r="U6" s="33">
        <v>5467504</v>
      </c>
      <c r="V6" s="9" t="s">
        <v>1148</v>
      </c>
      <c r="W6" s="30">
        <v>2691.63</v>
      </c>
      <c r="X6" s="9" t="s">
        <v>1148</v>
      </c>
      <c r="Y6" s="30">
        <v>580.16000000000008</v>
      </c>
      <c r="Z6" s="9" t="s">
        <v>1148</v>
      </c>
      <c r="AA6" s="30">
        <v>258.7</v>
      </c>
      <c r="AB6" s="9" t="s">
        <v>1148</v>
      </c>
      <c r="AC6" s="30">
        <v>273.77999999999997</v>
      </c>
      <c r="AD6" s="9" t="s">
        <v>1148</v>
      </c>
      <c r="AE6" s="80">
        <v>90.100000000000009</v>
      </c>
      <c r="AF6" s="46" t="s">
        <v>1148</v>
      </c>
      <c r="AG6" s="88">
        <v>3894.37</v>
      </c>
      <c r="AH6" s="47" t="s">
        <v>1148</v>
      </c>
      <c r="AJ6" s="83">
        <v>2981453</v>
      </c>
      <c r="AK6" s="46" t="s">
        <v>1148</v>
      </c>
      <c r="AL6" s="83">
        <v>906984</v>
      </c>
      <c r="AM6" s="46" t="s">
        <v>1148</v>
      </c>
      <c r="AN6" s="83">
        <v>384173</v>
      </c>
      <c r="AO6" s="46" t="s">
        <v>1148</v>
      </c>
      <c r="AP6" s="83">
        <v>407801</v>
      </c>
      <c r="AQ6" s="46" t="s">
        <v>1148</v>
      </c>
      <c r="AR6" s="83">
        <v>139041</v>
      </c>
      <c r="AS6" s="46" t="s">
        <v>1148</v>
      </c>
      <c r="AT6" s="204">
        <v>4819452</v>
      </c>
      <c r="AU6" s="46" t="s">
        <v>1148</v>
      </c>
      <c r="AV6" s="46">
        <v>1823.65</v>
      </c>
      <c r="AW6" s="46" t="s">
        <v>1148</v>
      </c>
      <c r="AX6" s="46">
        <v>580.16000000000008</v>
      </c>
      <c r="AY6" s="46" t="s">
        <v>1148</v>
      </c>
      <c r="AZ6" s="46">
        <v>225.39000000000001</v>
      </c>
      <c r="BA6" s="46" t="s">
        <v>1148</v>
      </c>
      <c r="BB6" s="46">
        <v>242.5</v>
      </c>
      <c r="BC6" s="46" t="s">
        <v>1148</v>
      </c>
      <c r="BD6" s="46">
        <v>80.010000000000005</v>
      </c>
      <c r="BE6" s="46" t="s">
        <v>1148</v>
      </c>
      <c r="BF6" s="209">
        <v>2951.71</v>
      </c>
      <c r="BG6" s="7" t="s">
        <v>1148</v>
      </c>
      <c r="BI6" s="83">
        <v>590488</v>
      </c>
      <c r="BJ6" s="46" t="s">
        <v>1148</v>
      </c>
      <c r="BK6" s="83">
        <v>0</v>
      </c>
      <c r="BL6" s="46" t="s">
        <v>1148</v>
      </c>
      <c r="BM6" s="83">
        <v>25749</v>
      </c>
      <c r="BN6" s="46" t="s">
        <v>1148</v>
      </c>
      <c r="BO6" s="83">
        <v>23992</v>
      </c>
      <c r="BP6" s="46" t="s">
        <v>1148</v>
      </c>
      <c r="BQ6" s="83">
        <v>7823</v>
      </c>
      <c r="BR6" s="46" t="s">
        <v>1148</v>
      </c>
      <c r="BS6" s="85">
        <v>648052</v>
      </c>
      <c r="BT6" s="46" t="s">
        <v>1148</v>
      </c>
      <c r="BU6" s="46">
        <v>867.98</v>
      </c>
      <c r="BV6" s="46" t="s">
        <v>1148</v>
      </c>
      <c r="BW6" s="46">
        <v>0</v>
      </c>
      <c r="BX6" s="46" t="s">
        <v>1148</v>
      </c>
      <c r="BY6" s="46">
        <v>33.309999999999995</v>
      </c>
      <c r="BZ6" s="46" t="s">
        <v>1148</v>
      </c>
      <c r="CA6" s="46">
        <v>31.279999999999998</v>
      </c>
      <c r="CB6" s="46" t="s">
        <v>1148</v>
      </c>
      <c r="CC6" s="46">
        <v>10.09</v>
      </c>
      <c r="CD6" s="46" t="s">
        <v>1148</v>
      </c>
      <c r="CE6" s="209">
        <v>942.66</v>
      </c>
      <c r="CF6" s="7" t="s">
        <v>1148</v>
      </c>
      <c r="CH6" s="41">
        <v>174984400</v>
      </c>
      <c r="CI6" s="41" t="s">
        <v>1148</v>
      </c>
      <c r="CJ6" s="41">
        <v>45585519</v>
      </c>
      <c r="CK6" s="41" t="s">
        <v>1148</v>
      </c>
      <c r="CL6" s="41">
        <v>22032283</v>
      </c>
      <c r="CM6" s="41" t="s">
        <v>1148</v>
      </c>
      <c r="CN6" s="41">
        <v>25995173</v>
      </c>
      <c r="CO6" s="41" t="s">
        <v>1148</v>
      </c>
      <c r="CP6" s="43">
        <v>268597375</v>
      </c>
      <c r="CQ6" s="7" t="s">
        <v>1148</v>
      </c>
      <c r="CS6" s="39">
        <v>48.988603115225025</v>
      </c>
      <c r="CT6" s="39" t="s">
        <v>1148</v>
      </c>
      <c r="CU6" s="39">
        <v>50.260554761715753</v>
      </c>
      <c r="CV6" s="39" t="s">
        <v>1148</v>
      </c>
      <c r="CW6" s="39">
        <v>53.74750074404399</v>
      </c>
      <c r="CX6" s="39" t="s">
        <v>1148</v>
      </c>
      <c r="CY6" s="39">
        <v>60.20285877723817</v>
      </c>
      <c r="CZ6" s="39" t="s">
        <v>1148</v>
      </c>
      <c r="DA6" s="44">
        <v>49.126141471501441</v>
      </c>
      <c r="DB6" s="7" t="s">
        <v>1148</v>
      </c>
      <c r="DC6" s="1" t="str">
        <f t="shared" si="0"/>
        <v>No</v>
      </c>
    </row>
    <row r="7" spans="1:111">
      <c r="A7" s="7" t="s">
        <v>284</v>
      </c>
      <c r="B7" s="7" t="s">
        <v>285</v>
      </c>
      <c r="C7" s="37" t="s">
        <v>40</v>
      </c>
      <c r="D7" s="298">
        <v>5066</v>
      </c>
      <c r="E7" s="299">
        <v>50066</v>
      </c>
      <c r="F7" s="27" t="s">
        <v>167</v>
      </c>
      <c r="G7" s="73" t="s">
        <v>160</v>
      </c>
      <c r="H7" s="35">
        <v>8608208</v>
      </c>
      <c r="I7" s="35">
        <v>2728</v>
      </c>
      <c r="J7" s="294"/>
      <c r="K7" s="8">
        <v>12004603</v>
      </c>
      <c r="L7" s="8" t="s">
        <v>1148</v>
      </c>
      <c r="M7" s="8">
        <v>3017606</v>
      </c>
      <c r="N7" s="9" t="s">
        <v>1148</v>
      </c>
      <c r="O7" s="8">
        <v>2194831</v>
      </c>
      <c r="P7" s="9" t="s">
        <v>1148</v>
      </c>
      <c r="Q7" s="8">
        <v>1262860</v>
      </c>
      <c r="R7" s="9" t="s">
        <v>1148</v>
      </c>
      <c r="S7" s="8">
        <v>932994</v>
      </c>
      <c r="T7" s="9" t="s">
        <v>1148</v>
      </c>
      <c r="U7" s="33">
        <v>19412894</v>
      </c>
      <c r="V7" s="9" t="s">
        <v>1148</v>
      </c>
      <c r="W7" s="30">
        <v>6976</v>
      </c>
      <c r="X7" s="9" t="s">
        <v>1148</v>
      </c>
      <c r="Y7" s="30">
        <v>1706</v>
      </c>
      <c r="Z7" s="9" t="s">
        <v>1148</v>
      </c>
      <c r="AA7" s="30">
        <v>1256</v>
      </c>
      <c r="AB7" s="9" t="s">
        <v>1148</v>
      </c>
      <c r="AC7" s="30">
        <v>694</v>
      </c>
      <c r="AD7" s="9" t="s">
        <v>1148</v>
      </c>
      <c r="AE7" s="80">
        <v>500</v>
      </c>
      <c r="AF7" s="46" t="s">
        <v>1148</v>
      </c>
      <c r="AG7" s="88">
        <v>11132</v>
      </c>
      <c r="AH7" s="47" t="s">
        <v>1148</v>
      </c>
      <c r="AJ7" s="83">
        <v>9633469</v>
      </c>
      <c r="AK7" s="46" t="s">
        <v>1148</v>
      </c>
      <c r="AL7" s="83">
        <v>3017606</v>
      </c>
      <c r="AM7" s="46" t="s">
        <v>1148</v>
      </c>
      <c r="AN7" s="83">
        <v>2193223</v>
      </c>
      <c r="AO7" s="46" t="s">
        <v>1148</v>
      </c>
      <c r="AP7" s="83">
        <v>1250604</v>
      </c>
      <c r="AQ7" s="46" t="s">
        <v>1148</v>
      </c>
      <c r="AR7" s="83">
        <v>932994</v>
      </c>
      <c r="AS7" s="46" t="s">
        <v>1148</v>
      </c>
      <c r="AT7" s="204">
        <v>17027896</v>
      </c>
      <c r="AU7" s="46" t="s">
        <v>1148</v>
      </c>
      <c r="AV7" s="46">
        <v>5414</v>
      </c>
      <c r="AW7" s="46" t="s">
        <v>1148</v>
      </c>
      <c r="AX7" s="46">
        <v>1706</v>
      </c>
      <c r="AY7" s="46" t="s">
        <v>1148</v>
      </c>
      <c r="AZ7" s="46">
        <v>1254</v>
      </c>
      <c r="BA7" s="46" t="s">
        <v>1148</v>
      </c>
      <c r="BB7" s="46">
        <v>668</v>
      </c>
      <c r="BC7" s="46" t="s">
        <v>1148</v>
      </c>
      <c r="BD7" s="46">
        <v>500</v>
      </c>
      <c r="BE7" s="46" t="s">
        <v>1148</v>
      </c>
      <c r="BF7" s="209">
        <v>9542</v>
      </c>
      <c r="BG7" s="7" t="s">
        <v>1148</v>
      </c>
      <c r="BI7" s="83">
        <v>2371134</v>
      </c>
      <c r="BJ7" s="46" t="s">
        <v>1148</v>
      </c>
      <c r="BK7" s="83">
        <v>0</v>
      </c>
      <c r="BL7" s="46" t="s">
        <v>1148</v>
      </c>
      <c r="BM7" s="83">
        <v>1608</v>
      </c>
      <c r="BN7" s="46" t="s">
        <v>1148</v>
      </c>
      <c r="BO7" s="83">
        <v>12256</v>
      </c>
      <c r="BP7" s="46" t="s">
        <v>1148</v>
      </c>
      <c r="BQ7" s="83">
        <v>0</v>
      </c>
      <c r="BR7" s="46" t="s">
        <v>1148</v>
      </c>
      <c r="BS7" s="85">
        <v>2384998</v>
      </c>
      <c r="BT7" s="46" t="s">
        <v>1148</v>
      </c>
      <c r="BU7" s="46">
        <v>1562</v>
      </c>
      <c r="BV7" s="46" t="s">
        <v>1148</v>
      </c>
      <c r="BW7" s="46">
        <v>0</v>
      </c>
      <c r="BX7" s="46" t="s">
        <v>1148</v>
      </c>
      <c r="BY7" s="46">
        <v>2</v>
      </c>
      <c r="BZ7" s="46" t="s">
        <v>1148</v>
      </c>
      <c r="CA7" s="46">
        <v>26</v>
      </c>
      <c r="CB7" s="46" t="s">
        <v>1148</v>
      </c>
      <c r="CC7" s="46">
        <v>0</v>
      </c>
      <c r="CD7" s="46" t="s">
        <v>1148</v>
      </c>
      <c r="CE7" s="209">
        <v>1590</v>
      </c>
      <c r="CF7" s="7" t="s">
        <v>1148</v>
      </c>
      <c r="CH7" s="41">
        <v>0</v>
      </c>
      <c r="CI7" s="41" t="s">
        <v>1148</v>
      </c>
      <c r="CJ7" s="41">
        <v>0</v>
      </c>
      <c r="CK7" s="41" t="s">
        <v>1148</v>
      </c>
      <c r="CL7" s="41">
        <v>0</v>
      </c>
      <c r="CM7" s="41" t="s">
        <v>1148</v>
      </c>
      <c r="CN7" s="41">
        <v>0</v>
      </c>
      <c r="CO7" s="41" t="s">
        <v>1148</v>
      </c>
      <c r="CP7" s="43">
        <v>0</v>
      </c>
      <c r="CQ7" s="7" t="s">
        <v>1148</v>
      </c>
      <c r="CS7" s="39">
        <v>0</v>
      </c>
      <c r="CT7" s="39" t="s">
        <v>1148</v>
      </c>
      <c r="CU7" s="39">
        <v>0</v>
      </c>
      <c r="CV7" s="39" t="s">
        <v>1148</v>
      </c>
      <c r="CW7" s="39">
        <v>0</v>
      </c>
      <c r="CX7" s="39" t="s">
        <v>1148</v>
      </c>
      <c r="CY7" s="39">
        <v>0</v>
      </c>
      <c r="CZ7" s="39" t="s">
        <v>1148</v>
      </c>
      <c r="DA7" s="44">
        <v>0</v>
      </c>
      <c r="DB7" s="7" t="s">
        <v>1148</v>
      </c>
      <c r="DC7" s="1" t="str">
        <f t="shared" si="0"/>
        <v>No</v>
      </c>
    </row>
    <row r="8" spans="1:111">
      <c r="A8" s="7" t="s">
        <v>486</v>
      </c>
      <c r="B8" s="7" t="s">
        <v>487</v>
      </c>
      <c r="C8" s="37" t="s">
        <v>47</v>
      </c>
      <c r="D8" s="298">
        <v>1003</v>
      </c>
      <c r="E8" s="299">
        <v>10003</v>
      </c>
      <c r="F8" s="27" t="s">
        <v>167</v>
      </c>
      <c r="G8" s="73" t="s">
        <v>160</v>
      </c>
      <c r="H8" s="35">
        <v>4181019</v>
      </c>
      <c r="I8" s="35">
        <v>2344</v>
      </c>
      <c r="J8" s="294"/>
      <c r="K8" s="8">
        <v>7134932</v>
      </c>
      <c r="L8" s="8" t="s">
        <v>1148</v>
      </c>
      <c r="M8" s="8">
        <v>2566632</v>
      </c>
      <c r="N8" s="9" t="s">
        <v>1148</v>
      </c>
      <c r="O8" s="8">
        <v>1828647</v>
      </c>
      <c r="P8" s="9" t="s">
        <v>1148</v>
      </c>
      <c r="Q8" s="8">
        <v>1087138</v>
      </c>
      <c r="R8" s="9" t="s">
        <v>1148</v>
      </c>
      <c r="S8" s="8">
        <v>112246</v>
      </c>
      <c r="T8" s="9" t="s">
        <v>1148</v>
      </c>
      <c r="U8" s="33">
        <v>12729595</v>
      </c>
      <c r="V8" s="9" t="s">
        <v>1148</v>
      </c>
      <c r="W8" s="30">
        <v>3881</v>
      </c>
      <c r="X8" s="9" t="s">
        <v>1148</v>
      </c>
      <c r="Y8" s="30">
        <v>1340</v>
      </c>
      <c r="Z8" s="9" t="s">
        <v>1148</v>
      </c>
      <c r="AA8" s="30">
        <v>970</v>
      </c>
      <c r="AB8" s="9" t="s">
        <v>1148</v>
      </c>
      <c r="AC8" s="30">
        <v>569.01</v>
      </c>
      <c r="AD8" s="9" t="s">
        <v>1148</v>
      </c>
      <c r="AE8" s="80">
        <v>62</v>
      </c>
      <c r="AF8" s="46" t="s">
        <v>1148</v>
      </c>
      <c r="AG8" s="88">
        <v>6822.01</v>
      </c>
      <c r="AH8" s="47" t="s">
        <v>1148</v>
      </c>
      <c r="AJ8" s="83">
        <v>6332260</v>
      </c>
      <c r="AK8" s="46" t="s">
        <v>1148</v>
      </c>
      <c r="AL8" s="83">
        <v>2563561</v>
      </c>
      <c r="AM8" s="46" t="s">
        <v>1148</v>
      </c>
      <c r="AN8" s="83">
        <v>1828647</v>
      </c>
      <c r="AO8" s="46" t="s">
        <v>1148</v>
      </c>
      <c r="AP8" s="83">
        <v>1087084</v>
      </c>
      <c r="AQ8" s="46" t="s">
        <v>1148</v>
      </c>
      <c r="AR8" s="83">
        <v>112246</v>
      </c>
      <c r="AS8" s="46" t="s">
        <v>1148</v>
      </c>
      <c r="AT8" s="204">
        <v>11923798</v>
      </c>
      <c r="AU8" s="46" t="s">
        <v>1148</v>
      </c>
      <c r="AV8" s="46">
        <v>3333</v>
      </c>
      <c r="AW8" s="46" t="s">
        <v>1148</v>
      </c>
      <c r="AX8" s="46">
        <v>1338</v>
      </c>
      <c r="AY8" s="46" t="s">
        <v>1148</v>
      </c>
      <c r="AZ8" s="46">
        <v>970</v>
      </c>
      <c r="BA8" s="46" t="s">
        <v>1148</v>
      </c>
      <c r="BB8" s="46">
        <v>569</v>
      </c>
      <c r="BC8" s="46" t="s">
        <v>1148</v>
      </c>
      <c r="BD8" s="46">
        <v>62</v>
      </c>
      <c r="BE8" s="46" t="s">
        <v>1148</v>
      </c>
      <c r="BF8" s="209">
        <v>6272</v>
      </c>
      <c r="BG8" s="7" t="s">
        <v>1148</v>
      </c>
      <c r="BI8" s="83">
        <v>802672</v>
      </c>
      <c r="BJ8" s="46" t="s">
        <v>1148</v>
      </c>
      <c r="BK8" s="83">
        <v>3071</v>
      </c>
      <c r="BL8" s="46" t="s">
        <v>1148</v>
      </c>
      <c r="BM8" s="83">
        <v>0</v>
      </c>
      <c r="BN8" s="46" t="s">
        <v>1148</v>
      </c>
      <c r="BO8" s="83">
        <v>54</v>
      </c>
      <c r="BP8" s="46" t="s">
        <v>1148</v>
      </c>
      <c r="BQ8" s="83">
        <v>0</v>
      </c>
      <c r="BR8" s="46" t="s">
        <v>1148</v>
      </c>
      <c r="BS8" s="85">
        <v>805797</v>
      </c>
      <c r="BT8" s="46" t="s">
        <v>1148</v>
      </c>
      <c r="BU8" s="46">
        <v>548</v>
      </c>
      <c r="BV8" s="46" t="s">
        <v>1148</v>
      </c>
      <c r="BW8" s="46">
        <v>2</v>
      </c>
      <c r="BX8" s="46" t="s">
        <v>1148</v>
      </c>
      <c r="BY8" s="46">
        <v>0</v>
      </c>
      <c r="BZ8" s="46" t="s">
        <v>1148</v>
      </c>
      <c r="CA8" s="46">
        <v>0.01</v>
      </c>
      <c r="CB8" s="46" t="s">
        <v>1148</v>
      </c>
      <c r="CC8" s="46">
        <v>0</v>
      </c>
      <c r="CD8" s="46" t="s">
        <v>1148</v>
      </c>
      <c r="CE8" s="209">
        <v>550.01</v>
      </c>
      <c r="CF8" s="7" t="s">
        <v>1148</v>
      </c>
      <c r="CH8" s="41">
        <v>232228788</v>
      </c>
      <c r="CI8" s="41" t="s">
        <v>1148</v>
      </c>
      <c r="CJ8" s="41">
        <v>90175268</v>
      </c>
      <c r="CK8" s="41" t="s">
        <v>1148</v>
      </c>
      <c r="CL8" s="41">
        <v>63874313</v>
      </c>
      <c r="CM8" s="41" t="s">
        <v>1148</v>
      </c>
      <c r="CN8" s="41">
        <v>45367025</v>
      </c>
      <c r="CO8" s="41" t="s">
        <v>1148</v>
      </c>
      <c r="CP8" s="43">
        <v>431645394</v>
      </c>
      <c r="CQ8" s="7" t="s">
        <v>1148</v>
      </c>
      <c r="CS8" s="39">
        <v>32.548143135772001</v>
      </c>
      <c r="CT8" s="39" t="s">
        <v>1148</v>
      </c>
      <c r="CU8" s="39">
        <v>35.133695831735906</v>
      </c>
      <c r="CV8" s="39" t="s">
        <v>1148</v>
      </c>
      <c r="CW8" s="39">
        <v>34.929821337852523</v>
      </c>
      <c r="CX8" s="39" t="s">
        <v>1148</v>
      </c>
      <c r="CY8" s="39">
        <v>41.730695643055434</v>
      </c>
      <c r="CZ8" s="39" t="s">
        <v>1148</v>
      </c>
      <c r="DA8" s="44">
        <v>33.908808096408407</v>
      </c>
      <c r="DB8" s="7" t="s">
        <v>1148</v>
      </c>
      <c r="DC8" s="1" t="str">
        <f t="shared" si="0"/>
        <v>No</v>
      </c>
    </row>
    <row r="9" spans="1:111">
      <c r="A9" s="7" t="s">
        <v>634</v>
      </c>
      <c r="B9" s="7" t="s">
        <v>635</v>
      </c>
      <c r="C9" s="37" t="s">
        <v>77</v>
      </c>
      <c r="D9" s="298">
        <v>3019</v>
      </c>
      <c r="E9" s="299">
        <v>30019</v>
      </c>
      <c r="F9" s="27" t="s">
        <v>167</v>
      </c>
      <c r="G9" s="73" t="s">
        <v>160</v>
      </c>
      <c r="H9" s="35">
        <v>5441567</v>
      </c>
      <c r="I9" s="35">
        <v>2340</v>
      </c>
      <c r="J9" s="294"/>
      <c r="K9" s="8">
        <v>9610527</v>
      </c>
      <c r="L9" s="8" t="s">
        <v>1148</v>
      </c>
      <c r="M9" s="8">
        <v>3020573</v>
      </c>
      <c r="N9" s="9" t="s">
        <v>1148</v>
      </c>
      <c r="O9" s="8">
        <v>2535822</v>
      </c>
      <c r="P9" s="9" t="s">
        <v>1148</v>
      </c>
      <c r="Q9" s="8">
        <v>1173039</v>
      </c>
      <c r="R9" s="9" t="s">
        <v>1148</v>
      </c>
      <c r="S9" s="8">
        <v>1493743</v>
      </c>
      <c r="T9" s="9" t="s">
        <v>1148</v>
      </c>
      <c r="U9" s="33">
        <v>17833704</v>
      </c>
      <c r="V9" s="9" t="s">
        <v>1148</v>
      </c>
      <c r="W9" s="30">
        <v>4998</v>
      </c>
      <c r="X9" s="9" t="s">
        <v>1148</v>
      </c>
      <c r="Y9" s="30">
        <v>1603</v>
      </c>
      <c r="Z9" s="9" t="s">
        <v>1148</v>
      </c>
      <c r="AA9" s="30">
        <v>1361</v>
      </c>
      <c r="AB9" s="9" t="s">
        <v>1148</v>
      </c>
      <c r="AC9" s="30">
        <v>621</v>
      </c>
      <c r="AD9" s="9" t="s">
        <v>1148</v>
      </c>
      <c r="AE9" s="80">
        <v>771</v>
      </c>
      <c r="AF9" s="46" t="s">
        <v>1148</v>
      </c>
      <c r="AG9" s="88">
        <v>9354</v>
      </c>
      <c r="AH9" s="47" t="s">
        <v>1148</v>
      </c>
      <c r="AJ9" s="83">
        <v>9439858</v>
      </c>
      <c r="AK9" s="46" t="s">
        <v>1148</v>
      </c>
      <c r="AL9" s="83">
        <v>3020573</v>
      </c>
      <c r="AM9" s="46" t="s">
        <v>1148</v>
      </c>
      <c r="AN9" s="83">
        <v>2535822</v>
      </c>
      <c r="AO9" s="46" t="s">
        <v>1148</v>
      </c>
      <c r="AP9" s="83">
        <v>1173039</v>
      </c>
      <c r="AQ9" s="46" t="s">
        <v>1148</v>
      </c>
      <c r="AR9" s="83">
        <v>1493743</v>
      </c>
      <c r="AS9" s="46" t="s">
        <v>1148</v>
      </c>
      <c r="AT9" s="204">
        <v>17663035</v>
      </c>
      <c r="AU9" s="46" t="s">
        <v>1148</v>
      </c>
      <c r="AV9" s="46">
        <v>4827</v>
      </c>
      <c r="AW9" s="46" t="s">
        <v>1148</v>
      </c>
      <c r="AX9" s="46">
        <v>1603</v>
      </c>
      <c r="AY9" s="46" t="s">
        <v>1148</v>
      </c>
      <c r="AZ9" s="46">
        <v>1361</v>
      </c>
      <c r="BA9" s="46" t="s">
        <v>1148</v>
      </c>
      <c r="BB9" s="46">
        <v>621</v>
      </c>
      <c r="BC9" s="46" t="s">
        <v>1148</v>
      </c>
      <c r="BD9" s="46">
        <v>771</v>
      </c>
      <c r="BE9" s="46" t="s">
        <v>1148</v>
      </c>
      <c r="BF9" s="209">
        <v>9183</v>
      </c>
      <c r="BG9" s="7" t="s">
        <v>1148</v>
      </c>
      <c r="BI9" s="83">
        <v>170669</v>
      </c>
      <c r="BJ9" s="46" t="s">
        <v>1148</v>
      </c>
      <c r="BK9" s="83">
        <v>0</v>
      </c>
      <c r="BL9" s="46" t="s">
        <v>1148</v>
      </c>
      <c r="BM9" s="83">
        <v>0</v>
      </c>
      <c r="BN9" s="46" t="s">
        <v>1148</v>
      </c>
      <c r="BO9" s="83">
        <v>0</v>
      </c>
      <c r="BP9" s="46" t="s">
        <v>1148</v>
      </c>
      <c r="BQ9" s="83">
        <v>0</v>
      </c>
      <c r="BR9" s="46" t="s">
        <v>1148</v>
      </c>
      <c r="BS9" s="85">
        <v>170669</v>
      </c>
      <c r="BT9" s="46" t="s">
        <v>1148</v>
      </c>
      <c r="BU9" s="46">
        <v>171</v>
      </c>
      <c r="BV9" s="46" t="s">
        <v>1148</v>
      </c>
      <c r="BW9" s="46">
        <v>0</v>
      </c>
      <c r="BX9" s="46" t="s">
        <v>1148</v>
      </c>
      <c r="BY9" s="46">
        <v>0</v>
      </c>
      <c r="BZ9" s="46" t="s">
        <v>1148</v>
      </c>
      <c r="CA9" s="46">
        <v>0</v>
      </c>
      <c r="CB9" s="46" t="s">
        <v>1148</v>
      </c>
      <c r="CC9" s="46">
        <v>0</v>
      </c>
      <c r="CD9" s="46" t="s">
        <v>1148</v>
      </c>
      <c r="CE9" s="209">
        <v>171</v>
      </c>
      <c r="CF9" s="7" t="s">
        <v>1148</v>
      </c>
      <c r="CH9" s="41">
        <v>300621841</v>
      </c>
      <c r="CI9" s="41" t="s">
        <v>1148</v>
      </c>
      <c r="CJ9" s="41">
        <v>89552531</v>
      </c>
      <c r="CK9" s="41" t="s">
        <v>1148</v>
      </c>
      <c r="CL9" s="41">
        <v>73902428</v>
      </c>
      <c r="CM9" s="41" t="s">
        <v>1148</v>
      </c>
      <c r="CN9" s="41">
        <v>44753233</v>
      </c>
      <c r="CO9" s="41" t="s">
        <v>1148</v>
      </c>
      <c r="CP9" s="43">
        <v>508830033</v>
      </c>
      <c r="CQ9" s="7" t="s">
        <v>1148</v>
      </c>
      <c r="CS9" s="39">
        <v>31.280474109276213</v>
      </c>
      <c r="CT9" s="39" t="s">
        <v>1148</v>
      </c>
      <c r="CU9" s="39">
        <v>29.647530783066657</v>
      </c>
      <c r="CV9" s="39" t="s">
        <v>1148</v>
      </c>
      <c r="CW9" s="39">
        <v>29.143381514948604</v>
      </c>
      <c r="CX9" s="39" t="s">
        <v>1148</v>
      </c>
      <c r="CY9" s="39">
        <v>38.151530341275951</v>
      </c>
      <c r="CZ9" s="39" t="s">
        <v>1148</v>
      </c>
      <c r="DA9" s="44">
        <v>28.531932177409697</v>
      </c>
      <c r="DB9" s="7" t="s">
        <v>1148</v>
      </c>
      <c r="DC9" s="1" t="str">
        <f t="shared" si="0"/>
        <v>No</v>
      </c>
    </row>
    <row r="10" spans="1:111">
      <c r="A10" s="7" t="s">
        <v>506</v>
      </c>
      <c r="B10" s="7" t="s">
        <v>507</v>
      </c>
      <c r="C10" s="37" t="s">
        <v>84</v>
      </c>
      <c r="D10" s="298">
        <v>6008</v>
      </c>
      <c r="E10" s="299">
        <v>60008</v>
      </c>
      <c r="F10" s="27" t="s">
        <v>167</v>
      </c>
      <c r="G10" s="73" t="s">
        <v>160</v>
      </c>
      <c r="H10" s="35">
        <v>4944332</v>
      </c>
      <c r="I10" s="35">
        <v>2240</v>
      </c>
      <c r="J10" s="294"/>
      <c r="K10" s="8">
        <v>3866325</v>
      </c>
      <c r="L10" s="8" t="s">
        <v>1148</v>
      </c>
      <c r="M10" s="8">
        <v>1335931</v>
      </c>
      <c r="N10" s="9" t="s">
        <v>1148</v>
      </c>
      <c r="O10" s="8">
        <v>499080</v>
      </c>
      <c r="P10" s="9" t="s">
        <v>1148</v>
      </c>
      <c r="Q10" s="8">
        <v>873616</v>
      </c>
      <c r="R10" s="9" t="s">
        <v>1148</v>
      </c>
      <c r="S10" s="8">
        <v>190593</v>
      </c>
      <c r="T10" s="9" t="s">
        <v>1148</v>
      </c>
      <c r="U10" s="33">
        <v>6765545</v>
      </c>
      <c r="V10" s="9" t="s">
        <v>1148</v>
      </c>
      <c r="W10" s="30">
        <v>1953.9399999999998</v>
      </c>
      <c r="X10" s="9" t="s">
        <v>1148</v>
      </c>
      <c r="Y10" s="30">
        <v>730.1099999999999</v>
      </c>
      <c r="Z10" s="9" t="s">
        <v>1148</v>
      </c>
      <c r="AA10" s="30">
        <v>246.48000000000002</v>
      </c>
      <c r="AB10" s="9" t="s">
        <v>1148</v>
      </c>
      <c r="AC10" s="30">
        <v>480.17</v>
      </c>
      <c r="AD10" s="9" t="s">
        <v>1148</v>
      </c>
      <c r="AE10" s="80">
        <v>97.3</v>
      </c>
      <c r="AF10" s="46" t="s">
        <v>1148</v>
      </c>
      <c r="AG10" s="88">
        <v>3508</v>
      </c>
      <c r="AH10" s="47" t="s">
        <v>1148</v>
      </c>
      <c r="AJ10" s="83">
        <v>3768401</v>
      </c>
      <c r="AK10" s="46" t="s">
        <v>1148</v>
      </c>
      <c r="AL10" s="83">
        <v>1335931</v>
      </c>
      <c r="AM10" s="46" t="s">
        <v>1148</v>
      </c>
      <c r="AN10" s="83">
        <v>499080</v>
      </c>
      <c r="AO10" s="46" t="s">
        <v>1148</v>
      </c>
      <c r="AP10" s="83">
        <v>863254</v>
      </c>
      <c r="AQ10" s="46" t="s">
        <v>1148</v>
      </c>
      <c r="AR10" s="83">
        <v>190593</v>
      </c>
      <c r="AS10" s="46" t="s">
        <v>1148</v>
      </c>
      <c r="AT10" s="204">
        <v>6657259</v>
      </c>
      <c r="AU10" s="46" t="s">
        <v>1148</v>
      </c>
      <c r="AV10" s="46">
        <v>1880.9399999999998</v>
      </c>
      <c r="AW10" s="46" t="s">
        <v>1148</v>
      </c>
      <c r="AX10" s="46">
        <v>730.1099999999999</v>
      </c>
      <c r="AY10" s="46" t="s">
        <v>1148</v>
      </c>
      <c r="AZ10" s="46">
        <v>246.48000000000002</v>
      </c>
      <c r="BA10" s="46" t="s">
        <v>1148</v>
      </c>
      <c r="BB10" s="46">
        <v>475.17</v>
      </c>
      <c r="BC10" s="46" t="s">
        <v>1148</v>
      </c>
      <c r="BD10" s="46">
        <v>97.3</v>
      </c>
      <c r="BE10" s="46" t="s">
        <v>1148</v>
      </c>
      <c r="BF10" s="209">
        <v>3430</v>
      </c>
      <c r="BG10" s="7" t="s">
        <v>1148</v>
      </c>
      <c r="BI10" s="83">
        <v>97924</v>
      </c>
      <c r="BJ10" s="46" t="s">
        <v>1148</v>
      </c>
      <c r="BK10" s="83">
        <v>0</v>
      </c>
      <c r="BL10" s="46" t="s">
        <v>1148</v>
      </c>
      <c r="BM10" s="83">
        <v>0</v>
      </c>
      <c r="BN10" s="46" t="s">
        <v>1148</v>
      </c>
      <c r="BO10" s="83">
        <v>10362</v>
      </c>
      <c r="BP10" s="46" t="s">
        <v>1148</v>
      </c>
      <c r="BQ10" s="83">
        <v>0</v>
      </c>
      <c r="BR10" s="46" t="s">
        <v>1148</v>
      </c>
      <c r="BS10" s="85">
        <v>108286</v>
      </c>
      <c r="BT10" s="46" t="s">
        <v>1148</v>
      </c>
      <c r="BU10" s="46">
        <v>73</v>
      </c>
      <c r="BV10" s="46" t="s">
        <v>1148</v>
      </c>
      <c r="BW10" s="46">
        <v>0</v>
      </c>
      <c r="BX10" s="46" t="s">
        <v>1148</v>
      </c>
      <c r="BY10" s="46">
        <v>0</v>
      </c>
      <c r="BZ10" s="46" t="s">
        <v>1148</v>
      </c>
      <c r="CA10" s="46">
        <v>5</v>
      </c>
      <c r="CB10" s="46" t="s">
        <v>1148</v>
      </c>
      <c r="CC10" s="46">
        <v>0</v>
      </c>
      <c r="CD10" s="46" t="s">
        <v>1148</v>
      </c>
      <c r="CE10" s="209">
        <v>78</v>
      </c>
      <c r="CF10" s="7" t="s">
        <v>1148</v>
      </c>
      <c r="CH10" s="41">
        <v>0</v>
      </c>
      <c r="CI10" s="41" t="s">
        <v>1148</v>
      </c>
      <c r="CJ10" s="41">
        <v>0</v>
      </c>
      <c r="CK10" s="41" t="s">
        <v>1148</v>
      </c>
      <c r="CL10" s="41">
        <v>0</v>
      </c>
      <c r="CM10" s="41" t="s">
        <v>1148</v>
      </c>
      <c r="CN10" s="41">
        <v>0</v>
      </c>
      <c r="CO10" s="41" t="s">
        <v>1148</v>
      </c>
      <c r="CP10" s="43">
        <v>0</v>
      </c>
      <c r="CQ10" s="7" t="s">
        <v>1148</v>
      </c>
      <c r="CS10" s="39">
        <v>0</v>
      </c>
      <c r="CT10" s="39" t="s">
        <v>1148</v>
      </c>
      <c r="CU10" s="39">
        <v>0</v>
      </c>
      <c r="CV10" s="39" t="s">
        <v>1148</v>
      </c>
      <c r="CW10" s="39">
        <v>0</v>
      </c>
      <c r="CX10" s="39" t="s">
        <v>1148</v>
      </c>
      <c r="CY10" s="39">
        <v>0</v>
      </c>
      <c r="CZ10" s="39" t="s">
        <v>1148</v>
      </c>
      <c r="DA10" s="44">
        <v>0</v>
      </c>
      <c r="DB10" s="7" t="s">
        <v>1148</v>
      </c>
      <c r="DC10" s="1" t="str">
        <f t="shared" si="0"/>
        <v>No</v>
      </c>
    </row>
    <row r="11" spans="1:111">
      <c r="A11" s="7" t="s">
        <v>559</v>
      </c>
      <c r="B11" s="7" t="s">
        <v>560</v>
      </c>
      <c r="C11" s="37" t="s">
        <v>40</v>
      </c>
      <c r="D11" s="298">
        <v>5113</v>
      </c>
      <c r="E11" s="299">
        <v>50113</v>
      </c>
      <c r="F11" s="27" t="s">
        <v>167</v>
      </c>
      <c r="G11" s="73" t="s">
        <v>160</v>
      </c>
      <c r="H11" s="35">
        <v>8608208</v>
      </c>
      <c r="I11" s="35">
        <v>1638</v>
      </c>
      <c r="J11" s="294"/>
      <c r="K11" s="8">
        <v>1944529</v>
      </c>
      <c r="L11" s="8" t="s">
        <v>1148</v>
      </c>
      <c r="M11" s="8">
        <v>487268</v>
      </c>
      <c r="N11" s="9" t="s">
        <v>1148</v>
      </c>
      <c r="O11" s="8">
        <v>47721</v>
      </c>
      <c r="P11" s="9" t="s">
        <v>1148</v>
      </c>
      <c r="Q11" s="8">
        <v>344565</v>
      </c>
      <c r="R11" s="9" t="s">
        <v>1148</v>
      </c>
      <c r="S11" s="8">
        <v>0</v>
      </c>
      <c r="T11" s="9" t="s">
        <v>1148</v>
      </c>
      <c r="U11" s="33">
        <v>2824083</v>
      </c>
      <c r="V11" s="9" t="s">
        <v>1148</v>
      </c>
      <c r="W11" s="30">
        <v>1096.0999999999999</v>
      </c>
      <c r="X11" s="9" t="s">
        <v>1148</v>
      </c>
      <c r="Y11" s="30">
        <v>253.79999999999998</v>
      </c>
      <c r="Z11" s="9" t="s">
        <v>1148</v>
      </c>
      <c r="AA11" s="30">
        <v>25.900000000000002</v>
      </c>
      <c r="AB11" s="9" t="s">
        <v>1148</v>
      </c>
      <c r="AC11" s="30">
        <v>206.6</v>
      </c>
      <c r="AD11" s="9" t="s">
        <v>1148</v>
      </c>
      <c r="AE11" s="80">
        <v>0</v>
      </c>
      <c r="AF11" s="46" t="s">
        <v>1148</v>
      </c>
      <c r="AG11" s="88">
        <v>1582.3999999999999</v>
      </c>
      <c r="AH11" s="47" t="s">
        <v>1148</v>
      </c>
      <c r="AJ11" s="83">
        <v>1714540</v>
      </c>
      <c r="AK11" s="46" t="s">
        <v>1148</v>
      </c>
      <c r="AL11" s="83">
        <v>483139</v>
      </c>
      <c r="AM11" s="46" t="s">
        <v>1148</v>
      </c>
      <c r="AN11" s="83">
        <v>45175</v>
      </c>
      <c r="AO11" s="46" t="s">
        <v>1148</v>
      </c>
      <c r="AP11" s="83">
        <v>323781</v>
      </c>
      <c r="AQ11" s="46" t="s">
        <v>1148</v>
      </c>
      <c r="AR11" s="83">
        <v>0</v>
      </c>
      <c r="AS11" s="46" t="s">
        <v>1148</v>
      </c>
      <c r="AT11" s="204">
        <v>2566635</v>
      </c>
      <c r="AU11" s="46" t="s">
        <v>1148</v>
      </c>
      <c r="AV11" s="46">
        <v>921</v>
      </c>
      <c r="AW11" s="46" t="s">
        <v>1148</v>
      </c>
      <c r="AX11" s="46">
        <v>249.79999999999998</v>
      </c>
      <c r="AY11" s="46" t="s">
        <v>1148</v>
      </c>
      <c r="AZ11" s="46">
        <v>23.900000000000002</v>
      </c>
      <c r="BA11" s="46" t="s">
        <v>1148</v>
      </c>
      <c r="BB11" s="46">
        <v>187.6</v>
      </c>
      <c r="BC11" s="46" t="s">
        <v>1148</v>
      </c>
      <c r="BD11" s="46">
        <v>0</v>
      </c>
      <c r="BE11" s="46" t="s">
        <v>1148</v>
      </c>
      <c r="BF11" s="209">
        <v>1382.3</v>
      </c>
      <c r="BG11" s="7" t="s">
        <v>1148</v>
      </c>
      <c r="BI11" s="83">
        <v>229989</v>
      </c>
      <c r="BJ11" s="46" t="s">
        <v>1148</v>
      </c>
      <c r="BK11" s="83">
        <v>4129</v>
      </c>
      <c r="BL11" s="46" t="s">
        <v>1148</v>
      </c>
      <c r="BM11" s="83">
        <v>2546</v>
      </c>
      <c r="BN11" s="46" t="s">
        <v>1148</v>
      </c>
      <c r="BO11" s="83">
        <v>20784</v>
      </c>
      <c r="BP11" s="46" t="s">
        <v>1148</v>
      </c>
      <c r="BQ11" s="83">
        <v>0</v>
      </c>
      <c r="BR11" s="46" t="s">
        <v>1148</v>
      </c>
      <c r="BS11" s="85">
        <v>257448</v>
      </c>
      <c r="BT11" s="46" t="s">
        <v>1148</v>
      </c>
      <c r="BU11" s="46">
        <v>175.1</v>
      </c>
      <c r="BV11" s="46" t="s">
        <v>1148</v>
      </c>
      <c r="BW11" s="46">
        <v>4</v>
      </c>
      <c r="BX11" s="46" t="s">
        <v>1148</v>
      </c>
      <c r="BY11" s="46">
        <v>2</v>
      </c>
      <c r="BZ11" s="46" t="s">
        <v>1148</v>
      </c>
      <c r="CA11" s="46">
        <v>19</v>
      </c>
      <c r="CB11" s="46" t="s">
        <v>1148</v>
      </c>
      <c r="CC11" s="46">
        <v>0</v>
      </c>
      <c r="CD11" s="46" t="s">
        <v>1148</v>
      </c>
      <c r="CE11" s="209">
        <v>200.1</v>
      </c>
      <c r="CF11" s="7" t="s">
        <v>1148</v>
      </c>
      <c r="CH11" s="41">
        <v>0</v>
      </c>
      <c r="CI11" s="41" t="s">
        <v>1148</v>
      </c>
      <c r="CJ11" s="41">
        <v>0</v>
      </c>
      <c r="CK11" s="41" t="s">
        <v>1148</v>
      </c>
      <c r="CL11" s="41">
        <v>0</v>
      </c>
      <c r="CM11" s="41" t="s">
        <v>1148</v>
      </c>
      <c r="CN11" s="41">
        <v>0</v>
      </c>
      <c r="CO11" s="41" t="s">
        <v>1148</v>
      </c>
      <c r="CP11" s="43">
        <v>0</v>
      </c>
      <c r="CQ11" s="7" t="s">
        <v>1148</v>
      </c>
      <c r="CS11" s="39">
        <v>0</v>
      </c>
      <c r="CT11" s="39" t="s">
        <v>1148</v>
      </c>
      <c r="CU11" s="39">
        <v>0</v>
      </c>
      <c r="CV11" s="39" t="s">
        <v>1148</v>
      </c>
      <c r="CW11" s="39">
        <v>0</v>
      </c>
      <c r="CX11" s="39" t="s">
        <v>1148</v>
      </c>
      <c r="CY11" s="39">
        <v>0</v>
      </c>
      <c r="CZ11" s="39" t="s">
        <v>1148</v>
      </c>
      <c r="DA11" s="44">
        <v>0</v>
      </c>
      <c r="DB11" s="7" t="s">
        <v>1148</v>
      </c>
      <c r="DC11" s="1" t="str">
        <f t="shared" si="0"/>
        <v>No</v>
      </c>
    </row>
    <row r="12" spans="1:111">
      <c r="A12" s="7" t="s">
        <v>555</v>
      </c>
      <c r="B12" s="7" t="s">
        <v>556</v>
      </c>
      <c r="C12" s="37" t="s">
        <v>17</v>
      </c>
      <c r="D12" s="298">
        <v>9036</v>
      </c>
      <c r="E12" s="299">
        <v>90036</v>
      </c>
      <c r="F12" s="27" t="s">
        <v>167</v>
      </c>
      <c r="G12" s="73" t="s">
        <v>160</v>
      </c>
      <c r="H12" s="35">
        <v>12150996</v>
      </c>
      <c r="I12" s="35">
        <v>1528</v>
      </c>
      <c r="J12" s="294"/>
      <c r="K12" s="8">
        <v>1549720</v>
      </c>
      <c r="L12" s="8" t="s">
        <v>1148</v>
      </c>
      <c r="M12" s="8">
        <v>337878</v>
      </c>
      <c r="N12" s="9" t="s">
        <v>1148</v>
      </c>
      <c r="O12" s="8">
        <v>30373</v>
      </c>
      <c r="P12" s="9" t="s">
        <v>1148</v>
      </c>
      <c r="Q12" s="8">
        <v>208278</v>
      </c>
      <c r="R12" s="9" t="s">
        <v>1148</v>
      </c>
      <c r="S12" s="8">
        <v>0</v>
      </c>
      <c r="T12" s="9" t="s">
        <v>1148</v>
      </c>
      <c r="U12" s="33">
        <v>2126249</v>
      </c>
      <c r="V12" s="9" t="s">
        <v>1148</v>
      </c>
      <c r="W12" s="30">
        <v>785.88</v>
      </c>
      <c r="X12" s="9" t="s">
        <v>1148</v>
      </c>
      <c r="Y12" s="30">
        <v>189.5</v>
      </c>
      <c r="Z12" s="9" t="s">
        <v>1148</v>
      </c>
      <c r="AA12" s="30">
        <v>17</v>
      </c>
      <c r="AB12" s="9" t="s">
        <v>1148</v>
      </c>
      <c r="AC12" s="30">
        <v>116.78999999999999</v>
      </c>
      <c r="AD12" s="9" t="s">
        <v>1148</v>
      </c>
      <c r="AE12" s="80">
        <v>0</v>
      </c>
      <c r="AF12" s="46" t="s">
        <v>1148</v>
      </c>
      <c r="AG12" s="88">
        <v>1109.1699999999998</v>
      </c>
      <c r="AH12" s="47" t="s">
        <v>1148</v>
      </c>
      <c r="AJ12" s="83">
        <v>1524674</v>
      </c>
      <c r="AK12" s="46" t="s">
        <v>1148</v>
      </c>
      <c r="AL12" s="83">
        <v>336822</v>
      </c>
      <c r="AM12" s="46" t="s">
        <v>1148</v>
      </c>
      <c r="AN12" s="83">
        <v>30048</v>
      </c>
      <c r="AO12" s="46" t="s">
        <v>1148</v>
      </c>
      <c r="AP12" s="83">
        <v>198642</v>
      </c>
      <c r="AQ12" s="46" t="s">
        <v>1148</v>
      </c>
      <c r="AR12" s="83">
        <v>0</v>
      </c>
      <c r="AS12" s="46" t="s">
        <v>1148</v>
      </c>
      <c r="AT12" s="204">
        <v>2090186</v>
      </c>
      <c r="AU12" s="46" t="s">
        <v>1148</v>
      </c>
      <c r="AV12" s="46">
        <v>756.48</v>
      </c>
      <c r="AW12" s="46" t="s">
        <v>1148</v>
      </c>
      <c r="AX12" s="46">
        <v>189</v>
      </c>
      <c r="AY12" s="46" t="s">
        <v>1148</v>
      </c>
      <c r="AZ12" s="46">
        <v>16.5</v>
      </c>
      <c r="BA12" s="46" t="s">
        <v>1148</v>
      </c>
      <c r="BB12" s="46">
        <v>106.5</v>
      </c>
      <c r="BC12" s="46" t="s">
        <v>1148</v>
      </c>
      <c r="BD12" s="46">
        <v>0</v>
      </c>
      <c r="BE12" s="46" t="s">
        <v>1148</v>
      </c>
      <c r="BF12" s="209">
        <v>1068.4799999999998</v>
      </c>
      <c r="BG12" s="7" t="s">
        <v>1148</v>
      </c>
      <c r="BI12" s="83">
        <v>25046</v>
      </c>
      <c r="BJ12" s="46" t="s">
        <v>1148</v>
      </c>
      <c r="BK12" s="83">
        <v>1056</v>
      </c>
      <c r="BL12" s="46" t="s">
        <v>1148</v>
      </c>
      <c r="BM12" s="83">
        <v>325</v>
      </c>
      <c r="BN12" s="46" t="s">
        <v>1148</v>
      </c>
      <c r="BO12" s="83">
        <v>9636</v>
      </c>
      <c r="BP12" s="46" t="s">
        <v>1148</v>
      </c>
      <c r="BQ12" s="83">
        <v>0</v>
      </c>
      <c r="BR12" s="46" t="s">
        <v>1148</v>
      </c>
      <c r="BS12" s="85">
        <v>36063</v>
      </c>
      <c r="BT12" s="46" t="s">
        <v>1148</v>
      </c>
      <c r="BU12" s="46">
        <v>29.400000000000002</v>
      </c>
      <c r="BV12" s="46" t="s">
        <v>1148</v>
      </c>
      <c r="BW12" s="46">
        <v>0.5</v>
      </c>
      <c r="BX12" s="46" t="s">
        <v>1148</v>
      </c>
      <c r="BY12" s="46">
        <v>0.5</v>
      </c>
      <c r="BZ12" s="46" t="s">
        <v>1148</v>
      </c>
      <c r="CA12" s="46">
        <v>10.29</v>
      </c>
      <c r="CB12" s="46" t="s">
        <v>1148</v>
      </c>
      <c r="CC12" s="46">
        <v>0</v>
      </c>
      <c r="CD12" s="46" t="s">
        <v>1148</v>
      </c>
      <c r="CE12" s="209">
        <v>40.69</v>
      </c>
      <c r="CF12" s="7" t="s">
        <v>1148</v>
      </c>
      <c r="CH12" s="41">
        <v>0</v>
      </c>
      <c r="CI12" s="41" t="s">
        <v>1148</v>
      </c>
      <c r="CJ12" s="41">
        <v>0</v>
      </c>
      <c r="CK12" s="41" t="s">
        <v>1148</v>
      </c>
      <c r="CL12" s="41">
        <v>0</v>
      </c>
      <c r="CM12" s="41" t="s">
        <v>1148</v>
      </c>
      <c r="CN12" s="41">
        <v>0</v>
      </c>
      <c r="CO12" s="41" t="s">
        <v>1148</v>
      </c>
      <c r="CP12" s="43">
        <v>0</v>
      </c>
      <c r="CQ12" s="7" t="s">
        <v>1148</v>
      </c>
      <c r="CS12" s="39">
        <v>0</v>
      </c>
      <c r="CT12" s="39" t="s">
        <v>1148</v>
      </c>
      <c r="CU12" s="39">
        <v>0</v>
      </c>
      <c r="CV12" s="39" t="s">
        <v>1148</v>
      </c>
      <c r="CW12" s="39">
        <v>0</v>
      </c>
      <c r="CX12" s="39" t="s">
        <v>1148</v>
      </c>
      <c r="CY12" s="39">
        <v>0</v>
      </c>
      <c r="CZ12" s="39" t="s">
        <v>1148</v>
      </c>
      <c r="DA12" s="44">
        <v>0</v>
      </c>
      <c r="DB12" s="7" t="s">
        <v>1148</v>
      </c>
      <c r="DC12" s="1" t="str">
        <f t="shared" si="0"/>
        <v>No</v>
      </c>
    </row>
    <row r="13" spans="1:111">
      <c r="A13" s="7" t="s">
        <v>606</v>
      </c>
      <c r="B13" s="7" t="s">
        <v>396</v>
      </c>
      <c r="C13" s="37" t="s">
        <v>17</v>
      </c>
      <c r="D13" s="298">
        <v>9015</v>
      </c>
      <c r="E13" s="299">
        <v>90015</v>
      </c>
      <c r="F13" s="27" t="s">
        <v>164</v>
      </c>
      <c r="G13" s="73" t="s">
        <v>160</v>
      </c>
      <c r="H13" s="35">
        <v>3281212</v>
      </c>
      <c r="I13" s="35">
        <v>1524</v>
      </c>
      <c r="J13" s="294"/>
      <c r="K13" s="8">
        <v>5586926</v>
      </c>
      <c r="L13" s="8" t="s">
        <v>1148</v>
      </c>
      <c r="M13" s="8">
        <v>1513870</v>
      </c>
      <c r="N13" s="9" t="s">
        <v>1148</v>
      </c>
      <c r="O13" s="8">
        <v>643805</v>
      </c>
      <c r="P13" s="9" t="s">
        <v>1148</v>
      </c>
      <c r="Q13" s="8">
        <v>304222</v>
      </c>
      <c r="R13" s="9" t="s">
        <v>1148</v>
      </c>
      <c r="S13" s="8">
        <v>0</v>
      </c>
      <c r="T13" s="9" t="s">
        <v>1148</v>
      </c>
      <c r="U13" s="33">
        <v>8048823</v>
      </c>
      <c r="V13" s="9" t="s">
        <v>1148</v>
      </c>
      <c r="W13" s="30">
        <v>2846</v>
      </c>
      <c r="X13" s="9" t="s">
        <v>1148</v>
      </c>
      <c r="Y13" s="30">
        <v>815</v>
      </c>
      <c r="Z13" s="9" t="s">
        <v>1148</v>
      </c>
      <c r="AA13" s="30">
        <v>327</v>
      </c>
      <c r="AB13" s="9" t="s">
        <v>1148</v>
      </c>
      <c r="AC13" s="30">
        <v>202</v>
      </c>
      <c r="AD13" s="9" t="s">
        <v>1148</v>
      </c>
      <c r="AE13" s="80">
        <v>0</v>
      </c>
      <c r="AF13" s="46" t="s">
        <v>1148</v>
      </c>
      <c r="AG13" s="88">
        <v>4190</v>
      </c>
      <c r="AH13" s="47" t="s">
        <v>1148</v>
      </c>
      <c r="AJ13" s="83">
        <v>5586926</v>
      </c>
      <c r="AK13" s="46" t="s">
        <v>1148</v>
      </c>
      <c r="AL13" s="83">
        <v>1513870</v>
      </c>
      <c r="AM13" s="46" t="s">
        <v>1148</v>
      </c>
      <c r="AN13" s="83">
        <v>643805</v>
      </c>
      <c r="AO13" s="46" t="s">
        <v>1148</v>
      </c>
      <c r="AP13" s="83">
        <v>304222</v>
      </c>
      <c r="AQ13" s="46" t="s">
        <v>1148</v>
      </c>
      <c r="AR13" s="83">
        <v>0</v>
      </c>
      <c r="AS13" s="46" t="s">
        <v>1148</v>
      </c>
      <c r="AT13" s="204">
        <v>8048823</v>
      </c>
      <c r="AU13" s="46" t="s">
        <v>1148</v>
      </c>
      <c r="AV13" s="46">
        <v>2846</v>
      </c>
      <c r="AW13" s="46" t="s">
        <v>1148</v>
      </c>
      <c r="AX13" s="46">
        <v>815</v>
      </c>
      <c r="AY13" s="46" t="s">
        <v>1148</v>
      </c>
      <c r="AZ13" s="46">
        <v>327</v>
      </c>
      <c r="BA13" s="46" t="s">
        <v>1148</v>
      </c>
      <c r="BB13" s="46">
        <v>202</v>
      </c>
      <c r="BC13" s="46" t="s">
        <v>1148</v>
      </c>
      <c r="BD13" s="46">
        <v>0</v>
      </c>
      <c r="BE13" s="46" t="s">
        <v>1148</v>
      </c>
      <c r="BF13" s="209">
        <v>4190</v>
      </c>
      <c r="BG13" s="7" t="s">
        <v>1148</v>
      </c>
      <c r="BI13" s="83">
        <v>0</v>
      </c>
      <c r="BJ13" s="46" t="s">
        <v>1148</v>
      </c>
      <c r="BK13" s="83">
        <v>0</v>
      </c>
      <c r="BL13" s="46" t="s">
        <v>1148</v>
      </c>
      <c r="BM13" s="83">
        <v>0</v>
      </c>
      <c r="BN13" s="46" t="s">
        <v>1148</v>
      </c>
      <c r="BO13" s="83">
        <v>0</v>
      </c>
      <c r="BP13" s="46" t="s">
        <v>1148</v>
      </c>
      <c r="BQ13" s="83">
        <v>0</v>
      </c>
      <c r="BR13" s="46" t="s">
        <v>1148</v>
      </c>
      <c r="BS13" s="85">
        <v>0</v>
      </c>
      <c r="BT13" s="46" t="s">
        <v>1148</v>
      </c>
      <c r="BU13" s="46">
        <v>0</v>
      </c>
      <c r="BV13" s="46" t="s">
        <v>1148</v>
      </c>
      <c r="BW13" s="46">
        <v>0</v>
      </c>
      <c r="BX13" s="46" t="s">
        <v>1148</v>
      </c>
      <c r="BY13" s="46">
        <v>0</v>
      </c>
      <c r="BZ13" s="46" t="s">
        <v>1148</v>
      </c>
      <c r="CA13" s="46">
        <v>0</v>
      </c>
      <c r="CB13" s="46" t="s">
        <v>1148</v>
      </c>
      <c r="CC13" s="46">
        <v>0</v>
      </c>
      <c r="CD13" s="46" t="s">
        <v>1148</v>
      </c>
      <c r="CE13" s="209">
        <v>0</v>
      </c>
      <c r="CF13" s="7" t="s">
        <v>1148</v>
      </c>
      <c r="CH13" s="41">
        <v>0</v>
      </c>
      <c r="CI13" s="41" t="s">
        <v>1148</v>
      </c>
      <c r="CJ13" s="41">
        <v>0</v>
      </c>
      <c r="CK13" s="41" t="s">
        <v>1148</v>
      </c>
      <c r="CL13" s="41">
        <v>0</v>
      </c>
      <c r="CM13" s="41" t="s">
        <v>1148</v>
      </c>
      <c r="CN13" s="41">
        <v>0</v>
      </c>
      <c r="CO13" s="41" t="s">
        <v>1148</v>
      </c>
      <c r="CP13" s="43">
        <v>0</v>
      </c>
      <c r="CQ13" s="7" t="s">
        <v>1148</v>
      </c>
      <c r="CS13" s="39">
        <v>0</v>
      </c>
      <c r="CT13" s="39" t="s">
        <v>1148</v>
      </c>
      <c r="CU13" s="39">
        <v>0</v>
      </c>
      <c r="CV13" s="39" t="s">
        <v>1148</v>
      </c>
      <c r="CW13" s="39">
        <v>0</v>
      </c>
      <c r="CX13" s="39" t="s">
        <v>1148</v>
      </c>
      <c r="CY13" s="39">
        <v>0</v>
      </c>
      <c r="CZ13" s="39" t="s">
        <v>1148</v>
      </c>
      <c r="DA13" s="44">
        <v>0</v>
      </c>
      <c r="DB13" s="7" t="s">
        <v>1148</v>
      </c>
      <c r="DC13" s="1" t="str">
        <f t="shared" si="0"/>
        <v>No</v>
      </c>
    </row>
    <row r="14" spans="1:111">
      <c r="A14" s="7" t="s">
        <v>480</v>
      </c>
      <c r="B14" s="7" t="s">
        <v>481</v>
      </c>
      <c r="C14" s="37" t="s">
        <v>48</v>
      </c>
      <c r="D14" s="298">
        <v>3034</v>
      </c>
      <c r="E14" s="299">
        <v>30034</v>
      </c>
      <c r="F14" s="27" t="s">
        <v>159</v>
      </c>
      <c r="G14" s="73" t="s">
        <v>160</v>
      </c>
      <c r="H14" s="35">
        <v>2203663</v>
      </c>
      <c r="I14" s="35">
        <v>1491</v>
      </c>
      <c r="J14" s="294"/>
      <c r="K14" s="8">
        <v>4177094</v>
      </c>
      <c r="L14" s="8" t="s">
        <v>1148</v>
      </c>
      <c r="M14" s="8">
        <v>1169150</v>
      </c>
      <c r="N14" s="9" t="s">
        <v>1148</v>
      </c>
      <c r="O14" s="8">
        <v>568598</v>
      </c>
      <c r="P14" s="9" t="s">
        <v>1148</v>
      </c>
      <c r="Q14" s="8">
        <v>812913</v>
      </c>
      <c r="R14" s="9" t="s">
        <v>1148</v>
      </c>
      <c r="S14" s="8">
        <v>139630</v>
      </c>
      <c r="T14" s="9" t="s">
        <v>1148</v>
      </c>
      <c r="U14" s="33">
        <v>6867385</v>
      </c>
      <c r="V14" s="9" t="s">
        <v>1148</v>
      </c>
      <c r="W14" s="30">
        <v>1895</v>
      </c>
      <c r="X14" s="9" t="s">
        <v>1148</v>
      </c>
      <c r="Y14" s="30">
        <v>510</v>
      </c>
      <c r="Z14" s="9" t="s">
        <v>1148</v>
      </c>
      <c r="AA14" s="30">
        <v>228</v>
      </c>
      <c r="AB14" s="9" t="s">
        <v>1148</v>
      </c>
      <c r="AC14" s="30">
        <v>527</v>
      </c>
      <c r="AD14" s="9" t="s">
        <v>1148</v>
      </c>
      <c r="AE14" s="80">
        <v>84</v>
      </c>
      <c r="AF14" s="46" t="s">
        <v>1148</v>
      </c>
      <c r="AG14" s="88">
        <v>3244</v>
      </c>
      <c r="AH14" s="47" t="s">
        <v>1148</v>
      </c>
      <c r="AJ14" s="83">
        <v>4151263</v>
      </c>
      <c r="AK14" s="46" t="s">
        <v>1148</v>
      </c>
      <c r="AL14" s="83">
        <v>1169150</v>
      </c>
      <c r="AM14" s="46" t="s">
        <v>1148</v>
      </c>
      <c r="AN14" s="83">
        <v>568598</v>
      </c>
      <c r="AO14" s="46" t="s">
        <v>1148</v>
      </c>
      <c r="AP14" s="83">
        <v>784861</v>
      </c>
      <c r="AQ14" s="46" t="s">
        <v>1148</v>
      </c>
      <c r="AR14" s="83">
        <v>139630</v>
      </c>
      <c r="AS14" s="46" t="s">
        <v>1148</v>
      </c>
      <c r="AT14" s="204">
        <v>6813502</v>
      </c>
      <c r="AU14" s="46" t="s">
        <v>1148</v>
      </c>
      <c r="AV14" s="46">
        <v>1857</v>
      </c>
      <c r="AW14" s="46" t="s">
        <v>1148</v>
      </c>
      <c r="AX14" s="46">
        <v>510</v>
      </c>
      <c r="AY14" s="46" t="s">
        <v>1148</v>
      </c>
      <c r="AZ14" s="46">
        <v>228</v>
      </c>
      <c r="BA14" s="46" t="s">
        <v>1148</v>
      </c>
      <c r="BB14" s="46">
        <v>498</v>
      </c>
      <c r="BC14" s="46" t="s">
        <v>1148</v>
      </c>
      <c r="BD14" s="46">
        <v>84</v>
      </c>
      <c r="BE14" s="46" t="s">
        <v>1148</v>
      </c>
      <c r="BF14" s="209">
        <v>3177</v>
      </c>
      <c r="BG14" s="7" t="s">
        <v>1148</v>
      </c>
      <c r="BI14" s="83">
        <v>25831</v>
      </c>
      <c r="BJ14" s="46" t="s">
        <v>1148</v>
      </c>
      <c r="BK14" s="83">
        <v>0</v>
      </c>
      <c r="BL14" s="46" t="s">
        <v>1148</v>
      </c>
      <c r="BM14" s="83">
        <v>0</v>
      </c>
      <c r="BN14" s="46" t="s">
        <v>1148</v>
      </c>
      <c r="BO14" s="83">
        <v>28052</v>
      </c>
      <c r="BP14" s="46" t="s">
        <v>1148</v>
      </c>
      <c r="BQ14" s="83">
        <v>0</v>
      </c>
      <c r="BR14" s="46" t="s">
        <v>1148</v>
      </c>
      <c r="BS14" s="85">
        <v>53883</v>
      </c>
      <c r="BT14" s="46" t="s">
        <v>1148</v>
      </c>
      <c r="BU14" s="46">
        <v>38</v>
      </c>
      <c r="BV14" s="46" t="s">
        <v>1148</v>
      </c>
      <c r="BW14" s="46">
        <v>0</v>
      </c>
      <c r="BX14" s="46" t="s">
        <v>1148</v>
      </c>
      <c r="BY14" s="46">
        <v>0</v>
      </c>
      <c r="BZ14" s="46" t="s">
        <v>1148</v>
      </c>
      <c r="CA14" s="46">
        <v>29</v>
      </c>
      <c r="CB14" s="46" t="s">
        <v>1148</v>
      </c>
      <c r="CC14" s="46">
        <v>0</v>
      </c>
      <c r="CD14" s="46" t="s">
        <v>1148</v>
      </c>
      <c r="CE14" s="209">
        <v>67</v>
      </c>
      <c r="CF14" s="7" t="s">
        <v>1148</v>
      </c>
      <c r="CH14" s="41">
        <v>107754412</v>
      </c>
      <c r="CI14" s="41" t="s">
        <v>1148</v>
      </c>
      <c r="CJ14" s="41">
        <v>28875437</v>
      </c>
      <c r="CK14" s="41" t="s">
        <v>1148</v>
      </c>
      <c r="CL14" s="41">
        <v>15667723</v>
      </c>
      <c r="CM14" s="41" t="s">
        <v>1148</v>
      </c>
      <c r="CN14" s="41">
        <v>32565333</v>
      </c>
      <c r="CO14" s="41" t="s">
        <v>1148</v>
      </c>
      <c r="CP14" s="43">
        <v>184862905</v>
      </c>
      <c r="CQ14" s="7" t="s">
        <v>1148</v>
      </c>
      <c r="CS14" s="39">
        <v>25.796501586988466</v>
      </c>
      <c r="CT14" s="39" t="s">
        <v>1148</v>
      </c>
      <c r="CU14" s="39">
        <v>24.697803532480862</v>
      </c>
      <c r="CV14" s="39" t="s">
        <v>1148</v>
      </c>
      <c r="CW14" s="39">
        <v>27.555008987017189</v>
      </c>
      <c r="CX14" s="39" t="s">
        <v>1148</v>
      </c>
      <c r="CY14" s="39">
        <v>40.060047016101358</v>
      </c>
      <c r="CZ14" s="39" t="s">
        <v>1148</v>
      </c>
      <c r="DA14" s="44">
        <v>26.918966244065246</v>
      </c>
      <c r="DB14" s="7" t="s">
        <v>1148</v>
      </c>
      <c r="DC14" s="1" t="str">
        <f t="shared" si="0"/>
        <v>No</v>
      </c>
    </row>
    <row r="15" spans="1:111">
      <c r="A15" s="7" t="s">
        <v>582</v>
      </c>
      <c r="B15" s="7" t="s">
        <v>583</v>
      </c>
      <c r="C15" s="37" t="s">
        <v>26</v>
      </c>
      <c r="D15" s="298">
        <v>8006</v>
      </c>
      <c r="E15" s="299">
        <v>80006</v>
      </c>
      <c r="F15" s="27" t="s">
        <v>167</v>
      </c>
      <c r="G15" s="73" t="s">
        <v>160</v>
      </c>
      <c r="H15" s="35">
        <v>2374203</v>
      </c>
      <c r="I15" s="35">
        <v>1395</v>
      </c>
      <c r="J15" s="294"/>
      <c r="K15" s="8">
        <v>2934463</v>
      </c>
      <c r="L15" s="8" t="s">
        <v>1148</v>
      </c>
      <c r="M15" s="8">
        <v>1073669</v>
      </c>
      <c r="N15" s="9" t="s">
        <v>1148</v>
      </c>
      <c r="O15" s="8">
        <v>589040</v>
      </c>
      <c r="P15" s="9" t="s">
        <v>1148</v>
      </c>
      <c r="Q15" s="8">
        <v>828338</v>
      </c>
      <c r="R15" s="9" t="s">
        <v>1148</v>
      </c>
      <c r="S15" s="8">
        <v>465714</v>
      </c>
      <c r="T15" s="9" t="s">
        <v>1148</v>
      </c>
      <c r="U15" s="33">
        <v>5891224</v>
      </c>
      <c r="V15" s="9" t="s">
        <v>1148</v>
      </c>
      <c r="W15" s="30">
        <v>1440.5</v>
      </c>
      <c r="X15" s="9" t="s">
        <v>1148</v>
      </c>
      <c r="Y15" s="30">
        <v>480</v>
      </c>
      <c r="Z15" s="9" t="s">
        <v>1148</v>
      </c>
      <c r="AA15" s="30">
        <v>205</v>
      </c>
      <c r="AB15" s="9" t="s">
        <v>1148</v>
      </c>
      <c r="AC15" s="30">
        <v>379</v>
      </c>
      <c r="AD15" s="9" t="s">
        <v>1148</v>
      </c>
      <c r="AE15" s="80">
        <v>244</v>
      </c>
      <c r="AF15" s="46" t="s">
        <v>1148</v>
      </c>
      <c r="AG15" s="88">
        <v>2748.5</v>
      </c>
      <c r="AH15" s="47" t="s">
        <v>1148</v>
      </c>
      <c r="AJ15" s="83">
        <v>2858528</v>
      </c>
      <c r="AK15" s="46" t="s">
        <v>1148</v>
      </c>
      <c r="AL15" s="83">
        <v>1073669</v>
      </c>
      <c r="AM15" s="46" t="s">
        <v>1148</v>
      </c>
      <c r="AN15" s="83">
        <v>589040</v>
      </c>
      <c r="AO15" s="46" t="s">
        <v>1148</v>
      </c>
      <c r="AP15" s="83">
        <v>828338</v>
      </c>
      <c r="AQ15" s="46" t="s">
        <v>1148</v>
      </c>
      <c r="AR15" s="83">
        <v>465714</v>
      </c>
      <c r="AS15" s="46" t="s">
        <v>1148</v>
      </c>
      <c r="AT15" s="204">
        <v>5815289</v>
      </c>
      <c r="AU15" s="46" t="s">
        <v>1148</v>
      </c>
      <c r="AV15" s="46">
        <v>1302</v>
      </c>
      <c r="AW15" s="46" t="s">
        <v>1148</v>
      </c>
      <c r="AX15" s="46">
        <v>480</v>
      </c>
      <c r="AY15" s="46" t="s">
        <v>1148</v>
      </c>
      <c r="AZ15" s="46">
        <v>205</v>
      </c>
      <c r="BA15" s="46" t="s">
        <v>1148</v>
      </c>
      <c r="BB15" s="46">
        <v>379</v>
      </c>
      <c r="BC15" s="46" t="s">
        <v>1148</v>
      </c>
      <c r="BD15" s="46">
        <v>244</v>
      </c>
      <c r="BE15" s="46" t="s">
        <v>1148</v>
      </c>
      <c r="BF15" s="209">
        <v>2610</v>
      </c>
      <c r="BG15" s="7" t="s">
        <v>1148</v>
      </c>
      <c r="BI15" s="83">
        <v>75935</v>
      </c>
      <c r="BJ15" s="46" t="s">
        <v>1148</v>
      </c>
      <c r="BK15" s="83">
        <v>0</v>
      </c>
      <c r="BL15" s="46" t="s">
        <v>1148</v>
      </c>
      <c r="BM15" s="83">
        <v>0</v>
      </c>
      <c r="BN15" s="46" t="s">
        <v>1148</v>
      </c>
      <c r="BO15" s="83">
        <v>0</v>
      </c>
      <c r="BP15" s="46" t="s">
        <v>1148</v>
      </c>
      <c r="BQ15" s="83">
        <v>0</v>
      </c>
      <c r="BR15" s="46" t="s">
        <v>1148</v>
      </c>
      <c r="BS15" s="85">
        <v>75935</v>
      </c>
      <c r="BT15" s="46" t="s">
        <v>1148</v>
      </c>
      <c r="BU15" s="46">
        <v>138.5</v>
      </c>
      <c r="BV15" s="46" t="s">
        <v>1148</v>
      </c>
      <c r="BW15" s="46">
        <v>0</v>
      </c>
      <c r="BX15" s="46" t="s">
        <v>1148</v>
      </c>
      <c r="BY15" s="46">
        <v>0</v>
      </c>
      <c r="BZ15" s="46" t="s">
        <v>1148</v>
      </c>
      <c r="CA15" s="46">
        <v>0</v>
      </c>
      <c r="CB15" s="46" t="s">
        <v>1148</v>
      </c>
      <c r="CC15" s="46">
        <v>0</v>
      </c>
      <c r="CD15" s="46" t="s">
        <v>1148</v>
      </c>
      <c r="CE15" s="209">
        <v>138.5</v>
      </c>
      <c r="CF15" s="7" t="s">
        <v>1148</v>
      </c>
      <c r="CH15" s="41">
        <v>0</v>
      </c>
      <c r="CI15" s="41" t="s">
        <v>1148</v>
      </c>
      <c r="CJ15" s="41">
        <v>0</v>
      </c>
      <c r="CK15" s="41" t="s">
        <v>1148</v>
      </c>
      <c r="CL15" s="41">
        <v>0</v>
      </c>
      <c r="CM15" s="41" t="s">
        <v>1148</v>
      </c>
      <c r="CN15" s="41">
        <v>0</v>
      </c>
      <c r="CO15" s="41" t="s">
        <v>1148</v>
      </c>
      <c r="CP15" s="43">
        <v>0</v>
      </c>
      <c r="CQ15" s="7" t="s">
        <v>1148</v>
      </c>
      <c r="CS15" s="39">
        <v>0</v>
      </c>
      <c r="CT15" s="39" t="s">
        <v>1148</v>
      </c>
      <c r="CU15" s="39">
        <v>0</v>
      </c>
      <c r="CV15" s="39" t="s">
        <v>1148</v>
      </c>
      <c r="CW15" s="39">
        <v>0</v>
      </c>
      <c r="CX15" s="39" t="s">
        <v>1148</v>
      </c>
      <c r="CY15" s="39">
        <v>0</v>
      </c>
      <c r="CZ15" s="39" t="s">
        <v>1148</v>
      </c>
      <c r="DA15" s="44">
        <v>0</v>
      </c>
      <c r="DB15" s="7" t="s">
        <v>1148</v>
      </c>
      <c r="DC15" s="1" t="str">
        <f t="shared" si="0"/>
        <v>No</v>
      </c>
    </row>
    <row r="16" spans="1:111">
      <c r="A16" s="7" t="s">
        <v>496</v>
      </c>
      <c r="B16" s="7" t="s">
        <v>497</v>
      </c>
      <c r="C16" s="37" t="s">
        <v>70</v>
      </c>
      <c r="D16" s="298">
        <v>2078</v>
      </c>
      <c r="E16" s="299">
        <v>20078</v>
      </c>
      <c r="F16" s="27" t="s">
        <v>243</v>
      </c>
      <c r="G16" s="73" t="s">
        <v>160</v>
      </c>
      <c r="H16" s="35">
        <v>18351295</v>
      </c>
      <c r="I16" s="35">
        <v>1199</v>
      </c>
      <c r="J16" s="294"/>
      <c r="K16" s="8">
        <v>3716262</v>
      </c>
      <c r="L16" s="8" t="s">
        <v>1148</v>
      </c>
      <c r="M16" s="8">
        <v>2763326</v>
      </c>
      <c r="N16" s="9" t="s">
        <v>1148</v>
      </c>
      <c r="O16" s="8">
        <v>3260000</v>
      </c>
      <c r="P16" s="9" t="s">
        <v>1148</v>
      </c>
      <c r="Q16" s="8">
        <v>910598</v>
      </c>
      <c r="R16" s="9" t="s">
        <v>1148</v>
      </c>
      <c r="S16" s="8">
        <v>967547</v>
      </c>
      <c r="T16" s="9" t="s">
        <v>1148</v>
      </c>
      <c r="U16" s="33">
        <v>11617733</v>
      </c>
      <c r="V16" s="9" t="s">
        <v>1148</v>
      </c>
      <c r="W16" s="30">
        <v>1625</v>
      </c>
      <c r="X16" s="9" t="s">
        <v>1148</v>
      </c>
      <c r="Y16" s="30">
        <v>1683</v>
      </c>
      <c r="Z16" s="9" t="s">
        <v>1148</v>
      </c>
      <c r="AA16" s="30">
        <v>1910</v>
      </c>
      <c r="AB16" s="9" t="s">
        <v>1148</v>
      </c>
      <c r="AC16" s="30">
        <v>427</v>
      </c>
      <c r="AD16" s="9" t="s">
        <v>1148</v>
      </c>
      <c r="AE16" s="80">
        <v>539</v>
      </c>
      <c r="AF16" s="46" t="s">
        <v>1148</v>
      </c>
      <c r="AG16" s="88">
        <v>6184</v>
      </c>
      <c r="AH16" s="47" t="s">
        <v>1148</v>
      </c>
      <c r="AJ16" s="83">
        <v>3716262</v>
      </c>
      <c r="AK16" s="46" t="s">
        <v>1148</v>
      </c>
      <c r="AL16" s="83">
        <v>2763326</v>
      </c>
      <c r="AM16" s="46" t="s">
        <v>1148</v>
      </c>
      <c r="AN16" s="83">
        <v>3260000</v>
      </c>
      <c r="AO16" s="46" t="s">
        <v>1148</v>
      </c>
      <c r="AP16" s="83">
        <v>910598</v>
      </c>
      <c r="AQ16" s="46" t="s">
        <v>1148</v>
      </c>
      <c r="AR16" s="83">
        <v>967547</v>
      </c>
      <c r="AS16" s="46" t="s">
        <v>1148</v>
      </c>
      <c r="AT16" s="204">
        <v>11617733</v>
      </c>
      <c r="AU16" s="46" t="s">
        <v>1148</v>
      </c>
      <c r="AV16" s="46">
        <v>1625</v>
      </c>
      <c r="AW16" s="46" t="s">
        <v>1148</v>
      </c>
      <c r="AX16" s="46">
        <v>1683</v>
      </c>
      <c r="AY16" s="46" t="s">
        <v>1148</v>
      </c>
      <c r="AZ16" s="46">
        <v>1910</v>
      </c>
      <c r="BA16" s="46" t="s">
        <v>1148</v>
      </c>
      <c r="BB16" s="46">
        <v>427</v>
      </c>
      <c r="BC16" s="46" t="s">
        <v>1148</v>
      </c>
      <c r="BD16" s="46">
        <v>539</v>
      </c>
      <c r="BE16" s="46" t="s">
        <v>1148</v>
      </c>
      <c r="BF16" s="209">
        <v>6184</v>
      </c>
      <c r="BG16" s="7" t="s">
        <v>1148</v>
      </c>
      <c r="BI16" s="83">
        <v>0</v>
      </c>
      <c r="BJ16" s="46" t="s">
        <v>1148</v>
      </c>
      <c r="BK16" s="83">
        <v>0</v>
      </c>
      <c r="BL16" s="46" t="s">
        <v>1148</v>
      </c>
      <c r="BM16" s="83">
        <v>0</v>
      </c>
      <c r="BN16" s="46" t="s">
        <v>1148</v>
      </c>
      <c r="BO16" s="83">
        <v>0</v>
      </c>
      <c r="BP16" s="46" t="s">
        <v>1148</v>
      </c>
      <c r="BQ16" s="83">
        <v>0</v>
      </c>
      <c r="BR16" s="46" t="s">
        <v>1148</v>
      </c>
      <c r="BS16" s="85">
        <v>0</v>
      </c>
      <c r="BT16" s="46" t="s">
        <v>1148</v>
      </c>
      <c r="BU16" s="46">
        <v>0</v>
      </c>
      <c r="BV16" s="46" t="s">
        <v>1148</v>
      </c>
      <c r="BW16" s="46">
        <v>0</v>
      </c>
      <c r="BX16" s="46" t="s">
        <v>1148</v>
      </c>
      <c r="BY16" s="46">
        <v>0</v>
      </c>
      <c r="BZ16" s="46" t="s">
        <v>1148</v>
      </c>
      <c r="CA16" s="46">
        <v>0</v>
      </c>
      <c r="CB16" s="46" t="s">
        <v>1148</v>
      </c>
      <c r="CC16" s="46">
        <v>0</v>
      </c>
      <c r="CD16" s="46" t="s">
        <v>1148</v>
      </c>
      <c r="CE16" s="209">
        <v>0</v>
      </c>
      <c r="CF16" s="7" t="s">
        <v>1148</v>
      </c>
      <c r="CH16" s="41">
        <v>164064750</v>
      </c>
      <c r="CI16" s="41" t="s">
        <v>1148</v>
      </c>
      <c r="CJ16" s="41">
        <v>104622519</v>
      </c>
      <c r="CK16" s="41" t="s">
        <v>1148</v>
      </c>
      <c r="CL16" s="41">
        <v>136411217</v>
      </c>
      <c r="CM16" s="41" t="s">
        <v>1148</v>
      </c>
      <c r="CN16" s="41">
        <v>36608392</v>
      </c>
      <c r="CO16" s="41" t="s">
        <v>1148</v>
      </c>
      <c r="CP16" s="43">
        <v>441706878</v>
      </c>
      <c r="CQ16" s="7" t="s">
        <v>1148</v>
      </c>
      <c r="CS16" s="39">
        <v>44.147788826514386</v>
      </c>
      <c r="CT16" s="39" t="s">
        <v>1148</v>
      </c>
      <c r="CU16" s="39">
        <v>37.861084432310918</v>
      </c>
      <c r="CV16" s="39" t="s">
        <v>1148</v>
      </c>
      <c r="CW16" s="39">
        <v>41.843931595092023</v>
      </c>
      <c r="CX16" s="39" t="s">
        <v>1148</v>
      </c>
      <c r="CY16" s="39">
        <v>40.202583357310253</v>
      </c>
      <c r="CZ16" s="39" t="s">
        <v>1148</v>
      </c>
      <c r="DA16" s="44">
        <v>38.020057613649755</v>
      </c>
      <c r="DB16" s="7" t="s">
        <v>1148</v>
      </c>
      <c r="DC16" s="1" t="str">
        <f t="shared" si="0"/>
        <v>No</v>
      </c>
    </row>
    <row r="17" spans="1:107">
      <c r="A17" s="7" t="s">
        <v>512</v>
      </c>
      <c r="B17" s="7" t="s">
        <v>513</v>
      </c>
      <c r="C17" s="37" t="s">
        <v>32</v>
      </c>
      <c r="D17" s="298">
        <v>4034</v>
      </c>
      <c r="E17" s="299">
        <v>40034</v>
      </c>
      <c r="F17" s="27" t="s">
        <v>164</v>
      </c>
      <c r="G17" s="73" t="s">
        <v>160</v>
      </c>
      <c r="H17" s="35">
        <v>5502379</v>
      </c>
      <c r="I17" s="35">
        <v>1129</v>
      </c>
      <c r="J17" s="294"/>
      <c r="K17" s="8">
        <v>4320999</v>
      </c>
      <c r="L17" s="8" t="s">
        <v>1148</v>
      </c>
      <c r="M17" s="8">
        <v>1405671</v>
      </c>
      <c r="N17" s="9" t="s">
        <v>1148</v>
      </c>
      <c r="O17" s="8">
        <v>780026</v>
      </c>
      <c r="P17" s="9" t="s">
        <v>1148</v>
      </c>
      <c r="Q17" s="8">
        <v>742157</v>
      </c>
      <c r="R17" s="9" t="s">
        <v>1148</v>
      </c>
      <c r="S17" s="8">
        <v>47510</v>
      </c>
      <c r="T17" s="9" t="s">
        <v>1148</v>
      </c>
      <c r="U17" s="33">
        <v>7296363</v>
      </c>
      <c r="V17" s="9" t="s">
        <v>1148</v>
      </c>
      <c r="W17" s="30">
        <v>2019.75</v>
      </c>
      <c r="X17" s="9" t="s">
        <v>1148</v>
      </c>
      <c r="Y17" s="30">
        <v>606</v>
      </c>
      <c r="Z17" s="9" t="s">
        <v>1148</v>
      </c>
      <c r="AA17" s="30">
        <v>379</v>
      </c>
      <c r="AB17" s="9" t="s">
        <v>1148</v>
      </c>
      <c r="AC17" s="30">
        <v>360.25</v>
      </c>
      <c r="AD17" s="9" t="s">
        <v>1148</v>
      </c>
      <c r="AE17" s="80">
        <v>23</v>
      </c>
      <c r="AF17" s="46" t="s">
        <v>1148</v>
      </c>
      <c r="AG17" s="88">
        <v>3388</v>
      </c>
      <c r="AH17" s="47" t="s">
        <v>1148</v>
      </c>
      <c r="AJ17" s="83">
        <v>3867234</v>
      </c>
      <c r="AK17" s="46" t="s">
        <v>1148</v>
      </c>
      <c r="AL17" s="83">
        <v>1405671</v>
      </c>
      <c r="AM17" s="46" t="s">
        <v>1148</v>
      </c>
      <c r="AN17" s="83">
        <v>780026</v>
      </c>
      <c r="AO17" s="46" t="s">
        <v>1148</v>
      </c>
      <c r="AP17" s="83">
        <v>740543</v>
      </c>
      <c r="AQ17" s="46" t="s">
        <v>1148</v>
      </c>
      <c r="AR17" s="83">
        <v>47510</v>
      </c>
      <c r="AS17" s="46" t="s">
        <v>1148</v>
      </c>
      <c r="AT17" s="204">
        <v>6840984</v>
      </c>
      <c r="AU17" s="46" t="s">
        <v>1148</v>
      </c>
      <c r="AV17" s="46">
        <v>1704</v>
      </c>
      <c r="AW17" s="46" t="s">
        <v>1148</v>
      </c>
      <c r="AX17" s="46">
        <v>606</v>
      </c>
      <c r="AY17" s="46" t="s">
        <v>1148</v>
      </c>
      <c r="AZ17" s="46">
        <v>379</v>
      </c>
      <c r="BA17" s="46" t="s">
        <v>1148</v>
      </c>
      <c r="BB17" s="46">
        <v>359</v>
      </c>
      <c r="BC17" s="46" t="s">
        <v>1148</v>
      </c>
      <c r="BD17" s="46">
        <v>23</v>
      </c>
      <c r="BE17" s="46" t="s">
        <v>1148</v>
      </c>
      <c r="BF17" s="209">
        <v>3071</v>
      </c>
      <c r="BG17" s="7" t="s">
        <v>1148</v>
      </c>
      <c r="BI17" s="83">
        <v>453765</v>
      </c>
      <c r="BJ17" s="46" t="s">
        <v>1148</v>
      </c>
      <c r="BK17" s="83">
        <v>0</v>
      </c>
      <c r="BL17" s="46" t="s">
        <v>1148</v>
      </c>
      <c r="BM17" s="83">
        <v>0</v>
      </c>
      <c r="BN17" s="46" t="s">
        <v>1148</v>
      </c>
      <c r="BO17" s="83">
        <v>1614</v>
      </c>
      <c r="BP17" s="46" t="s">
        <v>1148</v>
      </c>
      <c r="BQ17" s="83">
        <v>0</v>
      </c>
      <c r="BR17" s="46" t="s">
        <v>1148</v>
      </c>
      <c r="BS17" s="85">
        <v>455379</v>
      </c>
      <c r="BT17" s="46" t="s">
        <v>1148</v>
      </c>
      <c r="BU17" s="46">
        <v>315.75</v>
      </c>
      <c r="BV17" s="46" t="s">
        <v>1148</v>
      </c>
      <c r="BW17" s="46">
        <v>0</v>
      </c>
      <c r="BX17" s="46" t="s">
        <v>1148</v>
      </c>
      <c r="BY17" s="46">
        <v>0</v>
      </c>
      <c r="BZ17" s="46" t="s">
        <v>1148</v>
      </c>
      <c r="CA17" s="46">
        <v>1.25</v>
      </c>
      <c r="CB17" s="46" t="s">
        <v>1148</v>
      </c>
      <c r="CC17" s="46">
        <v>0</v>
      </c>
      <c r="CD17" s="46" t="s">
        <v>1148</v>
      </c>
      <c r="CE17" s="209">
        <v>317</v>
      </c>
      <c r="CF17" s="7" t="s">
        <v>1148</v>
      </c>
      <c r="CH17" s="41">
        <v>148971738</v>
      </c>
      <c r="CI17" s="41" t="s">
        <v>1148</v>
      </c>
      <c r="CJ17" s="41">
        <v>41880019</v>
      </c>
      <c r="CK17" s="41" t="s">
        <v>1148</v>
      </c>
      <c r="CL17" s="41">
        <v>16482939</v>
      </c>
      <c r="CM17" s="41" t="s">
        <v>1148</v>
      </c>
      <c r="CN17" s="41">
        <v>27032354</v>
      </c>
      <c r="CO17" s="41" t="s">
        <v>1148</v>
      </c>
      <c r="CP17" s="43">
        <v>234367050</v>
      </c>
      <c r="CQ17" s="7" t="s">
        <v>1148</v>
      </c>
      <c r="CS17" s="39">
        <v>34.476225983852345</v>
      </c>
      <c r="CT17" s="39" t="s">
        <v>1148</v>
      </c>
      <c r="CU17" s="39">
        <v>29.793613868394523</v>
      </c>
      <c r="CV17" s="39" t="s">
        <v>1148</v>
      </c>
      <c r="CW17" s="39">
        <v>21.1312687012997</v>
      </c>
      <c r="CX17" s="39" t="s">
        <v>1148</v>
      </c>
      <c r="CY17" s="39">
        <v>36.424036962529492</v>
      </c>
      <c r="CZ17" s="39" t="s">
        <v>1148</v>
      </c>
      <c r="DA17" s="44">
        <v>32.121078679884761</v>
      </c>
      <c r="DB17" s="7" t="s">
        <v>1148</v>
      </c>
      <c r="DC17" s="1" t="str">
        <f t="shared" si="0"/>
        <v>No</v>
      </c>
    </row>
    <row r="18" spans="1:107">
      <c r="A18" s="7" t="s">
        <v>693</v>
      </c>
      <c r="B18" s="7" t="s">
        <v>694</v>
      </c>
      <c r="C18" s="37" t="s">
        <v>85</v>
      </c>
      <c r="D18" s="298">
        <v>8001</v>
      </c>
      <c r="E18" s="299">
        <v>80001</v>
      </c>
      <c r="F18" s="27" t="s">
        <v>167</v>
      </c>
      <c r="G18" s="73" t="s">
        <v>160</v>
      </c>
      <c r="H18" s="35">
        <v>1021243</v>
      </c>
      <c r="I18" s="35">
        <v>1104</v>
      </c>
      <c r="J18" s="294"/>
      <c r="K18" s="8">
        <v>2233465</v>
      </c>
      <c r="L18" s="8" t="s">
        <v>1148</v>
      </c>
      <c r="M18" s="8">
        <v>757571</v>
      </c>
      <c r="N18" s="9" t="s">
        <v>1148</v>
      </c>
      <c r="O18" s="8">
        <v>669609</v>
      </c>
      <c r="P18" s="9" t="s">
        <v>1148</v>
      </c>
      <c r="Q18" s="8">
        <v>465763</v>
      </c>
      <c r="R18" s="9" t="s">
        <v>1148</v>
      </c>
      <c r="S18" s="8">
        <v>31408</v>
      </c>
      <c r="T18" s="9" t="s">
        <v>1148</v>
      </c>
      <c r="U18" s="33">
        <v>4157816</v>
      </c>
      <c r="V18" s="9" t="s">
        <v>1148</v>
      </c>
      <c r="W18" s="30">
        <v>1382.1</v>
      </c>
      <c r="X18" s="9" t="s">
        <v>1148</v>
      </c>
      <c r="Y18" s="30">
        <v>449.1</v>
      </c>
      <c r="Z18" s="9" t="s">
        <v>1148</v>
      </c>
      <c r="AA18" s="30">
        <v>458.8</v>
      </c>
      <c r="AB18" s="9" t="s">
        <v>1148</v>
      </c>
      <c r="AC18" s="30">
        <v>314.2</v>
      </c>
      <c r="AD18" s="9" t="s">
        <v>1148</v>
      </c>
      <c r="AE18" s="80">
        <v>151.4</v>
      </c>
      <c r="AF18" s="46" t="s">
        <v>1148</v>
      </c>
      <c r="AG18" s="88">
        <v>2755.6000000000004</v>
      </c>
      <c r="AH18" s="47" t="s">
        <v>1148</v>
      </c>
      <c r="AJ18" s="83">
        <v>2118461</v>
      </c>
      <c r="AK18" s="46" t="s">
        <v>1148</v>
      </c>
      <c r="AL18" s="83">
        <v>757571</v>
      </c>
      <c r="AM18" s="46" t="s">
        <v>1148</v>
      </c>
      <c r="AN18" s="83">
        <v>634780</v>
      </c>
      <c r="AO18" s="46" t="s">
        <v>1148</v>
      </c>
      <c r="AP18" s="83">
        <v>441670</v>
      </c>
      <c r="AQ18" s="46" t="s">
        <v>1148</v>
      </c>
      <c r="AR18" s="83">
        <v>31408</v>
      </c>
      <c r="AS18" s="46" t="s">
        <v>1148</v>
      </c>
      <c r="AT18" s="204">
        <v>3983890</v>
      </c>
      <c r="AU18" s="46" t="s">
        <v>1148</v>
      </c>
      <c r="AV18" s="46">
        <v>1240.5</v>
      </c>
      <c r="AW18" s="46" t="s">
        <v>1148</v>
      </c>
      <c r="AX18" s="46">
        <v>449.1</v>
      </c>
      <c r="AY18" s="46" t="s">
        <v>1148</v>
      </c>
      <c r="AZ18" s="46">
        <v>409.1</v>
      </c>
      <c r="BA18" s="46" t="s">
        <v>1148</v>
      </c>
      <c r="BB18" s="46">
        <v>270.2</v>
      </c>
      <c r="BC18" s="46" t="s">
        <v>1148</v>
      </c>
      <c r="BD18" s="46">
        <v>151.4</v>
      </c>
      <c r="BE18" s="46" t="s">
        <v>1148</v>
      </c>
      <c r="BF18" s="209">
        <v>2520.3000000000002</v>
      </c>
      <c r="BG18" s="7" t="s">
        <v>1148</v>
      </c>
      <c r="BI18" s="83">
        <v>115004</v>
      </c>
      <c r="BJ18" s="46" t="s">
        <v>1148</v>
      </c>
      <c r="BK18" s="83">
        <v>0</v>
      </c>
      <c r="BL18" s="46" t="s">
        <v>1148</v>
      </c>
      <c r="BM18" s="83">
        <v>34829</v>
      </c>
      <c r="BN18" s="46" t="s">
        <v>1148</v>
      </c>
      <c r="BO18" s="83">
        <v>24093</v>
      </c>
      <c r="BP18" s="46" t="s">
        <v>1148</v>
      </c>
      <c r="BQ18" s="83">
        <v>0</v>
      </c>
      <c r="BR18" s="46" t="s">
        <v>1148</v>
      </c>
      <c r="BS18" s="85">
        <v>173926</v>
      </c>
      <c r="BT18" s="46" t="s">
        <v>1148</v>
      </c>
      <c r="BU18" s="46">
        <v>141.6</v>
      </c>
      <c r="BV18" s="46" t="s">
        <v>1148</v>
      </c>
      <c r="BW18" s="46">
        <v>0</v>
      </c>
      <c r="BX18" s="46" t="s">
        <v>1148</v>
      </c>
      <c r="BY18" s="46">
        <v>49.699999999999996</v>
      </c>
      <c r="BZ18" s="46" t="s">
        <v>1148</v>
      </c>
      <c r="CA18" s="46">
        <v>44.000000000000007</v>
      </c>
      <c r="CB18" s="46" t="s">
        <v>1148</v>
      </c>
      <c r="CC18" s="46">
        <v>0</v>
      </c>
      <c r="CD18" s="46" t="s">
        <v>1148</v>
      </c>
      <c r="CE18" s="209">
        <v>235.29999999999998</v>
      </c>
      <c r="CF18" s="7" t="s">
        <v>1148</v>
      </c>
      <c r="CH18" s="41">
        <v>0</v>
      </c>
      <c r="CI18" s="41" t="s">
        <v>1148</v>
      </c>
      <c r="CJ18" s="41">
        <v>0</v>
      </c>
      <c r="CK18" s="41" t="s">
        <v>1148</v>
      </c>
      <c r="CL18" s="41">
        <v>0</v>
      </c>
      <c r="CM18" s="41" t="s">
        <v>1148</v>
      </c>
      <c r="CN18" s="41">
        <v>0</v>
      </c>
      <c r="CO18" s="41" t="s">
        <v>1148</v>
      </c>
      <c r="CP18" s="43">
        <v>0</v>
      </c>
      <c r="CQ18" s="7" t="s">
        <v>1148</v>
      </c>
      <c r="CS18" s="39">
        <v>0</v>
      </c>
      <c r="CT18" s="39" t="s">
        <v>1148</v>
      </c>
      <c r="CU18" s="39">
        <v>0</v>
      </c>
      <c r="CV18" s="39" t="s">
        <v>1148</v>
      </c>
      <c r="CW18" s="39">
        <v>0</v>
      </c>
      <c r="CX18" s="39" t="s">
        <v>1148</v>
      </c>
      <c r="CY18" s="39">
        <v>0</v>
      </c>
      <c r="CZ18" s="39" t="s">
        <v>1148</v>
      </c>
      <c r="DA18" s="44">
        <v>0</v>
      </c>
      <c r="DB18" s="7" t="s">
        <v>1148</v>
      </c>
      <c r="DC18" s="1" t="str">
        <f t="shared" si="0"/>
        <v>No</v>
      </c>
    </row>
    <row r="19" spans="1:107">
      <c r="A19" s="7" t="s">
        <v>748</v>
      </c>
      <c r="B19" s="7" t="s">
        <v>497</v>
      </c>
      <c r="C19" s="37" t="s">
        <v>70</v>
      </c>
      <c r="D19" s="298">
        <v>2188</v>
      </c>
      <c r="E19" s="299">
        <v>20188</v>
      </c>
      <c r="F19" s="27" t="s">
        <v>243</v>
      </c>
      <c r="G19" s="73" t="s">
        <v>160</v>
      </c>
      <c r="H19" s="35">
        <v>18351295</v>
      </c>
      <c r="I19" s="35">
        <v>1091</v>
      </c>
      <c r="J19" s="294"/>
      <c r="K19" s="8">
        <v>5193765</v>
      </c>
      <c r="L19" s="8" t="s">
        <v>1148</v>
      </c>
      <c r="M19" s="8">
        <v>2008462</v>
      </c>
      <c r="N19" s="9" t="s">
        <v>1148</v>
      </c>
      <c r="O19" s="8">
        <v>211074</v>
      </c>
      <c r="P19" s="9" t="s">
        <v>1148</v>
      </c>
      <c r="Q19" s="8">
        <v>201700</v>
      </c>
      <c r="R19" s="9" t="s">
        <v>1148</v>
      </c>
      <c r="S19" s="8">
        <v>36768</v>
      </c>
      <c r="T19" s="9" t="s">
        <v>1148</v>
      </c>
      <c r="U19" s="33">
        <v>7651769</v>
      </c>
      <c r="V19" s="9" t="s">
        <v>1148</v>
      </c>
      <c r="W19" s="30">
        <v>2526</v>
      </c>
      <c r="X19" s="9" t="s">
        <v>1148</v>
      </c>
      <c r="Y19" s="30">
        <v>964</v>
      </c>
      <c r="Z19" s="9" t="s">
        <v>1148</v>
      </c>
      <c r="AA19" s="30">
        <v>103</v>
      </c>
      <c r="AB19" s="9" t="s">
        <v>1148</v>
      </c>
      <c r="AC19" s="30">
        <v>152</v>
      </c>
      <c r="AD19" s="9" t="s">
        <v>1148</v>
      </c>
      <c r="AE19" s="80">
        <v>18</v>
      </c>
      <c r="AF19" s="46" t="s">
        <v>1148</v>
      </c>
      <c r="AG19" s="88">
        <v>3763</v>
      </c>
      <c r="AH19" s="47" t="s">
        <v>1148</v>
      </c>
      <c r="AJ19" s="83">
        <v>5170319</v>
      </c>
      <c r="AK19" s="46" t="s">
        <v>1148</v>
      </c>
      <c r="AL19" s="83">
        <v>2008462</v>
      </c>
      <c r="AM19" s="46" t="s">
        <v>1148</v>
      </c>
      <c r="AN19" s="83">
        <v>211074</v>
      </c>
      <c r="AO19" s="46" t="s">
        <v>1148</v>
      </c>
      <c r="AP19" s="83">
        <v>201310</v>
      </c>
      <c r="AQ19" s="46" t="s">
        <v>1148</v>
      </c>
      <c r="AR19" s="83">
        <v>36768</v>
      </c>
      <c r="AS19" s="46" t="s">
        <v>1148</v>
      </c>
      <c r="AT19" s="204">
        <v>7627933</v>
      </c>
      <c r="AU19" s="46" t="s">
        <v>1148</v>
      </c>
      <c r="AV19" s="46">
        <v>2482</v>
      </c>
      <c r="AW19" s="46" t="s">
        <v>1148</v>
      </c>
      <c r="AX19" s="46">
        <v>964</v>
      </c>
      <c r="AY19" s="46" t="s">
        <v>1148</v>
      </c>
      <c r="AZ19" s="46">
        <v>103</v>
      </c>
      <c r="BA19" s="46" t="s">
        <v>1148</v>
      </c>
      <c r="BB19" s="46">
        <v>151</v>
      </c>
      <c r="BC19" s="46" t="s">
        <v>1148</v>
      </c>
      <c r="BD19" s="46">
        <v>18</v>
      </c>
      <c r="BE19" s="46" t="s">
        <v>1148</v>
      </c>
      <c r="BF19" s="209">
        <v>3718</v>
      </c>
      <c r="BG19" s="7" t="s">
        <v>1148</v>
      </c>
      <c r="BI19" s="83">
        <v>23446</v>
      </c>
      <c r="BJ19" s="46" t="s">
        <v>1148</v>
      </c>
      <c r="BK19" s="83">
        <v>0</v>
      </c>
      <c r="BL19" s="46" t="s">
        <v>1148</v>
      </c>
      <c r="BM19" s="83">
        <v>0</v>
      </c>
      <c r="BN19" s="46" t="s">
        <v>1148</v>
      </c>
      <c r="BO19" s="83">
        <v>390</v>
      </c>
      <c r="BP19" s="46" t="s">
        <v>1148</v>
      </c>
      <c r="BQ19" s="83">
        <v>0</v>
      </c>
      <c r="BR19" s="46" t="s">
        <v>1148</v>
      </c>
      <c r="BS19" s="85">
        <v>23836</v>
      </c>
      <c r="BT19" s="46" t="s">
        <v>1148</v>
      </c>
      <c r="BU19" s="46">
        <v>44</v>
      </c>
      <c r="BV19" s="46" t="s">
        <v>1148</v>
      </c>
      <c r="BW19" s="46">
        <v>0</v>
      </c>
      <c r="BX19" s="46" t="s">
        <v>1148</v>
      </c>
      <c r="BY19" s="46">
        <v>0</v>
      </c>
      <c r="BZ19" s="46" t="s">
        <v>1148</v>
      </c>
      <c r="CA19" s="46">
        <v>1</v>
      </c>
      <c r="CB19" s="46" t="s">
        <v>1148</v>
      </c>
      <c r="CC19" s="46">
        <v>0</v>
      </c>
      <c r="CD19" s="46" t="s">
        <v>1148</v>
      </c>
      <c r="CE19" s="209">
        <v>45</v>
      </c>
      <c r="CF19" s="7" t="s">
        <v>1148</v>
      </c>
      <c r="CH19" s="41">
        <v>177235393</v>
      </c>
      <c r="CI19" s="41" t="s">
        <v>1148</v>
      </c>
      <c r="CJ19" s="41">
        <v>75168131</v>
      </c>
      <c r="CK19" s="41" t="s">
        <v>1148</v>
      </c>
      <c r="CL19" s="41">
        <v>7098087</v>
      </c>
      <c r="CM19" s="41" t="s">
        <v>1148</v>
      </c>
      <c r="CN19" s="41">
        <v>10247394</v>
      </c>
      <c r="CO19" s="41" t="s">
        <v>1148</v>
      </c>
      <c r="CP19" s="43">
        <v>269749005</v>
      </c>
      <c r="CQ19" s="7" t="s">
        <v>1148</v>
      </c>
      <c r="CS19" s="39">
        <v>34.12464618634074</v>
      </c>
      <c r="CT19" s="39" t="s">
        <v>1148</v>
      </c>
      <c r="CU19" s="39">
        <v>37.425717290145393</v>
      </c>
      <c r="CV19" s="39" t="s">
        <v>1148</v>
      </c>
      <c r="CW19" s="39">
        <v>33.628428892236848</v>
      </c>
      <c r="CX19" s="39" t="s">
        <v>1148</v>
      </c>
      <c r="CY19" s="39">
        <v>50.805126425384231</v>
      </c>
      <c r="CZ19" s="39" t="s">
        <v>1148</v>
      </c>
      <c r="DA19" s="44">
        <v>35.253155838865496</v>
      </c>
      <c r="DB19" s="7" t="s">
        <v>1148</v>
      </c>
      <c r="DC19" s="1" t="str">
        <f t="shared" si="0"/>
        <v>No</v>
      </c>
    </row>
    <row r="20" spans="1:107">
      <c r="A20" s="7" t="s">
        <v>541</v>
      </c>
      <c r="B20" s="7" t="s">
        <v>285</v>
      </c>
      <c r="C20" s="37" t="s">
        <v>40</v>
      </c>
      <c r="D20" s="298">
        <v>5118</v>
      </c>
      <c r="E20" s="299">
        <v>50118</v>
      </c>
      <c r="F20" s="27" t="s">
        <v>167</v>
      </c>
      <c r="G20" s="73" t="s">
        <v>160</v>
      </c>
      <c r="H20" s="35">
        <v>8608208</v>
      </c>
      <c r="I20" s="35">
        <v>1062</v>
      </c>
      <c r="J20" s="294"/>
      <c r="K20" s="8">
        <v>3630934</v>
      </c>
      <c r="L20" s="8" t="s">
        <v>1148</v>
      </c>
      <c r="M20" s="8">
        <v>2311271</v>
      </c>
      <c r="N20" s="9" t="s">
        <v>1148</v>
      </c>
      <c r="O20" s="8">
        <v>1909128</v>
      </c>
      <c r="P20" s="9" t="s">
        <v>1148</v>
      </c>
      <c r="Q20" s="8">
        <v>907455</v>
      </c>
      <c r="R20" s="9" t="s">
        <v>1148</v>
      </c>
      <c r="S20" s="8">
        <v>708248</v>
      </c>
      <c r="T20" s="9" t="s">
        <v>1148</v>
      </c>
      <c r="U20" s="33">
        <v>9467036</v>
      </c>
      <c r="V20" s="9" t="s">
        <v>1148</v>
      </c>
      <c r="W20" s="30">
        <v>1747</v>
      </c>
      <c r="X20" s="9" t="s">
        <v>1148</v>
      </c>
      <c r="Y20" s="30">
        <v>1300</v>
      </c>
      <c r="Z20" s="9" t="s">
        <v>1148</v>
      </c>
      <c r="AA20" s="30">
        <v>971</v>
      </c>
      <c r="AB20" s="9" t="s">
        <v>1148</v>
      </c>
      <c r="AC20" s="30">
        <v>492</v>
      </c>
      <c r="AD20" s="9" t="s">
        <v>1148</v>
      </c>
      <c r="AE20" s="80">
        <v>360</v>
      </c>
      <c r="AF20" s="46" t="s">
        <v>1148</v>
      </c>
      <c r="AG20" s="88">
        <v>4870</v>
      </c>
      <c r="AH20" s="47" t="s">
        <v>1148</v>
      </c>
      <c r="AJ20" s="83">
        <v>3630934</v>
      </c>
      <c r="AK20" s="46" t="s">
        <v>1148</v>
      </c>
      <c r="AL20" s="83">
        <v>2311271</v>
      </c>
      <c r="AM20" s="46" t="s">
        <v>1148</v>
      </c>
      <c r="AN20" s="83">
        <v>1909128</v>
      </c>
      <c r="AO20" s="46" t="s">
        <v>1148</v>
      </c>
      <c r="AP20" s="83">
        <v>907455</v>
      </c>
      <c r="AQ20" s="46" t="s">
        <v>1148</v>
      </c>
      <c r="AR20" s="83">
        <v>708248</v>
      </c>
      <c r="AS20" s="46" t="s">
        <v>1148</v>
      </c>
      <c r="AT20" s="204">
        <v>9467036</v>
      </c>
      <c r="AU20" s="46" t="s">
        <v>1148</v>
      </c>
      <c r="AV20" s="46">
        <v>1747</v>
      </c>
      <c r="AW20" s="46" t="s">
        <v>1148</v>
      </c>
      <c r="AX20" s="46">
        <v>1300</v>
      </c>
      <c r="AY20" s="46" t="s">
        <v>1148</v>
      </c>
      <c r="AZ20" s="46">
        <v>971</v>
      </c>
      <c r="BA20" s="46" t="s">
        <v>1148</v>
      </c>
      <c r="BB20" s="46">
        <v>492</v>
      </c>
      <c r="BC20" s="46" t="s">
        <v>1148</v>
      </c>
      <c r="BD20" s="46">
        <v>360</v>
      </c>
      <c r="BE20" s="46" t="s">
        <v>1148</v>
      </c>
      <c r="BF20" s="209">
        <v>4870</v>
      </c>
      <c r="BG20" s="7" t="s">
        <v>1148</v>
      </c>
      <c r="BI20" s="83">
        <v>0</v>
      </c>
      <c r="BJ20" s="46" t="s">
        <v>1148</v>
      </c>
      <c r="BK20" s="83">
        <v>0</v>
      </c>
      <c r="BL20" s="46" t="s">
        <v>1148</v>
      </c>
      <c r="BM20" s="83">
        <v>0</v>
      </c>
      <c r="BN20" s="46" t="s">
        <v>1148</v>
      </c>
      <c r="BO20" s="83">
        <v>0</v>
      </c>
      <c r="BP20" s="46" t="s">
        <v>1148</v>
      </c>
      <c r="BQ20" s="83">
        <v>0</v>
      </c>
      <c r="BR20" s="46" t="s">
        <v>1148</v>
      </c>
      <c r="BS20" s="85">
        <v>0</v>
      </c>
      <c r="BT20" s="46" t="s">
        <v>1148</v>
      </c>
      <c r="BU20" s="46">
        <v>0</v>
      </c>
      <c r="BV20" s="46" t="s">
        <v>1148</v>
      </c>
      <c r="BW20" s="46">
        <v>0</v>
      </c>
      <c r="BX20" s="46" t="s">
        <v>1148</v>
      </c>
      <c r="BY20" s="46">
        <v>0</v>
      </c>
      <c r="BZ20" s="46" t="s">
        <v>1148</v>
      </c>
      <c r="CA20" s="46">
        <v>0</v>
      </c>
      <c r="CB20" s="46" t="s">
        <v>1148</v>
      </c>
      <c r="CC20" s="46">
        <v>0</v>
      </c>
      <c r="CD20" s="46" t="s">
        <v>1148</v>
      </c>
      <c r="CE20" s="209">
        <v>0</v>
      </c>
      <c r="CF20" s="7" t="s">
        <v>1148</v>
      </c>
      <c r="CH20" s="41">
        <v>0</v>
      </c>
      <c r="CI20" s="41" t="s">
        <v>1148</v>
      </c>
      <c r="CJ20" s="41">
        <v>0</v>
      </c>
      <c r="CK20" s="41" t="s">
        <v>1148</v>
      </c>
      <c r="CL20" s="41">
        <v>0</v>
      </c>
      <c r="CM20" s="41" t="s">
        <v>1148</v>
      </c>
      <c r="CN20" s="41">
        <v>0</v>
      </c>
      <c r="CO20" s="41" t="s">
        <v>1148</v>
      </c>
      <c r="CP20" s="43">
        <v>0</v>
      </c>
      <c r="CQ20" s="7" t="s">
        <v>1148</v>
      </c>
      <c r="CS20" s="39">
        <v>0</v>
      </c>
      <c r="CT20" s="39" t="s">
        <v>1148</v>
      </c>
      <c r="CU20" s="39">
        <v>0</v>
      </c>
      <c r="CV20" s="39" t="s">
        <v>1148</v>
      </c>
      <c r="CW20" s="39">
        <v>0</v>
      </c>
      <c r="CX20" s="39" t="s">
        <v>1148</v>
      </c>
      <c r="CY20" s="39">
        <v>0</v>
      </c>
      <c r="CZ20" s="39" t="s">
        <v>1148</v>
      </c>
      <c r="DA20" s="44">
        <v>0</v>
      </c>
      <c r="DB20" s="7" t="s">
        <v>1148</v>
      </c>
      <c r="DC20" s="1" t="str">
        <f t="shared" si="0"/>
        <v>No</v>
      </c>
    </row>
    <row r="21" spans="1:107">
      <c r="A21" s="7" t="s">
        <v>354</v>
      </c>
      <c r="B21" s="7" t="s">
        <v>355</v>
      </c>
      <c r="C21" s="37" t="s">
        <v>84</v>
      </c>
      <c r="D21" s="298">
        <v>6056</v>
      </c>
      <c r="E21" s="299">
        <v>60056</v>
      </c>
      <c r="F21" s="27" t="s">
        <v>167</v>
      </c>
      <c r="G21" s="73" t="s">
        <v>160</v>
      </c>
      <c r="H21" s="35">
        <v>5121892</v>
      </c>
      <c r="I21" s="35">
        <v>1042</v>
      </c>
      <c r="J21" s="294"/>
      <c r="K21" s="8">
        <v>4266445</v>
      </c>
      <c r="L21" s="8" t="s">
        <v>1148</v>
      </c>
      <c r="M21" s="8">
        <v>1037904</v>
      </c>
      <c r="N21" s="9" t="s">
        <v>1148</v>
      </c>
      <c r="O21" s="8">
        <v>685012</v>
      </c>
      <c r="P21" s="9" t="s">
        <v>1148</v>
      </c>
      <c r="Q21" s="8">
        <v>807356</v>
      </c>
      <c r="R21" s="9" t="s">
        <v>1148</v>
      </c>
      <c r="S21" s="8">
        <v>77584</v>
      </c>
      <c r="T21" s="9" t="s">
        <v>1148</v>
      </c>
      <c r="U21" s="33">
        <v>6874301</v>
      </c>
      <c r="V21" s="9" t="s">
        <v>1148</v>
      </c>
      <c r="W21" s="30">
        <v>2259</v>
      </c>
      <c r="X21" s="9" t="s">
        <v>1148</v>
      </c>
      <c r="Y21" s="30">
        <v>569</v>
      </c>
      <c r="Z21" s="9" t="s">
        <v>1148</v>
      </c>
      <c r="AA21" s="30">
        <v>377</v>
      </c>
      <c r="AB21" s="9" t="s">
        <v>1148</v>
      </c>
      <c r="AC21" s="30">
        <v>486</v>
      </c>
      <c r="AD21" s="9" t="s">
        <v>1148</v>
      </c>
      <c r="AE21" s="80">
        <v>52</v>
      </c>
      <c r="AF21" s="46" t="s">
        <v>1148</v>
      </c>
      <c r="AG21" s="88">
        <v>3743</v>
      </c>
      <c r="AH21" s="47" t="s">
        <v>1148</v>
      </c>
      <c r="AJ21" s="83">
        <v>4163346</v>
      </c>
      <c r="AK21" s="46" t="s">
        <v>1148</v>
      </c>
      <c r="AL21" s="83">
        <v>1031807</v>
      </c>
      <c r="AM21" s="46" t="s">
        <v>1148</v>
      </c>
      <c r="AN21" s="83">
        <v>680515</v>
      </c>
      <c r="AO21" s="46" t="s">
        <v>1148</v>
      </c>
      <c r="AP21" s="83">
        <v>788475</v>
      </c>
      <c r="AQ21" s="46" t="s">
        <v>1148</v>
      </c>
      <c r="AR21" s="83">
        <v>76670</v>
      </c>
      <c r="AS21" s="46" t="s">
        <v>1148</v>
      </c>
      <c r="AT21" s="204">
        <v>6740813</v>
      </c>
      <c r="AU21" s="46" t="s">
        <v>1148</v>
      </c>
      <c r="AV21" s="46">
        <v>2191</v>
      </c>
      <c r="AW21" s="46" t="s">
        <v>1148</v>
      </c>
      <c r="AX21" s="46">
        <v>564</v>
      </c>
      <c r="AY21" s="46" t="s">
        <v>1148</v>
      </c>
      <c r="AZ21" s="46">
        <v>373</v>
      </c>
      <c r="BA21" s="46" t="s">
        <v>1148</v>
      </c>
      <c r="BB21" s="46">
        <v>464</v>
      </c>
      <c r="BC21" s="46" t="s">
        <v>1148</v>
      </c>
      <c r="BD21" s="46">
        <v>50</v>
      </c>
      <c r="BE21" s="46" t="s">
        <v>1148</v>
      </c>
      <c r="BF21" s="209">
        <v>3642</v>
      </c>
      <c r="BG21" s="7" t="s">
        <v>1148</v>
      </c>
      <c r="BI21" s="83">
        <v>103099</v>
      </c>
      <c r="BJ21" s="46" t="s">
        <v>1148</v>
      </c>
      <c r="BK21" s="83">
        <v>6097</v>
      </c>
      <c r="BL21" s="46" t="s">
        <v>1148</v>
      </c>
      <c r="BM21" s="83">
        <v>4497</v>
      </c>
      <c r="BN21" s="46" t="s">
        <v>1148</v>
      </c>
      <c r="BO21" s="83">
        <v>18881</v>
      </c>
      <c r="BP21" s="46" t="s">
        <v>1148</v>
      </c>
      <c r="BQ21" s="83">
        <v>914</v>
      </c>
      <c r="BR21" s="46" t="s">
        <v>1148</v>
      </c>
      <c r="BS21" s="85">
        <v>133488</v>
      </c>
      <c r="BT21" s="46" t="s">
        <v>1148</v>
      </c>
      <c r="BU21" s="46">
        <v>68</v>
      </c>
      <c r="BV21" s="46" t="s">
        <v>1148</v>
      </c>
      <c r="BW21" s="46">
        <v>5</v>
      </c>
      <c r="BX21" s="46" t="s">
        <v>1148</v>
      </c>
      <c r="BY21" s="46">
        <v>4</v>
      </c>
      <c r="BZ21" s="46" t="s">
        <v>1148</v>
      </c>
      <c r="CA21" s="46">
        <v>22</v>
      </c>
      <c r="CB21" s="46" t="s">
        <v>1148</v>
      </c>
      <c r="CC21" s="46">
        <v>2</v>
      </c>
      <c r="CD21" s="46" t="s">
        <v>1148</v>
      </c>
      <c r="CE21" s="209">
        <v>101</v>
      </c>
      <c r="CF21" s="7" t="s">
        <v>1148</v>
      </c>
      <c r="CH21" s="41">
        <v>0</v>
      </c>
      <c r="CI21" s="41" t="s">
        <v>1148</v>
      </c>
      <c r="CJ21" s="41">
        <v>0</v>
      </c>
      <c r="CK21" s="41" t="s">
        <v>1148</v>
      </c>
      <c r="CL21" s="41">
        <v>0</v>
      </c>
      <c r="CM21" s="41" t="s">
        <v>1148</v>
      </c>
      <c r="CN21" s="41">
        <v>0</v>
      </c>
      <c r="CO21" s="41" t="s">
        <v>1148</v>
      </c>
      <c r="CP21" s="43">
        <v>0</v>
      </c>
      <c r="CQ21" s="7" t="s">
        <v>1148</v>
      </c>
      <c r="CS21" s="39">
        <v>0</v>
      </c>
      <c r="CT21" s="39" t="s">
        <v>1148</v>
      </c>
      <c r="CU21" s="39">
        <v>0</v>
      </c>
      <c r="CV21" s="39" t="s">
        <v>1148</v>
      </c>
      <c r="CW21" s="39">
        <v>0</v>
      </c>
      <c r="CX21" s="39" t="s">
        <v>1148</v>
      </c>
      <c r="CY21" s="39">
        <v>0</v>
      </c>
      <c r="CZ21" s="39" t="s">
        <v>1148</v>
      </c>
      <c r="DA21" s="44">
        <v>0</v>
      </c>
      <c r="DB21" s="7" t="s">
        <v>1148</v>
      </c>
      <c r="DC21" s="1" t="str">
        <f t="shared" si="0"/>
        <v>No</v>
      </c>
    </row>
    <row r="22" spans="1:107">
      <c r="A22" s="7" t="s">
        <v>467</v>
      </c>
      <c r="B22" s="7" t="s">
        <v>468</v>
      </c>
      <c r="C22" s="37" t="s">
        <v>70</v>
      </c>
      <c r="D22" s="298">
        <v>2100</v>
      </c>
      <c r="E22" s="299">
        <v>20100</v>
      </c>
      <c r="F22" s="27" t="s">
        <v>243</v>
      </c>
      <c r="G22" s="73" t="s">
        <v>160</v>
      </c>
      <c r="H22" s="35">
        <v>18351295</v>
      </c>
      <c r="I22" s="35">
        <v>1019</v>
      </c>
      <c r="J22" s="294"/>
      <c r="K22" s="8">
        <v>4585455</v>
      </c>
      <c r="L22" s="8" t="s">
        <v>1148</v>
      </c>
      <c r="M22" s="8">
        <v>4370466</v>
      </c>
      <c r="N22" s="9" t="s">
        <v>1148</v>
      </c>
      <c r="O22" s="8">
        <v>2866820</v>
      </c>
      <c r="P22" s="9" t="s">
        <v>1148</v>
      </c>
      <c r="Q22" s="8">
        <v>817354</v>
      </c>
      <c r="R22" s="9" t="s">
        <v>1148</v>
      </c>
      <c r="S22" s="8">
        <v>0</v>
      </c>
      <c r="T22" s="9" t="s">
        <v>1148</v>
      </c>
      <c r="U22" s="33">
        <v>12640095</v>
      </c>
      <c r="V22" s="9" t="s">
        <v>1148</v>
      </c>
      <c r="W22" s="30">
        <v>2133</v>
      </c>
      <c r="X22" s="9" t="s">
        <v>1148</v>
      </c>
      <c r="Y22" s="30">
        <v>2074</v>
      </c>
      <c r="Z22" s="9" t="s">
        <v>1148</v>
      </c>
      <c r="AA22" s="30">
        <v>1448</v>
      </c>
      <c r="AB22" s="9" t="s">
        <v>1148</v>
      </c>
      <c r="AC22" s="30">
        <v>457</v>
      </c>
      <c r="AD22" s="9" t="s">
        <v>1148</v>
      </c>
      <c r="AE22" s="80">
        <v>0</v>
      </c>
      <c r="AF22" s="46" t="s">
        <v>1148</v>
      </c>
      <c r="AG22" s="88">
        <v>6112</v>
      </c>
      <c r="AH22" s="47" t="s">
        <v>1148</v>
      </c>
      <c r="AJ22" s="83">
        <v>4585455</v>
      </c>
      <c r="AK22" s="46" t="s">
        <v>1148</v>
      </c>
      <c r="AL22" s="83">
        <v>4370466</v>
      </c>
      <c r="AM22" s="46" t="s">
        <v>1148</v>
      </c>
      <c r="AN22" s="83">
        <v>2866820</v>
      </c>
      <c r="AO22" s="46" t="s">
        <v>1148</v>
      </c>
      <c r="AP22" s="83">
        <v>817354</v>
      </c>
      <c r="AQ22" s="46" t="s">
        <v>1148</v>
      </c>
      <c r="AR22" s="83">
        <v>0</v>
      </c>
      <c r="AS22" s="46" t="s">
        <v>1148</v>
      </c>
      <c r="AT22" s="204">
        <v>12640095</v>
      </c>
      <c r="AU22" s="46" t="s">
        <v>1148</v>
      </c>
      <c r="AV22" s="46">
        <v>2133</v>
      </c>
      <c r="AW22" s="46" t="s">
        <v>1148</v>
      </c>
      <c r="AX22" s="46">
        <v>2074</v>
      </c>
      <c r="AY22" s="46" t="s">
        <v>1148</v>
      </c>
      <c r="AZ22" s="46">
        <v>1448</v>
      </c>
      <c r="BA22" s="46" t="s">
        <v>1148</v>
      </c>
      <c r="BB22" s="46">
        <v>457</v>
      </c>
      <c r="BC22" s="46" t="s">
        <v>1148</v>
      </c>
      <c r="BD22" s="46">
        <v>0</v>
      </c>
      <c r="BE22" s="46" t="s">
        <v>1148</v>
      </c>
      <c r="BF22" s="209">
        <v>6112</v>
      </c>
      <c r="BG22" s="7" t="s">
        <v>1148</v>
      </c>
      <c r="BI22" s="83">
        <v>0</v>
      </c>
      <c r="BJ22" s="46" t="s">
        <v>1148</v>
      </c>
      <c r="BK22" s="83">
        <v>0</v>
      </c>
      <c r="BL22" s="46" t="s">
        <v>1148</v>
      </c>
      <c r="BM22" s="83">
        <v>0</v>
      </c>
      <c r="BN22" s="46" t="s">
        <v>1148</v>
      </c>
      <c r="BO22" s="83">
        <v>0</v>
      </c>
      <c r="BP22" s="46" t="s">
        <v>1148</v>
      </c>
      <c r="BQ22" s="83">
        <v>0</v>
      </c>
      <c r="BR22" s="46" t="s">
        <v>1148</v>
      </c>
      <c r="BS22" s="85">
        <v>0</v>
      </c>
      <c r="BT22" s="46" t="s">
        <v>1148</v>
      </c>
      <c r="BU22" s="46">
        <v>0</v>
      </c>
      <c r="BV22" s="46" t="s">
        <v>1148</v>
      </c>
      <c r="BW22" s="46">
        <v>0</v>
      </c>
      <c r="BX22" s="46" t="s">
        <v>1148</v>
      </c>
      <c r="BY22" s="46">
        <v>0</v>
      </c>
      <c r="BZ22" s="46" t="s">
        <v>1148</v>
      </c>
      <c r="CA22" s="46">
        <v>0</v>
      </c>
      <c r="CB22" s="46" t="s">
        <v>1148</v>
      </c>
      <c r="CC22" s="46">
        <v>0</v>
      </c>
      <c r="CD22" s="46" t="s">
        <v>1148</v>
      </c>
      <c r="CE22" s="209">
        <v>0</v>
      </c>
      <c r="CF22" s="7" t="s">
        <v>1148</v>
      </c>
      <c r="CH22" s="41">
        <v>174603135</v>
      </c>
      <c r="CI22" s="41" t="s">
        <v>1148</v>
      </c>
      <c r="CJ22" s="41">
        <v>175984769</v>
      </c>
      <c r="CK22" s="41" t="s">
        <v>1148</v>
      </c>
      <c r="CL22" s="41">
        <v>104726933</v>
      </c>
      <c r="CM22" s="41" t="s">
        <v>1148</v>
      </c>
      <c r="CN22" s="41">
        <v>32405819</v>
      </c>
      <c r="CO22" s="41" t="s">
        <v>1148</v>
      </c>
      <c r="CP22" s="43">
        <v>487720656</v>
      </c>
      <c r="CQ22" s="7" t="s">
        <v>1148</v>
      </c>
      <c r="CS22" s="39">
        <v>38.077602985963225</v>
      </c>
      <c r="CT22" s="39" t="s">
        <v>1148</v>
      </c>
      <c r="CU22" s="39">
        <v>40.266820288728937</v>
      </c>
      <c r="CV22" s="39" t="s">
        <v>1148</v>
      </c>
      <c r="CW22" s="39">
        <v>36.530697078993448</v>
      </c>
      <c r="CX22" s="39" t="s">
        <v>1148</v>
      </c>
      <c r="CY22" s="39">
        <v>39.647226293625529</v>
      </c>
      <c r="CZ22" s="39" t="s">
        <v>1148</v>
      </c>
      <c r="DA22" s="44">
        <v>38.585204937146436</v>
      </c>
      <c r="DB22" s="7" t="s">
        <v>1148</v>
      </c>
      <c r="DC22" s="1" t="str">
        <f t="shared" si="0"/>
        <v>No</v>
      </c>
    </row>
    <row r="23" spans="1:107">
      <c r="A23" s="7" t="s">
        <v>689</v>
      </c>
      <c r="B23" s="7" t="s">
        <v>257</v>
      </c>
      <c r="C23" s="37" t="s">
        <v>76</v>
      </c>
      <c r="D23" s="298">
        <v>8</v>
      </c>
      <c r="E23" s="299">
        <v>8</v>
      </c>
      <c r="F23" s="27" t="s">
        <v>167</v>
      </c>
      <c r="G23" s="73" t="s">
        <v>160</v>
      </c>
      <c r="H23" s="35">
        <v>1849898</v>
      </c>
      <c r="I23" s="35">
        <v>918</v>
      </c>
      <c r="J23" s="294"/>
      <c r="K23" s="8">
        <v>2910410</v>
      </c>
      <c r="L23" s="8" t="s">
        <v>1148</v>
      </c>
      <c r="M23" s="8">
        <v>820181</v>
      </c>
      <c r="N23" s="9" t="s">
        <v>1148</v>
      </c>
      <c r="O23" s="8">
        <v>334201</v>
      </c>
      <c r="P23" s="9" t="s">
        <v>1148</v>
      </c>
      <c r="Q23" s="8">
        <v>451724</v>
      </c>
      <c r="R23" s="9" t="s">
        <v>1148</v>
      </c>
      <c r="S23" s="8">
        <v>322026</v>
      </c>
      <c r="T23" s="9" t="s">
        <v>1148</v>
      </c>
      <c r="U23" s="33">
        <v>4838542</v>
      </c>
      <c r="V23" s="9" t="s">
        <v>1148</v>
      </c>
      <c r="W23" s="30">
        <v>1602</v>
      </c>
      <c r="X23" s="9" t="s">
        <v>1148</v>
      </c>
      <c r="Y23" s="30">
        <v>469</v>
      </c>
      <c r="Z23" s="9" t="s">
        <v>1148</v>
      </c>
      <c r="AA23" s="30">
        <v>189</v>
      </c>
      <c r="AB23" s="9" t="s">
        <v>1148</v>
      </c>
      <c r="AC23" s="30">
        <v>234.5</v>
      </c>
      <c r="AD23" s="9" t="s">
        <v>1148</v>
      </c>
      <c r="AE23" s="80">
        <v>174.5</v>
      </c>
      <c r="AF23" s="46" t="s">
        <v>1148</v>
      </c>
      <c r="AG23" s="88">
        <v>2669</v>
      </c>
      <c r="AH23" s="47" t="s">
        <v>1148</v>
      </c>
      <c r="AJ23" s="83">
        <v>2424541</v>
      </c>
      <c r="AK23" s="46" t="s">
        <v>1148</v>
      </c>
      <c r="AL23" s="83">
        <v>820181</v>
      </c>
      <c r="AM23" s="46" t="s">
        <v>1148</v>
      </c>
      <c r="AN23" s="83">
        <v>334201</v>
      </c>
      <c r="AO23" s="46" t="s">
        <v>1148</v>
      </c>
      <c r="AP23" s="83">
        <v>436948</v>
      </c>
      <c r="AQ23" s="46" t="s">
        <v>1148</v>
      </c>
      <c r="AR23" s="83">
        <v>317014</v>
      </c>
      <c r="AS23" s="46" t="s">
        <v>1148</v>
      </c>
      <c r="AT23" s="204">
        <v>4332885</v>
      </c>
      <c r="AU23" s="46" t="s">
        <v>1148</v>
      </c>
      <c r="AV23" s="46">
        <v>1269</v>
      </c>
      <c r="AW23" s="46" t="s">
        <v>1148</v>
      </c>
      <c r="AX23" s="46">
        <v>469</v>
      </c>
      <c r="AY23" s="46" t="s">
        <v>1148</v>
      </c>
      <c r="AZ23" s="46">
        <v>189</v>
      </c>
      <c r="BA23" s="46" t="s">
        <v>1148</v>
      </c>
      <c r="BB23" s="46">
        <v>225</v>
      </c>
      <c r="BC23" s="46" t="s">
        <v>1148</v>
      </c>
      <c r="BD23" s="46">
        <v>170</v>
      </c>
      <c r="BE23" s="46" t="s">
        <v>1148</v>
      </c>
      <c r="BF23" s="209">
        <v>2322</v>
      </c>
      <c r="BG23" s="7" t="s">
        <v>1148</v>
      </c>
      <c r="BI23" s="83">
        <v>485869</v>
      </c>
      <c r="BJ23" s="46" t="s">
        <v>1148</v>
      </c>
      <c r="BK23" s="83">
        <v>0</v>
      </c>
      <c r="BL23" s="46" t="s">
        <v>1148</v>
      </c>
      <c r="BM23" s="83">
        <v>0</v>
      </c>
      <c r="BN23" s="46" t="s">
        <v>1148</v>
      </c>
      <c r="BO23" s="83">
        <v>14776</v>
      </c>
      <c r="BP23" s="46" t="s">
        <v>1148</v>
      </c>
      <c r="BQ23" s="83">
        <v>5012</v>
      </c>
      <c r="BR23" s="46" t="s">
        <v>1148</v>
      </c>
      <c r="BS23" s="85">
        <v>505657</v>
      </c>
      <c r="BT23" s="46" t="s">
        <v>1148</v>
      </c>
      <c r="BU23" s="46">
        <v>333</v>
      </c>
      <c r="BV23" s="46" t="s">
        <v>1148</v>
      </c>
      <c r="BW23" s="46">
        <v>0</v>
      </c>
      <c r="BX23" s="46" t="s">
        <v>1148</v>
      </c>
      <c r="BY23" s="46">
        <v>0</v>
      </c>
      <c r="BZ23" s="46" t="s">
        <v>1148</v>
      </c>
      <c r="CA23" s="46">
        <v>9.5</v>
      </c>
      <c r="CB23" s="46" t="s">
        <v>1148</v>
      </c>
      <c r="CC23" s="46">
        <v>4.5</v>
      </c>
      <c r="CD23" s="46" t="s">
        <v>1148</v>
      </c>
      <c r="CE23" s="209">
        <v>347</v>
      </c>
      <c r="CF23" s="7" t="s">
        <v>1148</v>
      </c>
      <c r="CH23" s="41">
        <v>82512385</v>
      </c>
      <c r="CI23" s="41" t="s">
        <v>1148</v>
      </c>
      <c r="CJ23" s="41">
        <v>24317453</v>
      </c>
      <c r="CK23" s="41" t="s">
        <v>1148</v>
      </c>
      <c r="CL23" s="41">
        <v>10673262</v>
      </c>
      <c r="CM23" s="41" t="s">
        <v>1148</v>
      </c>
      <c r="CN23" s="41">
        <v>18239460</v>
      </c>
      <c r="CO23" s="41" t="s">
        <v>1148</v>
      </c>
      <c r="CP23" s="43">
        <v>135742560</v>
      </c>
      <c r="CQ23" s="7" t="s">
        <v>1148</v>
      </c>
      <c r="CS23" s="39">
        <v>28.350777038286701</v>
      </c>
      <c r="CT23" s="39" t="s">
        <v>1148</v>
      </c>
      <c r="CU23" s="39">
        <v>29.648886038569536</v>
      </c>
      <c r="CV23" s="39" t="s">
        <v>1148</v>
      </c>
      <c r="CW23" s="39">
        <v>31.936654887328285</v>
      </c>
      <c r="CX23" s="39" t="s">
        <v>1148</v>
      </c>
      <c r="CY23" s="39">
        <v>40.377442863341329</v>
      </c>
      <c r="CZ23" s="39" t="s">
        <v>1148</v>
      </c>
      <c r="DA23" s="44">
        <v>28.054434579672968</v>
      </c>
      <c r="DB23" s="7" t="s">
        <v>1148</v>
      </c>
      <c r="DC23" s="1" t="str">
        <f t="shared" si="0"/>
        <v>No</v>
      </c>
    </row>
    <row r="24" spans="1:107">
      <c r="A24" s="7" t="s">
        <v>573</v>
      </c>
      <c r="B24" s="7" t="s">
        <v>574</v>
      </c>
      <c r="C24" s="37" t="s">
        <v>77</v>
      </c>
      <c r="D24" s="298">
        <v>3022</v>
      </c>
      <c r="E24" s="299">
        <v>30022</v>
      </c>
      <c r="F24" s="27" t="s">
        <v>167</v>
      </c>
      <c r="G24" s="73" t="s">
        <v>160</v>
      </c>
      <c r="H24" s="35">
        <v>1733853</v>
      </c>
      <c r="I24" s="35">
        <v>912</v>
      </c>
      <c r="J24" s="294"/>
      <c r="K24" s="8">
        <v>2865908</v>
      </c>
      <c r="L24" s="8" t="s">
        <v>1148</v>
      </c>
      <c r="M24" s="8">
        <v>1216934</v>
      </c>
      <c r="N24" s="9" t="s">
        <v>1148</v>
      </c>
      <c r="O24" s="8">
        <v>515355</v>
      </c>
      <c r="P24" s="9" t="s">
        <v>1148</v>
      </c>
      <c r="Q24" s="8">
        <v>469398</v>
      </c>
      <c r="R24" s="9" t="s">
        <v>1148</v>
      </c>
      <c r="S24" s="8">
        <v>42086</v>
      </c>
      <c r="T24" s="9" t="s">
        <v>1148</v>
      </c>
      <c r="U24" s="33">
        <v>5109681</v>
      </c>
      <c r="V24" s="9" t="s">
        <v>1148</v>
      </c>
      <c r="W24" s="30">
        <v>1384.7</v>
      </c>
      <c r="X24" s="9" t="s">
        <v>1148</v>
      </c>
      <c r="Y24" s="30">
        <v>587.69999999999993</v>
      </c>
      <c r="Z24" s="9" t="s">
        <v>1148</v>
      </c>
      <c r="AA24" s="30">
        <v>248.39999999999998</v>
      </c>
      <c r="AB24" s="9" t="s">
        <v>1148</v>
      </c>
      <c r="AC24" s="30">
        <v>218.20000000000002</v>
      </c>
      <c r="AD24" s="9" t="s">
        <v>1148</v>
      </c>
      <c r="AE24" s="80">
        <v>22.1</v>
      </c>
      <c r="AF24" s="46" t="s">
        <v>1148</v>
      </c>
      <c r="AG24" s="88">
        <v>2461.1</v>
      </c>
      <c r="AH24" s="47" t="s">
        <v>1148</v>
      </c>
      <c r="AJ24" s="83">
        <v>2865908</v>
      </c>
      <c r="AK24" s="46" t="s">
        <v>1148</v>
      </c>
      <c r="AL24" s="83">
        <v>1216934</v>
      </c>
      <c r="AM24" s="46" t="s">
        <v>1148</v>
      </c>
      <c r="AN24" s="83">
        <v>515355</v>
      </c>
      <c r="AO24" s="46" t="s">
        <v>1148</v>
      </c>
      <c r="AP24" s="83">
        <v>469398</v>
      </c>
      <c r="AQ24" s="46" t="s">
        <v>1148</v>
      </c>
      <c r="AR24" s="83">
        <v>42086</v>
      </c>
      <c r="AS24" s="46" t="s">
        <v>1148</v>
      </c>
      <c r="AT24" s="204">
        <v>5109681</v>
      </c>
      <c r="AU24" s="46" t="s">
        <v>1148</v>
      </c>
      <c r="AV24" s="46">
        <v>1384.7</v>
      </c>
      <c r="AW24" s="46" t="s">
        <v>1148</v>
      </c>
      <c r="AX24" s="46">
        <v>587.69999999999993</v>
      </c>
      <c r="AY24" s="46" t="s">
        <v>1148</v>
      </c>
      <c r="AZ24" s="46">
        <v>248.39999999999998</v>
      </c>
      <c r="BA24" s="46" t="s">
        <v>1148</v>
      </c>
      <c r="BB24" s="46">
        <v>218.20000000000002</v>
      </c>
      <c r="BC24" s="46" t="s">
        <v>1148</v>
      </c>
      <c r="BD24" s="46">
        <v>22.1</v>
      </c>
      <c r="BE24" s="46" t="s">
        <v>1148</v>
      </c>
      <c r="BF24" s="209">
        <v>2461.1</v>
      </c>
      <c r="BG24" s="7" t="s">
        <v>1148</v>
      </c>
      <c r="BI24" s="83">
        <v>0</v>
      </c>
      <c r="BJ24" s="46" t="s">
        <v>1148</v>
      </c>
      <c r="BK24" s="83">
        <v>0</v>
      </c>
      <c r="BL24" s="46" t="s">
        <v>1148</v>
      </c>
      <c r="BM24" s="83">
        <v>0</v>
      </c>
      <c r="BN24" s="46" t="s">
        <v>1148</v>
      </c>
      <c r="BO24" s="83">
        <v>0</v>
      </c>
      <c r="BP24" s="46" t="s">
        <v>1148</v>
      </c>
      <c r="BQ24" s="83">
        <v>0</v>
      </c>
      <c r="BR24" s="46" t="s">
        <v>1148</v>
      </c>
      <c r="BS24" s="85">
        <v>0</v>
      </c>
      <c r="BT24" s="46" t="s">
        <v>1148</v>
      </c>
      <c r="BU24" s="46">
        <v>0</v>
      </c>
      <c r="BV24" s="46" t="s">
        <v>1148</v>
      </c>
      <c r="BW24" s="46">
        <v>0</v>
      </c>
      <c r="BX24" s="46" t="s">
        <v>1148</v>
      </c>
      <c r="BY24" s="46">
        <v>0</v>
      </c>
      <c r="BZ24" s="46" t="s">
        <v>1148</v>
      </c>
      <c r="CA24" s="46">
        <v>0</v>
      </c>
      <c r="CB24" s="46" t="s">
        <v>1148</v>
      </c>
      <c r="CC24" s="46">
        <v>0</v>
      </c>
      <c r="CD24" s="46" t="s">
        <v>1148</v>
      </c>
      <c r="CE24" s="209">
        <v>0</v>
      </c>
      <c r="CF24" s="7" t="s">
        <v>1148</v>
      </c>
      <c r="CH24" s="41">
        <v>75884371</v>
      </c>
      <c r="CI24" s="41" t="s">
        <v>1148</v>
      </c>
      <c r="CJ24" s="41">
        <v>34615228</v>
      </c>
      <c r="CK24" s="41" t="s">
        <v>1148</v>
      </c>
      <c r="CL24" s="41">
        <v>14795850</v>
      </c>
      <c r="CM24" s="41" t="s">
        <v>1148</v>
      </c>
      <c r="CN24" s="41">
        <v>15458128</v>
      </c>
      <c r="CO24" s="41" t="s">
        <v>1148</v>
      </c>
      <c r="CP24" s="43">
        <v>140753577</v>
      </c>
      <c r="CQ24" s="7" t="s">
        <v>1148</v>
      </c>
      <c r="CS24" s="39">
        <v>26.478299722112503</v>
      </c>
      <c r="CT24" s="39" t="s">
        <v>1148</v>
      </c>
      <c r="CU24" s="39">
        <v>28.444622304907252</v>
      </c>
      <c r="CV24" s="39" t="s">
        <v>1148</v>
      </c>
      <c r="CW24" s="39">
        <v>28.71001542625957</v>
      </c>
      <c r="CX24" s="39" t="s">
        <v>1148</v>
      </c>
      <c r="CY24" s="39">
        <v>32.93181479256409</v>
      </c>
      <c r="CZ24" s="39" t="s">
        <v>1148</v>
      </c>
      <c r="DA24" s="44">
        <v>27.546450942827938</v>
      </c>
      <c r="DB24" s="7" t="s">
        <v>1148</v>
      </c>
      <c r="DC24" s="1" t="str">
        <f t="shared" si="0"/>
        <v>No</v>
      </c>
    </row>
    <row r="25" spans="1:107">
      <c r="A25" s="7" t="s">
        <v>494</v>
      </c>
      <c r="B25" s="7" t="s">
        <v>495</v>
      </c>
      <c r="C25" s="37" t="s">
        <v>54</v>
      </c>
      <c r="D25" s="298">
        <v>5027</v>
      </c>
      <c r="E25" s="299">
        <v>50027</v>
      </c>
      <c r="F25" s="27" t="s">
        <v>243</v>
      </c>
      <c r="G25" s="73" t="s">
        <v>160</v>
      </c>
      <c r="H25" s="35">
        <v>2650890</v>
      </c>
      <c r="I25" s="35">
        <v>885</v>
      </c>
      <c r="J25" s="294"/>
      <c r="K25" s="8">
        <v>4199509</v>
      </c>
      <c r="L25" s="8" t="s">
        <v>1148</v>
      </c>
      <c r="M25" s="8">
        <v>908502</v>
      </c>
      <c r="N25" s="9" t="s">
        <v>1148</v>
      </c>
      <c r="O25" s="8">
        <v>395062</v>
      </c>
      <c r="P25" s="9" t="s">
        <v>1148</v>
      </c>
      <c r="Q25" s="8">
        <v>1023006</v>
      </c>
      <c r="R25" s="9" t="s">
        <v>1148</v>
      </c>
      <c r="S25" s="8">
        <v>188055</v>
      </c>
      <c r="T25" s="9" t="s">
        <v>1148</v>
      </c>
      <c r="U25" s="33">
        <v>6714134</v>
      </c>
      <c r="V25" s="9" t="s">
        <v>1148</v>
      </c>
      <c r="W25" s="30">
        <v>2085</v>
      </c>
      <c r="X25" s="9" t="s">
        <v>1148</v>
      </c>
      <c r="Y25" s="30">
        <v>501</v>
      </c>
      <c r="Z25" s="9" t="s">
        <v>1148</v>
      </c>
      <c r="AA25" s="30">
        <v>213</v>
      </c>
      <c r="AB25" s="9" t="s">
        <v>1148</v>
      </c>
      <c r="AC25" s="30">
        <v>513</v>
      </c>
      <c r="AD25" s="9" t="s">
        <v>1148</v>
      </c>
      <c r="AE25" s="80">
        <v>86</v>
      </c>
      <c r="AF25" s="46" t="s">
        <v>1148</v>
      </c>
      <c r="AG25" s="88">
        <v>3398</v>
      </c>
      <c r="AH25" s="47" t="s">
        <v>1148</v>
      </c>
      <c r="AJ25" s="83">
        <v>3635700</v>
      </c>
      <c r="AK25" s="46" t="s">
        <v>1148</v>
      </c>
      <c r="AL25" s="83">
        <v>908502</v>
      </c>
      <c r="AM25" s="46" t="s">
        <v>1148</v>
      </c>
      <c r="AN25" s="83">
        <v>394503</v>
      </c>
      <c r="AO25" s="46" t="s">
        <v>1148</v>
      </c>
      <c r="AP25" s="83">
        <v>1015945</v>
      </c>
      <c r="AQ25" s="46" t="s">
        <v>1148</v>
      </c>
      <c r="AR25" s="83">
        <v>184439</v>
      </c>
      <c r="AS25" s="46" t="s">
        <v>1148</v>
      </c>
      <c r="AT25" s="204">
        <v>6139089</v>
      </c>
      <c r="AU25" s="46" t="s">
        <v>1148</v>
      </c>
      <c r="AV25" s="46">
        <v>1622</v>
      </c>
      <c r="AW25" s="46" t="s">
        <v>1148</v>
      </c>
      <c r="AX25" s="46">
        <v>501</v>
      </c>
      <c r="AY25" s="46" t="s">
        <v>1148</v>
      </c>
      <c r="AZ25" s="46">
        <v>211</v>
      </c>
      <c r="BA25" s="46" t="s">
        <v>1148</v>
      </c>
      <c r="BB25" s="46">
        <v>500</v>
      </c>
      <c r="BC25" s="46" t="s">
        <v>1148</v>
      </c>
      <c r="BD25" s="46">
        <v>82</v>
      </c>
      <c r="BE25" s="46" t="s">
        <v>1148</v>
      </c>
      <c r="BF25" s="209">
        <v>2916</v>
      </c>
      <c r="BG25" s="7" t="s">
        <v>1148</v>
      </c>
      <c r="BI25" s="83">
        <v>563809</v>
      </c>
      <c r="BJ25" s="46" t="s">
        <v>1148</v>
      </c>
      <c r="BK25" s="83">
        <v>0</v>
      </c>
      <c r="BL25" s="46" t="s">
        <v>1148</v>
      </c>
      <c r="BM25" s="83">
        <v>559</v>
      </c>
      <c r="BN25" s="46" t="s">
        <v>1148</v>
      </c>
      <c r="BO25" s="83">
        <v>7061</v>
      </c>
      <c r="BP25" s="46" t="s">
        <v>1148</v>
      </c>
      <c r="BQ25" s="83">
        <v>3616</v>
      </c>
      <c r="BR25" s="46" t="s">
        <v>1148</v>
      </c>
      <c r="BS25" s="85">
        <v>575045</v>
      </c>
      <c r="BT25" s="46" t="s">
        <v>1148</v>
      </c>
      <c r="BU25" s="46">
        <v>463</v>
      </c>
      <c r="BV25" s="46" t="s">
        <v>1148</v>
      </c>
      <c r="BW25" s="46">
        <v>0</v>
      </c>
      <c r="BX25" s="46" t="s">
        <v>1148</v>
      </c>
      <c r="BY25" s="46">
        <v>2</v>
      </c>
      <c r="BZ25" s="46" t="s">
        <v>1148</v>
      </c>
      <c r="CA25" s="46">
        <v>13</v>
      </c>
      <c r="CB25" s="46" t="s">
        <v>1148</v>
      </c>
      <c r="CC25" s="46">
        <v>4</v>
      </c>
      <c r="CD25" s="46" t="s">
        <v>1148</v>
      </c>
      <c r="CE25" s="209">
        <v>482</v>
      </c>
      <c r="CF25" s="7" t="s">
        <v>1148</v>
      </c>
      <c r="CH25" s="41">
        <v>0</v>
      </c>
      <c r="CI25" s="41" t="s">
        <v>1148</v>
      </c>
      <c r="CJ25" s="41">
        <v>0</v>
      </c>
      <c r="CK25" s="41" t="s">
        <v>1148</v>
      </c>
      <c r="CL25" s="41">
        <v>0</v>
      </c>
      <c r="CM25" s="41" t="s">
        <v>1148</v>
      </c>
      <c r="CN25" s="41">
        <v>0</v>
      </c>
      <c r="CO25" s="41" t="s">
        <v>1148</v>
      </c>
      <c r="CP25" s="43">
        <v>0</v>
      </c>
      <c r="CQ25" s="7" t="s">
        <v>1148</v>
      </c>
      <c r="CS25" s="39">
        <v>0</v>
      </c>
      <c r="CT25" s="39" t="s">
        <v>1148</v>
      </c>
      <c r="CU25" s="39">
        <v>0</v>
      </c>
      <c r="CV25" s="39" t="s">
        <v>1148</v>
      </c>
      <c r="CW25" s="39">
        <v>0</v>
      </c>
      <c r="CX25" s="39" t="s">
        <v>1148</v>
      </c>
      <c r="CY25" s="39">
        <v>0</v>
      </c>
      <c r="CZ25" s="39" t="s">
        <v>1148</v>
      </c>
      <c r="DA25" s="44">
        <v>0</v>
      </c>
      <c r="DB25" s="7" t="s">
        <v>1148</v>
      </c>
      <c r="DC25" s="1" t="str">
        <f t="shared" si="0"/>
        <v>No</v>
      </c>
    </row>
    <row r="26" spans="1:107">
      <c r="A26" s="7" t="s">
        <v>498</v>
      </c>
      <c r="B26" s="7" t="s">
        <v>499</v>
      </c>
      <c r="C26" s="37" t="s">
        <v>36</v>
      </c>
      <c r="D26" s="298">
        <v>4022</v>
      </c>
      <c r="E26" s="299">
        <v>40022</v>
      </c>
      <c r="F26" s="27" t="s">
        <v>167</v>
      </c>
      <c r="G26" s="73" t="s">
        <v>160</v>
      </c>
      <c r="H26" s="35">
        <v>4515419</v>
      </c>
      <c r="I26" s="35">
        <v>838</v>
      </c>
      <c r="J26" s="294"/>
      <c r="K26" s="8">
        <v>4995942</v>
      </c>
      <c r="L26" s="8" t="s">
        <v>1148</v>
      </c>
      <c r="M26" s="8">
        <v>1347621</v>
      </c>
      <c r="N26" s="9" t="s">
        <v>1148</v>
      </c>
      <c r="O26" s="8">
        <v>1090951</v>
      </c>
      <c r="P26" s="9" t="s">
        <v>1148</v>
      </c>
      <c r="Q26" s="8">
        <v>1411333</v>
      </c>
      <c r="R26" s="9" t="s">
        <v>1148</v>
      </c>
      <c r="S26" s="8">
        <v>50492</v>
      </c>
      <c r="T26" s="9" t="s">
        <v>1148</v>
      </c>
      <c r="U26" s="33">
        <v>8896339</v>
      </c>
      <c r="V26" s="9" t="s">
        <v>1148</v>
      </c>
      <c r="W26" s="30">
        <v>2673</v>
      </c>
      <c r="X26" s="9" t="s">
        <v>1148</v>
      </c>
      <c r="Y26" s="30">
        <v>607</v>
      </c>
      <c r="Z26" s="9" t="s">
        <v>1148</v>
      </c>
      <c r="AA26" s="30">
        <v>566</v>
      </c>
      <c r="AB26" s="9" t="s">
        <v>1148</v>
      </c>
      <c r="AC26" s="30">
        <v>679</v>
      </c>
      <c r="AD26" s="9" t="s">
        <v>1148</v>
      </c>
      <c r="AE26" s="80">
        <v>26.66</v>
      </c>
      <c r="AF26" s="46" t="s">
        <v>1148</v>
      </c>
      <c r="AG26" s="88">
        <v>4551.66</v>
      </c>
      <c r="AH26" s="47" t="s">
        <v>1148</v>
      </c>
      <c r="AJ26" s="83">
        <v>4749807</v>
      </c>
      <c r="AK26" s="46" t="s">
        <v>1148</v>
      </c>
      <c r="AL26" s="83">
        <v>1347621</v>
      </c>
      <c r="AM26" s="46" t="s">
        <v>1148</v>
      </c>
      <c r="AN26" s="83">
        <v>1090951</v>
      </c>
      <c r="AO26" s="46" t="s">
        <v>1148</v>
      </c>
      <c r="AP26" s="83">
        <v>1411333</v>
      </c>
      <c r="AQ26" s="46" t="s">
        <v>1148</v>
      </c>
      <c r="AR26" s="83">
        <v>50492</v>
      </c>
      <c r="AS26" s="46" t="s">
        <v>1148</v>
      </c>
      <c r="AT26" s="204">
        <v>8650204</v>
      </c>
      <c r="AU26" s="46" t="s">
        <v>1148</v>
      </c>
      <c r="AV26" s="46">
        <v>2483</v>
      </c>
      <c r="AW26" s="46" t="s">
        <v>1148</v>
      </c>
      <c r="AX26" s="46">
        <v>607</v>
      </c>
      <c r="AY26" s="46" t="s">
        <v>1148</v>
      </c>
      <c r="AZ26" s="46">
        <v>566</v>
      </c>
      <c r="BA26" s="46" t="s">
        <v>1148</v>
      </c>
      <c r="BB26" s="46">
        <v>679</v>
      </c>
      <c r="BC26" s="46" t="s">
        <v>1148</v>
      </c>
      <c r="BD26" s="46">
        <v>26.66</v>
      </c>
      <c r="BE26" s="46" t="s">
        <v>1148</v>
      </c>
      <c r="BF26" s="209">
        <v>4361.66</v>
      </c>
      <c r="BG26" s="7" t="s">
        <v>1148</v>
      </c>
      <c r="BI26" s="83">
        <v>246135</v>
      </c>
      <c r="BJ26" s="46" t="s">
        <v>1148</v>
      </c>
      <c r="BK26" s="83">
        <v>0</v>
      </c>
      <c r="BL26" s="46" t="s">
        <v>1148</v>
      </c>
      <c r="BM26" s="83">
        <v>0</v>
      </c>
      <c r="BN26" s="46" t="s">
        <v>1148</v>
      </c>
      <c r="BO26" s="83">
        <v>0</v>
      </c>
      <c r="BP26" s="46" t="s">
        <v>1148</v>
      </c>
      <c r="BQ26" s="83">
        <v>0</v>
      </c>
      <c r="BR26" s="46" t="s">
        <v>1148</v>
      </c>
      <c r="BS26" s="85">
        <v>246135</v>
      </c>
      <c r="BT26" s="46" t="s">
        <v>1148</v>
      </c>
      <c r="BU26" s="46">
        <v>190</v>
      </c>
      <c r="BV26" s="46" t="s">
        <v>1148</v>
      </c>
      <c r="BW26" s="46">
        <v>0</v>
      </c>
      <c r="BX26" s="46" t="s">
        <v>1148</v>
      </c>
      <c r="BY26" s="46">
        <v>0</v>
      </c>
      <c r="BZ26" s="46" t="s">
        <v>1148</v>
      </c>
      <c r="CA26" s="46">
        <v>0</v>
      </c>
      <c r="CB26" s="46" t="s">
        <v>1148</v>
      </c>
      <c r="CC26" s="46">
        <v>0</v>
      </c>
      <c r="CD26" s="46" t="s">
        <v>1148</v>
      </c>
      <c r="CE26" s="209">
        <v>190</v>
      </c>
      <c r="CF26" s="7" t="s">
        <v>1148</v>
      </c>
      <c r="CH26" s="41">
        <v>101545108</v>
      </c>
      <c r="CI26" s="41" t="s">
        <v>1148</v>
      </c>
      <c r="CJ26" s="41">
        <v>29677782</v>
      </c>
      <c r="CK26" s="41" t="s">
        <v>1148</v>
      </c>
      <c r="CL26" s="41">
        <v>27025212</v>
      </c>
      <c r="CM26" s="41" t="s">
        <v>1148</v>
      </c>
      <c r="CN26" s="41">
        <v>45232105</v>
      </c>
      <c r="CO26" s="41" t="s">
        <v>1148</v>
      </c>
      <c r="CP26" s="43">
        <v>203480207</v>
      </c>
      <c r="CQ26" s="7" t="s">
        <v>1148</v>
      </c>
      <c r="CS26" s="39">
        <v>20.325517790238557</v>
      </c>
      <c r="CT26" s="39" t="s">
        <v>1148</v>
      </c>
      <c r="CU26" s="39">
        <v>22.022350497654756</v>
      </c>
      <c r="CV26" s="39" t="s">
        <v>1148</v>
      </c>
      <c r="CW26" s="39">
        <v>24.772159336212166</v>
      </c>
      <c r="CX26" s="39" t="s">
        <v>1148</v>
      </c>
      <c r="CY26" s="39">
        <v>32.049208089090243</v>
      </c>
      <c r="CZ26" s="39" t="s">
        <v>1148</v>
      </c>
      <c r="DA26" s="44">
        <v>22.872353110644728</v>
      </c>
      <c r="DB26" s="7" t="s">
        <v>1148</v>
      </c>
      <c r="DC26" s="1" t="str">
        <f t="shared" si="0"/>
        <v>No</v>
      </c>
    </row>
    <row r="27" spans="1:107">
      <c r="A27" s="7" t="s">
        <v>695</v>
      </c>
      <c r="B27" s="7" t="s">
        <v>696</v>
      </c>
      <c r="C27" s="37" t="s">
        <v>84</v>
      </c>
      <c r="D27" s="298">
        <v>6011</v>
      </c>
      <c r="E27" s="299">
        <v>60011</v>
      </c>
      <c r="F27" s="27" t="s">
        <v>167</v>
      </c>
      <c r="G27" s="73" t="s">
        <v>160</v>
      </c>
      <c r="H27" s="35">
        <v>1758210</v>
      </c>
      <c r="I27" s="35">
        <v>786</v>
      </c>
      <c r="J27" s="294"/>
      <c r="K27" s="8">
        <v>2521623</v>
      </c>
      <c r="L27" s="8" t="s">
        <v>1148</v>
      </c>
      <c r="M27" s="8">
        <v>539964</v>
      </c>
      <c r="N27" s="9" t="s">
        <v>1148</v>
      </c>
      <c r="O27" s="8">
        <v>185369</v>
      </c>
      <c r="P27" s="9" t="s">
        <v>1148</v>
      </c>
      <c r="Q27" s="8">
        <v>418895</v>
      </c>
      <c r="R27" s="9" t="s">
        <v>1148</v>
      </c>
      <c r="S27" s="8">
        <v>0</v>
      </c>
      <c r="T27" s="9" t="s">
        <v>1148</v>
      </c>
      <c r="U27" s="33">
        <v>3665851</v>
      </c>
      <c r="V27" s="9" t="s">
        <v>1148</v>
      </c>
      <c r="W27" s="30">
        <v>1413.6</v>
      </c>
      <c r="X27" s="9" t="s">
        <v>1148</v>
      </c>
      <c r="Y27" s="30">
        <v>292.5</v>
      </c>
      <c r="Z27" s="9" t="s">
        <v>1148</v>
      </c>
      <c r="AA27" s="30">
        <v>100.4</v>
      </c>
      <c r="AB27" s="9" t="s">
        <v>1148</v>
      </c>
      <c r="AC27" s="30">
        <v>232.5</v>
      </c>
      <c r="AD27" s="9" t="s">
        <v>1148</v>
      </c>
      <c r="AE27" s="80">
        <v>0</v>
      </c>
      <c r="AF27" s="46" t="s">
        <v>1148</v>
      </c>
      <c r="AG27" s="88">
        <v>2039</v>
      </c>
      <c r="AH27" s="47" t="s">
        <v>1148</v>
      </c>
      <c r="AJ27" s="83">
        <v>2314044</v>
      </c>
      <c r="AK27" s="46" t="s">
        <v>1148</v>
      </c>
      <c r="AL27" s="83">
        <v>539964</v>
      </c>
      <c r="AM27" s="46" t="s">
        <v>1148</v>
      </c>
      <c r="AN27" s="83">
        <v>185369</v>
      </c>
      <c r="AO27" s="46" t="s">
        <v>1148</v>
      </c>
      <c r="AP27" s="83">
        <v>397085</v>
      </c>
      <c r="AQ27" s="46" t="s">
        <v>1148</v>
      </c>
      <c r="AR27" s="83">
        <v>0</v>
      </c>
      <c r="AS27" s="46" t="s">
        <v>1148</v>
      </c>
      <c r="AT27" s="204">
        <v>3436462</v>
      </c>
      <c r="AU27" s="46" t="s">
        <v>1148</v>
      </c>
      <c r="AV27" s="46">
        <v>1251.5999999999999</v>
      </c>
      <c r="AW27" s="46" t="s">
        <v>1148</v>
      </c>
      <c r="AX27" s="46">
        <v>292.5</v>
      </c>
      <c r="AY27" s="46" t="s">
        <v>1148</v>
      </c>
      <c r="AZ27" s="46">
        <v>100.4</v>
      </c>
      <c r="BA27" s="46" t="s">
        <v>1148</v>
      </c>
      <c r="BB27" s="46">
        <v>215.4</v>
      </c>
      <c r="BC27" s="46" t="s">
        <v>1148</v>
      </c>
      <c r="BD27" s="46">
        <v>0</v>
      </c>
      <c r="BE27" s="46" t="s">
        <v>1148</v>
      </c>
      <c r="BF27" s="209">
        <v>1859.9</v>
      </c>
      <c r="BG27" s="7" t="s">
        <v>1148</v>
      </c>
      <c r="BI27" s="83">
        <v>207579</v>
      </c>
      <c r="BJ27" s="46" t="s">
        <v>1148</v>
      </c>
      <c r="BK27" s="83">
        <v>0</v>
      </c>
      <c r="BL27" s="46" t="s">
        <v>1148</v>
      </c>
      <c r="BM27" s="83">
        <v>0</v>
      </c>
      <c r="BN27" s="46" t="s">
        <v>1148</v>
      </c>
      <c r="BO27" s="83">
        <v>21810</v>
      </c>
      <c r="BP27" s="46" t="s">
        <v>1148</v>
      </c>
      <c r="BQ27" s="83">
        <v>0</v>
      </c>
      <c r="BR27" s="46" t="s">
        <v>1148</v>
      </c>
      <c r="BS27" s="85">
        <v>229389</v>
      </c>
      <c r="BT27" s="46" t="s">
        <v>1148</v>
      </c>
      <c r="BU27" s="46">
        <v>162</v>
      </c>
      <c r="BV27" s="46" t="s">
        <v>1148</v>
      </c>
      <c r="BW27" s="46">
        <v>0</v>
      </c>
      <c r="BX27" s="46" t="s">
        <v>1148</v>
      </c>
      <c r="BY27" s="46">
        <v>0</v>
      </c>
      <c r="BZ27" s="46" t="s">
        <v>1148</v>
      </c>
      <c r="CA27" s="46">
        <v>17.100000000000001</v>
      </c>
      <c r="CB27" s="46" t="s">
        <v>1148</v>
      </c>
      <c r="CC27" s="46">
        <v>0</v>
      </c>
      <c r="CD27" s="46" t="s">
        <v>1148</v>
      </c>
      <c r="CE27" s="209">
        <v>179.1</v>
      </c>
      <c r="CF27" s="7" t="s">
        <v>1148</v>
      </c>
      <c r="CH27" s="41">
        <v>0</v>
      </c>
      <c r="CI27" s="41" t="s">
        <v>1148</v>
      </c>
      <c r="CJ27" s="41">
        <v>0</v>
      </c>
      <c r="CK27" s="41" t="s">
        <v>1148</v>
      </c>
      <c r="CL27" s="41">
        <v>0</v>
      </c>
      <c r="CM27" s="41" t="s">
        <v>1148</v>
      </c>
      <c r="CN27" s="41">
        <v>0</v>
      </c>
      <c r="CO27" s="41" t="s">
        <v>1148</v>
      </c>
      <c r="CP27" s="43">
        <v>0</v>
      </c>
      <c r="CQ27" s="7" t="s">
        <v>1148</v>
      </c>
      <c r="CS27" s="39">
        <v>0</v>
      </c>
      <c r="CT27" s="39" t="s">
        <v>1148</v>
      </c>
      <c r="CU27" s="39">
        <v>0</v>
      </c>
      <c r="CV27" s="39" t="s">
        <v>1148</v>
      </c>
      <c r="CW27" s="39">
        <v>0</v>
      </c>
      <c r="CX27" s="39" t="s">
        <v>1148</v>
      </c>
      <c r="CY27" s="39">
        <v>0</v>
      </c>
      <c r="CZ27" s="39" t="s">
        <v>1148</v>
      </c>
      <c r="DA27" s="44">
        <v>0</v>
      </c>
      <c r="DB27" s="7" t="s">
        <v>1148</v>
      </c>
      <c r="DC27" s="1" t="str">
        <f t="shared" si="0"/>
        <v>No</v>
      </c>
    </row>
    <row r="28" spans="1:107">
      <c r="A28" s="7" t="s">
        <v>603</v>
      </c>
      <c r="B28" s="7" t="s">
        <v>604</v>
      </c>
      <c r="C28" s="37" t="s">
        <v>17</v>
      </c>
      <c r="D28" s="298">
        <v>9026</v>
      </c>
      <c r="E28" s="299">
        <v>90026</v>
      </c>
      <c r="F28" s="27" t="s">
        <v>167</v>
      </c>
      <c r="G28" s="73" t="s">
        <v>160</v>
      </c>
      <c r="H28" s="35">
        <v>2956746</v>
      </c>
      <c r="I28" s="35">
        <v>732</v>
      </c>
      <c r="J28" s="294"/>
      <c r="K28" s="8">
        <v>1640935</v>
      </c>
      <c r="L28" s="8" t="s">
        <v>1148</v>
      </c>
      <c r="M28" s="8">
        <v>471872</v>
      </c>
      <c r="N28" s="9" t="s">
        <v>1148</v>
      </c>
      <c r="O28" s="8">
        <v>250683</v>
      </c>
      <c r="P28" s="9" t="s">
        <v>1148</v>
      </c>
      <c r="Q28" s="8">
        <v>68285</v>
      </c>
      <c r="R28" s="9" t="s">
        <v>1148</v>
      </c>
      <c r="S28" s="8">
        <v>0</v>
      </c>
      <c r="T28" s="9" t="s">
        <v>1148</v>
      </c>
      <c r="U28" s="33">
        <v>2431775</v>
      </c>
      <c r="V28" s="9" t="s">
        <v>1148</v>
      </c>
      <c r="W28" s="30">
        <v>957</v>
      </c>
      <c r="X28" s="9" t="s">
        <v>1148</v>
      </c>
      <c r="Y28" s="30">
        <v>266</v>
      </c>
      <c r="Z28" s="9" t="s">
        <v>1148</v>
      </c>
      <c r="AA28" s="30">
        <v>124</v>
      </c>
      <c r="AB28" s="9" t="s">
        <v>1148</v>
      </c>
      <c r="AC28" s="30">
        <v>38</v>
      </c>
      <c r="AD28" s="9" t="s">
        <v>1148</v>
      </c>
      <c r="AE28" s="80">
        <v>0</v>
      </c>
      <c r="AF28" s="46" t="s">
        <v>1148</v>
      </c>
      <c r="AG28" s="88">
        <v>1385</v>
      </c>
      <c r="AH28" s="47" t="s">
        <v>1148</v>
      </c>
      <c r="AJ28" s="83">
        <v>1613839</v>
      </c>
      <c r="AK28" s="46" t="s">
        <v>1148</v>
      </c>
      <c r="AL28" s="83">
        <v>471865</v>
      </c>
      <c r="AM28" s="46" t="s">
        <v>1148</v>
      </c>
      <c r="AN28" s="83">
        <v>250683</v>
      </c>
      <c r="AO28" s="46" t="s">
        <v>1148</v>
      </c>
      <c r="AP28" s="83">
        <v>62590</v>
      </c>
      <c r="AQ28" s="46" t="s">
        <v>1148</v>
      </c>
      <c r="AR28" s="83">
        <v>0</v>
      </c>
      <c r="AS28" s="46" t="s">
        <v>1148</v>
      </c>
      <c r="AT28" s="204">
        <v>2398977</v>
      </c>
      <c r="AU28" s="46" t="s">
        <v>1148</v>
      </c>
      <c r="AV28" s="46">
        <v>911</v>
      </c>
      <c r="AW28" s="46" t="s">
        <v>1148</v>
      </c>
      <c r="AX28" s="46">
        <v>265</v>
      </c>
      <c r="AY28" s="46" t="s">
        <v>1148</v>
      </c>
      <c r="AZ28" s="46">
        <v>124</v>
      </c>
      <c r="BA28" s="46" t="s">
        <v>1148</v>
      </c>
      <c r="BB28" s="46">
        <v>33</v>
      </c>
      <c r="BC28" s="46" t="s">
        <v>1148</v>
      </c>
      <c r="BD28" s="46">
        <v>0</v>
      </c>
      <c r="BE28" s="46" t="s">
        <v>1148</v>
      </c>
      <c r="BF28" s="209">
        <v>1333</v>
      </c>
      <c r="BG28" s="7" t="s">
        <v>1148</v>
      </c>
      <c r="BI28" s="83">
        <v>27096</v>
      </c>
      <c r="BJ28" s="46" t="s">
        <v>1148</v>
      </c>
      <c r="BK28" s="83">
        <v>7</v>
      </c>
      <c r="BL28" s="46" t="s">
        <v>1148</v>
      </c>
      <c r="BM28" s="83">
        <v>0</v>
      </c>
      <c r="BN28" s="46" t="s">
        <v>1148</v>
      </c>
      <c r="BO28" s="83">
        <v>5695</v>
      </c>
      <c r="BP28" s="46" t="s">
        <v>1148</v>
      </c>
      <c r="BQ28" s="83">
        <v>0</v>
      </c>
      <c r="BR28" s="46" t="s">
        <v>1148</v>
      </c>
      <c r="BS28" s="85">
        <v>32798</v>
      </c>
      <c r="BT28" s="46" t="s">
        <v>1148</v>
      </c>
      <c r="BU28" s="46">
        <v>46</v>
      </c>
      <c r="BV28" s="46" t="s">
        <v>1148</v>
      </c>
      <c r="BW28" s="46">
        <v>1</v>
      </c>
      <c r="BX28" s="46" t="s">
        <v>1148</v>
      </c>
      <c r="BY28" s="46">
        <v>0</v>
      </c>
      <c r="BZ28" s="46" t="s">
        <v>1148</v>
      </c>
      <c r="CA28" s="46">
        <v>5</v>
      </c>
      <c r="CB28" s="46" t="s">
        <v>1148</v>
      </c>
      <c r="CC28" s="46">
        <v>0</v>
      </c>
      <c r="CD28" s="46" t="s">
        <v>1148</v>
      </c>
      <c r="CE28" s="209">
        <v>52</v>
      </c>
      <c r="CF28" s="7" t="s">
        <v>1148</v>
      </c>
      <c r="CH28" s="41">
        <v>0</v>
      </c>
      <c r="CI28" s="41" t="s">
        <v>1148</v>
      </c>
      <c r="CJ28" s="41">
        <v>0</v>
      </c>
      <c r="CK28" s="41" t="s">
        <v>1148</v>
      </c>
      <c r="CL28" s="41">
        <v>0</v>
      </c>
      <c r="CM28" s="41" t="s">
        <v>1148</v>
      </c>
      <c r="CN28" s="41">
        <v>0</v>
      </c>
      <c r="CO28" s="41" t="s">
        <v>1148</v>
      </c>
      <c r="CP28" s="43">
        <v>0</v>
      </c>
      <c r="CQ28" s="7" t="s">
        <v>1148</v>
      </c>
      <c r="CS28" s="39">
        <v>0</v>
      </c>
      <c r="CT28" s="39" t="s">
        <v>1148</v>
      </c>
      <c r="CU28" s="39">
        <v>0</v>
      </c>
      <c r="CV28" s="39" t="s">
        <v>1148</v>
      </c>
      <c r="CW28" s="39">
        <v>0</v>
      </c>
      <c r="CX28" s="39" t="s">
        <v>1148</v>
      </c>
      <c r="CY28" s="39">
        <v>0</v>
      </c>
      <c r="CZ28" s="39" t="s">
        <v>1148</v>
      </c>
      <c r="DA28" s="44">
        <v>0</v>
      </c>
      <c r="DB28" s="7" t="s">
        <v>1148</v>
      </c>
      <c r="DC28" s="1" t="str">
        <f t="shared" si="0"/>
        <v>No</v>
      </c>
    </row>
    <row r="29" spans="1:107">
      <c r="A29" s="7" t="s">
        <v>611</v>
      </c>
      <c r="B29" s="7" t="s">
        <v>612</v>
      </c>
      <c r="C29" s="37" t="s">
        <v>17</v>
      </c>
      <c r="D29" s="298">
        <v>9013</v>
      </c>
      <c r="E29" s="299">
        <v>90013</v>
      </c>
      <c r="F29" s="27" t="s">
        <v>167</v>
      </c>
      <c r="G29" s="73" t="s">
        <v>160</v>
      </c>
      <c r="H29" s="35">
        <v>1664496</v>
      </c>
      <c r="I29" s="35">
        <v>679</v>
      </c>
      <c r="J29" s="294"/>
      <c r="K29" s="8">
        <v>2103898</v>
      </c>
      <c r="L29" s="8" t="s">
        <v>1148</v>
      </c>
      <c r="M29" s="8">
        <v>749374</v>
      </c>
      <c r="N29" s="9" t="s">
        <v>1148</v>
      </c>
      <c r="O29" s="8">
        <v>313440</v>
      </c>
      <c r="P29" s="9" t="s">
        <v>1148</v>
      </c>
      <c r="Q29" s="8">
        <v>270191</v>
      </c>
      <c r="R29" s="9" t="s">
        <v>1148</v>
      </c>
      <c r="S29" s="8">
        <v>0</v>
      </c>
      <c r="T29" s="9" t="s">
        <v>1148</v>
      </c>
      <c r="U29" s="33">
        <v>3436903</v>
      </c>
      <c r="V29" s="9" t="s">
        <v>1148</v>
      </c>
      <c r="W29" s="30">
        <v>1202</v>
      </c>
      <c r="X29" s="9" t="s">
        <v>1148</v>
      </c>
      <c r="Y29" s="30">
        <v>405</v>
      </c>
      <c r="Z29" s="9" t="s">
        <v>1148</v>
      </c>
      <c r="AA29" s="30">
        <v>169</v>
      </c>
      <c r="AB29" s="9" t="s">
        <v>1148</v>
      </c>
      <c r="AC29" s="30">
        <v>175</v>
      </c>
      <c r="AD29" s="9" t="s">
        <v>1148</v>
      </c>
      <c r="AE29" s="80">
        <v>0</v>
      </c>
      <c r="AF29" s="46" t="s">
        <v>1148</v>
      </c>
      <c r="AG29" s="88">
        <v>1951</v>
      </c>
      <c r="AH29" s="47" t="s">
        <v>1148</v>
      </c>
      <c r="AJ29" s="83">
        <v>2103898</v>
      </c>
      <c r="AK29" s="46" t="s">
        <v>1148</v>
      </c>
      <c r="AL29" s="83">
        <v>749374</v>
      </c>
      <c r="AM29" s="46" t="s">
        <v>1148</v>
      </c>
      <c r="AN29" s="83">
        <v>313440</v>
      </c>
      <c r="AO29" s="46" t="s">
        <v>1148</v>
      </c>
      <c r="AP29" s="83">
        <v>270191</v>
      </c>
      <c r="AQ29" s="46" t="s">
        <v>1148</v>
      </c>
      <c r="AR29" s="83">
        <v>0</v>
      </c>
      <c r="AS29" s="46" t="s">
        <v>1148</v>
      </c>
      <c r="AT29" s="204">
        <v>3436903</v>
      </c>
      <c r="AU29" s="46" t="s">
        <v>1148</v>
      </c>
      <c r="AV29" s="46">
        <v>1202</v>
      </c>
      <c r="AW29" s="46" t="s">
        <v>1148</v>
      </c>
      <c r="AX29" s="46">
        <v>405</v>
      </c>
      <c r="AY29" s="46" t="s">
        <v>1148</v>
      </c>
      <c r="AZ29" s="46">
        <v>169</v>
      </c>
      <c r="BA29" s="46" t="s">
        <v>1148</v>
      </c>
      <c r="BB29" s="46">
        <v>175</v>
      </c>
      <c r="BC29" s="46" t="s">
        <v>1148</v>
      </c>
      <c r="BD29" s="46">
        <v>0</v>
      </c>
      <c r="BE29" s="46" t="s">
        <v>1148</v>
      </c>
      <c r="BF29" s="209">
        <v>1951</v>
      </c>
      <c r="BG29" s="7" t="s">
        <v>1148</v>
      </c>
      <c r="BI29" s="83">
        <v>0</v>
      </c>
      <c r="BJ29" s="46" t="s">
        <v>1148</v>
      </c>
      <c r="BK29" s="83">
        <v>0</v>
      </c>
      <c r="BL29" s="46" t="s">
        <v>1148</v>
      </c>
      <c r="BM29" s="83">
        <v>0</v>
      </c>
      <c r="BN29" s="46" t="s">
        <v>1148</v>
      </c>
      <c r="BO29" s="83">
        <v>0</v>
      </c>
      <c r="BP29" s="46" t="s">
        <v>1148</v>
      </c>
      <c r="BQ29" s="83">
        <v>0</v>
      </c>
      <c r="BR29" s="46" t="s">
        <v>1148</v>
      </c>
      <c r="BS29" s="85">
        <v>0</v>
      </c>
      <c r="BT29" s="46" t="s">
        <v>1148</v>
      </c>
      <c r="BU29" s="46">
        <v>0</v>
      </c>
      <c r="BV29" s="46" t="s">
        <v>1148</v>
      </c>
      <c r="BW29" s="46">
        <v>0</v>
      </c>
      <c r="BX29" s="46" t="s">
        <v>1148</v>
      </c>
      <c r="BY29" s="46">
        <v>0</v>
      </c>
      <c r="BZ29" s="46" t="s">
        <v>1148</v>
      </c>
      <c r="CA29" s="46">
        <v>0</v>
      </c>
      <c r="CB29" s="46" t="s">
        <v>1148</v>
      </c>
      <c r="CC29" s="46">
        <v>0</v>
      </c>
      <c r="CD29" s="46" t="s">
        <v>1148</v>
      </c>
      <c r="CE29" s="209">
        <v>0</v>
      </c>
      <c r="CF29" s="7" t="s">
        <v>1148</v>
      </c>
      <c r="CH29" s="41">
        <v>0</v>
      </c>
      <c r="CI29" s="41" t="s">
        <v>1148</v>
      </c>
      <c r="CJ29" s="41">
        <v>0</v>
      </c>
      <c r="CK29" s="41" t="s">
        <v>1148</v>
      </c>
      <c r="CL29" s="41">
        <v>0</v>
      </c>
      <c r="CM29" s="41" t="s">
        <v>1148</v>
      </c>
      <c r="CN29" s="41">
        <v>0</v>
      </c>
      <c r="CO29" s="41" t="s">
        <v>1148</v>
      </c>
      <c r="CP29" s="43">
        <v>0</v>
      </c>
      <c r="CQ29" s="7" t="s">
        <v>1148</v>
      </c>
      <c r="CS29" s="39">
        <v>0</v>
      </c>
      <c r="CT29" s="39" t="s">
        <v>1148</v>
      </c>
      <c r="CU29" s="39">
        <v>0</v>
      </c>
      <c r="CV29" s="39" t="s">
        <v>1148</v>
      </c>
      <c r="CW29" s="39">
        <v>0</v>
      </c>
      <c r="CX29" s="39" t="s">
        <v>1148</v>
      </c>
      <c r="CY29" s="39">
        <v>0</v>
      </c>
      <c r="CZ29" s="39" t="s">
        <v>1148</v>
      </c>
      <c r="DA29" s="44">
        <v>0</v>
      </c>
      <c r="DB29" s="7" t="s">
        <v>1148</v>
      </c>
      <c r="DC29" s="1" t="str">
        <f t="shared" si="0"/>
        <v>No</v>
      </c>
    </row>
    <row r="30" spans="1:107">
      <c r="A30" s="7" t="s">
        <v>1146</v>
      </c>
      <c r="B30" s="7" t="s">
        <v>199</v>
      </c>
      <c r="C30" s="37" t="s">
        <v>17</v>
      </c>
      <c r="D30" s="298">
        <v>9014</v>
      </c>
      <c r="E30" s="299">
        <v>90014</v>
      </c>
      <c r="F30" s="27" t="s">
        <v>167</v>
      </c>
      <c r="G30" s="73" t="s">
        <v>160</v>
      </c>
      <c r="H30" s="35">
        <v>3281212</v>
      </c>
      <c r="I30" s="35">
        <v>667</v>
      </c>
      <c r="J30" s="294"/>
      <c r="K30" s="8">
        <v>2025508</v>
      </c>
      <c r="L30" s="8" t="s">
        <v>1148</v>
      </c>
      <c r="M30" s="8">
        <v>569959</v>
      </c>
      <c r="N30" s="9" t="s">
        <v>1148</v>
      </c>
      <c r="O30" s="8">
        <v>66702</v>
      </c>
      <c r="P30" s="9" t="s">
        <v>1148</v>
      </c>
      <c r="Q30" s="8">
        <v>393813</v>
      </c>
      <c r="R30" s="9" t="s">
        <v>1148</v>
      </c>
      <c r="S30" s="8">
        <v>0</v>
      </c>
      <c r="T30" s="9" t="s">
        <v>1148</v>
      </c>
      <c r="U30" s="33">
        <v>3055982</v>
      </c>
      <c r="V30" s="9" t="s">
        <v>1148</v>
      </c>
      <c r="W30" s="30">
        <v>1415</v>
      </c>
      <c r="X30" s="9" t="s">
        <v>1148</v>
      </c>
      <c r="Y30" s="30">
        <v>346</v>
      </c>
      <c r="Z30" s="9" t="s">
        <v>1148</v>
      </c>
      <c r="AA30" s="30">
        <v>39</v>
      </c>
      <c r="AB30" s="9" t="s">
        <v>1148</v>
      </c>
      <c r="AC30" s="30">
        <v>231</v>
      </c>
      <c r="AD30" s="9" t="s">
        <v>1148</v>
      </c>
      <c r="AE30" s="80">
        <v>0</v>
      </c>
      <c r="AF30" s="46" t="s">
        <v>1148</v>
      </c>
      <c r="AG30" s="88">
        <v>2031</v>
      </c>
      <c r="AH30" s="47" t="s">
        <v>1148</v>
      </c>
      <c r="AJ30" s="83">
        <v>2017153</v>
      </c>
      <c r="AK30" s="46" t="s">
        <v>1148</v>
      </c>
      <c r="AL30" s="83">
        <v>569959</v>
      </c>
      <c r="AM30" s="46" t="s">
        <v>1148</v>
      </c>
      <c r="AN30" s="83">
        <v>66702</v>
      </c>
      <c r="AO30" s="46" t="s">
        <v>1148</v>
      </c>
      <c r="AP30" s="83">
        <v>393813</v>
      </c>
      <c r="AQ30" s="46" t="s">
        <v>1148</v>
      </c>
      <c r="AR30" s="83">
        <v>0</v>
      </c>
      <c r="AS30" s="46" t="s">
        <v>1148</v>
      </c>
      <c r="AT30" s="204">
        <v>3047627</v>
      </c>
      <c r="AU30" s="46" t="s">
        <v>1148</v>
      </c>
      <c r="AV30" s="46">
        <v>1408</v>
      </c>
      <c r="AW30" s="46" t="s">
        <v>1148</v>
      </c>
      <c r="AX30" s="46">
        <v>346</v>
      </c>
      <c r="AY30" s="46" t="s">
        <v>1148</v>
      </c>
      <c r="AZ30" s="46">
        <v>39</v>
      </c>
      <c r="BA30" s="46" t="s">
        <v>1148</v>
      </c>
      <c r="BB30" s="46">
        <v>231</v>
      </c>
      <c r="BC30" s="46" t="s">
        <v>1148</v>
      </c>
      <c r="BD30" s="46">
        <v>0</v>
      </c>
      <c r="BE30" s="46" t="s">
        <v>1148</v>
      </c>
      <c r="BF30" s="209">
        <v>2024</v>
      </c>
      <c r="BG30" s="7" t="s">
        <v>1148</v>
      </c>
      <c r="BI30" s="83">
        <v>8355</v>
      </c>
      <c r="BJ30" s="46" t="s">
        <v>1148</v>
      </c>
      <c r="BK30" s="83">
        <v>0</v>
      </c>
      <c r="BL30" s="46" t="s">
        <v>1148</v>
      </c>
      <c r="BM30" s="83">
        <v>0</v>
      </c>
      <c r="BN30" s="46" t="s">
        <v>1148</v>
      </c>
      <c r="BO30" s="83">
        <v>0</v>
      </c>
      <c r="BP30" s="46" t="s">
        <v>1148</v>
      </c>
      <c r="BQ30" s="83">
        <v>0</v>
      </c>
      <c r="BR30" s="46" t="s">
        <v>1148</v>
      </c>
      <c r="BS30" s="85">
        <v>8355</v>
      </c>
      <c r="BT30" s="46" t="s">
        <v>1148</v>
      </c>
      <c r="BU30" s="46">
        <v>7</v>
      </c>
      <c r="BV30" s="46" t="s">
        <v>1148</v>
      </c>
      <c r="BW30" s="46">
        <v>0</v>
      </c>
      <c r="BX30" s="46" t="s">
        <v>1148</v>
      </c>
      <c r="BY30" s="46">
        <v>0</v>
      </c>
      <c r="BZ30" s="46" t="s">
        <v>1148</v>
      </c>
      <c r="CA30" s="46">
        <v>0</v>
      </c>
      <c r="CB30" s="46" t="s">
        <v>1148</v>
      </c>
      <c r="CC30" s="46">
        <v>0</v>
      </c>
      <c r="CD30" s="46" t="s">
        <v>1148</v>
      </c>
      <c r="CE30" s="209">
        <v>7</v>
      </c>
      <c r="CF30" s="7" t="s">
        <v>1148</v>
      </c>
      <c r="CH30" s="41">
        <v>0</v>
      </c>
      <c r="CI30" s="41" t="s">
        <v>1148</v>
      </c>
      <c r="CJ30" s="41">
        <v>0</v>
      </c>
      <c r="CK30" s="41" t="s">
        <v>1148</v>
      </c>
      <c r="CL30" s="41">
        <v>0</v>
      </c>
      <c r="CM30" s="41" t="s">
        <v>1148</v>
      </c>
      <c r="CN30" s="41">
        <v>0</v>
      </c>
      <c r="CO30" s="41" t="s">
        <v>1148</v>
      </c>
      <c r="CP30" s="43">
        <v>0</v>
      </c>
      <c r="CQ30" s="7" t="s">
        <v>1148</v>
      </c>
      <c r="CS30" s="39">
        <v>0</v>
      </c>
      <c r="CT30" s="39" t="s">
        <v>1148</v>
      </c>
      <c r="CU30" s="39">
        <v>0</v>
      </c>
      <c r="CV30" s="39" t="s">
        <v>1148</v>
      </c>
      <c r="CW30" s="39">
        <v>0</v>
      </c>
      <c r="CX30" s="39" t="s">
        <v>1148</v>
      </c>
      <c r="CY30" s="39">
        <v>0</v>
      </c>
      <c r="CZ30" s="39" t="s">
        <v>1148</v>
      </c>
      <c r="DA30" s="44">
        <v>0</v>
      </c>
      <c r="DB30" s="7" t="s">
        <v>1148</v>
      </c>
      <c r="DC30" s="1" t="str">
        <f t="shared" si="0"/>
        <v>No</v>
      </c>
    </row>
    <row r="31" spans="1:107">
      <c r="A31" s="7" t="s">
        <v>628</v>
      </c>
      <c r="B31" s="7" t="s">
        <v>377</v>
      </c>
      <c r="C31" s="37" t="s">
        <v>89</v>
      </c>
      <c r="D31" s="298">
        <v>29</v>
      </c>
      <c r="E31" s="299">
        <v>29</v>
      </c>
      <c r="F31" s="27" t="s">
        <v>167</v>
      </c>
      <c r="G31" s="73" t="s">
        <v>160</v>
      </c>
      <c r="H31" s="35">
        <v>3059393</v>
      </c>
      <c r="I31" s="35">
        <v>608</v>
      </c>
      <c r="J31" s="294"/>
      <c r="K31" s="8">
        <v>727810</v>
      </c>
      <c r="L31" s="8" t="s">
        <v>1148</v>
      </c>
      <c r="M31" s="8">
        <v>116748</v>
      </c>
      <c r="N31" s="9" t="s">
        <v>1148</v>
      </c>
      <c r="O31" s="8">
        <v>20714</v>
      </c>
      <c r="P31" s="9" t="s">
        <v>1148</v>
      </c>
      <c r="Q31" s="8">
        <v>159197</v>
      </c>
      <c r="R31" s="9" t="s">
        <v>1148</v>
      </c>
      <c r="S31" s="8">
        <v>16594</v>
      </c>
      <c r="T31" s="9" t="s">
        <v>1148</v>
      </c>
      <c r="U31" s="33">
        <v>1041063</v>
      </c>
      <c r="V31" s="9" t="s">
        <v>1148</v>
      </c>
      <c r="W31" s="30">
        <v>399.99999999999994</v>
      </c>
      <c r="X31" s="9" t="s">
        <v>1148</v>
      </c>
      <c r="Y31" s="30">
        <v>67.900000000000006</v>
      </c>
      <c r="Z31" s="9" t="s">
        <v>1148</v>
      </c>
      <c r="AA31" s="30">
        <v>12.9</v>
      </c>
      <c r="AB31" s="9" t="s">
        <v>1148</v>
      </c>
      <c r="AC31" s="30">
        <v>91.800000000000011</v>
      </c>
      <c r="AD31" s="9" t="s">
        <v>1148</v>
      </c>
      <c r="AE31" s="80">
        <v>9.3000000000000007</v>
      </c>
      <c r="AF31" s="46" t="s">
        <v>1148</v>
      </c>
      <c r="AG31" s="88">
        <v>581.9</v>
      </c>
      <c r="AH31" s="47" t="s">
        <v>1148</v>
      </c>
      <c r="AJ31" s="83">
        <v>712491</v>
      </c>
      <c r="AK31" s="46" t="s">
        <v>1148</v>
      </c>
      <c r="AL31" s="83">
        <v>116748</v>
      </c>
      <c r="AM31" s="46" t="s">
        <v>1148</v>
      </c>
      <c r="AN31" s="83">
        <v>20714</v>
      </c>
      <c r="AO31" s="46" t="s">
        <v>1148</v>
      </c>
      <c r="AP31" s="83">
        <v>157417</v>
      </c>
      <c r="AQ31" s="46" t="s">
        <v>1148</v>
      </c>
      <c r="AR31" s="83">
        <v>16594</v>
      </c>
      <c r="AS31" s="46" t="s">
        <v>1148</v>
      </c>
      <c r="AT31" s="204">
        <v>1023964</v>
      </c>
      <c r="AU31" s="46" t="s">
        <v>1148</v>
      </c>
      <c r="AV31" s="46">
        <v>386.99999999999994</v>
      </c>
      <c r="AW31" s="46" t="s">
        <v>1148</v>
      </c>
      <c r="AX31" s="46">
        <v>67.900000000000006</v>
      </c>
      <c r="AY31" s="46" t="s">
        <v>1148</v>
      </c>
      <c r="AZ31" s="46">
        <v>12.9</v>
      </c>
      <c r="BA31" s="46" t="s">
        <v>1148</v>
      </c>
      <c r="BB31" s="46">
        <v>89.9</v>
      </c>
      <c r="BC31" s="46" t="s">
        <v>1148</v>
      </c>
      <c r="BD31" s="46">
        <v>9.3000000000000007</v>
      </c>
      <c r="BE31" s="46" t="s">
        <v>1148</v>
      </c>
      <c r="BF31" s="209">
        <v>567</v>
      </c>
      <c r="BG31" s="7" t="s">
        <v>1148</v>
      </c>
      <c r="BI31" s="83">
        <v>15319</v>
      </c>
      <c r="BJ31" s="46" t="s">
        <v>1148</v>
      </c>
      <c r="BK31" s="83">
        <v>0</v>
      </c>
      <c r="BL31" s="46" t="s">
        <v>1148</v>
      </c>
      <c r="BM31" s="83">
        <v>0</v>
      </c>
      <c r="BN31" s="46" t="s">
        <v>1148</v>
      </c>
      <c r="BO31" s="83">
        <v>1780</v>
      </c>
      <c r="BP31" s="46" t="s">
        <v>1148</v>
      </c>
      <c r="BQ31" s="83">
        <v>0</v>
      </c>
      <c r="BR31" s="46" t="s">
        <v>1148</v>
      </c>
      <c r="BS31" s="85">
        <v>17099</v>
      </c>
      <c r="BT31" s="46" t="s">
        <v>1148</v>
      </c>
      <c r="BU31" s="46">
        <v>13</v>
      </c>
      <c r="BV31" s="46" t="s">
        <v>1148</v>
      </c>
      <c r="BW31" s="46">
        <v>0</v>
      </c>
      <c r="BX31" s="46" t="s">
        <v>1148</v>
      </c>
      <c r="BY31" s="46">
        <v>0</v>
      </c>
      <c r="BZ31" s="46" t="s">
        <v>1148</v>
      </c>
      <c r="CA31" s="46">
        <v>1.9</v>
      </c>
      <c r="CB31" s="46" t="s">
        <v>1148</v>
      </c>
      <c r="CC31" s="46">
        <v>0</v>
      </c>
      <c r="CD31" s="46" t="s">
        <v>1148</v>
      </c>
      <c r="CE31" s="209">
        <v>14.9</v>
      </c>
      <c r="CF31" s="7" t="s">
        <v>1148</v>
      </c>
      <c r="CH31" s="41">
        <v>22010178</v>
      </c>
      <c r="CI31" s="41" t="s">
        <v>1148</v>
      </c>
      <c r="CJ31" s="41">
        <v>4158394</v>
      </c>
      <c r="CK31" s="41" t="s">
        <v>1148</v>
      </c>
      <c r="CL31" s="41">
        <v>720382</v>
      </c>
      <c r="CM31" s="41" t="s">
        <v>1148</v>
      </c>
      <c r="CN31" s="41">
        <v>7436194</v>
      </c>
      <c r="CO31" s="41" t="s">
        <v>1148</v>
      </c>
      <c r="CP31" s="43">
        <v>34325148</v>
      </c>
      <c r="CQ31" s="7" t="s">
        <v>1148</v>
      </c>
      <c r="CS31" s="39">
        <v>30.241653728308211</v>
      </c>
      <c r="CT31" s="39" t="s">
        <v>1148</v>
      </c>
      <c r="CU31" s="39">
        <v>35.618545927981636</v>
      </c>
      <c r="CV31" s="39" t="s">
        <v>1148</v>
      </c>
      <c r="CW31" s="39">
        <v>34.77754175919668</v>
      </c>
      <c r="CX31" s="39" t="s">
        <v>1148</v>
      </c>
      <c r="CY31" s="39">
        <v>46.710641532189676</v>
      </c>
      <c r="CZ31" s="39" t="s">
        <v>1148</v>
      </c>
      <c r="DA31" s="44">
        <v>32.971249578555764</v>
      </c>
      <c r="DB31" s="7" t="s">
        <v>1148</v>
      </c>
      <c r="DC31" s="1" t="str">
        <f t="shared" si="0"/>
        <v>No</v>
      </c>
    </row>
    <row r="32" spans="1:107">
      <c r="A32" s="7" t="s">
        <v>262</v>
      </c>
      <c r="B32" s="7" t="s">
        <v>263</v>
      </c>
      <c r="C32" s="37" t="s">
        <v>32</v>
      </c>
      <c r="D32" s="298">
        <v>4035</v>
      </c>
      <c r="E32" s="299">
        <v>40035</v>
      </c>
      <c r="F32" s="27" t="s">
        <v>167</v>
      </c>
      <c r="G32" s="73" t="s">
        <v>160</v>
      </c>
      <c r="H32" s="35">
        <v>1510516</v>
      </c>
      <c r="I32" s="35">
        <v>560</v>
      </c>
      <c r="J32" s="294"/>
      <c r="K32" s="8">
        <v>1461991</v>
      </c>
      <c r="L32" s="8" t="s">
        <v>1148</v>
      </c>
      <c r="M32" s="8">
        <v>272127</v>
      </c>
      <c r="N32" s="9" t="s">
        <v>1148</v>
      </c>
      <c r="O32" s="8">
        <v>82752</v>
      </c>
      <c r="P32" s="9" t="s">
        <v>1148</v>
      </c>
      <c r="Q32" s="8">
        <v>201530</v>
      </c>
      <c r="R32" s="9" t="s">
        <v>1148</v>
      </c>
      <c r="S32" s="8">
        <v>0</v>
      </c>
      <c r="T32" s="9" t="s">
        <v>1148</v>
      </c>
      <c r="U32" s="33">
        <v>2018400</v>
      </c>
      <c r="V32" s="9" t="s">
        <v>1148</v>
      </c>
      <c r="W32" s="30">
        <v>730</v>
      </c>
      <c r="X32" s="9" t="s">
        <v>1148</v>
      </c>
      <c r="Y32" s="30">
        <v>142</v>
      </c>
      <c r="Z32" s="9" t="s">
        <v>1148</v>
      </c>
      <c r="AA32" s="30">
        <v>40</v>
      </c>
      <c r="AB32" s="9" t="s">
        <v>1148</v>
      </c>
      <c r="AC32" s="30">
        <v>109</v>
      </c>
      <c r="AD32" s="9" t="s">
        <v>1148</v>
      </c>
      <c r="AE32" s="80">
        <v>0</v>
      </c>
      <c r="AF32" s="46" t="s">
        <v>1148</v>
      </c>
      <c r="AG32" s="88">
        <v>1021</v>
      </c>
      <c r="AH32" s="47" t="s">
        <v>1148</v>
      </c>
      <c r="AJ32" s="83">
        <v>1427858</v>
      </c>
      <c r="AK32" s="46" t="s">
        <v>1148</v>
      </c>
      <c r="AL32" s="83">
        <v>270598</v>
      </c>
      <c r="AM32" s="46" t="s">
        <v>1148</v>
      </c>
      <c r="AN32" s="83">
        <v>82752</v>
      </c>
      <c r="AO32" s="46" t="s">
        <v>1148</v>
      </c>
      <c r="AP32" s="83">
        <v>196421</v>
      </c>
      <c r="AQ32" s="46" t="s">
        <v>1148</v>
      </c>
      <c r="AR32" s="83">
        <v>0</v>
      </c>
      <c r="AS32" s="46" t="s">
        <v>1148</v>
      </c>
      <c r="AT32" s="204">
        <v>1977629</v>
      </c>
      <c r="AU32" s="46" t="s">
        <v>1148</v>
      </c>
      <c r="AV32" s="46">
        <v>701</v>
      </c>
      <c r="AW32" s="46" t="s">
        <v>1148</v>
      </c>
      <c r="AX32" s="46">
        <v>141</v>
      </c>
      <c r="AY32" s="46" t="s">
        <v>1148</v>
      </c>
      <c r="AZ32" s="46">
        <v>40</v>
      </c>
      <c r="BA32" s="46" t="s">
        <v>1148</v>
      </c>
      <c r="BB32" s="46">
        <v>104</v>
      </c>
      <c r="BC32" s="46" t="s">
        <v>1148</v>
      </c>
      <c r="BD32" s="46">
        <v>0</v>
      </c>
      <c r="BE32" s="46" t="s">
        <v>1148</v>
      </c>
      <c r="BF32" s="209">
        <v>986</v>
      </c>
      <c r="BG32" s="7" t="s">
        <v>1148</v>
      </c>
      <c r="BI32" s="83">
        <v>34133</v>
      </c>
      <c r="BJ32" s="46" t="s">
        <v>1148</v>
      </c>
      <c r="BK32" s="83">
        <v>1529</v>
      </c>
      <c r="BL32" s="46" t="s">
        <v>1148</v>
      </c>
      <c r="BM32" s="83">
        <v>0</v>
      </c>
      <c r="BN32" s="46" t="s">
        <v>1148</v>
      </c>
      <c r="BO32" s="83">
        <v>5109</v>
      </c>
      <c r="BP32" s="46" t="s">
        <v>1148</v>
      </c>
      <c r="BQ32" s="83">
        <v>0</v>
      </c>
      <c r="BR32" s="46" t="s">
        <v>1148</v>
      </c>
      <c r="BS32" s="85">
        <v>40771</v>
      </c>
      <c r="BT32" s="46" t="s">
        <v>1148</v>
      </c>
      <c r="BU32" s="46">
        <v>29</v>
      </c>
      <c r="BV32" s="46" t="s">
        <v>1148</v>
      </c>
      <c r="BW32" s="46">
        <v>1</v>
      </c>
      <c r="BX32" s="46" t="s">
        <v>1148</v>
      </c>
      <c r="BY32" s="46">
        <v>0</v>
      </c>
      <c r="BZ32" s="46" t="s">
        <v>1148</v>
      </c>
      <c r="CA32" s="46">
        <v>5</v>
      </c>
      <c r="CB32" s="46" t="s">
        <v>1148</v>
      </c>
      <c r="CC32" s="46">
        <v>0</v>
      </c>
      <c r="CD32" s="46" t="s">
        <v>1148</v>
      </c>
      <c r="CE32" s="209">
        <v>35</v>
      </c>
      <c r="CF32" s="7" t="s">
        <v>1148</v>
      </c>
      <c r="CH32" s="41">
        <v>29229838</v>
      </c>
      <c r="CI32" s="41" t="s">
        <v>1148</v>
      </c>
      <c r="CJ32" s="41">
        <v>6162326</v>
      </c>
      <c r="CK32" s="41" t="s">
        <v>1148</v>
      </c>
      <c r="CL32" s="41">
        <v>1630234</v>
      </c>
      <c r="CM32" s="41" t="s">
        <v>1148</v>
      </c>
      <c r="CN32" s="41">
        <v>5406369</v>
      </c>
      <c r="CO32" s="41" t="s">
        <v>1148</v>
      </c>
      <c r="CP32" s="43">
        <v>42428767</v>
      </c>
      <c r="CQ32" s="7" t="s">
        <v>1148</v>
      </c>
      <c r="CS32" s="39">
        <v>19.993172324590233</v>
      </c>
      <c r="CT32" s="39" t="s">
        <v>1148</v>
      </c>
      <c r="CU32" s="39">
        <v>22.64503705990218</v>
      </c>
      <c r="CV32" s="39" t="s">
        <v>1148</v>
      </c>
      <c r="CW32" s="39">
        <v>19.700236852281517</v>
      </c>
      <c r="CX32" s="39" t="s">
        <v>1148</v>
      </c>
      <c r="CY32" s="39">
        <v>26.826621346697763</v>
      </c>
      <c r="CZ32" s="39" t="s">
        <v>1148</v>
      </c>
      <c r="DA32" s="44">
        <v>21.020990388426476</v>
      </c>
      <c r="DB32" s="7" t="s">
        <v>1148</v>
      </c>
      <c r="DC32" s="1" t="str">
        <f t="shared" si="0"/>
        <v>No</v>
      </c>
    </row>
    <row r="33" spans="1:107">
      <c r="A33" s="7" t="s">
        <v>659</v>
      </c>
      <c r="B33" s="7" t="s">
        <v>660</v>
      </c>
      <c r="C33" s="37" t="s">
        <v>73</v>
      </c>
      <c r="D33" s="298">
        <v>5015</v>
      </c>
      <c r="E33" s="299">
        <v>50015</v>
      </c>
      <c r="F33" s="27" t="s">
        <v>167</v>
      </c>
      <c r="G33" s="73" t="s">
        <v>160</v>
      </c>
      <c r="H33" s="35">
        <v>1780673</v>
      </c>
      <c r="I33" s="35">
        <v>547</v>
      </c>
      <c r="J33" s="294"/>
      <c r="K33" s="8">
        <v>2715237</v>
      </c>
      <c r="L33" s="8" t="s">
        <v>1148</v>
      </c>
      <c r="M33" s="8">
        <v>817096</v>
      </c>
      <c r="N33" s="9" t="s">
        <v>1148</v>
      </c>
      <c r="O33" s="8">
        <v>509256</v>
      </c>
      <c r="P33" s="9" t="s">
        <v>1148</v>
      </c>
      <c r="Q33" s="8">
        <v>408600</v>
      </c>
      <c r="R33" s="9" t="s">
        <v>1148</v>
      </c>
      <c r="S33" s="8">
        <v>0</v>
      </c>
      <c r="T33" s="9" t="s">
        <v>1148</v>
      </c>
      <c r="U33" s="33">
        <v>4450189</v>
      </c>
      <c r="V33" s="9" t="s">
        <v>1148</v>
      </c>
      <c r="W33" s="30">
        <v>1362.0100000000002</v>
      </c>
      <c r="X33" s="9" t="s">
        <v>1148</v>
      </c>
      <c r="Y33" s="30">
        <v>425</v>
      </c>
      <c r="Z33" s="9" t="s">
        <v>1148</v>
      </c>
      <c r="AA33" s="30">
        <v>248.98999999999998</v>
      </c>
      <c r="AB33" s="9" t="s">
        <v>1148</v>
      </c>
      <c r="AC33" s="30">
        <v>269</v>
      </c>
      <c r="AD33" s="9" t="s">
        <v>1148</v>
      </c>
      <c r="AE33" s="80">
        <v>0</v>
      </c>
      <c r="AF33" s="46" t="s">
        <v>1148</v>
      </c>
      <c r="AG33" s="88">
        <v>2305</v>
      </c>
      <c r="AH33" s="47" t="s">
        <v>1148</v>
      </c>
      <c r="AJ33" s="83">
        <v>2492160</v>
      </c>
      <c r="AK33" s="46" t="s">
        <v>1148</v>
      </c>
      <c r="AL33" s="83">
        <v>776685</v>
      </c>
      <c r="AM33" s="46" t="s">
        <v>1148</v>
      </c>
      <c r="AN33" s="83">
        <v>506175</v>
      </c>
      <c r="AO33" s="46" t="s">
        <v>1148</v>
      </c>
      <c r="AP33" s="83">
        <v>402985</v>
      </c>
      <c r="AQ33" s="46" t="s">
        <v>1148</v>
      </c>
      <c r="AR33" s="83">
        <v>0</v>
      </c>
      <c r="AS33" s="46" t="s">
        <v>1148</v>
      </c>
      <c r="AT33" s="204">
        <v>4178005</v>
      </c>
      <c r="AU33" s="46" t="s">
        <v>1148</v>
      </c>
      <c r="AV33" s="46">
        <v>1218.0000000000002</v>
      </c>
      <c r="AW33" s="46" t="s">
        <v>1148</v>
      </c>
      <c r="AX33" s="46">
        <v>398</v>
      </c>
      <c r="AY33" s="46" t="s">
        <v>1148</v>
      </c>
      <c r="AZ33" s="46">
        <v>246.98999999999998</v>
      </c>
      <c r="BA33" s="46" t="s">
        <v>1148</v>
      </c>
      <c r="BB33" s="46">
        <v>264.99</v>
      </c>
      <c r="BC33" s="46" t="s">
        <v>1148</v>
      </c>
      <c r="BD33" s="46">
        <v>0</v>
      </c>
      <c r="BE33" s="46" t="s">
        <v>1148</v>
      </c>
      <c r="BF33" s="209">
        <v>2127.98</v>
      </c>
      <c r="BG33" s="7" t="s">
        <v>1148</v>
      </c>
      <c r="BI33" s="83">
        <v>223077</v>
      </c>
      <c r="BJ33" s="46" t="s">
        <v>1148</v>
      </c>
      <c r="BK33" s="83">
        <v>40411</v>
      </c>
      <c r="BL33" s="46" t="s">
        <v>1148</v>
      </c>
      <c r="BM33" s="83">
        <v>3081</v>
      </c>
      <c r="BN33" s="46" t="s">
        <v>1148</v>
      </c>
      <c r="BO33" s="83">
        <v>5615</v>
      </c>
      <c r="BP33" s="46" t="s">
        <v>1148</v>
      </c>
      <c r="BQ33" s="83">
        <v>0</v>
      </c>
      <c r="BR33" s="46" t="s">
        <v>1148</v>
      </c>
      <c r="BS33" s="85">
        <v>272184</v>
      </c>
      <c r="BT33" s="46" t="s">
        <v>1148</v>
      </c>
      <c r="BU33" s="46">
        <v>144.01</v>
      </c>
      <c r="BV33" s="46" t="s">
        <v>1148</v>
      </c>
      <c r="BW33" s="46">
        <v>27</v>
      </c>
      <c r="BX33" s="46" t="s">
        <v>1148</v>
      </c>
      <c r="BY33" s="46">
        <v>2</v>
      </c>
      <c r="BZ33" s="46" t="s">
        <v>1148</v>
      </c>
      <c r="CA33" s="46">
        <v>4.01</v>
      </c>
      <c r="CB33" s="46" t="s">
        <v>1148</v>
      </c>
      <c r="CC33" s="46">
        <v>0</v>
      </c>
      <c r="CD33" s="46" t="s">
        <v>1148</v>
      </c>
      <c r="CE33" s="209">
        <v>177.02</v>
      </c>
      <c r="CF33" s="7" t="s">
        <v>1148</v>
      </c>
      <c r="CH33" s="41">
        <v>0</v>
      </c>
      <c r="CI33" s="41" t="s">
        <v>1148</v>
      </c>
      <c r="CJ33" s="41">
        <v>0</v>
      </c>
      <c r="CK33" s="41" t="s">
        <v>1148</v>
      </c>
      <c r="CL33" s="41">
        <v>0</v>
      </c>
      <c r="CM33" s="41" t="s">
        <v>1148</v>
      </c>
      <c r="CN33" s="41">
        <v>0</v>
      </c>
      <c r="CO33" s="41" t="s">
        <v>1148</v>
      </c>
      <c r="CP33" s="43">
        <v>0</v>
      </c>
      <c r="CQ33" s="7" t="s">
        <v>1148</v>
      </c>
      <c r="CS33" s="39">
        <v>0</v>
      </c>
      <c r="CT33" s="39" t="s">
        <v>1148</v>
      </c>
      <c r="CU33" s="39">
        <v>0</v>
      </c>
      <c r="CV33" s="39" t="s">
        <v>1148</v>
      </c>
      <c r="CW33" s="39">
        <v>0</v>
      </c>
      <c r="CX33" s="39" t="s">
        <v>1148</v>
      </c>
      <c r="CY33" s="39">
        <v>0</v>
      </c>
      <c r="CZ33" s="39" t="s">
        <v>1148</v>
      </c>
      <c r="DA33" s="44">
        <v>0</v>
      </c>
      <c r="DB33" s="7" t="s">
        <v>1148</v>
      </c>
      <c r="DC33" s="1" t="str">
        <f t="shared" si="0"/>
        <v>No</v>
      </c>
    </row>
    <row r="34" spans="1:107">
      <c r="A34" s="7" t="s">
        <v>53</v>
      </c>
      <c r="B34" s="7" t="s">
        <v>796</v>
      </c>
      <c r="C34" s="37" t="s">
        <v>52</v>
      </c>
      <c r="D34" s="298">
        <v>5193</v>
      </c>
      <c r="E34" s="299">
        <v>50193</v>
      </c>
      <c r="F34" s="27" t="s">
        <v>246</v>
      </c>
      <c r="G34" s="73" t="s">
        <v>160</v>
      </c>
      <c r="H34" s="35">
        <v>3734090</v>
      </c>
      <c r="I34" s="35">
        <v>539</v>
      </c>
      <c r="J34" s="294"/>
      <c r="K34" s="8">
        <v>0</v>
      </c>
      <c r="L34" s="8" t="s">
        <v>1148</v>
      </c>
      <c r="M34" s="8">
        <v>0</v>
      </c>
      <c r="N34" s="9" t="s">
        <v>1148</v>
      </c>
      <c r="O34" s="8">
        <v>0</v>
      </c>
      <c r="P34" s="9" t="s">
        <v>1148</v>
      </c>
      <c r="Q34" s="8">
        <v>7545</v>
      </c>
      <c r="R34" s="9" t="s">
        <v>1148</v>
      </c>
      <c r="S34" s="8">
        <v>0</v>
      </c>
      <c r="T34" s="9" t="s">
        <v>1148</v>
      </c>
      <c r="U34" s="33">
        <v>7545</v>
      </c>
      <c r="V34" s="9" t="s">
        <v>1148</v>
      </c>
      <c r="W34" s="30">
        <v>0</v>
      </c>
      <c r="X34" s="9" t="s">
        <v>1148</v>
      </c>
      <c r="Y34" s="30">
        <v>0</v>
      </c>
      <c r="Z34" s="9" t="s">
        <v>1148</v>
      </c>
      <c r="AA34" s="30">
        <v>0</v>
      </c>
      <c r="AB34" s="9" t="s">
        <v>1148</v>
      </c>
      <c r="AC34" s="30">
        <v>7</v>
      </c>
      <c r="AD34" s="9" t="s">
        <v>1148</v>
      </c>
      <c r="AE34" s="80">
        <v>0</v>
      </c>
      <c r="AF34" s="46" t="s">
        <v>1148</v>
      </c>
      <c r="AG34" s="88">
        <v>7</v>
      </c>
      <c r="AH34" s="47" t="s">
        <v>1148</v>
      </c>
      <c r="AJ34" s="83">
        <v>0</v>
      </c>
      <c r="AK34" s="46" t="s">
        <v>1148</v>
      </c>
      <c r="AL34" s="83">
        <v>0</v>
      </c>
      <c r="AM34" s="46" t="s">
        <v>1148</v>
      </c>
      <c r="AN34" s="83">
        <v>0</v>
      </c>
      <c r="AO34" s="46" t="s">
        <v>1148</v>
      </c>
      <c r="AP34" s="83">
        <v>7545</v>
      </c>
      <c r="AQ34" s="46" t="s">
        <v>1148</v>
      </c>
      <c r="AR34" s="83">
        <v>0</v>
      </c>
      <c r="AS34" s="46" t="s">
        <v>1148</v>
      </c>
      <c r="AT34" s="204">
        <v>7545</v>
      </c>
      <c r="AU34" s="46" t="s">
        <v>1148</v>
      </c>
      <c r="AV34" s="46">
        <v>0</v>
      </c>
      <c r="AW34" s="46" t="s">
        <v>1148</v>
      </c>
      <c r="AX34" s="46">
        <v>0</v>
      </c>
      <c r="AY34" s="46" t="s">
        <v>1148</v>
      </c>
      <c r="AZ34" s="46">
        <v>0</v>
      </c>
      <c r="BA34" s="46" t="s">
        <v>1148</v>
      </c>
      <c r="BB34" s="46">
        <v>7</v>
      </c>
      <c r="BC34" s="46" t="s">
        <v>1148</v>
      </c>
      <c r="BD34" s="46">
        <v>0</v>
      </c>
      <c r="BE34" s="46" t="s">
        <v>1148</v>
      </c>
      <c r="BF34" s="209">
        <v>7</v>
      </c>
      <c r="BG34" s="7" t="s">
        <v>1148</v>
      </c>
      <c r="BI34" s="83">
        <v>0</v>
      </c>
      <c r="BJ34" s="46" t="s">
        <v>1148</v>
      </c>
      <c r="BK34" s="83">
        <v>0</v>
      </c>
      <c r="BL34" s="46" t="s">
        <v>1148</v>
      </c>
      <c r="BM34" s="83">
        <v>0</v>
      </c>
      <c r="BN34" s="46" t="s">
        <v>1148</v>
      </c>
      <c r="BO34" s="83">
        <v>0</v>
      </c>
      <c r="BP34" s="46" t="s">
        <v>1148</v>
      </c>
      <c r="BQ34" s="83">
        <v>0</v>
      </c>
      <c r="BR34" s="46" t="s">
        <v>1148</v>
      </c>
      <c r="BS34" s="85">
        <v>0</v>
      </c>
      <c r="BT34" s="46" t="s">
        <v>1148</v>
      </c>
      <c r="BU34" s="46">
        <v>0</v>
      </c>
      <c r="BV34" s="46" t="s">
        <v>1148</v>
      </c>
      <c r="BW34" s="46">
        <v>0</v>
      </c>
      <c r="BX34" s="46" t="s">
        <v>1148</v>
      </c>
      <c r="BY34" s="46">
        <v>0</v>
      </c>
      <c r="BZ34" s="46" t="s">
        <v>1148</v>
      </c>
      <c r="CA34" s="46">
        <v>0</v>
      </c>
      <c r="CB34" s="46" t="s">
        <v>1148</v>
      </c>
      <c r="CC34" s="46">
        <v>0</v>
      </c>
      <c r="CD34" s="46" t="s">
        <v>1148</v>
      </c>
      <c r="CE34" s="209">
        <v>0</v>
      </c>
      <c r="CF34" s="7" t="s">
        <v>1148</v>
      </c>
      <c r="CH34" s="41">
        <v>0</v>
      </c>
      <c r="CI34" s="41" t="s">
        <v>1148</v>
      </c>
      <c r="CJ34" s="41">
        <v>0</v>
      </c>
      <c r="CK34" s="41" t="s">
        <v>1148</v>
      </c>
      <c r="CL34" s="41">
        <v>0</v>
      </c>
      <c r="CM34" s="41" t="s">
        <v>1148</v>
      </c>
      <c r="CN34" s="41">
        <v>0</v>
      </c>
      <c r="CO34" s="41" t="s">
        <v>1148</v>
      </c>
      <c r="CP34" s="43">
        <v>0</v>
      </c>
      <c r="CQ34" s="7" t="s">
        <v>1148</v>
      </c>
      <c r="CS34" s="39" t="s">
        <v>1148</v>
      </c>
      <c r="CT34" s="39" t="s">
        <v>1148</v>
      </c>
      <c r="CU34" s="39" t="s">
        <v>1148</v>
      </c>
      <c r="CV34" s="39" t="s">
        <v>1148</v>
      </c>
      <c r="CW34" s="39" t="s">
        <v>1148</v>
      </c>
      <c r="CX34" s="39" t="s">
        <v>1148</v>
      </c>
      <c r="CY34" s="39">
        <v>0</v>
      </c>
      <c r="CZ34" s="39" t="s">
        <v>1148</v>
      </c>
      <c r="DA34" s="44">
        <v>0</v>
      </c>
      <c r="DB34" s="7" t="s">
        <v>1148</v>
      </c>
      <c r="DC34" s="1" t="str">
        <f t="shared" si="0"/>
        <v>No</v>
      </c>
    </row>
    <row r="35" spans="1:107">
      <c r="A35" s="7" t="s">
        <v>605</v>
      </c>
      <c r="B35" s="7" t="s">
        <v>199</v>
      </c>
      <c r="C35" s="37" t="s">
        <v>17</v>
      </c>
      <c r="D35" s="298">
        <v>9003</v>
      </c>
      <c r="E35" s="299">
        <v>90003</v>
      </c>
      <c r="F35" s="27" t="s">
        <v>167</v>
      </c>
      <c r="G35" s="73" t="s">
        <v>160</v>
      </c>
      <c r="H35" s="35">
        <v>3281212</v>
      </c>
      <c r="I35" s="35">
        <v>538</v>
      </c>
      <c r="J35" s="294"/>
      <c r="K35" s="8">
        <v>2285246</v>
      </c>
      <c r="L35" s="8" t="s">
        <v>1148</v>
      </c>
      <c r="M35" s="8">
        <v>1021474</v>
      </c>
      <c r="N35" s="9" t="s">
        <v>1148</v>
      </c>
      <c r="O35" s="8">
        <v>1373994</v>
      </c>
      <c r="P35" s="9" t="s">
        <v>1148</v>
      </c>
      <c r="Q35" s="8">
        <v>769473</v>
      </c>
      <c r="R35" s="9" t="s">
        <v>1148</v>
      </c>
      <c r="S35" s="8">
        <v>644810</v>
      </c>
      <c r="T35" s="9" t="s">
        <v>1148</v>
      </c>
      <c r="U35" s="33">
        <v>6094997</v>
      </c>
      <c r="V35" s="9" t="s">
        <v>1148</v>
      </c>
      <c r="W35" s="30">
        <v>1222</v>
      </c>
      <c r="X35" s="9" t="s">
        <v>1148</v>
      </c>
      <c r="Y35" s="30">
        <v>535</v>
      </c>
      <c r="Z35" s="9" t="s">
        <v>1148</v>
      </c>
      <c r="AA35" s="30">
        <v>658</v>
      </c>
      <c r="AB35" s="9" t="s">
        <v>1148</v>
      </c>
      <c r="AC35" s="30">
        <v>420</v>
      </c>
      <c r="AD35" s="9" t="s">
        <v>1148</v>
      </c>
      <c r="AE35" s="80">
        <v>342</v>
      </c>
      <c r="AF35" s="46" t="s">
        <v>1148</v>
      </c>
      <c r="AG35" s="88">
        <v>3177</v>
      </c>
      <c r="AH35" s="47" t="s">
        <v>1148</v>
      </c>
      <c r="AJ35" s="83">
        <v>2186893</v>
      </c>
      <c r="AK35" s="46" t="s">
        <v>1148</v>
      </c>
      <c r="AL35" s="83">
        <v>1007462</v>
      </c>
      <c r="AM35" s="46" t="s">
        <v>1148</v>
      </c>
      <c r="AN35" s="83">
        <v>1357487</v>
      </c>
      <c r="AO35" s="46" t="s">
        <v>1148</v>
      </c>
      <c r="AP35" s="83">
        <v>759879</v>
      </c>
      <c r="AQ35" s="46" t="s">
        <v>1148</v>
      </c>
      <c r="AR35" s="83">
        <v>644810</v>
      </c>
      <c r="AS35" s="46" t="s">
        <v>1148</v>
      </c>
      <c r="AT35" s="204">
        <v>5956531</v>
      </c>
      <c r="AU35" s="46" t="s">
        <v>1148</v>
      </c>
      <c r="AV35" s="46">
        <v>1128</v>
      </c>
      <c r="AW35" s="46" t="s">
        <v>1148</v>
      </c>
      <c r="AX35" s="46">
        <v>524</v>
      </c>
      <c r="AY35" s="46" t="s">
        <v>1148</v>
      </c>
      <c r="AZ35" s="46">
        <v>641</v>
      </c>
      <c r="BA35" s="46" t="s">
        <v>1148</v>
      </c>
      <c r="BB35" s="46">
        <v>414</v>
      </c>
      <c r="BC35" s="46" t="s">
        <v>1148</v>
      </c>
      <c r="BD35" s="46">
        <v>342</v>
      </c>
      <c r="BE35" s="46" t="s">
        <v>1148</v>
      </c>
      <c r="BF35" s="209">
        <v>3049</v>
      </c>
      <c r="BG35" s="7" t="s">
        <v>1148</v>
      </c>
      <c r="BI35" s="83">
        <v>98353</v>
      </c>
      <c r="BJ35" s="46" t="s">
        <v>1148</v>
      </c>
      <c r="BK35" s="83">
        <v>14012</v>
      </c>
      <c r="BL35" s="46" t="s">
        <v>1148</v>
      </c>
      <c r="BM35" s="83">
        <v>16507</v>
      </c>
      <c r="BN35" s="46" t="s">
        <v>1148</v>
      </c>
      <c r="BO35" s="83">
        <v>9594</v>
      </c>
      <c r="BP35" s="46" t="s">
        <v>1148</v>
      </c>
      <c r="BQ35" s="83">
        <v>0</v>
      </c>
      <c r="BR35" s="46" t="s">
        <v>1148</v>
      </c>
      <c r="BS35" s="85">
        <v>138466</v>
      </c>
      <c r="BT35" s="46" t="s">
        <v>1148</v>
      </c>
      <c r="BU35" s="46">
        <v>94</v>
      </c>
      <c r="BV35" s="46" t="s">
        <v>1148</v>
      </c>
      <c r="BW35" s="46">
        <v>11</v>
      </c>
      <c r="BX35" s="46" t="s">
        <v>1148</v>
      </c>
      <c r="BY35" s="46">
        <v>17</v>
      </c>
      <c r="BZ35" s="46" t="s">
        <v>1148</v>
      </c>
      <c r="CA35" s="46">
        <v>6</v>
      </c>
      <c r="CB35" s="46" t="s">
        <v>1148</v>
      </c>
      <c r="CC35" s="46">
        <v>0</v>
      </c>
      <c r="CD35" s="46" t="s">
        <v>1148</v>
      </c>
      <c r="CE35" s="209">
        <v>128</v>
      </c>
      <c r="CF35" s="7" t="s">
        <v>1148</v>
      </c>
      <c r="CH35" s="41">
        <v>0</v>
      </c>
      <c r="CI35" s="41" t="s">
        <v>1148</v>
      </c>
      <c r="CJ35" s="41">
        <v>0</v>
      </c>
      <c r="CK35" s="41" t="s">
        <v>1148</v>
      </c>
      <c r="CL35" s="41">
        <v>0</v>
      </c>
      <c r="CM35" s="41" t="s">
        <v>1148</v>
      </c>
      <c r="CN35" s="41">
        <v>0</v>
      </c>
      <c r="CO35" s="41" t="s">
        <v>1148</v>
      </c>
      <c r="CP35" s="43">
        <v>0</v>
      </c>
      <c r="CQ35" s="7" t="s">
        <v>1148</v>
      </c>
      <c r="CS35" s="39">
        <v>0</v>
      </c>
      <c r="CT35" s="39" t="s">
        <v>1148</v>
      </c>
      <c r="CU35" s="39">
        <v>0</v>
      </c>
      <c r="CV35" s="39" t="s">
        <v>1148</v>
      </c>
      <c r="CW35" s="39">
        <v>0</v>
      </c>
      <c r="CX35" s="39" t="s">
        <v>1148</v>
      </c>
      <c r="CY35" s="39">
        <v>0</v>
      </c>
      <c r="CZ35" s="39" t="s">
        <v>1148</v>
      </c>
      <c r="DA35" s="44">
        <v>0</v>
      </c>
      <c r="DB35" s="7" t="s">
        <v>1148</v>
      </c>
      <c r="DC35" s="1" t="str">
        <f t="shared" si="0"/>
        <v>No</v>
      </c>
    </row>
    <row r="36" spans="1:107">
      <c r="A36" s="7" t="s">
        <v>565</v>
      </c>
      <c r="B36" s="7" t="s">
        <v>566</v>
      </c>
      <c r="C36" s="37" t="s">
        <v>89</v>
      </c>
      <c r="D36" s="298">
        <v>3</v>
      </c>
      <c r="E36" s="299">
        <v>3</v>
      </c>
      <c r="F36" s="27" t="s">
        <v>167</v>
      </c>
      <c r="G36" s="73" t="s">
        <v>160</v>
      </c>
      <c r="H36" s="35">
        <v>3059393</v>
      </c>
      <c r="I36" s="35">
        <v>507</v>
      </c>
      <c r="J36" s="294"/>
      <c r="K36" s="8">
        <v>1043098</v>
      </c>
      <c r="L36" s="8" t="s">
        <v>1148</v>
      </c>
      <c r="M36" s="8">
        <v>151720</v>
      </c>
      <c r="N36" s="9" t="s">
        <v>1148</v>
      </c>
      <c r="O36" s="8">
        <v>55860</v>
      </c>
      <c r="P36" s="9" t="s">
        <v>1148</v>
      </c>
      <c r="Q36" s="8">
        <v>175051</v>
      </c>
      <c r="R36" s="9" t="s">
        <v>1148</v>
      </c>
      <c r="S36" s="8">
        <v>0</v>
      </c>
      <c r="T36" s="9" t="s">
        <v>1148</v>
      </c>
      <c r="U36" s="33">
        <v>1425729</v>
      </c>
      <c r="V36" s="9" t="s">
        <v>1148</v>
      </c>
      <c r="W36" s="30">
        <v>508.79999999999995</v>
      </c>
      <c r="X36" s="9" t="s">
        <v>1148</v>
      </c>
      <c r="Y36" s="30">
        <v>80.400000000000006</v>
      </c>
      <c r="Z36" s="9" t="s">
        <v>1148</v>
      </c>
      <c r="AA36" s="30">
        <v>29</v>
      </c>
      <c r="AB36" s="9" t="s">
        <v>1148</v>
      </c>
      <c r="AC36" s="30">
        <v>94.9</v>
      </c>
      <c r="AD36" s="9" t="s">
        <v>1148</v>
      </c>
      <c r="AE36" s="80">
        <v>0</v>
      </c>
      <c r="AF36" s="46" t="s">
        <v>1148</v>
      </c>
      <c r="AG36" s="88">
        <v>713.09999999999991</v>
      </c>
      <c r="AH36" s="47" t="s">
        <v>1148</v>
      </c>
      <c r="AJ36" s="83">
        <v>893841</v>
      </c>
      <c r="AK36" s="46" t="s">
        <v>1148</v>
      </c>
      <c r="AL36" s="83">
        <v>151720</v>
      </c>
      <c r="AM36" s="46" t="s">
        <v>1148</v>
      </c>
      <c r="AN36" s="83">
        <v>55860</v>
      </c>
      <c r="AO36" s="46" t="s">
        <v>1148</v>
      </c>
      <c r="AP36" s="83">
        <v>171267</v>
      </c>
      <c r="AQ36" s="46" t="s">
        <v>1148</v>
      </c>
      <c r="AR36" s="83">
        <v>0</v>
      </c>
      <c r="AS36" s="46" t="s">
        <v>1148</v>
      </c>
      <c r="AT36" s="204">
        <v>1272688</v>
      </c>
      <c r="AU36" s="46" t="s">
        <v>1148</v>
      </c>
      <c r="AV36" s="46">
        <v>446.4</v>
      </c>
      <c r="AW36" s="46" t="s">
        <v>1148</v>
      </c>
      <c r="AX36" s="46">
        <v>80.400000000000006</v>
      </c>
      <c r="AY36" s="46" t="s">
        <v>1148</v>
      </c>
      <c r="AZ36" s="46">
        <v>29</v>
      </c>
      <c r="BA36" s="46" t="s">
        <v>1148</v>
      </c>
      <c r="BB36" s="46">
        <v>91</v>
      </c>
      <c r="BC36" s="46" t="s">
        <v>1148</v>
      </c>
      <c r="BD36" s="46">
        <v>0</v>
      </c>
      <c r="BE36" s="46" t="s">
        <v>1148</v>
      </c>
      <c r="BF36" s="209">
        <v>646.79999999999995</v>
      </c>
      <c r="BG36" s="7" t="s">
        <v>1148</v>
      </c>
      <c r="BI36" s="83">
        <v>149257</v>
      </c>
      <c r="BJ36" s="46" t="s">
        <v>1148</v>
      </c>
      <c r="BK36" s="83">
        <v>0</v>
      </c>
      <c r="BL36" s="46" t="s">
        <v>1148</v>
      </c>
      <c r="BM36" s="83">
        <v>0</v>
      </c>
      <c r="BN36" s="46" t="s">
        <v>1148</v>
      </c>
      <c r="BO36" s="83">
        <v>3784</v>
      </c>
      <c r="BP36" s="46" t="s">
        <v>1148</v>
      </c>
      <c r="BQ36" s="83">
        <v>0</v>
      </c>
      <c r="BR36" s="46" t="s">
        <v>1148</v>
      </c>
      <c r="BS36" s="85">
        <v>153041</v>
      </c>
      <c r="BT36" s="46" t="s">
        <v>1148</v>
      </c>
      <c r="BU36" s="46">
        <v>62.4</v>
      </c>
      <c r="BV36" s="46" t="s">
        <v>1148</v>
      </c>
      <c r="BW36" s="46">
        <v>0</v>
      </c>
      <c r="BX36" s="46" t="s">
        <v>1148</v>
      </c>
      <c r="BY36" s="46">
        <v>0</v>
      </c>
      <c r="BZ36" s="46" t="s">
        <v>1148</v>
      </c>
      <c r="CA36" s="46">
        <v>3.9</v>
      </c>
      <c r="CB36" s="46" t="s">
        <v>1148</v>
      </c>
      <c r="CC36" s="46">
        <v>0</v>
      </c>
      <c r="CD36" s="46" t="s">
        <v>1148</v>
      </c>
      <c r="CE36" s="209">
        <v>66.3</v>
      </c>
      <c r="CF36" s="7" t="s">
        <v>1148</v>
      </c>
      <c r="CH36" s="41">
        <v>20592367</v>
      </c>
      <c r="CI36" s="41" t="s">
        <v>1148</v>
      </c>
      <c r="CJ36" s="41">
        <v>2557535</v>
      </c>
      <c r="CK36" s="41" t="s">
        <v>1148</v>
      </c>
      <c r="CL36" s="41">
        <v>1365640</v>
      </c>
      <c r="CM36" s="41" t="s">
        <v>1148</v>
      </c>
      <c r="CN36" s="41">
        <v>6585290</v>
      </c>
      <c r="CO36" s="41" t="s">
        <v>1148</v>
      </c>
      <c r="CP36" s="43">
        <v>31100832</v>
      </c>
      <c r="CQ36" s="7" t="s">
        <v>1148</v>
      </c>
      <c r="CS36" s="39">
        <v>19.741545856669269</v>
      </c>
      <c r="CT36" s="39" t="s">
        <v>1148</v>
      </c>
      <c r="CU36" s="39">
        <v>16.856940416556814</v>
      </c>
      <c r="CV36" s="39" t="s">
        <v>1148</v>
      </c>
      <c r="CW36" s="39">
        <v>24.447547440028643</v>
      </c>
      <c r="CX36" s="39" t="s">
        <v>1148</v>
      </c>
      <c r="CY36" s="39">
        <v>37.619265242700699</v>
      </c>
      <c r="CZ36" s="39" t="s">
        <v>1148</v>
      </c>
      <c r="DA36" s="44">
        <v>21.813985687322063</v>
      </c>
      <c r="DB36" s="7" t="s">
        <v>1148</v>
      </c>
      <c r="DC36" s="1" t="str">
        <f t="shared" si="0"/>
        <v>No</v>
      </c>
    </row>
    <row r="37" spans="1:107">
      <c r="A37" s="7" t="s">
        <v>798</v>
      </c>
      <c r="B37" s="7" t="s">
        <v>799</v>
      </c>
      <c r="C37" s="37" t="s">
        <v>17</v>
      </c>
      <c r="D37" s="298">
        <v>9230</v>
      </c>
      <c r="E37" s="299">
        <v>90230</v>
      </c>
      <c r="F37" s="27" t="s">
        <v>164</v>
      </c>
      <c r="G37" s="73" t="s">
        <v>160</v>
      </c>
      <c r="H37" s="35">
        <v>87941</v>
      </c>
      <c r="I37" s="35">
        <v>505</v>
      </c>
      <c r="J37" s="294"/>
      <c r="K37" s="8">
        <v>7644</v>
      </c>
      <c r="L37" s="8" t="s">
        <v>1148</v>
      </c>
      <c r="M37" s="8">
        <v>10236</v>
      </c>
      <c r="N37" s="9" t="s">
        <v>1148</v>
      </c>
      <c r="O37" s="8">
        <v>0</v>
      </c>
      <c r="P37" s="9" t="s">
        <v>1148</v>
      </c>
      <c r="Q37" s="8">
        <v>36532</v>
      </c>
      <c r="R37" s="9" t="s">
        <v>1148</v>
      </c>
      <c r="S37" s="8">
        <v>0</v>
      </c>
      <c r="T37" s="9" t="s">
        <v>1148</v>
      </c>
      <c r="U37" s="33">
        <v>54412</v>
      </c>
      <c r="V37" s="9" t="s">
        <v>1148</v>
      </c>
      <c r="W37" s="30">
        <v>5</v>
      </c>
      <c r="X37" s="9" t="s">
        <v>1148</v>
      </c>
      <c r="Y37" s="30">
        <v>5</v>
      </c>
      <c r="Z37" s="9" t="s">
        <v>1148</v>
      </c>
      <c r="AA37" s="30">
        <v>0</v>
      </c>
      <c r="AB37" s="9" t="s">
        <v>1148</v>
      </c>
      <c r="AC37" s="30">
        <v>19</v>
      </c>
      <c r="AD37" s="9" t="s">
        <v>1148</v>
      </c>
      <c r="AE37" s="80">
        <v>0</v>
      </c>
      <c r="AF37" s="46" t="s">
        <v>1148</v>
      </c>
      <c r="AG37" s="88">
        <v>29</v>
      </c>
      <c r="AH37" s="47" t="s">
        <v>1148</v>
      </c>
      <c r="AJ37" s="83">
        <v>7446</v>
      </c>
      <c r="AK37" s="46" t="s">
        <v>1148</v>
      </c>
      <c r="AL37" s="83">
        <v>10236</v>
      </c>
      <c r="AM37" s="46" t="s">
        <v>1148</v>
      </c>
      <c r="AN37" s="83">
        <v>0</v>
      </c>
      <c r="AO37" s="46" t="s">
        <v>1148</v>
      </c>
      <c r="AP37" s="83">
        <v>36532</v>
      </c>
      <c r="AQ37" s="46" t="s">
        <v>1148</v>
      </c>
      <c r="AR37" s="83">
        <v>0</v>
      </c>
      <c r="AS37" s="46" t="s">
        <v>1148</v>
      </c>
      <c r="AT37" s="204">
        <v>54214</v>
      </c>
      <c r="AU37" s="46" t="s">
        <v>1148</v>
      </c>
      <c r="AV37" s="46">
        <v>4</v>
      </c>
      <c r="AW37" s="46" t="s">
        <v>1148</v>
      </c>
      <c r="AX37" s="46">
        <v>5</v>
      </c>
      <c r="AY37" s="46" t="s">
        <v>1148</v>
      </c>
      <c r="AZ37" s="46">
        <v>0</v>
      </c>
      <c r="BA37" s="46" t="s">
        <v>1148</v>
      </c>
      <c r="BB37" s="46">
        <v>19</v>
      </c>
      <c r="BC37" s="46" t="s">
        <v>1148</v>
      </c>
      <c r="BD37" s="46">
        <v>0</v>
      </c>
      <c r="BE37" s="46" t="s">
        <v>1148</v>
      </c>
      <c r="BF37" s="209">
        <v>28</v>
      </c>
      <c r="BG37" s="7" t="s">
        <v>1148</v>
      </c>
      <c r="BI37" s="83">
        <v>198</v>
      </c>
      <c r="BJ37" s="46" t="s">
        <v>1148</v>
      </c>
      <c r="BK37" s="83">
        <v>0</v>
      </c>
      <c r="BL37" s="46" t="s">
        <v>1148</v>
      </c>
      <c r="BM37" s="83">
        <v>0</v>
      </c>
      <c r="BN37" s="46" t="s">
        <v>1148</v>
      </c>
      <c r="BO37" s="83">
        <v>0</v>
      </c>
      <c r="BP37" s="46" t="s">
        <v>1148</v>
      </c>
      <c r="BQ37" s="83">
        <v>0</v>
      </c>
      <c r="BR37" s="46" t="s">
        <v>1148</v>
      </c>
      <c r="BS37" s="85">
        <v>198</v>
      </c>
      <c r="BT37" s="46" t="s">
        <v>1148</v>
      </c>
      <c r="BU37" s="46">
        <v>1</v>
      </c>
      <c r="BV37" s="46" t="s">
        <v>1148</v>
      </c>
      <c r="BW37" s="46">
        <v>0</v>
      </c>
      <c r="BX37" s="46" t="s">
        <v>1148</v>
      </c>
      <c r="BY37" s="46">
        <v>0</v>
      </c>
      <c r="BZ37" s="46" t="s">
        <v>1148</v>
      </c>
      <c r="CA37" s="46">
        <v>0</v>
      </c>
      <c r="CB37" s="46" t="s">
        <v>1148</v>
      </c>
      <c r="CC37" s="46">
        <v>0</v>
      </c>
      <c r="CD37" s="46" t="s">
        <v>1148</v>
      </c>
      <c r="CE37" s="209">
        <v>1</v>
      </c>
      <c r="CF37" s="7" t="s">
        <v>1148</v>
      </c>
      <c r="CH37" s="41">
        <v>0</v>
      </c>
      <c r="CI37" s="41" t="s">
        <v>1148</v>
      </c>
      <c r="CJ37" s="41">
        <v>0</v>
      </c>
      <c r="CK37" s="41" t="s">
        <v>1148</v>
      </c>
      <c r="CL37" s="41">
        <v>0</v>
      </c>
      <c r="CM37" s="41" t="s">
        <v>1148</v>
      </c>
      <c r="CN37" s="41">
        <v>0</v>
      </c>
      <c r="CO37" s="41" t="s">
        <v>1148</v>
      </c>
      <c r="CP37" s="43">
        <v>0</v>
      </c>
      <c r="CQ37" s="7" t="s">
        <v>1148</v>
      </c>
      <c r="CS37" s="39">
        <v>0</v>
      </c>
      <c r="CT37" s="39" t="s">
        <v>1148</v>
      </c>
      <c r="CU37" s="39">
        <v>0</v>
      </c>
      <c r="CV37" s="39" t="s">
        <v>1148</v>
      </c>
      <c r="CW37" s="39" t="s">
        <v>1148</v>
      </c>
      <c r="CX37" s="39" t="s">
        <v>1148</v>
      </c>
      <c r="CY37" s="39">
        <v>0</v>
      </c>
      <c r="CZ37" s="39" t="s">
        <v>1148</v>
      </c>
      <c r="DA37" s="44">
        <v>0</v>
      </c>
      <c r="DB37" s="7" t="s">
        <v>1148</v>
      </c>
      <c r="DC37" s="1" t="str">
        <f t="shared" si="0"/>
        <v>No</v>
      </c>
    </row>
    <row r="38" spans="1:107">
      <c r="A38" s="7" t="s">
        <v>237</v>
      </c>
      <c r="B38" s="7" t="s">
        <v>238</v>
      </c>
      <c r="C38" s="37" t="s">
        <v>32</v>
      </c>
      <c r="D38" s="298">
        <v>4029</v>
      </c>
      <c r="E38" s="299">
        <v>40029</v>
      </c>
      <c r="F38" s="27" t="s">
        <v>164</v>
      </c>
      <c r="G38" s="73" t="s">
        <v>160</v>
      </c>
      <c r="H38" s="35">
        <v>5502379</v>
      </c>
      <c r="I38" s="35">
        <v>474</v>
      </c>
      <c r="J38" s="294"/>
      <c r="K38" s="8">
        <v>1591188</v>
      </c>
      <c r="L38" s="8" t="s">
        <v>1148</v>
      </c>
      <c r="M38" s="8">
        <v>379108</v>
      </c>
      <c r="N38" s="9" t="s">
        <v>1148</v>
      </c>
      <c r="O38" s="8">
        <v>23197</v>
      </c>
      <c r="P38" s="9" t="s">
        <v>1148</v>
      </c>
      <c r="Q38" s="8">
        <v>178625</v>
      </c>
      <c r="R38" s="9" t="s">
        <v>1148</v>
      </c>
      <c r="S38" s="8">
        <v>0</v>
      </c>
      <c r="T38" s="9" t="s">
        <v>1148</v>
      </c>
      <c r="U38" s="33">
        <v>2172118</v>
      </c>
      <c r="V38" s="9" t="s">
        <v>1148</v>
      </c>
      <c r="W38" s="30">
        <v>735</v>
      </c>
      <c r="X38" s="9" t="s">
        <v>1148</v>
      </c>
      <c r="Y38" s="30">
        <v>175</v>
      </c>
      <c r="Z38" s="9" t="s">
        <v>1148</v>
      </c>
      <c r="AA38" s="30">
        <v>10</v>
      </c>
      <c r="AB38" s="9" t="s">
        <v>1148</v>
      </c>
      <c r="AC38" s="30">
        <v>96</v>
      </c>
      <c r="AD38" s="9" t="s">
        <v>1148</v>
      </c>
      <c r="AE38" s="80">
        <v>0</v>
      </c>
      <c r="AF38" s="46" t="s">
        <v>1148</v>
      </c>
      <c r="AG38" s="88">
        <v>1016</v>
      </c>
      <c r="AH38" s="47" t="s">
        <v>1148</v>
      </c>
      <c r="AJ38" s="83">
        <v>1590164</v>
      </c>
      <c r="AK38" s="46" t="s">
        <v>1148</v>
      </c>
      <c r="AL38" s="83">
        <v>379108</v>
      </c>
      <c r="AM38" s="46" t="s">
        <v>1148</v>
      </c>
      <c r="AN38" s="83">
        <v>23197</v>
      </c>
      <c r="AO38" s="46" t="s">
        <v>1148</v>
      </c>
      <c r="AP38" s="83">
        <v>178391</v>
      </c>
      <c r="AQ38" s="46" t="s">
        <v>1148</v>
      </c>
      <c r="AR38" s="83">
        <v>0</v>
      </c>
      <c r="AS38" s="46" t="s">
        <v>1148</v>
      </c>
      <c r="AT38" s="204">
        <v>2170860</v>
      </c>
      <c r="AU38" s="46" t="s">
        <v>1148</v>
      </c>
      <c r="AV38" s="46">
        <v>733</v>
      </c>
      <c r="AW38" s="46" t="s">
        <v>1148</v>
      </c>
      <c r="AX38" s="46">
        <v>175</v>
      </c>
      <c r="AY38" s="46" t="s">
        <v>1148</v>
      </c>
      <c r="AZ38" s="46">
        <v>10</v>
      </c>
      <c r="BA38" s="46" t="s">
        <v>1148</v>
      </c>
      <c r="BB38" s="46">
        <v>94</v>
      </c>
      <c r="BC38" s="46" t="s">
        <v>1148</v>
      </c>
      <c r="BD38" s="46">
        <v>0</v>
      </c>
      <c r="BE38" s="46" t="s">
        <v>1148</v>
      </c>
      <c r="BF38" s="209">
        <v>1012</v>
      </c>
      <c r="BG38" s="7" t="s">
        <v>1148</v>
      </c>
      <c r="BI38" s="83">
        <v>1024</v>
      </c>
      <c r="BJ38" s="46" t="s">
        <v>1148</v>
      </c>
      <c r="BK38" s="83">
        <v>0</v>
      </c>
      <c r="BL38" s="46" t="s">
        <v>1148</v>
      </c>
      <c r="BM38" s="83">
        <v>0</v>
      </c>
      <c r="BN38" s="46" t="s">
        <v>1148</v>
      </c>
      <c r="BO38" s="83">
        <v>234</v>
      </c>
      <c r="BP38" s="46" t="s">
        <v>1148</v>
      </c>
      <c r="BQ38" s="83">
        <v>0</v>
      </c>
      <c r="BR38" s="46" t="s">
        <v>1148</v>
      </c>
      <c r="BS38" s="85">
        <v>1258</v>
      </c>
      <c r="BT38" s="46" t="s">
        <v>1148</v>
      </c>
      <c r="BU38" s="46">
        <v>2</v>
      </c>
      <c r="BV38" s="46" t="s">
        <v>1148</v>
      </c>
      <c r="BW38" s="46">
        <v>0</v>
      </c>
      <c r="BX38" s="46" t="s">
        <v>1148</v>
      </c>
      <c r="BY38" s="46">
        <v>0</v>
      </c>
      <c r="BZ38" s="46" t="s">
        <v>1148</v>
      </c>
      <c r="CA38" s="46">
        <v>2</v>
      </c>
      <c r="CB38" s="46" t="s">
        <v>1148</v>
      </c>
      <c r="CC38" s="46">
        <v>0</v>
      </c>
      <c r="CD38" s="46" t="s">
        <v>1148</v>
      </c>
      <c r="CE38" s="209">
        <v>4</v>
      </c>
      <c r="CF38" s="7" t="s">
        <v>1148</v>
      </c>
      <c r="CH38" s="41">
        <v>39242844</v>
      </c>
      <c r="CI38" s="41" t="s">
        <v>1148</v>
      </c>
      <c r="CJ38" s="41">
        <v>11783674</v>
      </c>
      <c r="CK38" s="41" t="s">
        <v>1148</v>
      </c>
      <c r="CL38" s="41">
        <v>462347</v>
      </c>
      <c r="CM38" s="41" t="s">
        <v>1148</v>
      </c>
      <c r="CN38" s="41">
        <v>5993740</v>
      </c>
      <c r="CO38" s="41" t="s">
        <v>1148</v>
      </c>
      <c r="CP38" s="43">
        <v>57482605</v>
      </c>
      <c r="CQ38" s="7" t="s">
        <v>1148</v>
      </c>
      <c r="CS38" s="39">
        <v>24.662606806989494</v>
      </c>
      <c r="CT38" s="39" t="s">
        <v>1148</v>
      </c>
      <c r="CU38" s="39">
        <v>31.082630807052343</v>
      </c>
      <c r="CV38" s="39" t="s">
        <v>1148</v>
      </c>
      <c r="CW38" s="39">
        <v>19.931327326809502</v>
      </c>
      <c r="CX38" s="39" t="s">
        <v>1148</v>
      </c>
      <c r="CY38" s="39">
        <v>33.554877536738978</v>
      </c>
      <c r="CZ38" s="39" t="s">
        <v>1148</v>
      </c>
      <c r="DA38" s="44">
        <v>26.463850030246977</v>
      </c>
      <c r="DB38" s="7" t="s">
        <v>1148</v>
      </c>
      <c r="DC38" s="1" t="str">
        <f t="shared" si="0"/>
        <v>No</v>
      </c>
    </row>
    <row r="39" spans="1:107">
      <c r="A39" s="7" t="s">
        <v>219</v>
      </c>
      <c r="B39" s="7" t="s">
        <v>220</v>
      </c>
      <c r="C39" s="37" t="s">
        <v>55</v>
      </c>
      <c r="D39" s="298">
        <v>7006</v>
      </c>
      <c r="E39" s="299">
        <v>70006</v>
      </c>
      <c r="F39" s="27" t="s">
        <v>167</v>
      </c>
      <c r="G39" s="73" t="s">
        <v>160</v>
      </c>
      <c r="H39" s="35">
        <v>2150706</v>
      </c>
      <c r="I39" s="35">
        <v>473</v>
      </c>
      <c r="J39" s="294"/>
      <c r="K39" s="8">
        <v>2838869</v>
      </c>
      <c r="L39" s="8" t="s">
        <v>1148</v>
      </c>
      <c r="M39" s="8">
        <v>603974</v>
      </c>
      <c r="N39" s="9" t="s">
        <v>1148</v>
      </c>
      <c r="O39" s="8">
        <v>380085</v>
      </c>
      <c r="P39" s="9" t="s">
        <v>1148</v>
      </c>
      <c r="Q39" s="8">
        <v>405681</v>
      </c>
      <c r="R39" s="9" t="s">
        <v>1148</v>
      </c>
      <c r="S39" s="8">
        <v>23085</v>
      </c>
      <c r="T39" s="9" t="s">
        <v>1148</v>
      </c>
      <c r="U39" s="33">
        <v>4251694</v>
      </c>
      <c r="V39" s="9" t="s">
        <v>1148</v>
      </c>
      <c r="W39" s="30">
        <v>1498.96</v>
      </c>
      <c r="X39" s="9" t="s">
        <v>1148</v>
      </c>
      <c r="Y39" s="30">
        <v>305.09000000000003</v>
      </c>
      <c r="Z39" s="9" t="s">
        <v>1148</v>
      </c>
      <c r="AA39" s="30">
        <v>202.63</v>
      </c>
      <c r="AB39" s="9" t="s">
        <v>1148</v>
      </c>
      <c r="AC39" s="30">
        <v>239.06</v>
      </c>
      <c r="AD39" s="9" t="s">
        <v>1148</v>
      </c>
      <c r="AE39" s="80">
        <v>13.011999999999999</v>
      </c>
      <c r="AF39" s="46" t="s">
        <v>1148</v>
      </c>
      <c r="AG39" s="88">
        <v>2258.752</v>
      </c>
      <c r="AH39" s="47" t="s">
        <v>1148</v>
      </c>
      <c r="AJ39" s="83">
        <v>2727241</v>
      </c>
      <c r="AK39" s="46" t="s">
        <v>1148</v>
      </c>
      <c r="AL39" s="83">
        <v>603974</v>
      </c>
      <c r="AM39" s="46" t="s">
        <v>1148</v>
      </c>
      <c r="AN39" s="83">
        <v>370407</v>
      </c>
      <c r="AO39" s="46" t="s">
        <v>1148</v>
      </c>
      <c r="AP39" s="83">
        <v>399807</v>
      </c>
      <c r="AQ39" s="46" t="s">
        <v>1148</v>
      </c>
      <c r="AR39" s="83">
        <v>23085</v>
      </c>
      <c r="AS39" s="46" t="s">
        <v>1148</v>
      </c>
      <c r="AT39" s="204">
        <v>4124514</v>
      </c>
      <c r="AU39" s="46" t="s">
        <v>1148</v>
      </c>
      <c r="AV39" s="46">
        <v>1325.96</v>
      </c>
      <c r="AW39" s="46" t="s">
        <v>1148</v>
      </c>
      <c r="AX39" s="46">
        <v>305.09000000000003</v>
      </c>
      <c r="AY39" s="46" t="s">
        <v>1148</v>
      </c>
      <c r="AZ39" s="46">
        <v>184.34</v>
      </c>
      <c r="BA39" s="46" t="s">
        <v>1148</v>
      </c>
      <c r="BB39" s="46">
        <v>228.25</v>
      </c>
      <c r="BC39" s="46" t="s">
        <v>1148</v>
      </c>
      <c r="BD39" s="46">
        <v>13.011999999999999</v>
      </c>
      <c r="BE39" s="46" t="s">
        <v>1148</v>
      </c>
      <c r="BF39" s="209">
        <v>2056.652</v>
      </c>
      <c r="BG39" s="7" t="s">
        <v>1148</v>
      </c>
      <c r="BI39" s="83">
        <v>111628</v>
      </c>
      <c r="BJ39" s="46" t="s">
        <v>1148</v>
      </c>
      <c r="BK39" s="83">
        <v>0</v>
      </c>
      <c r="BL39" s="46" t="s">
        <v>1148</v>
      </c>
      <c r="BM39" s="83">
        <v>9678</v>
      </c>
      <c r="BN39" s="46" t="s">
        <v>1148</v>
      </c>
      <c r="BO39" s="83">
        <v>5874</v>
      </c>
      <c r="BP39" s="46" t="s">
        <v>1148</v>
      </c>
      <c r="BQ39" s="83">
        <v>0</v>
      </c>
      <c r="BR39" s="46" t="s">
        <v>1148</v>
      </c>
      <c r="BS39" s="85">
        <v>127180</v>
      </c>
      <c r="BT39" s="46" t="s">
        <v>1148</v>
      </c>
      <c r="BU39" s="46">
        <v>173</v>
      </c>
      <c r="BV39" s="46" t="s">
        <v>1148</v>
      </c>
      <c r="BW39" s="46">
        <v>0</v>
      </c>
      <c r="BX39" s="46" t="s">
        <v>1148</v>
      </c>
      <c r="BY39" s="46">
        <v>18.29</v>
      </c>
      <c r="BZ39" s="46" t="s">
        <v>1148</v>
      </c>
      <c r="CA39" s="46">
        <v>10.809999999999999</v>
      </c>
      <c r="CB39" s="46" t="s">
        <v>1148</v>
      </c>
      <c r="CC39" s="46">
        <v>0</v>
      </c>
      <c r="CD39" s="46" t="s">
        <v>1148</v>
      </c>
      <c r="CE39" s="209">
        <v>202.1</v>
      </c>
      <c r="CF39" s="7" t="s">
        <v>1148</v>
      </c>
      <c r="CH39" s="41">
        <v>0</v>
      </c>
      <c r="CI39" s="41" t="s">
        <v>1148</v>
      </c>
      <c r="CJ39" s="41">
        <v>0</v>
      </c>
      <c r="CK39" s="41" t="s">
        <v>1148</v>
      </c>
      <c r="CL39" s="41">
        <v>0</v>
      </c>
      <c r="CM39" s="41" t="s">
        <v>1148</v>
      </c>
      <c r="CN39" s="41">
        <v>0</v>
      </c>
      <c r="CO39" s="41" t="s">
        <v>1148</v>
      </c>
      <c r="CP39" s="43">
        <v>0</v>
      </c>
      <c r="CQ39" s="7" t="s">
        <v>1148</v>
      </c>
      <c r="CS39" s="39">
        <v>0</v>
      </c>
      <c r="CT39" s="39" t="s">
        <v>1148</v>
      </c>
      <c r="CU39" s="39">
        <v>0</v>
      </c>
      <c r="CV39" s="39" t="s">
        <v>1148</v>
      </c>
      <c r="CW39" s="39">
        <v>0</v>
      </c>
      <c r="CX39" s="39" t="s">
        <v>1148</v>
      </c>
      <c r="CY39" s="39">
        <v>0</v>
      </c>
      <c r="CZ39" s="39" t="s">
        <v>1148</v>
      </c>
      <c r="DA39" s="44">
        <v>0</v>
      </c>
      <c r="DB39" s="7" t="s">
        <v>1148</v>
      </c>
      <c r="DC39" s="1" t="str">
        <f t="shared" si="0"/>
        <v>No</v>
      </c>
    </row>
    <row r="40" spans="1:107">
      <c r="A40" s="7" t="s">
        <v>298</v>
      </c>
      <c r="B40" s="7" t="s">
        <v>299</v>
      </c>
      <c r="C40" s="37" t="s">
        <v>52</v>
      </c>
      <c r="D40" s="298">
        <v>5119</v>
      </c>
      <c r="E40" s="299">
        <v>50119</v>
      </c>
      <c r="F40" s="27" t="s">
        <v>164</v>
      </c>
      <c r="G40" s="73" t="s">
        <v>160</v>
      </c>
      <c r="H40" s="35">
        <v>3734090</v>
      </c>
      <c r="I40" s="35">
        <v>454</v>
      </c>
      <c r="J40" s="294"/>
      <c r="K40" s="8">
        <v>1085946</v>
      </c>
      <c r="L40" s="8" t="s">
        <v>1148</v>
      </c>
      <c r="M40" s="8">
        <v>427912</v>
      </c>
      <c r="N40" s="9" t="s">
        <v>1148</v>
      </c>
      <c r="O40" s="8">
        <v>93752</v>
      </c>
      <c r="P40" s="9" t="s">
        <v>1148</v>
      </c>
      <c r="Q40" s="8">
        <v>51783</v>
      </c>
      <c r="R40" s="9" t="s">
        <v>1148</v>
      </c>
      <c r="S40" s="8">
        <v>0</v>
      </c>
      <c r="T40" s="9" t="s">
        <v>1148</v>
      </c>
      <c r="U40" s="33">
        <v>1659393</v>
      </c>
      <c r="V40" s="9" t="s">
        <v>1148</v>
      </c>
      <c r="W40" s="30">
        <v>536</v>
      </c>
      <c r="X40" s="9" t="s">
        <v>1148</v>
      </c>
      <c r="Y40" s="30">
        <v>174</v>
      </c>
      <c r="Z40" s="9" t="s">
        <v>1148</v>
      </c>
      <c r="AA40" s="30">
        <v>37</v>
      </c>
      <c r="AB40" s="9" t="s">
        <v>1148</v>
      </c>
      <c r="AC40" s="30">
        <v>33</v>
      </c>
      <c r="AD40" s="9" t="s">
        <v>1148</v>
      </c>
      <c r="AE40" s="80">
        <v>0</v>
      </c>
      <c r="AF40" s="46" t="s">
        <v>1148</v>
      </c>
      <c r="AG40" s="88">
        <v>780</v>
      </c>
      <c r="AH40" s="47" t="s">
        <v>1148</v>
      </c>
      <c r="AJ40" s="83">
        <v>1085946</v>
      </c>
      <c r="AK40" s="46" t="s">
        <v>1148</v>
      </c>
      <c r="AL40" s="83">
        <v>427912</v>
      </c>
      <c r="AM40" s="46" t="s">
        <v>1148</v>
      </c>
      <c r="AN40" s="83">
        <v>93752</v>
      </c>
      <c r="AO40" s="46" t="s">
        <v>1148</v>
      </c>
      <c r="AP40" s="83">
        <v>51783</v>
      </c>
      <c r="AQ40" s="46" t="s">
        <v>1148</v>
      </c>
      <c r="AR40" s="83">
        <v>0</v>
      </c>
      <c r="AS40" s="46" t="s">
        <v>1148</v>
      </c>
      <c r="AT40" s="204">
        <v>1659393</v>
      </c>
      <c r="AU40" s="46" t="s">
        <v>1148</v>
      </c>
      <c r="AV40" s="46">
        <v>536</v>
      </c>
      <c r="AW40" s="46" t="s">
        <v>1148</v>
      </c>
      <c r="AX40" s="46">
        <v>174</v>
      </c>
      <c r="AY40" s="46" t="s">
        <v>1148</v>
      </c>
      <c r="AZ40" s="46">
        <v>37</v>
      </c>
      <c r="BA40" s="46" t="s">
        <v>1148</v>
      </c>
      <c r="BB40" s="46">
        <v>33</v>
      </c>
      <c r="BC40" s="46" t="s">
        <v>1148</v>
      </c>
      <c r="BD40" s="46">
        <v>0</v>
      </c>
      <c r="BE40" s="46" t="s">
        <v>1148</v>
      </c>
      <c r="BF40" s="209">
        <v>780</v>
      </c>
      <c r="BG40" s="7" t="s">
        <v>1148</v>
      </c>
      <c r="BI40" s="83">
        <v>0</v>
      </c>
      <c r="BJ40" s="46" t="s">
        <v>1148</v>
      </c>
      <c r="BK40" s="83">
        <v>0</v>
      </c>
      <c r="BL40" s="46" t="s">
        <v>1148</v>
      </c>
      <c r="BM40" s="83">
        <v>0</v>
      </c>
      <c r="BN40" s="46" t="s">
        <v>1148</v>
      </c>
      <c r="BO40" s="83">
        <v>0</v>
      </c>
      <c r="BP40" s="46" t="s">
        <v>1148</v>
      </c>
      <c r="BQ40" s="83">
        <v>0</v>
      </c>
      <c r="BR40" s="46" t="s">
        <v>1148</v>
      </c>
      <c r="BS40" s="85">
        <v>0</v>
      </c>
      <c r="BT40" s="46" t="s">
        <v>1148</v>
      </c>
      <c r="BU40" s="46">
        <v>0</v>
      </c>
      <c r="BV40" s="46" t="s">
        <v>1148</v>
      </c>
      <c r="BW40" s="46">
        <v>0</v>
      </c>
      <c r="BX40" s="46" t="s">
        <v>1148</v>
      </c>
      <c r="BY40" s="46">
        <v>0</v>
      </c>
      <c r="BZ40" s="46" t="s">
        <v>1148</v>
      </c>
      <c r="CA40" s="46">
        <v>0</v>
      </c>
      <c r="CB40" s="46" t="s">
        <v>1148</v>
      </c>
      <c r="CC40" s="46">
        <v>0</v>
      </c>
      <c r="CD40" s="46" t="s">
        <v>1148</v>
      </c>
      <c r="CE40" s="209">
        <v>0</v>
      </c>
      <c r="CF40" s="7" t="s">
        <v>1148</v>
      </c>
      <c r="CH40" s="41">
        <v>0</v>
      </c>
      <c r="CI40" s="41" t="s">
        <v>1148</v>
      </c>
      <c r="CJ40" s="41">
        <v>0</v>
      </c>
      <c r="CK40" s="41" t="s">
        <v>1148</v>
      </c>
      <c r="CL40" s="41">
        <v>0</v>
      </c>
      <c r="CM40" s="41" t="s">
        <v>1148</v>
      </c>
      <c r="CN40" s="41">
        <v>0</v>
      </c>
      <c r="CO40" s="41" t="s">
        <v>1148</v>
      </c>
      <c r="CP40" s="43">
        <v>0</v>
      </c>
      <c r="CQ40" s="7" t="s">
        <v>1148</v>
      </c>
      <c r="CS40" s="39">
        <v>0</v>
      </c>
      <c r="CT40" s="39" t="s">
        <v>1148</v>
      </c>
      <c r="CU40" s="39">
        <v>0</v>
      </c>
      <c r="CV40" s="39" t="s">
        <v>1148</v>
      </c>
      <c r="CW40" s="39">
        <v>0</v>
      </c>
      <c r="CX40" s="39" t="s">
        <v>1148</v>
      </c>
      <c r="CY40" s="39">
        <v>0</v>
      </c>
      <c r="CZ40" s="39" t="s">
        <v>1148</v>
      </c>
      <c r="DA40" s="44">
        <v>0</v>
      </c>
      <c r="DB40" s="7" t="s">
        <v>1148</v>
      </c>
      <c r="DC40" s="1" t="str">
        <f t="shared" si="0"/>
        <v>No</v>
      </c>
    </row>
    <row r="41" spans="1:107">
      <c r="A41" s="7" t="s">
        <v>561</v>
      </c>
      <c r="B41" s="7" t="s">
        <v>562</v>
      </c>
      <c r="C41" s="37" t="s">
        <v>32</v>
      </c>
      <c r="D41" s="298">
        <v>4037</v>
      </c>
      <c r="E41" s="299">
        <v>40037</v>
      </c>
      <c r="F41" s="27" t="s">
        <v>164</v>
      </c>
      <c r="G41" s="73" t="s">
        <v>160</v>
      </c>
      <c r="H41" s="35">
        <v>5502379</v>
      </c>
      <c r="I41" s="35">
        <v>450</v>
      </c>
      <c r="J41" s="294"/>
      <c r="K41" s="8">
        <v>693479</v>
      </c>
      <c r="L41" s="8" t="s">
        <v>1148</v>
      </c>
      <c r="M41" s="8">
        <v>173687</v>
      </c>
      <c r="N41" s="9" t="s">
        <v>1148</v>
      </c>
      <c r="O41" s="8">
        <v>7242</v>
      </c>
      <c r="P41" s="9" t="s">
        <v>1148</v>
      </c>
      <c r="Q41" s="8">
        <v>126396</v>
      </c>
      <c r="R41" s="9" t="s">
        <v>1148</v>
      </c>
      <c r="S41" s="8">
        <v>0</v>
      </c>
      <c r="T41" s="9" t="s">
        <v>1148</v>
      </c>
      <c r="U41" s="33">
        <v>1000804</v>
      </c>
      <c r="V41" s="9" t="s">
        <v>1148</v>
      </c>
      <c r="W41" s="30">
        <v>345</v>
      </c>
      <c r="X41" s="9" t="s">
        <v>1148</v>
      </c>
      <c r="Y41" s="30">
        <v>89</v>
      </c>
      <c r="Z41" s="9" t="s">
        <v>1148</v>
      </c>
      <c r="AA41" s="30">
        <v>3</v>
      </c>
      <c r="AB41" s="9" t="s">
        <v>1148</v>
      </c>
      <c r="AC41" s="30">
        <v>71</v>
      </c>
      <c r="AD41" s="9" t="s">
        <v>1148</v>
      </c>
      <c r="AE41" s="80">
        <v>0</v>
      </c>
      <c r="AF41" s="46" t="s">
        <v>1148</v>
      </c>
      <c r="AG41" s="88">
        <v>508</v>
      </c>
      <c r="AH41" s="47" t="s">
        <v>1148</v>
      </c>
      <c r="AJ41" s="83">
        <v>692883</v>
      </c>
      <c r="AK41" s="46" t="s">
        <v>1148</v>
      </c>
      <c r="AL41" s="83">
        <v>173687</v>
      </c>
      <c r="AM41" s="46" t="s">
        <v>1148</v>
      </c>
      <c r="AN41" s="83">
        <v>7242</v>
      </c>
      <c r="AO41" s="46" t="s">
        <v>1148</v>
      </c>
      <c r="AP41" s="83">
        <v>126396</v>
      </c>
      <c r="AQ41" s="46" t="s">
        <v>1148</v>
      </c>
      <c r="AR41" s="83">
        <v>0</v>
      </c>
      <c r="AS41" s="46" t="s">
        <v>1148</v>
      </c>
      <c r="AT41" s="204">
        <v>1000208</v>
      </c>
      <c r="AU41" s="46" t="s">
        <v>1148</v>
      </c>
      <c r="AV41" s="46">
        <v>344</v>
      </c>
      <c r="AW41" s="46" t="s">
        <v>1148</v>
      </c>
      <c r="AX41" s="46">
        <v>89</v>
      </c>
      <c r="AY41" s="46" t="s">
        <v>1148</v>
      </c>
      <c r="AZ41" s="46">
        <v>3</v>
      </c>
      <c r="BA41" s="46" t="s">
        <v>1148</v>
      </c>
      <c r="BB41" s="46">
        <v>71</v>
      </c>
      <c r="BC41" s="46" t="s">
        <v>1148</v>
      </c>
      <c r="BD41" s="46">
        <v>0</v>
      </c>
      <c r="BE41" s="46" t="s">
        <v>1148</v>
      </c>
      <c r="BF41" s="209">
        <v>507</v>
      </c>
      <c r="BG41" s="7" t="s">
        <v>1148</v>
      </c>
      <c r="BI41" s="83">
        <v>596</v>
      </c>
      <c r="BJ41" s="46" t="s">
        <v>1148</v>
      </c>
      <c r="BK41" s="83">
        <v>0</v>
      </c>
      <c r="BL41" s="46" t="s">
        <v>1148</v>
      </c>
      <c r="BM41" s="83">
        <v>0</v>
      </c>
      <c r="BN41" s="46" t="s">
        <v>1148</v>
      </c>
      <c r="BO41" s="83">
        <v>0</v>
      </c>
      <c r="BP41" s="46" t="s">
        <v>1148</v>
      </c>
      <c r="BQ41" s="83">
        <v>0</v>
      </c>
      <c r="BR41" s="46" t="s">
        <v>1148</v>
      </c>
      <c r="BS41" s="85">
        <v>596</v>
      </c>
      <c r="BT41" s="46" t="s">
        <v>1148</v>
      </c>
      <c r="BU41" s="46">
        <v>1</v>
      </c>
      <c r="BV41" s="46" t="s">
        <v>1148</v>
      </c>
      <c r="BW41" s="46">
        <v>0</v>
      </c>
      <c r="BX41" s="46" t="s">
        <v>1148</v>
      </c>
      <c r="BY41" s="46">
        <v>0</v>
      </c>
      <c r="BZ41" s="46" t="s">
        <v>1148</v>
      </c>
      <c r="CA41" s="46">
        <v>0</v>
      </c>
      <c r="CB41" s="46" t="s">
        <v>1148</v>
      </c>
      <c r="CC41" s="46">
        <v>0</v>
      </c>
      <c r="CD41" s="46" t="s">
        <v>1148</v>
      </c>
      <c r="CE41" s="209">
        <v>1</v>
      </c>
      <c r="CF41" s="7" t="s">
        <v>1148</v>
      </c>
      <c r="CH41" s="41">
        <v>16030988</v>
      </c>
      <c r="CI41" s="41" t="s">
        <v>1148</v>
      </c>
      <c r="CJ41" s="41">
        <v>3765416</v>
      </c>
      <c r="CK41" s="41" t="s">
        <v>1148</v>
      </c>
      <c r="CL41" s="41">
        <v>219815</v>
      </c>
      <c r="CM41" s="41" t="s">
        <v>1148</v>
      </c>
      <c r="CN41" s="41">
        <v>4503227</v>
      </c>
      <c r="CO41" s="41" t="s">
        <v>1148</v>
      </c>
      <c r="CP41" s="43">
        <v>24519446</v>
      </c>
      <c r="CQ41" s="7" t="s">
        <v>1148</v>
      </c>
      <c r="CS41" s="39">
        <v>23.116760565208175</v>
      </c>
      <c r="CT41" s="39" t="s">
        <v>1148</v>
      </c>
      <c r="CU41" s="39">
        <v>21.679319695774584</v>
      </c>
      <c r="CV41" s="39" t="s">
        <v>1148</v>
      </c>
      <c r="CW41" s="39">
        <v>30.352803093068214</v>
      </c>
      <c r="CX41" s="39" t="s">
        <v>1148</v>
      </c>
      <c r="CY41" s="39">
        <v>35.627923352004814</v>
      </c>
      <c r="CZ41" s="39" t="s">
        <v>1148</v>
      </c>
      <c r="DA41" s="44">
        <v>24.499748202445232</v>
      </c>
      <c r="DB41" s="7" t="s">
        <v>1148</v>
      </c>
      <c r="DC41" s="1" t="str">
        <f t="shared" si="0"/>
        <v>No</v>
      </c>
    </row>
    <row r="42" spans="1:107">
      <c r="A42" s="7" t="s">
        <v>359</v>
      </c>
      <c r="B42" s="7" t="s">
        <v>360</v>
      </c>
      <c r="C42" s="37" t="s">
        <v>31</v>
      </c>
      <c r="D42" s="298">
        <v>3075</v>
      </c>
      <c r="E42" s="299">
        <v>30075</v>
      </c>
      <c r="F42" s="27" t="s">
        <v>167</v>
      </c>
      <c r="G42" s="73" t="s">
        <v>160</v>
      </c>
      <c r="H42" s="35">
        <v>5441567</v>
      </c>
      <c r="I42" s="35">
        <v>445</v>
      </c>
      <c r="J42" s="294"/>
      <c r="K42" s="8">
        <v>1435420</v>
      </c>
      <c r="L42" s="8" t="s">
        <v>1148</v>
      </c>
      <c r="M42" s="8">
        <v>249393</v>
      </c>
      <c r="N42" s="9" t="s">
        <v>1148</v>
      </c>
      <c r="O42" s="8">
        <v>19702</v>
      </c>
      <c r="P42" s="9" t="s">
        <v>1148</v>
      </c>
      <c r="Q42" s="8">
        <v>214724</v>
      </c>
      <c r="R42" s="9" t="s">
        <v>1148</v>
      </c>
      <c r="S42" s="8">
        <v>0</v>
      </c>
      <c r="T42" s="9" t="s">
        <v>1148</v>
      </c>
      <c r="U42" s="33">
        <v>1919239</v>
      </c>
      <c r="V42" s="9" t="s">
        <v>1148</v>
      </c>
      <c r="W42" s="30">
        <v>714</v>
      </c>
      <c r="X42" s="9" t="s">
        <v>1148</v>
      </c>
      <c r="Y42" s="30">
        <v>133</v>
      </c>
      <c r="Z42" s="9" t="s">
        <v>1148</v>
      </c>
      <c r="AA42" s="30">
        <v>12</v>
      </c>
      <c r="AB42" s="9" t="s">
        <v>1148</v>
      </c>
      <c r="AC42" s="30">
        <v>141</v>
      </c>
      <c r="AD42" s="9" t="s">
        <v>1148</v>
      </c>
      <c r="AE42" s="80">
        <v>0</v>
      </c>
      <c r="AF42" s="46" t="s">
        <v>1148</v>
      </c>
      <c r="AG42" s="88">
        <v>1000</v>
      </c>
      <c r="AH42" s="47" t="s">
        <v>1148</v>
      </c>
      <c r="AJ42" s="83">
        <v>1414619</v>
      </c>
      <c r="AK42" s="46" t="s">
        <v>1148</v>
      </c>
      <c r="AL42" s="83">
        <v>249393</v>
      </c>
      <c r="AM42" s="46" t="s">
        <v>1148</v>
      </c>
      <c r="AN42" s="83">
        <v>19702</v>
      </c>
      <c r="AO42" s="46" t="s">
        <v>1148</v>
      </c>
      <c r="AP42" s="83">
        <v>213495</v>
      </c>
      <c r="AQ42" s="46" t="s">
        <v>1148</v>
      </c>
      <c r="AR42" s="83">
        <v>0</v>
      </c>
      <c r="AS42" s="46" t="s">
        <v>1148</v>
      </c>
      <c r="AT42" s="204">
        <v>1897209</v>
      </c>
      <c r="AU42" s="46" t="s">
        <v>1148</v>
      </c>
      <c r="AV42" s="46">
        <v>691</v>
      </c>
      <c r="AW42" s="46" t="s">
        <v>1148</v>
      </c>
      <c r="AX42" s="46">
        <v>133</v>
      </c>
      <c r="AY42" s="46" t="s">
        <v>1148</v>
      </c>
      <c r="AZ42" s="46">
        <v>12</v>
      </c>
      <c r="BA42" s="46" t="s">
        <v>1148</v>
      </c>
      <c r="BB42" s="46">
        <v>139</v>
      </c>
      <c r="BC42" s="46" t="s">
        <v>1148</v>
      </c>
      <c r="BD42" s="46">
        <v>0</v>
      </c>
      <c r="BE42" s="46" t="s">
        <v>1148</v>
      </c>
      <c r="BF42" s="209">
        <v>975</v>
      </c>
      <c r="BG42" s="7" t="s">
        <v>1148</v>
      </c>
      <c r="BI42" s="83">
        <v>20801</v>
      </c>
      <c r="BJ42" s="46" t="s">
        <v>1148</v>
      </c>
      <c r="BK42" s="83">
        <v>0</v>
      </c>
      <c r="BL42" s="46" t="s">
        <v>1148</v>
      </c>
      <c r="BM42" s="83">
        <v>0</v>
      </c>
      <c r="BN42" s="46" t="s">
        <v>1148</v>
      </c>
      <c r="BO42" s="83">
        <v>1229</v>
      </c>
      <c r="BP42" s="46" t="s">
        <v>1148</v>
      </c>
      <c r="BQ42" s="83">
        <v>0</v>
      </c>
      <c r="BR42" s="46" t="s">
        <v>1148</v>
      </c>
      <c r="BS42" s="85">
        <v>22030</v>
      </c>
      <c r="BT42" s="46" t="s">
        <v>1148</v>
      </c>
      <c r="BU42" s="46">
        <v>23</v>
      </c>
      <c r="BV42" s="46" t="s">
        <v>1148</v>
      </c>
      <c r="BW42" s="46">
        <v>0</v>
      </c>
      <c r="BX42" s="46" t="s">
        <v>1148</v>
      </c>
      <c r="BY42" s="46">
        <v>0</v>
      </c>
      <c r="BZ42" s="46" t="s">
        <v>1148</v>
      </c>
      <c r="CA42" s="46">
        <v>2</v>
      </c>
      <c r="CB42" s="46" t="s">
        <v>1148</v>
      </c>
      <c r="CC42" s="46">
        <v>0</v>
      </c>
      <c r="CD42" s="46" t="s">
        <v>1148</v>
      </c>
      <c r="CE42" s="209">
        <v>25</v>
      </c>
      <c r="CF42" s="7" t="s">
        <v>1148</v>
      </c>
      <c r="CH42" s="41">
        <v>29323654</v>
      </c>
      <c r="CI42" s="41" t="s">
        <v>1148</v>
      </c>
      <c r="CJ42" s="41">
        <v>5705343</v>
      </c>
      <c r="CK42" s="41" t="s">
        <v>1148</v>
      </c>
      <c r="CL42" s="41">
        <v>448008</v>
      </c>
      <c r="CM42" s="41" t="s">
        <v>1148</v>
      </c>
      <c r="CN42" s="41">
        <v>5852483</v>
      </c>
      <c r="CO42" s="41" t="s">
        <v>1148</v>
      </c>
      <c r="CP42" s="43">
        <v>41329488</v>
      </c>
      <c r="CQ42" s="7" t="s">
        <v>1148</v>
      </c>
      <c r="CS42" s="39">
        <v>20.42862298142704</v>
      </c>
      <c r="CT42" s="39" t="s">
        <v>1148</v>
      </c>
      <c r="CU42" s="39">
        <v>22.876917154851981</v>
      </c>
      <c r="CV42" s="39" t="s">
        <v>1148</v>
      </c>
      <c r="CW42" s="39">
        <v>22.73921429296518</v>
      </c>
      <c r="CX42" s="39" t="s">
        <v>1148</v>
      </c>
      <c r="CY42" s="39">
        <v>27.255840055140553</v>
      </c>
      <c r="CZ42" s="39" t="s">
        <v>1148</v>
      </c>
      <c r="DA42" s="44">
        <v>21.534310213579445</v>
      </c>
      <c r="DB42" s="7" t="s">
        <v>1148</v>
      </c>
      <c r="DC42" s="1" t="str">
        <f t="shared" si="0"/>
        <v>No</v>
      </c>
    </row>
    <row r="43" spans="1:107">
      <c r="A43" s="7" t="s">
        <v>215</v>
      </c>
      <c r="B43" s="7" t="s">
        <v>216</v>
      </c>
      <c r="C43" s="37" t="s">
        <v>89</v>
      </c>
      <c r="D43" s="298">
        <v>18</v>
      </c>
      <c r="E43" s="299">
        <v>18</v>
      </c>
      <c r="F43" s="27" t="s">
        <v>167</v>
      </c>
      <c r="G43" s="73" t="s">
        <v>160</v>
      </c>
      <c r="H43" s="35">
        <v>210975</v>
      </c>
      <c r="I43" s="35">
        <v>440</v>
      </c>
      <c r="J43" s="294"/>
      <c r="K43" s="8">
        <v>370003</v>
      </c>
      <c r="L43" s="8" t="s">
        <v>1148</v>
      </c>
      <c r="M43" s="8">
        <v>51294</v>
      </c>
      <c r="N43" s="9" t="s">
        <v>1148</v>
      </c>
      <c r="O43" s="8">
        <v>5457</v>
      </c>
      <c r="P43" s="9" t="s">
        <v>1148</v>
      </c>
      <c r="Q43" s="8">
        <v>47807</v>
      </c>
      <c r="R43" s="9" t="s">
        <v>1148</v>
      </c>
      <c r="S43" s="8">
        <v>0</v>
      </c>
      <c r="T43" s="9" t="s">
        <v>1148</v>
      </c>
      <c r="U43" s="33">
        <v>474561</v>
      </c>
      <c r="V43" s="9" t="s">
        <v>1148</v>
      </c>
      <c r="W43" s="30">
        <v>237</v>
      </c>
      <c r="X43" s="9" t="s">
        <v>1148</v>
      </c>
      <c r="Y43" s="30">
        <v>32</v>
      </c>
      <c r="Z43" s="9" t="s">
        <v>1148</v>
      </c>
      <c r="AA43" s="30">
        <v>3</v>
      </c>
      <c r="AB43" s="9" t="s">
        <v>1148</v>
      </c>
      <c r="AC43" s="30">
        <v>33</v>
      </c>
      <c r="AD43" s="9" t="s">
        <v>1148</v>
      </c>
      <c r="AE43" s="80">
        <v>0</v>
      </c>
      <c r="AF43" s="46" t="s">
        <v>1148</v>
      </c>
      <c r="AG43" s="88">
        <v>305</v>
      </c>
      <c r="AH43" s="47" t="s">
        <v>1148</v>
      </c>
      <c r="AJ43" s="83">
        <v>316067</v>
      </c>
      <c r="AK43" s="46" t="s">
        <v>1148</v>
      </c>
      <c r="AL43" s="83">
        <v>43964</v>
      </c>
      <c r="AM43" s="46" t="s">
        <v>1148</v>
      </c>
      <c r="AN43" s="83">
        <v>5457</v>
      </c>
      <c r="AO43" s="46" t="s">
        <v>1148</v>
      </c>
      <c r="AP43" s="83">
        <v>43510</v>
      </c>
      <c r="AQ43" s="46" t="s">
        <v>1148</v>
      </c>
      <c r="AR43" s="83">
        <v>0</v>
      </c>
      <c r="AS43" s="46" t="s">
        <v>1148</v>
      </c>
      <c r="AT43" s="204">
        <v>408998</v>
      </c>
      <c r="AU43" s="46" t="s">
        <v>1148</v>
      </c>
      <c r="AV43" s="46">
        <v>175</v>
      </c>
      <c r="AW43" s="46" t="s">
        <v>1148</v>
      </c>
      <c r="AX43" s="46">
        <v>24</v>
      </c>
      <c r="AY43" s="46" t="s">
        <v>1148</v>
      </c>
      <c r="AZ43" s="46">
        <v>3</v>
      </c>
      <c r="BA43" s="46" t="s">
        <v>1148</v>
      </c>
      <c r="BB43" s="46">
        <v>24.000000000000004</v>
      </c>
      <c r="BC43" s="46" t="s">
        <v>1148</v>
      </c>
      <c r="BD43" s="46">
        <v>0</v>
      </c>
      <c r="BE43" s="46" t="s">
        <v>1148</v>
      </c>
      <c r="BF43" s="209">
        <v>226</v>
      </c>
      <c r="BG43" s="7" t="s">
        <v>1148</v>
      </c>
      <c r="BI43" s="83">
        <v>53936</v>
      </c>
      <c r="BJ43" s="46" t="s">
        <v>1148</v>
      </c>
      <c r="BK43" s="83">
        <v>7330</v>
      </c>
      <c r="BL43" s="46" t="s">
        <v>1148</v>
      </c>
      <c r="BM43" s="83">
        <v>0</v>
      </c>
      <c r="BN43" s="46" t="s">
        <v>1148</v>
      </c>
      <c r="BO43" s="83">
        <v>4297</v>
      </c>
      <c r="BP43" s="46" t="s">
        <v>1148</v>
      </c>
      <c r="BQ43" s="83">
        <v>0</v>
      </c>
      <c r="BR43" s="46" t="s">
        <v>1148</v>
      </c>
      <c r="BS43" s="85">
        <v>65563</v>
      </c>
      <c r="BT43" s="46" t="s">
        <v>1148</v>
      </c>
      <c r="BU43" s="46">
        <v>62</v>
      </c>
      <c r="BV43" s="46" t="s">
        <v>1148</v>
      </c>
      <c r="BW43" s="46">
        <v>8</v>
      </c>
      <c r="BX43" s="46" t="s">
        <v>1148</v>
      </c>
      <c r="BY43" s="46">
        <v>0</v>
      </c>
      <c r="BZ43" s="46" t="s">
        <v>1148</v>
      </c>
      <c r="CA43" s="46">
        <v>8.9999999999999982</v>
      </c>
      <c r="CB43" s="46" t="s">
        <v>1148</v>
      </c>
      <c r="CC43" s="46">
        <v>0</v>
      </c>
      <c r="CD43" s="46" t="s">
        <v>1148</v>
      </c>
      <c r="CE43" s="209">
        <v>79</v>
      </c>
      <c r="CF43" s="7" t="s">
        <v>1148</v>
      </c>
      <c r="CH43" s="41">
        <v>9253301</v>
      </c>
      <c r="CI43" s="41" t="s">
        <v>1148</v>
      </c>
      <c r="CJ43" s="41">
        <v>1328931</v>
      </c>
      <c r="CK43" s="41" t="s">
        <v>1148</v>
      </c>
      <c r="CL43" s="41">
        <v>132557</v>
      </c>
      <c r="CM43" s="41" t="s">
        <v>1148</v>
      </c>
      <c r="CN43" s="41">
        <v>1542126</v>
      </c>
      <c r="CO43" s="41" t="s">
        <v>1148</v>
      </c>
      <c r="CP43" s="43">
        <v>12256915</v>
      </c>
      <c r="CQ43" s="7" t="s">
        <v>1148</v>
      </c>
      <c r="CS43" s="39">
        <v>25.008718848225556</v>
      </c>
      <c r="CT43" s="39" t="s">
        <v>1148</v>
      </c>
      <c r="CU43" s="39">
        <v>25.908117908527313</v>
      </c>
      <c r="CV43" s="39" t="s">
        <v>1148</v>
      </c>
      <c r="CW43" s="39">
        <v>24.291185633131757</v>
      </c>
      <c r="CX43" s="39" t="s">
        <v>1148</v>
      </c>
      <c r="CY43" s="39">
        <v>32.257326332963792</v>
      </c>
      <c r="CZ43" s="39" t="s">
        <v>1148</v>
      </c>
      <c r="DA43" s="44">
        <v>25.827901997846432</v>
      </c>
      <c r="DB43" s="7" t="s">
        <v>1148</v>
      </c>
      <c r="DC43" s="1" t="str">
        <f t="shared" si="0"/>
        <v>No</v>
      </c>
    </row>
    <row r="44" spans="1:107">
      <c r="A44" s="7" t="s">
        <v>518</v>
      </c>
      <c r="B44" s="7" t="s">
        <v>519</v>
      </c>
      <c r="C44" s="37" t="s">
        <v>93</v>
      </c>
      <c r="D44" s="298">
        <v>5008</v>
      </c>
      <c r="E44" s="299">
        <v>50008</v>
      </c>
      <c r="F44" s="27" t="s">
        <v>164</v>
      </c>
      <c r="G44" s="73" t="s">
        <v>160</v>
      </c>
      <c r="H44" s="35">
        <v>1376476</v>
      </c>
      <c r="I44" s="35">
        <v>433</v>
      </c>
      <c r="J44" s="294"/>
      <c r="K44" s="8">
        <v>1885992</v>
      </c>
      <c r="L44" s="8" t="s">
        <v>1148</v>
      </c>
      <c r="M44" s="8">
        <v>274113</v>
      </c>
      <c r="N44" s="9" t="s">
        <v>1148</v>
      </c>
      <c r="O44" s="8">
        <v>38079</v>
      </c>
      <c r="P44" s="9" t="s">
        <v>1148</v>
      </c>
      <c r="Q44" s="8">
        <v>132761</v>
      </c>
      <c r="R44" s="9" t="s">
        <v>1148</v>
      </c>
      <c r="S44" s="8">
        <v>0</v>
      </c>
      <c r="T44" s="9" t="s">
        <v>1148</v>
      </c>
      <c r="U44" s="33">
        <v>2330945</v>
      </c>
      <c r="V44" s="9" t="s">
        <v>1148</v>
      </c>
      <c r="W44" s="30">
        <v>771.7</v>
      </c>
      <c r="X44" s="9" t="s">
        <v>1148</v>
      </c>
      <c r="Y44" s="30">
        <v>147</v>
      </c>
      <c r="Z44" s="9" t="s">
        <v>1148</v>
      </c>
      <c r="AA44" s="30">
        <v>20.8</v>
      </c>
      <c r="AB44" s="9" t="s">
        <v>1148</v>
      </c>
      <c r="AC44" s="30">
        <v>69.3</v>
      </c>
      <c r="AD44" s="9" t="s">
        <v>1148</v>
      </c>
      <c r="AE44" s="80">
        <v>0</v>
      </c>
      <c r="AF44" s="46" t="s">
        <v>1148</v>
      </c>
      <c r="AG44" s="88">
        <v>1008.8</v>
      </c>
      <c r="AH44" s="47" t="s">
        <v>1148</v>
      </c>
      <c r="AJ44" s="83">
        <v>1882956</v>
      </c>
      <c r="AK44" s="46" t="s">
        <v>1148</v>
      </c>
      <c r="AL44" s="83">
        <v>274113</v>
      </c>
      <c r="AM44" s="46" t="s">
        <v>1148</v>
      </c>
      <c r="AN44" s="83">
        <v>38079</v>
      </c>
      <c r="AO44" s="46" t="s">
        <v>1148</v>
      </c>
      <c r="AP44" s="83">
        <v>131201</v>
      </c>
      <c r="AQ44" s="46" t="s">
        <v>1148</v>
      </c>
      <c r="AR44" s="83">
        <v>0</v>
      </c>
      <c r="AS44" s="46" t="s">
        <v>1148</v>
      </c>
      <c r="AT44" s="204">
        <v>2326349</v>
      </c>
      <c r="AU44" s="46" t="s">
        <v>1148</v>
      </c>
      <c r="AV44" s="46">
        <v>769.7</v>
      </c>
      <c r="AW44" s="46" t="s">
        <v>1148</v>
      </c>
      <c r="AX44" s="46">
        <v>147</v>
      </c>
      <c r="AY44" s="46" t="s">
        <v>1148</v>
      </c>
      <c r="AZ44" s="46">
        <v>20.8</v>
      </c>
      <c r="BA44" s="46" t="s">
        <v>1148</v>
      </c>
      <c r="BB44" s="46">
        <v>68.3</v>
      </c>
      <c r="BC44" s="46" t="s">
        <v>1148</v>
      </c>
      <c r="BD44" s="46">
        <v>0</v>
      </c>
      <c r="BE44" s="46" t="s">
        <v>1148</v>
      </c>
      <c r="BF44" s="209">
        <v>1005.8</v>
      </c>
      <c r="BG44" s="7" t="s">
        <v>1148</v>
      </c>
      <c r="BI44" s="83">
        <v>3036</v>
      </c>
      <c r="BJ44" s="46" t="s">
        <v>1148</v>
      </c>
      <c r="BK44" s="83">
        <v>0</v>
      </c>
      <c r="BL44" s="46" t="s">
        <v>1148</v>
      </c>
      <c r="BM44" s="83">
        <v>0</v>
      </c>
      <c r="BN44" s="46" t="s">
        <v>1148</v>
      </c>
      <c r="BO44" s="83">
        <v>1560</v>
      </c>
      <c r="BP44" s="46" t="s">
        <v>1148</v>
      </c>
      <c r="BQ44" s="83">
        <v>0</v>
      </c>
      <c r="BR44" s="46" t="s">
        <v>1148</v>
      </c>
      <c r="BS44" s="85">
        <v>4596</v>
      </c>
      <c r="BT44" s="46" t="s">
        <v>1148</v>
      </c>
      <c r="BU44" s="46">
        <v>2</v>
      </c>
      <c r="BV44" s="46" t="s">
        <v>1148</v>
      </c>
      <c r="BW44" s="46">
        <v>0</v>
      </c>
      <c r="BX44" s="46" t="s">
        <v>1148</v>
      </c>
      <c r="BY44" s="46">
        <v>0</v>
      </c>
      <c r="BZ44" s="46" t="s">
        <v>1148</v>
      </c>
      <c r="CA44" s="46">
        <v>1</v>
      </c>
      <c r="CB44" s="46" t="s">
        <v>1148</v>
      </c>
      <c r="CC44" s="46">
        <v>0</v>
      </c>
      <c r="CD44" s="46" t="s">
        <v>1148</v>
      </c>
      <c r="CE44" s="209">
        <v>3</v>
      </c>
      <c r="CF44" s="7" t="s">
        <v>1148</v>
      </c>
      <c r="CH44" s="41">
        <v>0</v>
      </c>
      <c r="CI44" s="41" t="s">
        <v>1148</v>
      </c>
      <c r="CJ44" s="41">
        <v>0</v>
      </c>
      <c r="CK44" s="41" t="s">
        <v>1148</v>
      </c>
      <c r="CL44" s="41">
        <v>0</v>
      </c>
      <c r="CM44" s="41" t="s">
        <v>1148</v>
      </c>
      <c r="CN44" s="41">
        <v>0</v>
      </c>
      <c r="CO44" s="41" t="s">
        <v>1148</v>
      </c>
      <c r="CP44" s="43">
        <v>0</v>
      </c>
      <c r="CQ44" s="7" t="s">
        <v>1148</v>
      </c>
      <c r="CS44" s="39">
        <v>0</v>
      </c>
      <c r="CT44" s="39" t="s">
        <v>1148</v>
      </c>
      <c r="CU44" s="39">
        <v>0</v>
      </c>
      <c r="CV44" s="39" t="s">
        <v>1148</v>
      </c>
      <c r="CW44" s="39">
        <v>0</v>
      </c>
      <c r="CX44" s="39" t="s">
        <v>1148</v>
      </c>
      <c r="CY44" s="39">
        <v>0</v>
      </c>
      <c r="CZ44" s="39" t="s">
        <v>1148</v>
      </c>
      <c r="DA44" s="44">
        <v>0</v>
      </c>
      <c r="DB44" s="7" t="s">
        <v>1148</v>
      </c>
      <c r="DC44" s="1" t="str">
        <f t="shared" si="0"/>
        <v>No</v>
      </c>
    </row>
    <row r="45" spans="1:107">
      <c r="A45" s="7" t="s">
        <v>278</v>
      </c>
      <c r="B45" s="7" t="s">
        <v>279</v>
      </c>
      <c r="C45" s="37" t="s">
        <v>58</v>
      </c>
      <c r="D45" s="298">
        <v>4008</v>
      </c>
      <c r="E45" s="299">
        <v>40008</v>
      </c>
      <c r="F45" s="27" t="s">
        <v>164</v>
      </c>
      <c r="G45" s="73" t="s">
        <v>160</v>
      </c>
      <c r="H45" s="35">
        <v>1249442</v>
      </c>
      <c r="I45" s="35">
        <v>431</v>
      </c>
      <c r="J45" s="294"/>
      <c r="K45" s="8">
        <v>1525198</v>
      </c>
      <c r="L45" s="8" t="s">
        <v>1148</v>
      </c>
      <c r="M45" s="8">
        <v>391695</v>
      </c>
      <c r="N45" s="9" t="s">
        <v>1148</v>
      </c>
      <c r="O45" s="8">
        <v>38447</v>
      </c>
      <c r="P45" s="9" t="s">
        <v>1148</v>
      </c>
      <c r="Q45" s="8">
        <v>59480</v>
      </c>
      <c r="R45" s="9" t="s">
        <v>1148</v>
      </c>
      <c r="S45" s="8">
        <v>0</v>
      </c>
      <c r="T45" s="9" t="s">
        <v>1148</v>
      </c>
      <c r="U45" s="33">
        <v>2014820</v>
      </c>
      <c r="V45" s="9" t="s">
        <v>1148</v>
      </c>
      <c r="W45" s="30">
        <v>871</v>
      </c>
      <c r="X45" s="9" t="s">
        <v>1148</v>
      </c>
      <c r="Y45" s="30">
        <v>210</v>
      </c>
      <c r="Z45" s="9" t="s">
        <v>1148</v>
      </c>
      <c r="AA45" s="30">
        <v>19</v>
      </c>
      <c r="AB45" s="9" t="s">
        <v>1148</v>
      </c>
      <c r="AC45" s="30">
        <v>33</v>
      </c>
      <c r="AD45" s="9" t="s">
        <v>1148</v>
      </c>
      <c r="AE45" s="80">
        <v>0</v>
      </c>
      <c r="AF45" s="46" t="s">
        <v>1148</v>
      </c>
      <c r="AG45" s="88">
        <v>1133</v>
      </c>
      <c r="AH45" s="47" t="s">
        <v>1148</v>
      </c>
      <c r="AJ45" s="83">
        <v>1435938</v>
      </c>
      <c r="AK45" s="46" t="s">
        <v>1148</v>
      </c>
      <c r="AL45" s="83">
        <v>390420</v>
      </c>
      <c r="AM45" s="46" t="s">
        <v>1148</v>
      </c>
      <c r="AN45" s="83">
        <v>38447</v>
      </c>
      <c r="AO45" s="46" t="s">
        <v>1148</v>
      </c>
      <c r="AP45" s="83">
        <v>59480</v>
      </c>
      <c r="AQ45" s="46" t="s">
        <v>1148</v>
      </c>
      <c r="AR45" s="83">
        <v>0</v>
      </c>
      <c r="AS45" s="46" t="s">
        <v>1148</v>
      </c>
      <c r="AT45" s="204">
        <v>1924285</v>
      </c>
      <c r="AU45" s="46" t="s">
        <v>1148</v>
      </c>
      <c r="AV45" s="46">
        <v>781</v>
      </c>
      <c r="AW45" s="46" t="s">
        <v>1148</v>
      </c>
      <c r="AX45" s="46">
        <v>208</v>
      </c>
      <c r="AY45" s="46" t="s">
        <v>1148</v>
      </c>
      <c r="AZ45" s="46">
        <v>19</v>
      </c>
      <c r="BA45" s="46" t="s">
        <v>1148</v>
      </c>
      <c r="BB45" s="46">
        <v>33</v>
      </c>
      <c r="BC45" s="46" t="s">
        <v>1148</v>
      </c>
      <c r="BD45" s="46">
        <v>0</v>
      </c>
      <c r="BE45" s="46" t="s">
        <v>1148</v>
      </c>
      <c r="BF45" s="209">
        <v>1041</v>
      </c>
      <c r="BG45" s="7" t="s">
        <v>1148</v>
      </c>
      <c r="BI45" s="83">
        <v>89260</v>
      </c>
      <c r="BJ45" s="46" t="s">
        <v>1148</v>
      </c>
      <c r="BK45" s="83">
        <v>1275</v>
      </c>
      <c r="BL45" s="46" t="s">
        <v>1148</v>
      </c>
      <c r="BM45" s="83">
        <v>0</v>
      </c>
      <c r="BN45" s="46" t="s">
        <v>1148</v>
      </c>
      <c r="BO45" s="83">
        <v>0</v>
      </c>
      <c r="BP45" s="46" t="s">
        <v>1148</v>
      </c>
      <c r="BQ45" s="83">
        <v>0</v>
      </c>
      <c r="BR45" s="46" t="s">
        <v>1148</v>
      </c>
      <c r="BS45" s="85">
        <v>90535</v>
      </c>
      <c r="BT45" s="46" t="s">
        <v>1148</v>
      </c>
      <c r="BU45" s="46">
        <v>90</v>
      </c>
      <c r="BV45" s="46" t="s">
        <v>1148</v>
      </c>
      <c r="BW45" s="46">
        <v>2</v>
      </c>
      <c r="BX45" s="46" t="s">
        <v>1148</v>
      </c>
      <c r="BY45" s="46">
        <v>0</v>
      </c>
      <c r="BZ45" s="46" t="s">
        <v>1148</v>
      </c>
      <c r="CA45" s="46">
        <v>0</v>
      </c>
      <c r="CB45" s="46" t="s">
        <v>1148</v>
      </c>
      <c r="CC45" s="46">
        <v>0</v>
      </c>
      <c r="CD45" s="46" t="s">
        <v>1148</v>
      </c>
      <c r="CE45" s="209">
        <v>92</v>
      </c>
      <c r="CF45" s="7" t="s">
        <v>1148</v>
      </c>
      <c r="CH45" s="41">
        <v>34949209</v>
      </c>
      <c r="CI45" s="41" t="s">
        <v>1148</v>
      </c>
      <c r="CJ45" s="41">
        <v>9340981</v>
      </c>
      <c r="CK45" s="41" t="s">
        <v>1148</v>
      </c>
      <c r="CL45" s="41">
        <v>1013174</v>
      </c>
      <c r="CM45" s="41" t="s">
        <v>1148</v>
      </c>
      <c r="CN45" s="41">
        <v>4250962</v>
      </c>
      <c r="CO45" s="41" t="s">
        <v>1148</v>
      </c>
      <c r="CP45" s="43">
        <v>49554326</v>
      </c>
      <c r="CQ45" s="7" t="s">
        <v>1148</v>
      </c>
      <c r="CS45" s="39">
        <v>22.914538964777034</v>
      </c>
      <c r="CT45" s="39" t="s">
        <v>1148</v>
      </c>
      <c r="CU45" s="39">
        <v>23.847588046822146</v>
      </c>
      <c r="CV45" s="39" t="s">
        <v>1148</v>
      </c>
      <c r="CW45" s="39">
        <v>26.352485239420503</v>
      </c>
      <c r="CX45" s="39" t="s">
        <v>1148</v>
      </c>
      <c r="CY45" s="39">
        <v>71.468762609280432</v>
      </c>
      <c r="CZ45" s="39" t="s">
        <v>1148</v>
      </c>
      <c r="DA45" s="44">
        <v>24.594914682204863</v>
      </c>
      <c r="DB45" s="7" t="s">
        <v>1148</v>
      </c>
      <c r="DC45" s="1" t="str">
        <f t="shared" si="0"/>
        <v>No</v>
      </c>
    </row>
    <row r="46" spans="1:107">
      <c r="A46" s="7" t="s">
        <v>16</v>
      </c>
      <c r="B46" s="7" t="s">
        <v>697</v>
      </c>
      <c r="C46" s="37" t="s">
        <v>13</v>
      </c>
      <c r="D46" s="298">
        <v>9169</v>
      </c>
      <c r="E46" s="299">
        <v>90169</v>
      </c>
      <c r="F46" s="27" t="s">
        <v>246</v>
      </c>
      <c r="G46" s="73" t="s">
        <v>160</v>
      </c>
      <c r="H46" s="35">
        <v>3629114</v>
      </c>
      <c r="I46" s="35">
        <v>397</v>
      </c>
      <c r="J46" s="294"/>
      <c r="K46" s="8">
        <v>0</v>
      </c>
      <c r="L46" s="8" t="s">
        <v>1148</v>
      </c>
      <c r="M46" s="8">
        <v>0</v>
      </c>
      <c r="N46" s="9" t="s">
        <v>1148</v>
      </c>
      <c r="O46" s="8">
        <v>0</v>
      </c>
      <c r="P46" s="9" t="s">
        <v>1148</v>
      </c>
      <c r="Q46" s="8">
        <v>9075</v>
      </c>
      <c r="R46" s="9" t="s">
        <v>1148</v>
      </c>
      <c r="S46" s="8">
        <v>0</v>
      </c>
      <c r="T46" s="9" t="s">
        <v>1148</v>
      </c>
      <c r="U46" s="33">
        <v>9075</v>
      </c>
      <c r="V46" s="9" t="s">
        <v>1148</v>
      </c>
      <c r="W46" s="30">
        <v>0</v>
      </c>
      <c r="X46" s="9" t="s">
        <v>1148</v>
      </c>
      <c r="Y46" s="30">
        <v>0</v>
      </c>
      <c r="Z46" s="9" t="s">
        <v>1148</v>
      </c>
      <c r="AA46" s="30">
        <v>0</v>
      </c>
      <c r="AB46" s="9" t="s">
        <v>1148</v>
      </c>
      <c r="AC46" s="30">
        <v>10</v>
      </c>
      <c r="AD46" s="9" t="s">
        <v>1148</v>
      </c>
      <c r="AE46" s="80">
        <v>0</v>
      </c>
      <c r="AF46" s="46" t="s">
        <v>1148</v>
      </c>
      <c r="AG46" s="88">
        <v>10</v>
      </c>
      <c r="AH46" s="47" t="s">
        <v>1148</v>
      </c>
      <c r="AJ46" s="83">
        <v>0</v>
      </c>
      <c r="AK46" s="46" t="s">
        <v>1148</v>
      </c>
      <c r="AL46" s="83">
        <v>0</v>
      </c>
      <c r="AM46" s="46" t="s">
        <v>1148</v>
      </c>
      <c r="AN46" s="83">
        <v>0</v>
      </c>
      <c r="AO46" s="46" t="s">
        <v>1148</v>
      </c>
      <c r="AP46" s="83">
        <v>8306</v>
      </c>
      <c r="AQ46" s="46" t="s">
        <v>1148</v>
      </c>
      <c r="AR46" s="83">
        <v>0</v>
      </c>
      <c r="AS46" s="46" t="s">
        <v>1148</v>
      </c>
      <c r="AT46" s="204">
        <v>8306</v>
      </c>
      <c r="AU46" s="46" t="s">
        <v>1148</v>
      </c>
      <c r="AV46" s="46">
        <v>0</v>
      </c>
      <c r="AW46" s="46" t="s">
        <v>1148</v>
      </c>
      <c r="AX46" s="46">
        <v>0</v>
      </c>
      <c r="AY46" s="46" t="s">
        <v>1148</v>
      </c>
      <c r="AZ46" s="46">
        <v>0</v>
      </c>
      <c r="BA46" s="46" t="s">
        <v>1148</v>
      </c>
      <c r="BB46" s="46">
        <v>7</v>
      </c>
      <c r="BC46" s="46" t="s">
        <v>1148</v>
      </c>
      <c r="BD46" s="46">
        <v>0</v>
      </c>
      <c r="BE46" s="46" t="s">
        <v>1148</v>
      </c>
      <c r="BF46" s="209">
        <v>7</v>
      </c>
      <c r="BG46" s="7" t="s">
        <v>1148</v>
      </c>
      <c r="BI46" s="83">
        <v>0</v>
      </c>
      <c r="BJ46" s="46" t="s">
        <v>1148</v>
      </c>
      <c r="BK46" s="83">
        <v>0</v>
      </c>
      <c r="BL46" s="46" t="s">
        <v>1148</v>
      </c>
      <c r="BM46" s="83">
        <v>0</v>
      </c>
      <c r="BN46" s="46" t="s">
        <v>1148</v>
      </c>
      <c r="BO46" s="83">
        <v>769</v>
      </c>
      <c r="BP46" s="46" t="s">
        <v>1148</v>
      </c>
      <c r="BQ46" s="83">
        <v>0</v>
      </c>
      <c r="BR46" s="46" t="s">
        <v>1148</v>
      </c>
      <c r="BS46" s="85">
        <v>769</v>
      </c>
      <c r="BT46" s="46" t="s">
        <v>1148</v>
      </c>
      <c r="BU46" s="46">
        <v>0</v>
      </c>
      <c r="BV46" s="46" t="s">
        <v>1148</v>
      </c>
      <c r="BW46" s="46">
        <v>0</v>
      </c>
      <c r="BX46" s="46" t="s">
        <v>1148</v>
      </c>
      <c r="BY46" s="46">
        <v>0</v>
      </c>
      <c r="BZ46" s="46" t="s">
        <v>1148</v>
      </c>
      <c r="CA46" s="46">
        <v>3</v>
      </c>
      <c r="CB46" s="46" t="s">
        <v>1148</v>
      </c>
      <c r="CC46" s="46">
        <v>0</v>
      </c>
      <c r="CD46" s="46" t="s">
        <v>1148</v>
      </c>
      <c r="CE46" s="209">
        <v>3</v>
      </c>
      <c r="CF46" s="7" t="s">
        <v>1148</v>
      </c>
      <c r="CH46" s="41">
        <v>0</v>
      </c>
      <c r="CI46" s="41" t="s">
        <v>1148</v>
      </c>
      <c r="CJ46" s="41">
        <v>0</v>
      </c>
      <c r="CK46" s="41" t="s">
        <v>1148</v>
      </c>
      <c r="CL46" s="41">
        <v>0</v>
      </c>
      <c r="CM46" s="41" t="s">
        <v>1148</v>
      </c>
      <c r="CN46" s="41">
        <v>0</v>
      </c>
      <c r="CO46" s="41" t="s">
        <v>1148</v>
      </c>
      <c r="CP46" s="43">
        <v>0</v>
      </c>
      <c r="CQ46" s="7" t="s">
        <v>1148</v>
      </c>
      <c r="CS46" s="39" t="s">
        <v>1148</v>
      </c>
      <c r="CT46" s="39" t="s">
        <v>1148</v>
      </c>
      <c r="CU46" s="39" t="s">
        <v>1148</v>
      </c>
      <c r="CV46" s="39" t="s">
        <v>1148</v>
      </c>
      <c r="CW46" s="39" t="s">
        <v>1148</v>
      </c>
      <c r="CX46" s="39" t="s">
        <v>1148</v>
      </c>
      <c r="CY46" s="39">
        <v>0</v>
      </c>
      <c r="CZ46" s="39" t="s">
        <v>1148</v>
      </c>
      <c r="DA46" s="44">
        <v>0</v>
      </c>
      <c r="DB46" s="7" t="s">
        <v>1148</v>
      </c>
      <c r="DC46" s="1" t="str">
        <f t="shared" si="0"/>
        <v>No</v>
      </c>
    </row>
    <row r="47" spans="1:107">
      <c r="A47" s="7" t="s">
        <v>735</v>
      </c>
      <c r="B47" s="7" t="s">
        <v>736</v>
      </c>
      <c r="C47" s="37" t="s">
        <v>86</v>
      </c>
      <c r="D47" s="298">
        <v>3083</v>
      </c>
      <c r="E47" s="299">
        <v>30083</v>
      </c>
      <c r="F47" s="27" t="s">
        <v>167</v>
      </c>
      <c r="G47" s="73" t="s">
        <v>160</v>
      </c>
      <c r="H47" s="35">
        <v>1439666</v>
      </c>
      <c r="I47" s="35">
        <v>368</v>
      </c>
      <c r="J47" s="294"/>
      <c r="K47" s="8">
        <v>1025195</v>
      </c>
      <c r="L47" s="8" t="s">
        <v>1148</v>
      </c>
      <c r="M47" s="8">
        <v>350581</v>
      </c>
      <c r="N47" s="9" t="s">
        <v>1148</v>
      </c>
      <c r="O47" s="8">
        <v>32431</v>
      </c>
      <c r="P47" s="9" t="s">
        <v>1148</v>
      </c>
      <c r="Q47" s="8">
        <v>246111</v>
      </c>
      <c r="R47" s="9" t="s">
        <v>1148</v>
      </c>
      <c r="S47" s="8">
        <v>0</v>
      </c>
      <c r="T47" s="9" t="s">
        <v>1148</v>
      </c>
      <c r="U47" s="33">
        <v>1654318</v>
      </c>
      <c r="V47" s="9" t="s">
        <v>1148</v>
      </c>
      <c r="W47" s="30">
        <v>634.68399999999997</v>
      </c>
      <c r="X47" s="9" t="s">
        <v>1148</v>
      </c>
      <c r="Y47" s="30">
        <v>197.8</v>
      </c>
      <c r="Z47" s="9" t="s">
        <v>1148</v>
      </c>
      <c r="AA47" s="30">
        <v>15.66</v>
      </c>
      <c r="AB47" s="9" t="s">
        <v>1148</v>
      </c>
      <c r="AC47" s="30">
        <v>148.90440000000001</v>
      </c>
      <c r="AD47" s="9" t="s">
        <v>1148</v>
      </c>
      <c r="AE47" s="80">
        <v>0</v>
      </c>
      <c r="AF47" s="46" t="s">
        <v>1148</v>
      </c>
      <c r="AG47" s="88">
        <v>997.04840000000013</v>
      </c>
      <c r="AH47" s="47" t="s">
        <v>1148</v>
      </c>
      <c r="AJ47" s="83">
        <v>984087</v>
      </c>
      <c r="AK47" s="46" t="s">
        <v>1148</v>
      </c>
      <c r="AL47" s="83">
        <v>348145</v>
      </c>
      <c r="AM47" s="46" t="s">
        <v>1148</v>
      </c>
      <c r="AN47" s="83">
        <v>31674</v>
      </c>
      <c r="AO47" s="46" t="s">
        <v>1148</v>
      </c>
      <c r="AP47" s="83">
        <v>243138</v>
      </c>
      <c r="AQ47" s="46" t="s">
        <v>1148</v>
      </c>
      <c r="AR47" s="83">
        <v>0</v>
      </c>
      <c r="AS47" s="46" t="s">
        <v>1148</v>
      </c>
      <c r="AT47" s="204">
        <v>1607044</v>
      </c>
      <c r="AU47" s="46" t="s">
        <v>1148</v>
      </c>
      <c r="AV47" s="46">
        <v>522.85</v>
      </c>
      <c r="AW47" s="46" t="s">
        <v>1148</v>
      </c>
      <c r="AX47" s="46">
        <v>190</v>
      </c>
      <c r="AY47" s="46" t="s">
        <v>1148</v>
      </c>
      <c r="AZ47" s="46">
        <v>14.66</v>
      </c>
      <c r="BA47" s="46" t="s">
        <v>1148</v>
      </c>
      <c r="BB47" s="46">
        <v>144.09040000000002</v>
      </c>
      <c r="BC47" s="46" t="s">
        <v>1148</v>
      </c>
      <c r="BD47" s="46">
        <v>0</v>
      </c>
      <c r="BE47" s="46" t="s">
        <v>1148</v>
      </c>
      <c r="BF47" s="209">
        <v>871.60040000000015</v>
      </c>
      <c r="BG47" s="7" t="s">
        <v>1148</v>
      </c>
      <c r="BI47" s="83">
        <v>41108</v>
      </c>
      <c r="BJ47" s="46" t="s">
        <v>1148</v>
      </c>
      <c r="BK47" s="83">
        <v>2436</v>
      </c>
      <c r="BL47" s="46" t="s">
        <v>1148</v>
      </c>
      <c r="BM47" s="83">
        <v>757</v>
      </c>
      <c r="BN47" s="46" t="s">
        <v>1148</v>
      </c>
      <c r="BO47" s="83">
        <v>2973</v>
      </c>
      <c r="BP47" s="46" t="s">
        <v>1148</v>
      </c>
      <c r="BQ47" s="83">
        <v>0</v>
      </c>
      <c r="BR47" s="46" t="s">
        <v>1148</v>
      </c>
      <c r="BS47" s="85">
        <v>47274</v>
      </c>
      <c r="BT47" s="46" t="s">
        <v>1148</v>
      </c>
      <c r="BU47" s="46">
        <v>111.834</v>
      </c>
      <c r="BV47" s="46" t="s">
        <v>1148</v>
      </c>
      <c r="BW47" s="46">
        <v>7.8</v>
      </c>
      <c r="BX47" s="46" t="s">
        <v>1148</v>
      </c>
      <c r="BY47" s="46">
        <v>1</v>
      </c>
      <c r="BZ47" s="46" t="s">
        <v>1148</v>
      </c>
      <c r="CA47" s="46">
        <v>4.8140000000000001</v>
      </c>
      <c r="CB47" s="46" t="s">
        <v>1148</v>
      </c>
      <c r="CC47" s="46">
        <v>0</v>
      </c>
      <c r="CD47" s="46" t="s">
        <v>1148</v>
      </c>
      <c r="CE47" s="209">
        <v>125.44800000000001</v>
      </c>
      <c r="CF47" s="7" t="s">
        <v>1148</v>
      </c>
      <c r="CH47" s="41">
        <v>21866675</v>
      </c>
      <c r="CI47" s="41" t="s">
        <v>1148</v>
      </c>
      <c r="CJ47" s="41">
        <v>8515244</v>
      </c>
      <c r="CK47" s="41" t="s">
        <v>1148</v>
      </c>
      <c r="CL47" s="41">
        <v>746014</v>
      </c>
      <c r="CM47" s="41" t="s">
        <v>1148</v>
      </c>
      <c r="CN47" s="41">
        <v>8264246</v>
      </c>
      <c r="CO47" s="41" t="s">
        <v>1148</v>
      </c>
      <c r="CP47" s="43">
        <v>39392179</v>
      </c>
      <c r="CQ47" s="7" t="s">
        <v>1148</v>
      </c>
      <c r="CS47" s="39">
        <v>21.329283697247842</v>
      </c>
      <c r="CT47" s="39" t="s">
        <v>1148</v>
      </c>
      <c r="CU47" s="39">
        <v>24.288948916227632</v>
      </c>
      <c r="CV47" s="39" t="s">
        <v>1148</v>
      </c>
      <c r="CW47" s="39">
        <v>23.003114304215103</v>
      </c>
      <c r="CX47" s="39" t="s">
        <v>1148</v>
      </c>
      <c r="CY47" s="39">
        <v>33.579344279613672</v>
      </c>
      <c r="CZ47" s="39" t="s">
        <v>1148</v>
      </c>
      <c r="DA47" s="44">
        <v>23.811733294324309</v>
      </c>
      <c r="DB47" s="7" t="s">
        <v>1148</v>
      </c>
      <c r="DC47" s="1" t="str">
        <f t="shared" si="0"/>
        <v>No</v>
      </c>
    </row>
    <row r="48" spans="1:107">
      <c r="A48" s="7" t="s">
        <v>595</v>
      </c>
      <c r="B48" s="7" t="s">
        <v>596</v>
      </c>
      <c r="C48" s="37" t="s">
        <v>17</v>
      </c>
      <c r="D48" s="298">
        <v>9009</v>
      </c>
      <c r="E48" s="299">
        <v>90009</v>
      </c>
      <c r="F48" s="27" t="s">
        <v>167</v>
      </c>
      <c r="G48" s="73" t="s">
        <v>160</v>
      </c>
      <c r="H48" s="35">
        <v>3281212</v>
      </c>
      <c r="I48" s="35">
        <v>363</v>
      </c>
      <c r="J48" s="294"/>
      <c r="K48" s="8">
        <v>662161</v>
      </c>
      <c r="L48" s="8" t="s">
        <v>1148</v>
      </c>
      <c r="M48" s="8">
        <v>202026</v>
      </c>
      <c r="N48" s="9" t="s">
        <v>1148</v>
      </c>
      <c r="O48" s="8">
        <v>9533</v>
      </c>
      <c r="P48" s="9" t="s">
        <v>1148</v>
      </c>
      <c r="Q48" s="8">
        <v>165509</v>
      </c>
      <c r="R48" s="9" t="s">
        <v>1148</v>
      </c>
      <c r="S48" s="8">
        <v>18153</v>
      </c>
      <c r="T48" s="9" t="s">
        <v>1148</v>
      </c>
      <c r="U48" s="33">
        <v>1057382</v>
      </c>
      <c r="V48" s="9" t="s">
        <v>1148</v>
      </c>
      <c r="W48" s="30">
        <v>377</v>
      </c>
      <c r="X48" s="9" t="s">
        <v>1148</v>
      </c>
      <c r="Y48" s="30">
        <v>119</v>
      </c>
      <c r="Z48" s="9" t="s">
        <v>1148</v>
      </c>
      <c r="AA48" s="30">
        <v>6</v>
      </c>
      <c r="AB48" s="9" t="s">
        <v>1148</v>
      </c>
      <c r="AC48" s="30">
        <v>100</v>
      </c>
      <c r="AD48" s="9" t="s">
        <v>1148</v>
      </c>
      <c r="AE48" s="80">
        <v>10</v>
      </c>
      <c r="AF48" s="46" t="s">
        <v>1148</v>
      </c>
      <c r="AG48" s="88">
        <v>612</v>
      </c>
      <c r="AH48" s="47" t="s">
        <v>1148</v>
      </c>
      <c r="AJ48" s="83">
        <v>592506</v>
      </c>
      <c r="AK48" s="46" t="s">
        <v>1148</v>
      </c>
      <c r="AL48" s="83">
        <v>202026</v>
      </c>
      <c r="AM48" s="46" t="s">
        <v>1148</v>
      </c>
      <c r="AN48" s="83">
        <v>9293</v>
      </c>
      <c r="AO48" s="46" t="s">
        <v>1148</v>
      </c>
      <c r="AP48" s="83">
        <v>160300</v>
      </c>
      <c r="AQ48" s="46" t="s">
        <v>1148</v>
      </c>
      <c r="AR48" s="83">
        <v>18153</v>
      </c>
      <c r="AS48" s="46" t="s">
        <v>1148</v>
      </c>
      <c r="AT48" s="204">
        <v>982278</v>
      </c>
      <c r="AU48" s="46" t="s">
        <v>1148</v>
      </c>
      <c r="AV48" s="46">
        <v>312</v>
      </c>
      <c r="AW48" s="46" t="s">
        <v>1148</v>
      </c>
      <c r="AX48" s="46">
        <v>119</v>
      </c>
      <c r="AY48" s="46" t="s">
        <v>1148</v>
      </c>
      <c r="AZ48" s="46">
        <v>5</v>
      </c>
      <c r="BA48" s="46" t="s">
        <v>1148</v>
      </c>
      <c r="BB48" s="46">
        <v>89</v>
      </c>
      <c r="BC48" s="46" t="s">
        <v>1148</v>
      </c>
      <c r="BD48" s="46">
        <v>10</v>
      </c>
      <c r="BE48" s="46" t="s">
        <v>1148</v>
      </c>
      <c r="BF48" s="209">
        <v>535</v>
      </c>
      <c r="BG48" s="7" t="s">
        <v>1148</v>
      </c>
      <c r="BI48" s="83">
        <v>69655</v>
      </c>
      <c r="BJ48" s="46" t="s">
        <v>1148</v>
      </c>
      <c r="BK48" s="83">
        <v>0</v>
      </c>
      <c r="BL48" s="46" t="s">
        <v>1148</v>
      </c>
      <c r="BM48" s="83">
        <v>240</v>
      </c>
      <c r="BN48" s="46" t="s">
        <v>1148</v>
      </c>
      <c r="BO48" s="83">
        <v>5209</v>
      </c>
      <c r="BP48" s="46" t="s">
        <v>1148</v>
      </c>
      <c r="BQ48" s="83">
        <v>0</v>
      </c>
      <c r="BR48" s="46" t="s">
        <v>1148</v>
      </c>
      <c r="BS48" s="85">
        <v>75104</v>
      </c>
      <c r="BT48" s="46" t="s">
        <v>1148</v>
      </c>
      <c r="BU48" s="46">
        <v>65</v>
      </c>
      <c r="BV48" s="46" t="s">
        <v>1148</v>
      </c>
      <c r="BW48" s="46">
        <v>0</v>
      </c>
      <c r="BX48" s="46" t="s">
        <v>1148</v>
      </c>
      <c r="BY48" s="46">
        <v>1</v>
      </c>
      <c r="BZ48" s="46" t="s">
        <v>1148</v>
      </c>
      <c r="CA48" s="46">
        <v>11</v>
      </c>
      <c r="CB48" s="46" t="s">
        <v>1148</v>
      </c>
      <c r="CC48" s="46">
        <v>0</v>
      </c>
      <c r="CD48" s="46" t="s">
        <v>1148</v>
      </c>
      <c r="CE48" s="209">
        <v>77</v>
      </c>
      <c r="CF48" s="7" t="s">
        <v>1148</v>
      </c>
      <c r="CH48" s="41">
        <v>0</v>
      </c>
      <c r="CI48" s="41" t="s">
        <v>1148</v>
      </c>
      <c r="CJ48" s="41">
        <v>0</v>
      </c>
      <c r="CK48" s="41" t="s">
        <v>1148</v>
      </c>
      <c r="CL48" s="41">
        <v>0</v>
      </c>
      <c r="CM48" s="41" t="s">
        <v>1148</v>
      </c>
      <c r="CN48" s="41">
        <v>0</v>
      </c>
      <c r="CO48" s="41" t="s">
        <v>1148</v>
      </c>
      <c r="CP48" s="43">
        <v>0</v>
      </c>
      <c r="CQ48" s="7" t="s">
        <v>1148</v>
      </c>
      <c r="CS48" s="39">
        <v>0</v>
      </c>
      <c r="CT48" s="39" t="s">
        <v>1148</v>
      </c>
      <c r="CU48" s="39">
        <v>0</v>
      </c>
      <c r="CV48" s="39" t="s">
        <v>1148</v>
      </c>
      <c r="CW48" s="39">
        <v>0</v>
      </c>
      <c r="CX48" s="39" t="s">
        <v>1148</v>
      </c>
      <c r="CY48" s="39">
        <v>0</v>
      </c>
      <c r="CZ48" s="39" t="s">
        <v>1148</v>
      </c>
      <c r="DA48" s="44">
        <v>0</v>
      </c>
      <c r="DB48" s="7" t="s">
        <v>1148</v>
      </c>
      <c r="DC48" s="1" t="str">
        <f t="shared" si="0"/>
        <v>No</v>
      </c>
    </row>
    <row r="49" spans="1:107">
      <c r="A49" s="7" t="s">
        <v>264</v>
      </c>
      <c r="B49" s="7" t="s">
        <v>265</v>
      </c>
      <c r="C49" s="37" t="s">
        <v>73</v>
      </c>
      <c r="D49" s="298">
        <v>5016</v>
      </c>
      <c r="E49" s="299">
        <v>50016</v>
      </c>
      <c r="F49" s="27" t="s">
        <v>167</v>
      </c>
      <c r="G49" s="73" t="s">
        <v>160</v>
      </c>
      <c r="H49" s="35">
        <v>1368035</v>
      </c>
      <c r="I49" s="35">
        <v>361</v>
      </c>
      <c r="J49" s="294"/>
      <c r="K49" s="8">
        <v>1251033</v>
      </c>
      <c r="L49" s="8" t="s">
        <v>1148</v>
      </c>
      <c r="M49" s="8">
        <v>253441</v>
      </c>
      <c r="N49" s="9" t="s">
        <v>1148</v>
      </c>
      <c r="O49" s="8">
        <v>56111</v>
      </c>
      <c r="P49" s="9" t="s">
        <v>1148</v>
      </c>
      <c r="Q49" s="8">
        <v>204759</v>
      </c>
      <c r="R49" s="9" t="s">
        <v>1148</v>
      </c>
      <c r="S49" s="8">
        <v>0</v>
      </c>
      <c r="T49" s="9" t="s">
        <v>1148</v>
      </c>
      <c r="U49" s="33">
        <v>1765344</v>
      </c>
      <c r="V49" s="9" t="s">
        <v>1148</v>
      </c>
      <c r="W49" s="30">
        <v>680</v>
      </c>
      <c r="X49" s="9" t="s">
        <v>1148</v>
      </c>
      <c r="Y49" s="30">
        <v>125</v>
      </c>
      <c r="Z49" s="9" t="s">
        <v>1148</v>
      </c>
      <c r="AA49" s="30">
        <v>27</v>
      </c>
      <c r="AB49" s="9" t="s">
        <v>1148</v>
      </c>
      <c r="AC49" s="30">
        <v>119</v>
      </c>
      <c r="AD49" s="9" t="s">
        <v>1148</v>
      </c>
      <c r="AE49" s="80">
        <v>0</v>
      </c>
      <c r="AF49" s="46" t="s">
        <v>1148</v>
      </c>
      <c r="AG49" s="88">
        <v>951</v>
      </c>
      <c r="AH49" s="47" t="s">
        <v>1148</v>
      </c>
      <c r="AJ49" s="83">
        <v>1238294</v>
      </c>
      <c r="AK49" s="46" t="s">
        <v>1148</v>
      </c>
      <c r="AL49" s="83">
        <v>253441</v>
      </c>
      <c r="AM49" s="46" t="s">
        <v>1148</v>
      </c>
      <c r="AN49" s="83">
        <v>56111</v>
      </c>
      <c r="AO49" s="46" t="s">
        <v>1148</v>
      </c>
      <c r="AP49" s="83">
        <v>184213</v>
      </c>
      <c r="AQ49" s="46" t="s">
        <v>1148</v>
      </c>
      <c r="AR49" s="83">
        <v>0</v>
      </c>
      <c r="AS49" s="46" t="s">
        <v>1148</v>
      </c>
      <c r="AT49" s="204">
        <v>1732059</v>
      </c>
      <c r="AU49" s="46" t="s">
        <v>1148</v>
      </c>
      <c r="AV49" s="46">
        <v>669</v>
      </c>
      <c r="AW49" s="46" t="s">
        <v>1148</v>
      </c>
      <c r="AX49" s="46">
        <v>125</v>
      </c>
      <c r="AY49" s="46" t="s">
        <v>1148</v>
      </c>
      <c r="AZ49" s="46">
        <v>27</v>
      </c>
      <c r="BA49" s="46" t="s">
        <v>1148</v>
      </c>
      <c r="BB49" s="46">
        <v>100</v>
      </c>
      <c r="BC49" s="46" t="s">
        <v>1148</v>
      </c>
      <c r="BD49" s="46">
        <v>0</v>
      </c>
      <c r="BE49" s="46" t="s">
        <v>1148</v>
      </c>
      <c r="BF49" s="209">
        <v>921</v>
      </c>
      <c r="BG49" s="7" t="s">
        <v>1148</v>
      </c>
      <c r="BI49" s="83">
        <v>12739</v>
      </c>
      <c r="BJ49" s="46" t="s">
        <v>1148</v>
      </c>
      <c r="BK49" s="83">
        <v>0</v>
      </c>
      <c r="BL49" s="46" t="s">
        <v>1148</v>
      </c>
      <c r="BM49" s="83">
        <v>0</v>
      </c>
      <c r="BN49" s="46" t="s">
        <v>1148</v>
      </c>
      <c r="BO49" s="83">
        <v>20546</v>
      </c>
      <c r="BP49" s="46" t="s">
        <v>1148</v>
      </c>
      <c r="BQ49" s="83">
        <v>0</v>
      </c>
      <c r="BR49" s="46" t="s">
        <v>1148</v>
      </c>
      <c r="BS49" s="85">
        <v>33285</v>
      </c>
      <c r="BT49" s="46" t="s">
        <v>1148</v>
      </c>
      <c r="BU49" s="46">
        <v>11</v>
      </c>
      <c r="BV49" s="46" t="s">
        <v>1148</v>
      </c>
      <c r="BW49" s="46">
        <v>0</v>
      </c>
      <c r="BX49" s="46" t="s">
        <v>1148</v>
      </c>
      <c r="BY49" s="46">
        <v>0</v>
      </c>
      <c r="BZ49" s="46" t="s">
        <v>1148</v>
      </c>
      <c r="CA49" s="46">
        <v>19</v>
      </c>
      <c r="CB49" s="46" t="s">
        <v>1148</v>
      </c>
      <c r="CC49" s="46">
        <v>0</v>
      </c>
      <c r="CD49" s="46" t="s">
        <v>1148</v>
      </c>
      <c r="CE49" s="209">
        <v>30</v>
      </c>
      <c r="CF49" s="7" t="s">
        <v>1148</v>
      </c>
      <c r="CH49" s="41">
        <v>0</v>
      </c>
      <c r="CI49" s="41" t="s">
        <v>1148</v>
      </c>
      <c r="CJ49" s="41">
        <v>0</v>
      </c>
      <c r="CK49" s="41" t="s">
        <v>1148</v>
      </c>
      <c r="CL49" s="41">
        <v>0</v>
      </c>
      <c r="CM49" s="41" t="s">
        <v>1148</v>
      </c>
      <c r="CN49" s="41">
        <v>0</v>
      </c>
      <c r="CO49" s="41" t="s">
        <v>1148</v>
      </c>
      <c r="CP49" s="43">
        <v>0</v>
      </c>
      <c r="CQ49" s="7" t="s">
        <v>1148</v>
      </c>
      <c r="CS49" s="39">
        <v>0</v>
      </c>
      <c r="CT49" s="39" t="s">
        <v>1148</v>
      </c>
      <c r="CU49" s="39">
        <v>0</v>
      </c>
      <c r="CV49" s="39" t="s">
        <v>1148</v>
      </c>
      <c r="CW49" s="39">
        <v>0</v>
      </c>
      <c r="CX49" s="39" t="s">
        <v>1148</v>
      </c>
      <c r="CY49" s="39">
        <v>0</v>
      </c>
      <c r="CZ49" s="39" t="s">
        <v>1148</v>
      </c>
      <c r="DA49" s="44">
        <v>0</v>
      </c>
      <c r="DB49" s="7" t="s">
        <v>1148</v>
      </c>
      <c r="DC49" s="1" t="str">
        <f t="shared" si="0"/>
        <v>No</v>
      </c>
    </row>
    <row r="50" spans="1:107">
      <c r="A50" s="7" t="s">
        <v>538</v>
      </c>
      <c r="B50" s="7" t="s">
        <v>539</v>
      </c>
      <c r="C50" s="37" t="s">
        <v>70</v>
      </c>
      <c r="D50" s="298">
        <v>2004</v>
      </c>
      <c r="E50" s="299">
        <v>20004</v>
      </c>
      <c r="F50" s="27" t="s">
        <v>167</v>
      </c>
      <c r="G50" s="73" t="s">
        <v>160</v>
      </c>
      <c r="H50" s="35">
        <v>935906</v>
      </c>
      <c r="I50" s="35">
        <v>351</v>
      </c>
      <c r="J50" s="294"/>
      <c r="K50" s="8">
        <v>1422015</v>
      </c>
      <c r="L50" s="8" t="s">
        <v>1148</v>
      </c>
      <c r="M50" s="8">
        <v>440868</v>
      </c>
      <c r="N50" s="9" t="s">
        <v>1148</v>
      </c>
      <c r="O50" s="8">
        <v>170539</v>
      </c>
      <c r="P50" s="9" t="s">
        <v>1148</v>
      </c>
      <c r="Q50" s="8">
        <v>48893</v>
      </c>
      <c r="R50" s="9" t="s">
        <v>1148</v>
      </c>
      <c r="S50" s="8">
        <v>2603</v>
      </c>
      <c r="T50" s="9" t="s">
        <v>1148</v>
      </c>
      <c r="U50" s="33">
        <v>2084918</v>
      </c>
      <c r="V50" s="9" t="s">
        <v>1148</v>
      </c>
      <c r="W50" s="30">
        <v>782</v>
      </c>
      <c r="X50" s="9" t="s">
        <v>1148</v>
      </c>
      <c r="Y50" s="30">
        <v>247.9</v>
      </c>
      <c r="Z50" s="9" t="s">
        <v>1148</v>
      </c>
      <c r="AA50" s="30">
        <v>96.1</v>
      </c>
      <c r="AB50" s="9" t="s">
        <v>1148</v>
      </c>
      <c r="AC50" s="30">
        <v>28.5</v>
      </c>
      <c r="AD50" s="9" t="s">
        <v>1148</v>
      </c>
      <c r="AE50" s="80">
        <v>1.5</v>
      </c>
      <c r="AF50" s="46" t="s">
        <v>1148</v>
      </c>
      <c r="AG50" s="88">
        <v>1156</v>
      </c>
      <c r="AH50" s="47" t="s">
        <v>1148</v>
      </c>
      <c r="AJ50" s="83">
        <v>1422015</v>
      </c>
      <c r="AK50" s="46" t="s">
        <v>1148</v>
      </c>
      <c r="AL50" s="83">
        <v>440868</v>
      </c>
      <c r="AM50" s="46" t="s">
        <v>1148</v>
      </c>
      <c r="AN50" s="83">
        <v>170539</v>
      </c>
      <c r="AO50" s="46" t="s">
        <v>1148</v>
      </c>
      <c r="AP50" s="83">
        <v>48064</v>
      </c>
      <c r="AQ50" s="46" t="s">
        <v>1148</v>
      </c>
      <c r="AR50" s="83">
        <v>2603</v>
      </c>
      <c r="AS50" s="46" t="s">
        <v>1148</v>
      </c>
      <c r="AT50" s="204">
        <v>2084089</v>
      </c>
      <c r="AU50" s="46" t="s">
        <v>1148</v>
      </c>
      <c r="AV50" s="46">
        <v>782</v>
      </c>
      <c r="AW50" s="46" t="s">
        <v>1148</v>
      </c>
      <c r="AX50" s="46">
        <v>247.9</v>
      </c>
      <c r="AY50" s="46" t="s">
        <v>1148</v>
      </c>
      <c r="AZ50" s="46">
        <v>96.1</v>
      </c>
      <c r="BA50" s="46" t="s">
        <v>1148</v>
      </c>
      <c r="BB50" s="46">
        <v>27.5</v>
      </c>
      <c r="BC50" s="46" t="s">
        <v>1148</v>
      </c>
      <c r="BD50" s="46">
        <v>1.5</v>
      </c>
      <c r="BE50" s="46" t="s">
        <v>1148</v>
      </c>
      <c r="BF50" s="209">
        <v>1155</v>
      </c>
      <c r="BG50" s="7" t="s">
        <v>1148</v>
      </c>
      <c r="BI50" s="83">
        <v>0</v>
      </c>
      <c r="BJ50" s="46" t="s">
        <v>1148</v>
      </c>
      <c r="BK50" s="83">
        <v>0</v>
      </c>
      <c r="BL50" s="46" t="s">
        <v>1148</v>
      </c>
      <c r="BM50" s="83">
        <v>0</v>
      </c>
      <c r="BN50" s="46" t="s">
        <v>1148</v>
      </c>
      <c r="BO50" s="83">
        <v>829</v>
      </c>
      <c r="BP50" s="46" t="s">
        <v>1148</v>
      </c>
      <c r="BQ50" s="83">
        <v>0</v>
      </c>
      <c r="BR50" s="46" t="s">
        <v>1148</v>
      </c>
      <c r="BS50" s="85">
        <v>829</v>
      </c>
      <c r="BT50" s="46" t="s">
        <v>1148</v>
      </c>
      <c r="BU50" s="46">
        <v>0</v>
      </c>
      <c r="BV50" s="46" t="s">
        <v>1148</v>
      </c>
      <c r="BW50" s="46">
        <v>0</v>
      </c>
      <c r="BX50" s="46" t="s">
        <v>1148</v>
      </c>
      <c r="BY50" s="46">
        <v>0</v>
      </c>
      <c r="BZ50" s="46" t="s">
        <v>1148</v>
      </c>
      <c r="CA50" s="46">
        <v>1</v>
      </c>
      <c r="CB50" s="46" t="s">
        <v>1148</v>
      </c>
      <c r="CC50" s="46">
        <v>0</v>
      </c>
      <c r="CD50" s="46" t="s">
        <v>1148</v>
      </c>
      <c r="CE50" s="209">
        <v>1</v>
      </c>
      <c r="CF50" s="7" t="s">
        <v>1148</v>
      </c>
      <c r="CH50" s="41">
        <v>27682915</v>
      </c>
      <c r="CI50" s="41" t="s">
        <v>1148</v>
      </c>
      <c r="CJ50" s="41">
        <v>10137812</v>
      </c>
      <c r="CK50" s="41" t="s">
        <v>1148</v>
      </c>
      <c r="CL50" s="41">
        <v>3801365</v>
      </c>
      <c r="CM50" s="41" t="s">
        <v>1148</v>
      </c>
      <c r="CN50" s="41">
        <v>1086999</v>
      </c>
      <c r="CO50" s="41" t="s">
        <v>1148</v>
      </c>
      <c r="CP50" s="43">
        <v>42709091</v>
      </c>
      <c r="CQ50" s="7" t="s">
        <v>1148</v>
      </c>
      <c r="CS50" s="39">
        <v>19.467386068360742</v>
      </c>
      <c r="CT50" s="39" t="s">
        <v>1148</v>
      </c>
      <c r="CU50" s="39">
        <v>22.995118720342596</v>
      </c>
      <c r="CV50" s="39" t="s">
        <v>1148</v>
      </c>
      <c r="CW50" s="39">
        <v>22.290297234063761</v>
      </c>
      <c r="CX50" s="39" t="s">
        <v>1148</v>
      </c>
      <c r="CY50" s="39">
        <v>22.232200928558282</v>
      </c>
      <c r="CZ50" s="39" t="s">
        <v>1148</v>
      </c>
      <c r="DA50" s="44">
        <v>20.484782135316593</v>
      </c>
      <c r="DB50" s="7" t="s">
        <v>1148</v>
      </c>
      <c r="DC50" s="1" t="str">
        <f t="shared" si="0"/>
        <v>No</v>
      </c>
    </row>
    <row r="51" spans="1:107">
      <c r="A51" s="7" t="s">
        <v>636</v>
      </c>
      <c r="B51" s="7" t="s">
        <v>637</v>
      </c>
      <c r="C51" s="37" t="s">
        <v>73</v>
      </c>
      <c r="D51" s="298">
        <v>5012</v>
      </c>
      <c r="E51" s="299">
        <v>50012</v>
      </c>
      <c r="F51" s="27" t="s">
        <v>164</v>
      </c>
      <c r="G51" s="73" t="s">
        <v>160</v>
      </c>
      <c r="H51" s="35">
        <v>1624827</v>
      </c>
      <c r="I51" s="35">
        <v>346</v>
      </c>
      <c r="J51" s="294"/>
      <c r="K51" s="8">
        <v>1096148</v>
      </c>
      <c r="L51" s="8" t="s">
        <v>1148</v>
      </c>
      <c r="M51" s="8">
        <v>330168</v>
      </c>
      <c r="N51" s="9" t="s">
        <v>1148</v>
      </c>
      <c r="O51" s="8">
        <v>54174</v>
      </c>
      <c r="P51" s="9" t="s">
        <v>1148</v>
      </c>
      <c r="Q51" s="8">
        <v>168864</v>
      </c>
      <c r="R51" s="9" t="s">
        <v>1148</v>
      </c>
      <c r="S51" s="8">
        <v>0</v>
      </c>
      <c r="T51" s="9" t="s">
        <v>1148</v>
      </c>
      <c r="U51" s="33">
        <v>1649354</v>
      </c>
      <c r="V51" s="9" t="s">
        <v>1148</v>
      </c>
      <c r="W51" s="30">
        <v>531</v>
      </c>
      <c r="X51" s="9" t="s">
        <v>1148</v>
      </c>
      <c r="Y51" s="30">
        <v>173</v>
      </c>
      <c r="Z51" s="9" t="s">
        <v>1148</v>
      </c>
      <c r="AA51" s="30">
        <v>35</v>
      </c>
      <c r="AB51" s="9" t="s">
        <v>1148</v>
      </c>
      <c r="AC51" s="30">
        <v>103</v>
      </c>
      <c r="AD51" s="9" t="s">
        <v>1148</v>
      </c>
      <c r="AE51" s="80">
        <v>0</v>
      </c>
      <c r="AF51" s="46" t="s">
        <v>1148</v>
      </c>
      <c r="AG51" s="88">
        <v>842</v>
      </c>
      <c r="AH51" s="47" t="s">
        <v>1148</v>
      </c>
      <c r="AJ51" s="83">
        <v>1091276</v>
      </c>
      <c r="AK51" s="46" t="s">
        <v>1148</v>
      </c>
      <c r="AL51" s="83">
        <v>330168</v>
      </c>
      <c r="AM51" s="46" t="s">
        <v>1148</v>
      </c>
      <c r="AN51" s="83">
        <v>54174</v>
      </c>
      <c r="AO51" s="46" t="s">
        <v>1148</v>
      </c>
      <c r="AP51" s="83">
        <v>164859</v>
      </c>
      <c r="AQ51" s="46" t="s">
        <v>1148</v>
      </c>
      <c r="AR51" s="83">
        <v>0</v>
      </c>
      <c r="AS51" s="46" t="s">
        <v>1148</v>
      </c>
      <c r="AT51" s="204">
        <v>1640477</v>
      </c>
      <c r="AU51" s="46" t="s">
        <v>1148</v>
      </c>
      <c r="AV51" s="46">
        <v>525</v>
      </c>
      <c r="AW51" s="46" t="s">
        <v>1148</v>
      </c>
      <c r="AX51" s="46">
        <v>173</v>
      </c>
      <c r="AY51" s="46" t="s">
        <v>1148</v>
      </c>
      <c r="AZ51" s="46">
        <v>35</v>
      </c>
      <c r="BA51" s="46" t="s">
        <v>1148</v>
      </c>
      <c r="BB51" s="46">
        <v>97</v>
      </c>
      <c r="BC51" s="46" t="s">
        <v>1148</v>
      </c>
      <c r="BD51" s="46">
        <v>0</v>
      </c>
      <c r="BE51" s="46" t="s">
        <v>1148</v>
      </c>
      <c r="BF51" s="209">
        <v>830</v>
      </c>
      <c r="BG51" s="7" t="s">
        <v>1148</v>
      </c>
      <c r="BI51" s="83">
        <v>4872</v>
      </c>
      <c r="BJ51" s="46" t="s">
        <v>1148</v>
      </c>
      <c r="BK51" s="83">
        <v>0</v>
      </c>
      <c r="BL51" s="46" t="s">
        <v>1148</v>
      </c>
      <c r="BM51" s="83">
        <v>0</v>
      </c>
      <c r="BN51" s="46" t="s">
        <v>1148</v>
      </c>
      <c r="BO51" s="83">
        <v>4005</v>
      </c>
      <c r="BP51" s="46" t="s">
        <v>1148</v>
      </c>
      <c r="BQ51" s="83">
        <v>0</v>
      </c>
      <c r="BR51" s="46" t="s">
        <v>1148</v>
      </c>
      <c r="BS51" s="85">
        <v>8877</v>
      </c>
      <c r="BT51" s="46" t="s">
        <v>1148</v>
      </c>
      <c r="BU51" s="46">
        <v>6</v>
      </c>
      <c r="BV51" s="46" t="s">
        <v>1148</v>
      </c>
      <c r="BW51" s="46">
        <v>0</v>
      </c>
      <c r="BX51" s="46" t="s">
        <v>1148</v>
      </c>
      <c r="BY51" s="46">
        <v>0</v>
      </c>
      <c r="BZ51" s="46" t="s">
        <v>1148</v>
      </c>
      <c r="CA51" s="46">
        <v>6</v>
      </c>
      <c r="CB51" s="46" t="s">
        <v>1148</v>
      </c>
      <c r="CC51" s="46">
        <v>0</v>
      </c>
      <c r="CD51" s="46" t="s">
        <v>1148</v>
      </c>
      <c r="CE51" s="209">
        <v>12</v>
      </c>
      <c r="CF51" s="7" t="s">
        <v>1148</v>
      </c>
      <c r="CH51" s="41">
        <v>0</v>
      </c>
      <c r="CI51" s="41" t="s">
        <v>1148</v>
      </c>
      <c r="CJ51" s="41">
        <v>0</v>
      </c>
      <c r="CK51" s="41" t="s">
        <v>1148</v>
      </c>
      <c r="CL51" s="41">
        <v>0</v>
      </c>
      <c r="CM51" s="41" t="s">
        <v>1148</v>
      </c>
      <c r="CN51" s="41">
        <v>0</v>
      </c>
      <c r="CO51" s="41" t="s">
        <v>1148</v>
      </c>
      <c r="CP51" s="43">
        <v>0</v>
      </c>
      <c r="CQ51" s="7" t="s">
        <v>1148</v>
      </c>
      <c r="CS51" s="39">
        <v>0</v>
      </c>
      <c r="CT51" s="39" t="s">
        <v>1148</v>
      </c>
      <c r="CU51" s="39">
        <v>0</v>
      </c>
      <c r="CV51" s="39" t="s">
        <v>1148</v>
      </c>
      <c r="CW51" s="39">
        <v>0</v>
      </c>
      <c r="CX51" s="39" t="s">
        <v>1148</v>
      </c>
      <c r="CY51" s="39">
        <v>0</v>
      </c>
      <c r="CZ51" s="39" t="s">
        <v>1148</v>
      </c>
      <c r="DA51" s="44">
        <v>0</v>
      </c>
      <c r="DB51" s="7" t="s">
        <v>1148</v>
      </c>
      <c r="DC51" s="1" t="str">
        <f t="shared" si="0"/>
        <v>No</v>
      </c>
    </row>
    <row r="52" spans="1:107">
      <c r="A52" s="7" t="s">
        <v>324</v>
      </c>
      <c r="B52" s="7" t="s">
        <v>325</v>
      </c>
      <c r="C52" s="37" t="s">
        <v>13</v>
      </c>
      <c r="D52" s="298">
        <v>9033</v>
      </c>
      <c r="E52" s="299">
        <v>90033</v>
      </c>
      <c r="F52" s="27" t="s">
        <v>164</v>
      </c>
      <c r="G52" s="73" t="s">
        <v>160</v>
      </c>
      <c r="H52" s="35">
        <v>843168</v>
      </c>
      <c r="I52" s="35">
        <v>338</v>
      </c>
      <c r="J52" s="294"/>
      <c r="K52" s="8">
        <v>1393910</v>
      </c>
      <c r="L52" s="8" t="s">
        <v>1148</v>
      </c>
      <c r="M52" s="8">
        <v>217696</v>
      </c>
      <c r="N52" s="9" t="s">
        <v>1148</v>
      </c>
      <c r="O52" s="8">
        <v>29537</v>
      </c>
      <c r="P52" s="9" t="s">
        <v>1148</v>
      </c>
      <c r="Q52" s="8">
        <v>114165</v>
      </c>
      <c r="R52" s="9" t="s">
        <v>1148</v>
      </c>
      <c r="S52" s="8">
        <v>0</v>
      </c>
      <c r="T52" s="9" t="s">
        <v>1148</v>
      </c>
      <c r="U52" s="33">
        <v>1755308</v>
      </c>
      <c r="V52" s="9" t="s">
        <v>1148</v>
      </c>
      <c r="W52" s="30">
        <v>730</v>
      </c>
      <c r="X52" s="9" t="s">
        <v>1148</v>
      </c>
      <c r="Y52" s="30">
        <v>116</v>
      </c>
      <c r="Z52" s="9" t="s">
        <v>1148</v>
      </c>
      <c r="AA52" s="30">
        <v>15</v>
      </c>
      <c r="AB52" s="9" t="s">
        <v>1148</v>
      </c>
      <c r="AC52" s="30">
        <v>63</v>
      </c>
      <c r="AD52" s="9" t="s">
        <v>1148</v>
      </c>
      <c r="AE52" s="80">
        <v>0</v>
      </c>
      <c r="AF52" s="46" t="s">
        <v>1148</v>
      </c>
      <c r="AG52" s="88">
        <v>924</v>
      </c>
      <c r="AH52" s="47" t="s">
        <v>1148</v>
      </c>
      <c r="AJ52" s="83">
        <v>1352291</v>
      </c>
      <c r="AK52" s="46" t="s">
        <v>1148</v>
      </c>
      <c r="AL52" s="83">
        <v>217696</v>
      </c>
      <c r="AM52" s="46" t="s">
        <v>1148</v>
      </c>
      <c r="AN52" s="83">
        <v>29537</v>
      </c>
      <c r="AO52" s="46" t="s">
        <v>1148</v>
      </c>
      <c r="AP52" s="83">
        <v>114165</v>
      </c>
      <c r="AQ52" s="46" t="s">
        <v>1148</v>
      </c>
      <c r="AR52" s="83">
        <v>0</v>
      </c>
      <c r="AS52" s="46" t="s">
        <v>1148</v>
      </c>
      <c r="AT52" s="204">
        <v>1713689</v>
      </c>
      <c r="AU52" s="46" t="s">
        <v>1148</v>
      </c>
      <c r="AV52" s="46">
        <v>683</v>
      </c>
      <c r="AW52" s="46" t="s">
        <v>1148</v>
      </c>
      <c r="AX52" s="46">
        <v>116</v>
      </c>
      <c r="AY52" s="46" t="s">
        <v>1148</v>
      </c>
      <c r="AZ52" s="46">
        <v>15</v>
      </c>
      <c r="BA52" s="46" t="s">
        <v>1148</v>
      </c>
      <c r="BB52" s="46">
        <v>63</v>
      </c>
      <c r="BC52" s="46" t="s">
        <v>1148</v>
      </c>
      <c r="BD52" s="46">
        <v>0</v>
      </c>
      <c r="BE52" s="46" t="s">
        <v>1148</v>
      </c>
      <c r="BF52" s="209">
        <v>877</v>
      </c>
      <c r="BG52" s="7" t="s">
        <v>1148</v>
      </c>
      <c r="BI52" s="83">
        <v>41619</v>
      </c>
      <c r="BJ52" s="46" t="s">
        <v>1148</v>
      </c>
      <c r="BK52" s="83">
        <v>0</v>
      </c>
      <c r="BL52" s="46" t="s">
        <v>1148</v>
      </c>
      <c r="BM52" s="83">
        <v>0</v>
      </c>
      <c r="BN52" s="46" t="s">
        <v>1148</v>
      </c>
      <c r="BO52" s="83">
        <v>0</v>
      </c>
      <c r="BP52" s="46" t="s">
        <v>1148</v>
      </c>
      <c r="BQ52" s="83">
        <v>0</v>
      </c>
      <c r="BR52" s="46" t="s">
        <v>1148</v>
      </c>
      <c r="BS52" s="85">
        <v>41619</v>
      </c>
      <c r="BT52" s="46" t="s">
        <v>1148</v>
      </c>
      <c r="BU52" s="46">
        <v>47</v>
      </c>
      <c r="BV52" s="46" t="s">
        <v>1148</v>
      </c>
      <c r="BW52" s="46">
        <v>0</v>
      </c>
      <c r="BX52" s="46" t="s">
        <v>1148</v>
      </c>
      <c r="BY52" s="46">
        <v>0</v>
      </c>
      <c r="BZ52" s="46" t="s">
        <v>1148</v>
      </c>
      <c r="CA52" s="46">
        <v>0</v>
      </c>
      <c r="CB52" s="46" t="s">
        <v>1148</v>
      </c>
      <c r="CC52" s="46">
        <v>0</v>
      </c>
      <c r="CD52" s="46" t="s">
        <v>1148</v>
      </c>
      <c r="CE52" s="209">
        <v>47</v>
      </c>
      <c r="CF52" s="7" t="s">
        <v>1148</v>
      </c>
      <c r="CH52" s="41">
        <v>0</v>
      </c>
      <c r="CI52" s="41" t="s">
        <v>1148</v>
      </c>
      <c r="CJ52" s="41">
        <v>0</v>
      </c>
      <c r="CK52" s="41" t="s">
        <v>1148</v>
      </c>
      <c r="CL52" s="41">
        <v>0</v>
      </c>
      <c r="CM52" s="41" t="s">
        <v>1148</v>
      </c>
      <c r="CN52" s="41">
        <v>0</v>
      </c>
      <c r="CO52" s="41" t="s">
        <v>1148</v>
      </c>
      <c r="CP52" s="43">
        <v>0</v>
      </c>
      <c r="CQ52" s="7" t="s">
        <v>1148</v>
      </c>
      <c r="CS52" s="39">
        <v>0</v>
      </c>
      <c r="CT52" s="39" t="s">
        <v>1148</v>
      </c>
      <c r="CU52" s="39">
        <v>0</v>
      </c>
      <c r="CV52" s="39" t="s">
        <v>1148</v>
      </c>
      <c r="CW52" s="39">
        <v>0</v>
      </c>
      <c r="CX52" s="39" t="s">
        <v>1148</v>
      </c>
      <c r="CY52" s="39">
        <v>0</v>
      </c>
      <c r="CZ52" s="39" t="s">
        <v>1148</v>
      </c>
      <c r="DA52" s="44">
        <v>0</v>
      </c>
      <c r="DB52" s="7" t="s">
        <v>1148</v>
      </c>
      <c r="DC52" s="1" t="str">
        <f t="shared" si="0"/>
        <v>No</v>
      </c>
    </row>
    <row r="53" spans="1:107">
      <c r="A53" s="7" t="s">
        <v>268</v>
      </c>
      <c r="B53" s="7" t="s">
        <v>269</v>
      </c>
      <c r="C53" s="37" t="s">
        <v>89</v>
      </c>
      <c r="D53" s="298">
        <v>40</v>
      </c>
      <c r="E53" s="299">
        <v>40</v>
      </c>
      <c r="F53" s="27" t="s">
        <v>167</v>
      </c>
      <c r="G53" s="73" t="s">
        <v>160</v>
      </c>
      <c r="H53" s="35">
        <v>3059393</v>
      </c>
      <c r="I53" s="35">
        <v>336</v>
      </c>
      <c r="J53" s="294"/>
      <c r="K53" s="8">
        <v>792148</v>
      </c>
      <c r="L53" s="8" t="s">
        <v>1148</v>
      </c>
      <c r="M53" s="8">
        <v>240790</v>
      </c>
      <c r="N53" s="9" t="s">
        <v>1148</v>
      </c>
      <c r="O53" s="8">
        <v>195289</v>
      </c>
      <c r="P53" s="9" t="s">
        <v>1148</v>
      </c>
      <c r="Q53" s="8">
        <v>211405</v>
      </c>
      <c r="R53" s="9" t="s">
        <v>1148</v>
      </c>
      <c r="S53" s="8">
        <v>855673</v>
      </c>
      <c r="T53" s="9" t="s">
        <v>1148</v>
      </c>
      <c r="U53" s="33">
        <v>2295305</v>
      </c>
      <c r="V53" s="9" t="s">
        <v>1148</v>
      </c>
      <c r="W53" s="30">
        <v>480.25</v>
      </c>
      <c r="X53" s="9" t="s">
        <v>1148</v>
      </c>
      <c r="Y53" s="30">
        <v>152.32</v>
      </c>
      <c r="Z53" s="9" t="s">
        <v>1148</v>
      </c>
      <c r="AA53" s="30">
        <v>119.25999999999999</v>
      </c>
      <c r="AB53" s="9" t="s">
        <v>1148</v>
      </c>
      <c r="AC53" s="30">
        <v>129.13</v>
      </c>
      <c r="AD53" s="9" t="s">
        <v>1148</v>
      </c>
      <c r="AE53" s="80">
        <v>472.92999999999995</v>
      </c>
      <c r="AF53" s="46" t="s">
        <v>1148</v>
      </c>
      <c r="AG53" s="88">
        <v>1353.89</v>
      </c>
      <c r="AH53" s="47" t="s">
        <v>1148</v>
      </c>
      <c r="AJ53" s="83">
        <v>690643</v>
      </c>
      <c r="AK53" s="46" t="s">
        <v>1148</v>
      </c>
      <c r="AL53" s="83">
        <v>240707</v>
      </c>
      <c r="AM53" s="46" t="s">
        <v>1148</v>
      </c>
      <c r="AN53" s="83">
        <v>187957</v>
      </c>
      <c r="AO53" s="46" t="s">
        <v>1148</v>
      </c>
      <c r="AP53" s="83">
        <v>209717</v>
      </c>
      <c r="AQ53" s="46" t="s">
        <v>1148</v>
      </c>
      <c r="AR53" s="83">
        <v>855673</v>
      </c>
      <c r="AS53" s="46" t="s">
        <v>1148</v>
      </c>
      <c r="AT53" s="204">
        <v>2184697</v>
      </c>
      <c r="AU53" s="46" t="s">
        <v>1148</v>
      </c>
      <c r="AV53" s="46">
        <v>391.24</v>
      </c>
      <c r="AW53" s="46" t="s">
        <v>1148</v>
      </c>
      <c r="AX53" s="46">
        <v>145.62</v>
      </c>
      <c r="AY53" s="46" t="s">
        <v>1148</v>
      </c>
      <c r="AZ53" s="46">
        <v>119.16</v>
      </c>
      <c r="BA53" s="46" t="s">
        <v>1148</v>
      </c>
      <c r="BB53" s="46">
        <v>122.13</v>
      </c>
      <c r="BC53" s="46" t="s">
        <v>1148</v>
      </c>
      <c r="BD53" s="46">
        <v>472.92999999999995</v>
      </c>
      <c r="BE53" s="46" t="s">
        <v>1148</v>
      </c>
      <c r="BF53" s="209">
        <v>1251.0800000000002</v>
      </c>
      <c r="BG53" s="7" t="s">
        <v>1148</v>
      </c>
      <c r="BI53" s="83">
        <v>101505</v>
      </c>
      <c r="BJ53" s="46" t="s">
        <v>1148</v>
      </c>
      <c r="BK53" s="83">
        <v>83</v>
      </c>
      <c r="BL53" s="46" t="s">
        <v>1148</v>
      </c>
      <c r="BM53" s="83">
        <v>7332</v>
      </c>
      <c r="BN53" s="46" t="s">
        <v>1148</v>
      </c>
      <c r="BO53" s="83">
        <v>1688</v>
      </c>
      <c r="BP53" s="46" t="s">
        <v>1148</v>
      </c>
      <c r="BQ53" s="83">
        <v>0</v>
      </c>
      <c r="BR53" s="46" t="s">
        <v>1148</v>
      </c>
      <c r="BS53" s="85">
        <v>110608</v>
      </c>
      <c r="BT53" s="46" t="s">
        <v>1148</v>
      </c>
      <c r="BU53" s="46">
        <v>89.01</v>
      </c>
      <c r="BV53" s="46" t="s">
        <v>1148</v>
      </c>
      <c r="BW53" s="46">
        <v>6.7</v>
      </c>
      <c r="BX53" s="46" t="s">
        <v>1148</v>
      </c>
      <c r="BY53" s="46">
        <v>0.1</v>
      </c>
      <c r="BZ53" s="46" t="s">
        <v>1148</v>
      </c>
      <c r="CA53" s="46">
        <v>7</v>
      </c>
      <c r="CB53" s="46" t="s">
        <v>1148</v>
      </c>
      <c r="CC53" s="46">
        <v>0</v>
      </c>
      <c r="CD53" s="46" t="s">
        <v>1148</v>
      </c>
      <c r="CE53" s="209">
        <v>102.81</v>
      </c>
      <c r="CF53" s="7" t="s">
        <v>1148</v>
      </c>
      <c r="CH53" s="41">
        <v>34760199</v>
      </c>
      <c r="CI53" s="41" t="s">
        <v>1148</v>
      </c>
      <c r="CJ53" s="41">
        <v>11445824</v>
      </c>
      <c r="CK53" s="41" t="s">
        <v>1148</v>
      </c>
      <c r="CL53" s="41">
        <v>9940225</v>
      </c>
      <c r="CM53" s="41" t="s">
        <v>1148</v>
      </c>
      <c r="CN53" s="41">
        <v>9979388</v>
      </c>
      <c r="CO53" s="41" t="s">
        <v>1148</v>
      </c>
      <c r="CP53" s="43">
        <v>66125636</v>
      </c>
      <c r="CQ53" s="7" t="s">
        <v>1148</v>
      </c>
      <c r="CS53" s="39">
        <v>43.880940177845552</v>
      </c>
      <c r="CT53" s="39" t="s">
        <v>1148</v>
      </c>
      <c r="CU53" s="39">
        <v>47.534465717014825</v>
      </c>
      <c r="CV53" s="39" t="s">
        <v>1148</v>
      </c>
      <c r="CW53" s="39">
        <v>50.900076297180078</v>
      </c>
      <c r="CX53" s="39" t="s">
        <v>1148</v>
      </c>
      <c r="CY53" s="39">
        <v>47.205070835599912</v>
      </c>
      <c r="CZ53" s="39" t="s">
        <v>1148</v>
      </c>
      <c r="DA53" s="44">
        <v>28.809084631454208</v>
      </c>
      <c r="DB53" s="7" t="s">
        <v>1148</v>
      </c>
      <c r="DC53" s="1" t="str">
        <f t="shared" si="0"/>
        <v>No</v>
      </c>
    </row>
    <row r="54" spans="1:107">
      <c r="A54" s="7" t="s">
        <v>411</v>
      </c>
      <c r="B54" s="7" t="s">
        <v>412</v>
      </c>
      <c r="C54" s="37" t="s">
        <v>86</v>
      </c>
      <c r="D54" s="298">
        <v>3006</v>
      </c>
      <c r="E54" s="299">
        <v>30006</v>
      </c>
      <c r="F54" s="27" t="s">
        <v>413</v>
      </c>
      <c r="G54" s="73" t="s">
        <v>160</v>
      </c>
      <c r="H54" s="35">
        <v>953556</v>
      </c>
      <c r="I54" s="35">
        <v>328</v>
      </c>
      <c r="J54" s="294"/>
      <c r="K54" s="8">
        <v>471625</v>
      </c>
      <c r="L54" s="8" t="s">
        <v>1148</v>
      </c>
      <c r="M54" s="8">
        <v>90012</v>
      </c>
      <c r="N54" s="9" t="s">
        <v>1148</v>
      </c>
      <c r="O54" s="8">
        <v>35097</v>
      </c>
      <c r="P54" s="9" t="s">
        <v>1148</v>
      </c>
      <c r="Q54" s="8">
        <v>113485</v>
      </c>
      <c r="R54" s="9" t="s">
        <v>1148</v>
      </c>
      <c r="S54" s="8">
        <v>0</v>
      </c>
      <c r="T54" s="9" t="s">
        <v>1148</v>
      </c>
      <c r="U54" s="33">
        <v>710219</v>
      </c>
      <c r="V54" s="9" t="s">
        <v>1148</v>
      </c>
      <c r="W54" s="30">
        <v>267</v>
      </c>
      <c r="X54" s="9" t="s">
        <v>1148</v>
      </c>
      <c r="Y54" s="30">
        <v>42</v>
      </c>
      <c r="Z54" s="9" t="s">
        <v>1148</v>
      </c>
      <c r="AA54" s="30">
        <v>16</v>
      </c>
      <c r="AB54" s="9" t="s">
        <v>1148</v>
      </c>
      <c r="AC54" s="30">
        <v>62</v>
      </c>
      <c r="AD54" s="9" t="s">
        <v>1148</v>
      </c>
      <c r="AE54" s="80">
        <v>0</v>
      </c>
      <c r="AF54" s="46" t="s">
        <v>1148</v>
      </c>
      <c r="AG54" s="88">
        <v>387</v>
      </c>
      <c r="AH54" s="47" t="s">
        <v>1148</v>
      </c>
      <c r="AJ54" s="83">
        <v>457217</v>
      </c>
      <c r="AK54" s="46" t="s">
        <v>1148</v>
      </c>
      <c r="AL54" s="83">
        <v>83410</v>
      </c>
      <c r="AM54" s="46" t="s">
        <v>1148</v>
      </c>
      <c r="AN54" s="83">
        <v>35097</v>
      </c>
      <c r="AO54" s="46" t="s">
        <v>1148</v>
      </c>
      <c r="AP54" s="83">
        <v>91371</v>
      </c>
      <c r="AQ54" s="46" t="s">
        <v>1148</v>
      </c>
      <c r="AR54" s="83">
        <v>0</v>
      </c>
      <c r="AS54" s="46" t="s">
        <v>1148</v>
      </c>
      <c r="AT54" s="204">
        <v>667095</v>
      </c>
      <c r="AU54" s="46" t="s">
        <v>1148</v>
      </c>
      <c r="AV54" s="46">
        <v>248</v>
      </c>
      <c r="AW54" s="46" t="s">
        <v>1148</v>
      </c>
      <c r="AX54" s="46">
        <v>37</v>
      </c>
      <c r="AY54" s="46" t="s">
        <v>1148</v>
      </c>
      <c r="AZ54" s="46">
        <v>16</v>
      </c>
      <c r="BA54" s="46" t="s">
        <v>1148</v>
      </c>
      <c r="BB54" s="46">
        <v>45</v>
      </c>
      <c r="BC54" s="46" t="s">
        <v>1148</v>
      </c>
      <c r="BD54" s="46">
        <v>0</v>
      </c>
      <c r="BE54" s="46" t="s">
        <v>1148</v>
      </c>
      <c r="BF54" s="209">
        <v>346</v>
      </c>
      <c r="BG54" s="7" t="s">
        <v>1148</v>
      </c>
      <c r="BI54" s="83">
        <v>14408</v>
      </c>
      <c r="BJ54" s="46" t="s">
        <v>1148</v>
      </c>
      <c r="BK54" s="83">
        <v>6602</v>
      </c>
      <c r="BL54" s="46" t="s">
        <v>1148</v>
      </c>
      <c r="BM54" s="83">
        <v>0</v>
      </c>
      <c r="BN54" s="46" t="s">
        <v>1148</v>
      </c>
      <c r="BO54" s="83">
        <v>22114</v>
      </c>
      <c r="BP54" s="46" t="s">
        <v>1148</v>
      </c>
      <c r="BQ54" s="83">
        <v>0</v>
      </c>
      <c r="BR54" s="46" t="s">
        <v>1148</v>
      </c>
      <c r="BS54" s="85">
        <v>43124</v>
      </c>
      <c r="BT54" s="46" t="s">
        <v>1148</v>
      </c>
      <c r="BU54" s="46">
        <v>19</v>
      </c>
      <c r="BV54" s="46" t="s">
        <v>1148</v>
      </c>
      <c r="BW54" s="46">
        <v>5</v>
      </c>
      <c r="BX54" s="46" t="s">
        <v>1148</v>
      </c>
      <c r="BY54" s="46">
        <v>0</v>
      </c>
      <c r="BZ54" s="46" t="s">
        <v>1148</v>
      </c>
      <c r="CA54" s="46">
        <v>17</v>
      </c>
      <c r="CB54" s="46" t="s">
        <v>1148</v>
      </c>
      <c r="CC54" s="46">
        <v>0</v>
      </c>
      <c r="CD54" s="46" t="s">
        <v>1148</v>
      </c>
      <c r="CE54" s="209">
        <v>41</v>
      </c>
      <c r="CF54" s="7" t="s">
        <v>1148</v>
      </c>
      <c r="CH54" s="41">
        <v>11677339</v>
      </c>
      <c r="CI54" s="41" t="s">
        <v>1148</v>
      </c>
      <c r="CJ54" s="41">
        <v>2238252</v>
      </c>
      <c r="CK54" s="41" t="s">
        <v>1148</v>
      </c>
      <c r="CL54" s="41">
        <v>806782</v>
      </c>
      <c r="CM54" s="41" t="s">
        <v>1148</v>
      </c>
      <c r="CN54" s="41">
        <v>3049462</v>
      </c>
      <c r="CO54" s="41" t="s">
        <v>1148</v>
      </c>
      <c r="CP54" s="43">
        <v>17771835</v>
      </c>
      <c r="CQ54" s="7" t="s">
        <v>1148</v>
      </c>
      <c r="CS54" s="39">
        <v>24.75979644844951</v>
      </c>
      <c r="CT54" s="39" t="s">
        <v>1148</v>
      </c>
      <c r="CU54" s="39">
        <v>24.866151179842689</v>
      </c>
      <c r="CV54" s="39" t="s">
        <v>1148</v>
      </c>
      <c r="CW54" s="39">
        <v>22.98720688377924</v>
      </c>
      <c r="CX54" s="39" t="s">
        <v>1148</v>
      </c>
      <c r="CY54" s="39">
        <v>26.871057849054942</v>
      </c>
      <c r="CZ54" s="39" t="s">
        <v>1148</v>
      </c>
      <c r="DA54" s="44">
        <v>25.023035148313408</v>
      </c>
      <c r="DB54" s="7" t="s">
        <v>1148</v>
      </c>
      <c r="DC54" s="1" t="str">
        <f t="shared" si="0"/>
        <v>No</v>
      </c>
    </row>
    <row r="55" spans="1:107">
      <c r="A55" s="7" t="s">
        <v>458</v>
      </c>
      <c r="B55" s="7" t="s">
        <v>459</v>
      </c>
      <c r="C55" s="37" t="s">
        <v>76</v>
      </c>
      <c r="D55" s="298">
        <v>7</v>
      </c>
      <c r="E55" s="299">
        <v>7</v>
      </c>
      <c r="F55" s="27" t="s">
        <v>167</v>
      </c>
      <c r="G55" s="73" t="s">
        <v>160</v>
      </c>
      <c r="H55" s="35">
        <v>247421</v>
      </c>
      <c r="I55" s="35">
        <v>325</v>
      </c>
      <c r="J55" s="294"/>
      <c r="K55" s="8">
        <v>380957</v>
      </c>
      <c r="L55" s="8" t="s">
        <v>1148</v>
      </c>
      <c r="M55" s="8">
        <v>77879</v>
      </c>
      <c r="N55" s="9" t="s">
        <v>1148</v>
      </c>
      <c r="O55" s="8">
        <v>17583</v>
      </c>
      <c r="P55" s="9" t="s">
        <v>1148</v>
      </c>
      <c r="Q55" s="8">
        <v>79880</v>
      </c>
      <c r="R55" s="9" t="s">
        <v>1148</v>
      </c>
      <c r="S55" s="8">
        <v>11157</v>
      </c>
      <c r="T55" s="9" t="s">
        <v>1148</v>
      </c>
      <c r="U55" s="33">
        <v>567456</v>
      </c>
      <c r="V55" s="9" t="s">
        <v>1148</v>
      </c>
      <c r="W55" s="30">
        <v>204.5</v>
      </c>
      <c r="X55" s="9" t="s">
        <v>1148</v>
      </c>
      <c r="Y55" s="30">
        <v>42.800000000000004</v>
      </c>
      <c r="Z55" s="9" t="s">
        <v>1148</v>
      </c>
      <c r="AA55" s="30">
        <v>10.3</v>
      </c>
      <c r="AB55" s="9" t="s">
        <v>1148</v>
      </c>
      <c r="AC55" s="30">
        <v>45.3</v>
      </c>
      <c r="AD55" s="9" t="s">
        <v>1148</v>
      </c>
      <c r="AE55" s="80">
        <v>6.1</v>
      </c>
      <c r="AF55" s="46" t="s">
        <v>1148</v>
      </c>
      <c r="AG55" s="88">
        <v>309</v>
      </c>
      <c r="AH55" s="47" t="s">
        <v>1148</v>
      </c>
      <c r="AJ55" s="83">
        <v>380957</v>
      </c>
      <c r="AK55" s="46" t="s">
        <v>1148</v>
      </c>
      <c r="AL55" s="83">
        <v>77879</v>
      </c>
      <c r="AM55" s="46" t="s">
        <v>1148</v>
      </c>
      <c r="AN55" s="83">
        <v>17583</v>
      </c>
      <c r="AO55" s="46" t="s">
        <v>1148</v>
      </c>
      <c r="AP55" s="83">
        <v>75812</v>
      </c>
      <c r="AQ55" s="46" t="s">
        <v>1148</v>
      </c>
      <c r="AR55" s="83">
        <v>10920</v>
      </c>
      <c r="AS55" s="46" t="s">
        <v>1148</v>
      </c>
      <c r="AT55" s="204">
        <v>563151</v>
      </c>
      <c r="AU55" s="46" t="s">
        <v>1148</v>
      </c>
      <c r="AV55" s="46">
        <v>204.5</v>
      </c>
      <c r="AW55" s="46" t="s">
        <v>1148</v>
      </c>
      <c r="AX55" s="46">
        <v>42.800000000000004</v>
      </c>
      <c r="AY55" s="46" t="s">
        <v>1148</v>
      </c>
      <c r="AZ55" s="46">
        <v>10.3</v>
      </c>
      <c r="BA55" s="46" t="s">
        <v>1148</v>
      </c>
      <c r="BB55" s="46">
        <v>41.5</v>
      </c>
      <c r="BC55" s="46" t="s">
        <v>1148</v>
      </c>
      <c r="BD55" s="46">
        <v>5.8999999999999995</v>
      </c>
      <c r="BE55" s="46" t="s">
        <v>1148</v>
      </c>
      <c r="BF55" s="209">
        <v>305</v>
      </c>
      <c r="BG55" s="7" t="s">
        <v>1148</v>
      </c>
      <c r="BI55" s="83">
        <v>0</v>
      </c>
      <c r="BJ55" s="46" t="s">
        <v>1148</v>
      </c>
      <c r="BK55" s="83">
        <v>0</v>
      </c>
      <c r="BL55" s="46" t="s">
        <v>1148</v>
      </c>
      <c r="BM55" s="83">
        <v>0</v>
      </c>
      <c r="BN55" s="46" t="s">
        <v>1148</v>
      </c>
      <c r="BO55" s="83">
        <v>4068</v>
      </c>
      <c r="BP55" s="46" t="s">
        <v>1148</v>
      </c>
      <c r="BQ55" s="83">
        <v>237</v>
      </c>
      <c r="BR55" s="46" t="s">
        <v>1148</v>
      </c>
      <c r="BS55" s="85">
        <v>4305</v>
      </c>
      <c r="BT55" s="46" t="s">
        <v>1148</v>
      </c>
      <c r="BU55" s="46">
        <v>0</v>
      </c>
      <c r="BV55" s="46" t="s">
        <v>1148</v>
      </c>
      <c r="BW55" s="46">
        <v>0</v>
      </c>
      <c r="BX55" s="46" t="s">
        <v>1148</v>
      </c>
      <c r="BY55" s="46">
        <v>0</v>
      </c>
      <c r="BZ55" s="46" t="s">
        <v>1148</v>
      </c>
      <c r="CA55" s="46">
        <v>3.8</v>
      </c>
      <c r="CB55" s="46" t="s">
        <v>1148</v>
      </c>
      <c r="CC55" s="46">
        <v>0.2</v>
      </c>
      <c r="CD55" s="46" t="s">
        <v>1148</v>
      </c>
      <c r="CE55" s="209">
        <v>4</v>
      </c>
      <c r="CF55" s="7" t="s">
        <v>1148</v>
      </c>
      <c r="CH55" s="41">
        <v>9214695</v>
      </c>
      <c r="CI55" s="41" t="s">
        <v>1148</v>
      </c>
      <c r="CJ55" s="41">
        <v>2209415</v>
      </c>
      <c r="CK55" s="41" t="s">
        <v>1148</v>
      </c>
      <c r="CL55" s="41">
        <v>380093</v>
      </c>
      <c r="CM55" s="41" t="s">
        <v>1148</v>
      </c>
      <c r="CN55" s="41">
        <v>2721757</v>
      </c>
      <c r="CO55" s="41" t="s">
        <v>1148</v>
      </c>
      <c r="CP55" s="43">
        <v>14525960</v>
      </c>
      <c r="CQ55" s="7" t="s">
        <v>1148</v>
      </c>
      <c r="CS55" s="39">
        <v>24.18828109209176</v>
      </c>
      <c r="CT55" s="39" t="s">
        <v>1148</v>
      </c>
      <c r="CU55" s="39">
        <v>28.369842961517225</v>
      </c>
      <c r="CV55" s="39" t="s">
        <v>1148</v>
      </c>
      <c r="CW55" s="39">
        <v>21.617073309446624</v>
      </c>
      <c r="CX55" s="39" t="s">
        <v>1148</v>
      </c>
      <c r="CY55" s="39">
        <v>34.073072108162243</v>
      </c>
      <c r="CZ55" s="39" t="s">
        <v>1148</v>
      </c>
      <c r="DA55" s="44">
        <v>25.598390007330966</v>
      </c>
      <c r="DB55" s="7" t="s">
        <v>1148</v>
      </c>
      <c r="DC55" s="1" t="str">
        <f t="shared" si="0"/>
        <v>No</v>
      </c>
    </row>
    <row r="56" spans="1:107">
      <c r="A56" s="7" t="s">
        <v>650</v>
      </c>
      <c r="B56" s="7" t="s">
        <v>299</v>
      </c>
      <c r="C56" s="37" t="s">
        <v>52</v>
      </c>
      <c r="D56" s="298">
        <v>5031</v>
      </c>
      <c r="E56" s="299">
        <v>50031</v>
      </c>
      <c r="F56" s="27" t="s">
        <v>167</v>
      </c>
      <c r="G56" s="73" t="s">
        <v>160</v>
      </c>
      <c r="H56" s="35">
        <v>3734090</v>
      </c>
      <c r="I56" s="35">
        <v>317</v>
      </c>
      <c r="J56" s="294"/>
      <c r="K56" s="8">
        <v>962124</v>
      </c>
      <c r="L56" s="8" t="s">
        <v>1148</v>
      </c>
      <c r="M56" s="8">
        <v>252683</v>
      </c>
      <c r="N56" s="9" t="s">
        <v>1148</v>
      </c>
      <c r="O56" s="8">
        <v>44401</v>
      </c>
      <c r="P56" s="9" t="s">
        <v>1148</v>
      </c>
      <c r="Q56" s="8">
        <v>166174</v>
      </c>
      <c r="R56" s="9" t="s">
        <v>1148</v>
      </c>
      <c r="S56" s="8">
        <v>0</v>
      </c>
      <c r="T56" s="9" t="s">
        <v>1148</v>
      </c>
      <c r="U56" s="33">
        <v>1425382</v>
      </c>
      <c r="V56" s="9" t="s">
        <v>1148</v>
      </c>
      <c r="W56" s="30">
        <v>465</v>
      </c>
      <c r="X56" s="9" t="s">
        <v>1148</v>
      </c>
      <c r="Y56" s="30">
        <v>155</v>
      </c>
      <c r="Z56" s="9" t="s">
        <v>1148</v>
      </c>
      <c r="AA56" s="30">
        <v>28</v>
      </c>
      <c r="AB56" s="9" t="s">
        <v>1148</v>
      </c>
      <c r="AC56" s="30">
        <v>109</v>
      </c>
      <c r="AD56" s="9" t="s">
        <v>1148</v>
      </c>
      <c r="AE56" s="80">
        <v>0</v>
      </c>
      <c r="AF56" s="46" t="s">
        <v>1148</v>
      </c>
      <c r="AG56" s="88">
        <v>757</v>
      </c>
      <c r="AH56" s="47" t="s">
        <v>1148</v>
      </c>
      <c r="AJ56" s="83">
        <v>961188</v>
      </c>
      <c r="AK56" s="46" t="s">
        <v>1148</v>
      </c>
      <c r="AL56" s="83">
        <v>252683</v>
      </c>
      <c r="AM56" s="46" t="s">
        <v>1148</v>
      </c>
      <c r="AN56" s="83">
        <v>44401</v>
      </c>
      <c r="AO56" s="46" t="s">
        <v>1148</v>
      </c>
      <c r="AP56" s="83">
        <v>166174</v>
      </c>
      <c r="AQ56" s="46" t="s">
        <v>1148</v>
      </c>
      <c r="AR56" s="83">
        <v>0</v>
      </c>
      <c r="AS56" s="46" t="s">
        <v>1148</v>
      </c>
      <c r="AT56" s="204">
        <v>1424446</v>
      </c>
      <c r="AU56" s="46" t="s">
        <v>1148</v>
      </c>
      <c r="AV56" s="46">
        <v>464</v>
      </c>
      <c r="AW56" s="46" t="s">
        <v>1148</v>
      </c>
      <c r="AX56" s="46">
        <v>155</v>
      </c>
      <c r="AY56" s="46" t="s">
        <v>1148</v>
      </c>
      <c r="AZ56" s="46">
        <v>28</v>
      </c>
      <c r="BA56" s="46" t="s">
        <v>1148</v>
      </c>
      <c r="BB56" s="46">
        <v>109</v>
      </c>
      <c r="BC56" s="46" t="s">
        <v>1148</v>
      </c>
      <c r="BD56" s="46">
        <v>0</v>
      </c>
      <c r="BE56" s="46" t="s">
        <v>1148</v>
      </c>
      <c r="BF56" s="209">
        <v>756</v>
      </c>
      <c r="BG56" s="7" t="s">
        <v>1148</v>
      </c>
      <c r="BI56" s="83">
        <v>936</v>
      </c>
      <c r="BJ56" s="46" t="s">
        <v>1148</v>
      </c>
      <c r="BK56" s="83">
        <v>0</v>
      </c>
      <c r="BL56" s="46" t="s">
        <v>1148</v>
      </c>
      <c r="BM56" s="83">
        <v>0</v>
      </c>
      <c r="BN56" s="46" t="s">
        <v>1148</v>
      </c>
      <c r="BO56" s="83">
        <v>0</v>
      </c>
      <c r="BP56" s="46" t="s">
        <v>1148</v>
      </c>
      <c r="BQ56" s="83">
        <v>0</v>
      </c>
      <c r="BR56" s="46" t="s">
        <v>1148</v>
      </c>
      <c r="BS56" s="85">
        <v>936</v>
      </c>
      <c r="BT56" s="46" t="s">
        <v>1148</v>
      </c>
      <c r="BU56" s="46">
        <v>1</v>
      </c>
      <c r="BV56" s="46" t="s">
        <v>1148</v>
      </c>
      <c r="BW56" s="46">
        <v>0</v>
      </c>
      <c r="BX56" s="46" t="s">
        <v>1148</v>
      </c>
      <c r="BY56" s="46">
        <v>0</v>
      </c>
      <c r="BZ56" s="46" t="s">
        <v>1148</v>
      </c>
      <c r="CA56" s="46">
        <v>0</v>
      </c>
      <c r="CB56" s="46" t="s">
        <v>1148</v>
      </c>
      <c r="CC56" s="46">
        <v>0</v>
      </c>
      <c r="CD56" s="46" t="s">
        <v>1148</v>
      </c>
      <c r="CE56" s="209">
        <v>1</v>
      </c>
      <c r="CF56" s="7" t="s">
        <v>1148</v>
      </c>
      <c r="CH56" s="41">
        <v>0</v>
      </c>
      <c r="CI56" s="41" t="s">
        <v>1148</v>
      </c>
      <c r="CJ56" s="41">
        <v>0</v>
      </c>
      <c r="CK56" s="41" t="s">
        <v>1148</v>
      </c>
      <c r="CL56" s="41">
        <v>0</v>
      </c>
      <c r="CM56" s="41" t="s">
        <v>1148</v>
      </c>
      <c r="CN56" s="41">
        <v>0</v>
      </c>
      <c r="CO56" s="41" t="s">
        <v>1148</v>
      </c>
      <c r="CP56" s="43">
        <v>0</v>
      </c>
      <c r="CQ56" s="7" t="s">
        <v>1148</v>
      </c>
      <c r="CS56" s="39">
        <v>0</v>
      </c>
      <c r="CT56" s="39" t="s">
        <v>1148</v>
      </c>
      <c r="CU56" s="39">
        <v>0</v>
      </c>
      <c r="CV56" s="39" t="s">
        <v>1148</v>
      </c>
      <c r="CW56" s="39">
        <v>0</v>
      </c>
      <c r="CX56" s="39" t="s">
        <v>1148</v>
      </c>
      <c r="CY56" s="39">
        <v>0</v>
      </c>
      <c r="CZ56" s="39" t="s">
        <v>1148</v>
      </c>
      <c r="DA56" s="44">
        <v>0</v>
      </c>
      <c r="DB56" s="7" t="s">
        <v>1148</v>
      </c>
      <c r="DC56" s="1" t="str">
        <f t="shared" si="0"/>
        <v>No</v>
      </c>
    </row>
    <row r="57" spans="1:107">
      <c r="A57" s="7" t="s">
        <v>683</v>
      </c>
      <c r="B57" s="7" t="s">
        <v>684</v>
      </c>
      <c r="C57" s="37" t="s">
        <v>45</v>
      </c>
      <c r="D57" s="298">
        <v>4018</v>
      </c>
      <c r="E57" s="299">
        <v>40018</v>
      </c>
      <c r="F57" s="27" t="s">
        <v>167</v>
      </c>
      <c r="G57" s="73" t="s">
        <v>160</v>
      </c>
      <c r="H57" s="35">
        <v>972546</v>
      </c>
      <c r="I57" s="35">
        <v>315</v>
      </c>
      <c r="J57" s="294"/>
      <c r="K57" s="8">
        <v>795646</v>
      </c>
      <c r="L57" s="8" t="s">
        <v>1148</v>
      </c>
      <c r="M57" s="8">
        <v>196528</v>
      </c>
      <c r="N57" s="9" t="s">
        <v>1148</v>
      </c>
      <c r="O57" s="8">
        <v>24241</v>
      </c>
      <c r="P57" s="9" t="s">
        <v>1148</v>
      </c>
      <c r="Q57" s="8">
        <v>118872</v>
      </c>
      <c r="R57" s="9" t="s">
        <v>1148</v>
      </c>
      <c r="S57" s="8">
        <v>0</v>
      </c>
      <c r="T57" s="9" t="s">
        <v>1148</v>
      </c>
      <c r="U57" s="33">
        <v>1135287</v>
      </c>
      <c r="V57" s="9" t="s">
        <v>1148</v>
      </c>
      <c r="W57" s="30">
        <v>421</v>
      </c>
      <c r="X57" s="9" t="s">
        <v>1148</v>
      </c>
      <c r="Y57" s="30">
        <v>108</v>
      </c>
      <c r="Z57" s="9" t="s">
        <v>1148</v>
      </c>
      <c r="AA57" s="30">
        <v>12</v>
      </c>
      <c r="AB57" s="9" t="s">
        <v>1148</v>
      </c>
      <c r="AC57" s="30">
        <v>74</v>
      </c>
      <c r="AD57" s="9" t="s">
        <v>1148</v>
      </c>
      <c r="AE57" s="80">
        <v>0</v>
      </c>
      <c r="AF57" s="46" t="s">
        <v>1148</v>
      </c>
      <c r="AG57" s="88">
        <v>615</v>
      </c>
      <c r="AH57" s="47" t="s">
        <v>1148</v>
      </c>
      <c r="AJ57" s="83">
        <v>763316</v>
      </c>
      <c r="AK57" s="46" t="s">
        <v>1148</v>
      </c>
      <c r="AL57" s="83">
        <v>196528</v>
      </c>
      <c r="AM57" s="46" t="s">
        <v>1148</v>
      </c>
      <c r="AN57" s="83">
        <v>24241</v>
      </c>
      <c r="AO57" s="46" t="s">
        <v>1148</v>
      </c>
      <c r="AP57" s="83">
        <v>116505</v>
      </c>
      <c r="AQ57" s="46" t="s">
        <v>1148</v>
      </c>
      <c r="AR57" s="83">
        <v>0</v>
      </c>
      <c r="AS57" s="46" t="s">
        <v>1148</v>
      </c>
      <c r="AT57" s="204">
        <v>1100590</v>
      </c>
      <c r="AU57" s="46" t="s">
        <v>1148</v>
      </c>
      <c r="AV57" s="46">
        <v>395</v>
      </c>
      <c r="AW57" s="46" t="s">
        <v>1148</v>
      </c>
      <c r="AX57" s="46">
        <v>108</v>
      </c>
      <c r="AY57" s="46" t="s">
        <v>1148</v>
      </c>
      <c r="AZ57" s="46">
        <v>12</v>
      </c>
      <c r="BA57" s="46" t="s">
        <v>1148</v>
      </c>
      <c r="BB57" s="46">
        <v>70</v>
      </c>
      <c r="BC57" s="46" t="s">
        <v>1148</v>
      </c>
      <c r="BD57" s="46">
        <v>0</v>
      </c>
      <c r="BE57" s="46" t="s">
        <v>1148</v>
      </c>
      <c r="BF57" s="209">
        <v>585</v>
      </c>
      <c r="BG57" s="7" t="s">
        <v>1148</v>
      </c>
      <c r="BI57" s="83">
        <v>32330</v>
      </c>
      <c r="BJ57" s="46" t="s">
        <v>1148</v>
      </c>
      <c r="BK57" s="83">
        <v>0</v>
      </c>
      <c r="BL57" s="46" t="s">
        <v>1148</v>
      </c>
      <c r="BM57" s="83">
        <v>0</v>
      </c>
      <c r="BN57" s="46" t="s">
        <v>1148</v>
      </c>
      <c r="BO57" s="83">
        <v>2367</v>
      </c>
      <c r="BP57" s="46" t="s">
        <v>1148</v>
      </c>
      <c r="BQ57" s="83">
        <v>0</v>
      </c>
      <c r="BR57" s="46" t="s">
        <v>1148</v>
      </c>
      <c r="BS57" s="85">
        <v>34697</v>
      </c>
      <c r="BT57" s="46" t="s">
        <v>1148</v>
      </c>
      <c r="BU57" s="46">
        <v>26</v>
      </c>
      <c r="BV57" s="46" t="s">
        <v>1148</v>
      </c>
      <c r="BW57" s="46">
        <v>0</v>
      </c>
      <c r="BX57" s="46" t="s">
        <v>1148</v>
      </c>
      <c r="BY57" s="46">
        <v>0</v>
      </c>
      <c r="BZ57" s="46" t="s">
        <v>1148</v>
      </c>
      <c r="CA57" s="46">
        <v>4</v>
      </c>
      <c r="CB57" s="46" t="s">
        <v>1148</v>
      </c>
      <c r="CC57" s="46">
        <v>0</v>
      </c>
      <c r="CD57" s="46" t="s">
        <v>1148</v>
      </c>
      <c r="CE57" s="209">
        <v>30</v>
      </c>
      <c r="CF57" s="7" t="s">
        <v>1148</v>
      </c>
      <c r="CH57" s="41">
        <v>17666530</v>
      </c>
      <c r="CI57" s="41" t="s">
        <v>1148</v>
      </c>
      <c r="CJ57" s="41">
        <v>4468355</v>
      </c>
      <c r="CK57" s="41" t="s">
        <v>1148</v>
      </c>
      <c r="CL57" s="41">
        <v>577065</v>
      </c>
      <c r="CM57" s="41" t="s">
        <v>1148</v>
      </c>
      <c r="CN57" s="41">
        <v>3972175</v>
      </c>
      <c r="CO57" s="41" t="s">
        <v>1148</v>
      </c>
      <c r="CP57" s="43">
        <v>26684125</v>
      </c>
      <c r="CQ57" s="7" t="s">
        <v>1148</v>
      </c>
      <c r="CS57" s="39">
        <v>22.204007812519638</v>
      </c>
      <c r="CT57" s="39" t="s">
        <v>1148</v>
      </c>
      <c r="CU57" s="39">
        <v>22.736480297972808</v>
      </c>
      <c r="CV57" s="39" t="s">
        <v>1148</v>
      </c>
      <c r="CW57" s="39">
        <v>23.805329813126519</v>
      </c>
      <c r="CX57" s="39" t="s">
        <v>1148</v>
      </c>
      <c r="CY57" s="39">
        <v>33.415564640958344</v>
      </c>
      <c r="CZ57" s="39" t="s">
        <v>1148</v>
      </c>
      <c r="DA57" s="44">
        <v>23.504298912962096</v>
      </c>
      <c r="DB57" s="7" t="s">
        <v>1148</v>
      </c>
      <c r="DC57" s="1" t="str">
        <f t="shared" si="0"/>
        <v>No</v>
      </c>
    </row>
    <row r="58" spans="1:107">
      <c r="A58" s="7" t="s">
        <v>640</v>
      </c>
      <c r="B58" s="7" t="s">
        <v>641</v>
      </c>
      <c r="C58" s="37" t="s">
        <v>89</v>
      </c>
      <c r="D58" s="298">
        <v>2</v>
      </c>
      <c r="E58" s="299">
        <v>2</v>
      </c>
      <c r="F58" s="27" t="s">
        <v>167</v>
      </c>
      <c r="G58" s="73" t="s">
        <v>160</v>
      </c>
      <c r="H58" s="35">
        <v>387847</v>
      </c>
      <c r="I58" s="35">
        <v>311</v>
      </c>
      <c r="J58" s="294"/>
      <c r="K58" s="8">
        <v>682332</v>
      </c>
      <c r="L58" s="8" t="s">
        <v>1148</v>
      </c>
      <c r="M58" s="8">
        <v>135396</v>
      </c>
      <c r="N58" s="9" t="s">
        <v>1148</v>
      </c>
      <c r="O58" s="8">
        <v>40392</v>
      </c>
      <c r="P58" s="9" t="s">
        <v>1148</v>
      </c>
      <c r="Q58" s="8">
        <v>125452</v>
      </c>
      <c r="R58" s="9" t="s">
        <v>1148</v>
      </c>
      <c r="S58" s="8">
        <v>1104</v>
      </c>
      <c r="T58" s="9" t="s">
        <v>1148</v>
      </c>
      <c r="U58" s="33">
        <v>984676</v>
      </c>
      <c r="V58" s="9" t="s">
        <v>1148</v>
      </c>
      <c r="W58" s="30">
        <v>414</v>
      </c>
      <c r="X58" s="9" t="s">
        <v>1148</v>
      </c>
      <c r="Y58" s="30">
        <v>76</v>
      </c>
      <c r="Z58" s="9" t="s">
        <v>1148</v>
      </c>
      <c r="AA58" s="30">
        <v>24</v>
      </c>
      <c r="AB58" s="9" t="s">
        <v>1148</v>
      </c>
      <c r="AC58" s="30">
        <v>70.55</v>
      </c>
      <c r="AD58" s="9" t="s">
        <v>1148</v>
      </c>
      <c r="AE58" s="80">
        <v>0.56000000000000005</v>
      </c>
      <c r="AF58" s="46" t="s">
        <v>1148</v>
      </c>
      <c r="AG58" s="88">
        <v>585.1099999999999</v>
      </c>
      <c r="AH58" s="47" t="s">
        <v>1148</v>
      </c>
      <c r="AJ58" s="83">
        <v>646291</v>
      </c>
      <c r="AK58" s="46" t="s">
        <v>1148</v>
      </c>
      <c r="AL58" s="83">
        <v>135396</v>
      </c>
      <c r="AM58" s="46" t="s">
        <v>1148</v>
      </c>
      <c r="AN58" s="83">
        <v>40392</v>
      </c>
      <c r="AO58" s="46" t="s">
        <v>1148</v>
      </c>
      <c r="AP58" s="83">
        <v>123918</v>
      </c>
      <c r="AQ58" s="46" t="s">
        <v>1148</v>
      </c>
      <c r="AR58" s="83">
        <v>1104</v>
      </c>
      <c r="AS58" s="46" t="s">
        <v>1148</v>
      </c>
      <c r="AT58" s="204">
        <v>947101</v>
      </c>
      <c r="AU58" s="46" t="s">
        <v>1148</v>
      </c>
      <c r="AV58" s="46">
        <v>367</v>
      </c>
      <c r="AW58" s="46" t="s">
        <v>1148</v>
      </c>
      <c r="AX58" s="46">
        <v>76</v>
      </c>
      <c r="AY58" s="46" t="s">
        <v>1148</v>
      </c>
      <c r="AZ58" s="46">
        <v>24</v>
      </c>
      <c r="BA58" s="46" t="s">
        <v>1148</v>
      </c>
      <c r="BB58" s="46">
        <v>69.55</v>
      </c>
      <c r="BC58" s="46" t="s">
        <v>1148</v>
      </c>
      <c r="BD58" s="46">
        <v>0.56000000000000005</v>
      </c>
      <c r="BE58" s="46" t="s">
        <v>1148</v>
      </c>
      <c r="BF58" s="209">
        <v>537.1099999999999</v>
      </c>
      <c r="BG58" s="7" t="s">
        <v>1148</v>
      </c>
      <c r="BI58" s="83">
        <v>36041</v>
      </c>
      <c r="BJ58" s="46" t="s">
        <v>1148</v>
      </c>
      <c r="BK58" s="83">
        <v>0</v>
      </c>
      <c r="BL58" s="46" t="s">
        <v>1148</v>
      </c>
      <c r="BM58" s="83">
        <v>0</v>
      </c>
      <c r="BN58" s="46" t="s">
        <v>1148</v>
      </c>
      <c r="BO58" s="83">
        <v>1534</v>
      </c>
      <c r="BP58" s="46" t="s">
        <v>1148</v>
      </c>
      <c r="BQ58" s="83">
        <v>0</v>
      </c>
      <c r="BR58" s="46" t="s">
        <v>1148</v>
      </c>
      <c r="BS58" s="85">
        <v>37575</v>
      </c>
      <c r="BT58" s="46" t="s">
        <v>1148</v>
      </c>
      <c r="BU58" s="46">
        <v>47</v>
      </c>
      <c r="BV58" s="46" t="s">
        <v>1148</v>
      </c>
      <c r="BW58" s="46">
        <v>0</v>
      </c>
      <c r="BX58" s="46" t="s">
        <v>1148</v>
      </c>
      <c r="BY58" s="46">
        <v>0</v>
      </c>
      <c r="BZ58" s="46" t="s">
        <v>1148</v>
      </c>
      <c r="CA58" s="46">
        <v>1</v>
      </c>
      <c r="CB58" s="46" t="s">
        <v>1148</v>
      </c>
      <c r="CC58" s="46">
        <v>0</v>
      </c>
      <c r="CD58" s="46" t="s">
        <v>1148</v>
      </c>
      <c r="CE58" s="209">
        <v>48</v>
      </c>
      <c r="CF58" s="7" t="s">
        <v>1148</v>
      </c>
      <c r="CH58" s="41">
        <v>16921272</v>
      </c>
      <c r="CI58" s="41" t="s">
        <v>1148</v>
      </c>
      <c r="CJ58" s="41">
        <v>3385240</v>
      </c>
      <c r="CK58" s="41" t="s">
        <v>1148</v>
      </c>
      <c r="CL58" s="41">
        <v>885205</v>
      </c>
      <c r="CM58" s="41" t="s">
        <v>1148</v>
      </c>
      <c r="CN58" s="41">
        <v>3989005</v>
      </c>
      <c r="CO58" s="41" t="s">
        <v>1148</v>
      </c>
      <c r="CP58" s="43">
        <v>25180722</v>
      </c>
      <c r="CQ58" s="7" t="s">
        <v>1148</v>
      </c>
      <c r="CS58" s="39">
        <v>24.799176940257823</v>
      </c>
      <c r="CT58" s="39" t="s">
        <v>1148</v>
      </c>
      <c r="CU58" s="39">
        <v>25.002511152471268</v>
      </c>
      <c r="CV58" s="39" t="s">
        <v>1148</v>
      </c>
      <c r="CW58" s="39">
        <v>21.915354525648642</v>
      </c>
      <c r="CX58" s="39" t="s">
        <v>1148</v>
      </c>
      <c r="CY58" s="39">
        <v>31.797061824442814</v>
      </c>
      <c r="CZ58" s="39" t="s">
        <v>1148</v>
      </c>
      <c r="DA58" s="44">
        <v>25.572596468279922</v>
      </c>
      <c r="DB58" s="7" t="s">
        <v>1148</v>
      </c>
      <c r="DC58" s="1" t="str">
        <f t="shared" si="0"/>
        <v>No</v>
      </c>
    </row>
    <row r="59" spans="1:107">
      <c r="A59" s="7" t="s">
        <v>432</v>
      </c>
      <c r="B59" s="7" t="s">
        <v>433</v>
      </c>
      <c r="C59" s="37" t="s">
        <v>89</v>
      </c>
      <c r="D59" s="298">
        <v>19</v>
      </c>
      <c r="E59" s="299">
        <v>19</v>
      </c>
      <c r="F59" s="27" t="s">
        <v>167</v>
      </c>
      <c r="G59" s="73" t="s">
        <v>160</v>
      </c>
      <c r="H59" s="35">
        <v>176617</v>
      </c>
      <c r="I59" s="35">
        <v>310</v>
      </c>
      <c r="J59" s="294"/>
      <c r="K59" s="8">
        <v>444551</v>
      </c>
      <c r="L59" s="8" t="s">
        <v>1148</v>
      </c>
      <c r="M59" s="8">
        <v>73179</v>
      </c>
      <c r="N59" s="9" t="s">
        <v>1148</v>
      </c>
      <c r="O59" s="8">
        <v>13638</v>
      </c>
      <c r="P59" s="9" t="s">
        <v>1148</v>
      </c>
      <c r="Q59" s="8">
        <v>84689</v>
      </c>
      <c r="R59" s="9" t="s">
        <v>1148</v>
      </c>
      <c r="S59" s="8">
        <v>0</v>
      </c>
      <c r="T59" s="9" t="s">
        <v>1148</v>
      </c>
      <c r="U59" s="33">
        <v>616057</v>
      </c>
      <c r="V59" s="9" t="s">
        <v>1148</v>
      </c>
      <c r="W59" s="30">
        <v>223</v>
      </c>
      <c r="X59" s="9" t="s">
        <v>1148</v>
      </c>
      <c r="Y59" s="30">
        <v>41.000000000000007</v>
      </c>
      <c r="Z59" s="9" t="s">
        <v>1148</v>
      </c>
      <c r="AA59" s="30">
        <v>7</v>
      </c>
      <c r="AB59" s="9" t="s">
        <v>1148</v>
      </c>
      <c r="AC59" s="30">
        <v>47.199999999999996</v>
      </c>
      <c r="AD59" s="9" t="s">
        <v>1148</v>
      </c>
      <c r="AE59" s="80">
        <v>0</v>
      </c>
      <c r="AF59" s="46" t="s">
        <v>1148</v>
      </c>
      <c r="AG59" s="88">
        <v>318.2</v>
      </c>
      <c r="AH59" s="47" t="s">
        <v>1148</v>
      </c>
      <c r="AJ59" s="83">
        <v>444551</v>
      </c>
      <c r="AK59" s="46" t="s">
        <v>1148</v>
      </c>
      <c r="AL59" s="83">
        <v>73179</v>
      </c>
      <c r="AM59" s="46" t="s">
        <v>1148</v>
      </c>
      <c r="AN59" s="83">
        <v>13638</v>
      </c>
      <c r="AO59" s="46" t="s">
        <v>1148</v>
      </c>
      <c r="AP59" s="83">
        <v>84689</v>
      </c>
      <c r="AQ59" s="46" t="s">
        <v>1148</v>
      </c>
      <c r="AR59" s="83">
        <v>0</v>
      </c>
      <c r="AS59" s="46" t="s">
        <v>1148</v>
      </c>
      <c r="AT59" s="204">
        <v>616057</v>
      </c>
      <c r="AU59" s="46" t="s">
        <v>1148</v>
      </c>
      <c r="AV59" s="46">
        <v>223</v>
      </c>
      <c r="AW59" s="46" t="s">
        <v>1148</v>
      </c>
      <c r="AX59" s="46">
        <v>41.000000000000007</v>
      </c>
      <c r="AY59" s="46" t="s">
        <v>1148</v>
      </c>
      <c r="AZ59" s="46">
        <v>7</v>
      </c>
      <c r="BA59" s="46" t="s">
        <v>1148</v>
      </c>
      <c r="BB59" s="46">
        <v>47.199999999999996</v>
      </c>
      <c r="BC59" s="46" t="s">
        <v>1148</v>
      </c>
      <c r="BD59" s="46">
        <v>0</v>
      </c>
      <c r="BE59" s="46" t="s">
        <v>1148</v>
      </c>
      <c r="BF59" s="209">
        <v>318.2</v>
      </c>
      <c r="BG59" s="7" t="s">
        <v>1148</v>
      </c>
      <c r="BI59" s="83">
        <v>0</v>
      </c>
      <c r="BJ59" s="46" t="s">
        <v>1148</v>
      </c>
      <c r="BK59" s="83">
        <v>0</v>
      </c>
      <c r="BL59" s="46" t="s">
        <v>1148</v>
      </c>
      <c r="BM59" s="83">
        <v>0</v>
      </c>
      <c r="BN59" s="46" t="s">
        <v>1148</v>
      </c>
      <c r="BO59" s="83">
        <v>0</v>
      </c>
      <c r="BP59" s="46" t="s">
        <v>1148</v>
      </c>
      <c r="BQ59" s="83">
        <v>0</v>
      </c>
      <c r="BR59" s="46" t="s">
        <v>1148</v>
      </c>
      <c r="BS59" s="85">
        <v>0</v>
      </c>
      <c r="BT59" s="46" t="s">
        <v>1148</v>
      </c>
      <c r="BU59" s="46">
        <v>0</v>
      </c>
      <c r="BV59" s="46" t="s">
        <v>1148</v>
      </c>
      <c r="BW59" s="46">
        <v>0</v>
      </c>
      <c r="BX59" s="46" t="s">
        <v>1148</v>
      </c>
      <c r="BY59" s="46">
        <v>0</v>
      </c>
      <c r="BZ59" s="46" t="s">
        <v>1148</v>
      </c>
      <c r="CA59" s="46">
        <v>0</v>
      </c>
      <c r="CB59" s="46" t="s">
        <v>1148</v>
      </c>
      <c r="CC59" s="46">
        <v>0</v>
      </c>
      <c r="CD59" s="46" t="s">
        <v>1148</v>
      </c>
      <c r="CE59" s="209">
        <v>0</v>
      </c>
      <c r="CF59" s="7" t="s">
        <v>1148</v>
      </c>
      <c r="CH59" s="41">
        <v>11039545</v>
      </c>
      <c r="CI59" s="41" t="s">
        <v>1148</v>
      </c>
      <c r="CJ59" s="41">
        <v>2086825</v>
      </c>
      <c r="CK59" s="41" t="s">
        <v>1148</v>
      </c>
      <c r="CL59" s="41">
        <v>400178</v>
      </c>
      <c r="CM59" s="41" t="s">
        <v>1148</v>
      </c>
      <c r="CN59" s="41">
        <v>2747129</v>
      </c>
      <c r="CO59" s="41" t="s">
        <v>1148</v>
      </c>
      <c r="CP59" s="43">
        <v>16273677</v>
      </c>
      <c r="CQ59" s="7" t="s">
        <v>1148</v>
      </c>
      <c r="CS59" s="39">
        <v>24.83302253284775</v>
      </c>
      <c r="CT59" s="39" t="s">
        <v>1148</v>
      </c>
      <c r="CU59" s="39">
        <v>28.516719277388322</v>
      </c>
      <c r="CV59" s="39" t="s">
        <v>1148</v>
      </c>
      <c r="CW59" s="39">
        <v>29.34286552280393</v>
      </c>
      <c r="CX59" s="39" t="s">
        <v>1148</v>
      </c>
      <c r="CY59" s="39">
        <v>32.437849071307959</v>
      </c>
      <c r="CZ59" s="39" t="s">
        <v>1148</v>
      </c>
      <c r="DA59" s="44">
        <v>26.415862493243321</v>
      </c>
      <c r="DB59" s="7" t="s">
        <v>1148</v>
      </c>
      <c r="DC59" s="1" t="str">
        <f t="shared" si="0"/>
        <v>No</v>
      </c>
    </row>
    <row r="60" spans="1:107">
      <c r="A60" s="7" t="s">
        <v>567</v>
      </c>
      <c r="B60" s="7" t="s">
        <v>568</v>
      </c>
      <c r="C60" s="37" t="s">
        <v>32</v>
      </c>
      <c r="D60" s="298">
        <v>4027</v>
      </c>
      <c r="E60" s="299">
        <v>40027</v>
      </c>
      <c r="F60" s="27" t="s">
        <v>167</v>
      </c>
      <c r="G60" s="73" t="s">
        <v>160</v>
      </c>
      <c r="H60" s="35">
        <v>2441770</v>
      </c>
      <c r="I60" s="35">
        <v>308</v>
      </c>
      <c r="J60" s="294"/>
      <c r="K60" s="8">
        <v>765981</v>
      </c>
      <c r="L60" s="8" t="s">
        <v>1148</v>
      </c>
      <c r="M60" s="8">
        <v>120186</v>
      </c>
      <c r="N60" s="9" t="s">
        <v>1148</v>
      </c>
      <c r="O60" s="8">
        <v>58891</v>
      </c>
      <c r="P60" s="9" t="s">
        <v>1148</v>
      </c>
      <c r="Q60" s="8">
        <v>148592</v>
      </c>
      <c r="R60" s="9" t="s">
        <v>1148</v>
      </c>
      <c r="S60" s="8">
        <v>0</v>
      </c>
      <c r="T60" s="9" t="s">
        <v>1148</v>
      </c>
      <c r="U60" s="33">
        <v>1093650</v>
      </c>
      <c r="V60" s="9" t="s">
        <v>1148</v>
      </c>
      <c r="W60" s="30">
        <v>436</v>
      </c>
      <c r="X60" s="9" t="s">
        <v>1148</v>
      </c>
      <c r="Y60" s="30">
        <v>65</v>
      </c>
      <c r="Z60" s="9" t="s">
        <v>1148</v>
      </c>
      <c r="AA60" s="30">
        <v>34</v>
      </c>
      <c r="AB60" s="9" t="s">
        <v>1148</v>
      </c>
      <c r="AC60" s="30">
        <v>88</v>
      </c>
      <c r="AD60" s="9" t="s">
        <v>1148</v>
      </c>
      <c r="AE60" s="80">
        <v>0</v>
      </c>
      <c r="AF60" s="46" t="s">
        <v>1148</v>
      </c>
      <c r="AG60" s="88">
        <v>623</v>
      </c>
      <c r="AH60" s="47" t="s">
        <v>1148</v>
      </c>
      <c r="AJ60" s="83">
        <v>765390</v>
      </c>
      <c r="AK60" s="46" t="s">
        <v>1148</v>
      </c>
      <c r="AL60" s="83">
        <v>120186</v>
      </c>
      <c r="AM60" s="46" t="s">
        <v>1148</v>
      </c>
      <c r="AN60" s="83">
        <v>58891</v>
      </c>
      <c r="AO60" s="46" t="s">
        <v>1148</v>
      </c>
      <c r="AP60" s="83">
        <v>147007</v>
      </c>
      <c r="AQ60" s="46" t="s">
        <v>1148</v>
      </c>
      <c r="AR60" s="83">
        <v>0</v>
      </c>
      <c r="AS60" s="46" t="s">
        <v>1148</v>
      </c>
      <c r="AT60" s="204">
        <v>1091474</v>
      </c>
      <c r="AU60" s="46" t="s">
        <v>1148</v>
      </c>
      <c r="AV60" s="46">
        <v>435</v>
      </c>
      <c r="AW60" s="46" t="s">
        <v>1148</v>
      </c>
      <c r="AX60" s="46">
        <v>65</v>
      </c>
      <c r="AY60" s="46" t="s">
        <v>1148</v>
      </c>
      <c r="AZ60" s="46">
        <v>34</v>
      </c>
      <c r="BA60" s="46" t="s">
        <v>1148</v>
      </c>
      <c r="BB60" s="46">
        <v>86</v>
      </c>
      <c r="BC60" s="46" t="s">
        <v>1148</v>
      </c>
      <c r="BD60" s="46">
        <v>0</v>
      </c>
      <c r="BE60" s="46" t="s">
        <v>1148</v>
      </c>
      <c r="BF60" s="209">
        <v>620</v>
      </c>
      <c r="BG60" s="7" t="s">
        <v>1148</v>
      </c>
      <c r="BI60" s="83">
        <v>591</v>
      </c>
      <c r="BJ60" s="46" t="s">
        <v>1148</v>
      </c>
      <c r="BK60" s="83">
        <v>0</v>
      </c>
      <c r="BL60" s="46" t="s">
        <v>1148</v>
      </c>
      <c r="BM60" s="83">
        <v>0</v>
      </c>
      <c r="BN60" s="46" t="s">
        <v>1148</v>
      </c>
      <c r="BO60" s="83">
        <v>1585</v>
      </c>
      <c r="BP60" s="46" t="s">
        <v>1148</v>
      </c>
      <c r="BQ60" s="83">
        <v>0</v>
      </c>
      <c r="BR60" s="46" t="s">
        <v>1148</v>
      </c>
      <c r="BS60" s="85">
        <v>2176</v>
      </c>
      <c r="BT60" s="46" t="s">
        <v>1148</v>
      </c>
      <c r="BU60" s="46">
        <v>1</v>
      </c>
      <c r="BV60" s="46" t="s">
        <v>1148</v>
      </c>
      <c r="BW60" s="46">
        <v>0</v>
      </c>
      <c r="BX60" s="46" t="s">
        <v>1148</v>
      </c>
      <c r="BY60" s="46">
        <v>0</v>
      </c>
      <c r="BZ60" s="46" t="s">
        <v>1148</v>
      </c>
      <c r="CA60" s="46">
        <v>2</v>
      </c>
      <c r="CB60" s="46" t="s">
        <v>1148</v>
      </c>
      <c r="CC60" s="46">
        <v>0</v>
      </c>
      <c r="CD60" s="46" t="s">
        <v>1148</v>
      </c>
      <c r="CE60" s="209">
        <v>3</v>
      </c>
      <c r="CF60" s="7" t="s">
        <v>1148</v>
      </c>
      <c r="CH60" s="41">
        <v>17368114</v>
      </c>
      <c r="CI60" s="41" t="s">
        <v>1148</v>
      </c>
      <c r="CJ60" s="41">
        <v>3027322</v>
      </c>
      <c r="CK60" s="41" t="s">
        <v>1148</v>
      </c>
      <c r="CL60" s="41">
        <v>539035</v>
      </c>
      <c r="CM60" s="41" t="s">
        <v>1148</v>
      </c>
      <c r="CN60" s="41">
        <v>3510942</v>
      </c>
      <c r="CO60" s="41" t="s">
        <v>1148</v>
      </c>
      <c r="CP60" s="43">
        <v>24445413</v>
      </c>
      <c r="CQ60" s="7" t="s">
        <v>1148</v>
      </c>
      <c r="CS60" s="39">
        <v>22.674340486252269</v>
      </c>
      <c r="CT60" s="39" t="s">
        <v>1148</v>
      </c>
      <c r="CU60" s="39">
        <v>25.188640939876525</v>
      </c>
      <c r="CV60" s="39" t="s">
        <v>1148</v>
      </c>
      <c r="CW60" s="39">
        <v>9.1530963984309999</v>
      </c>
      <c r="CX60" s="39" t="s">
        <v>1148</v>
      </c>
      <c r="CY60" s="39">
        <v>23.628068805857652</v>
      </c>
      <c r="CZ60" s="39" t="s">
        <v>1148</v>
      </c>
      <c r="DA60" s="44">
        <v>22.3521355095323</v>
      </c>
      <c r="DB60" s="7" t="s">
        <v>1148</v>
      </c>
      <c r="DC60" s="1" t="str">
        <f t="shared" si="0"/>
        <v>No</v>
      </c>
    </row>
    <row r="61" spans="1:107">
      <c r="A61" s="7" t="s">
        <v>569</v>
      </c>
      <c r="B61" s="7" t="s">
        <v>570</v>
      </c>
      <c r="C61" s="37" t="s">
        <v>63</v>
      </c>
      <c r="D61" s="298">
        <v>2098</v>
      </c>
      <c r="E61" s="299">
        <v>20098</v>
      </c>
      <c r="F61" s="27" t="s">
        <v>167</v>
      </c>
      <c r="G61" s="73" t="s">
        <v>160</v>
      </c>
      <c r="H61" s="35">
        <v>18351295</v>
      </c>
      <c r="I61" s="35">
        <v>304</v>
      </c>
      <c r="J61" s="294"/>
      <c r="K61" s="8">
        <v>1097899</v>
      </c>
      <c r="L61" s="8" t="s">
        <v>1148</v>
      </c>
      <c r="M61" s="8">
        <v>416074</v>
      </c>
      <c r="N61" s="9" t="s">
        <v>1148</v>
      </c>
      <c r="O61" s="8">
        <v>855689</v>
      </c>
      <c r="P61" s="9" t="s">
        <v>1148</v>
      </c>
      <c r="Q61" s="8">
        <v>102340</v>
      </c>
      <c r="R61" s="9" t="s">
        <v>1148</v>
      </c>
      <c r="S61" s="8">
        <v>0</v>
      </c>
      <c r="T61" s="9" t="s">
        <v>1148</v>
      </c>
      <c r="U61" s="33">
        <v>2472002</v>
      </c>
      <c r="V61" s="9" t="s">
        <v>1148</v>
      </c>
      <c r="W61" s="30">
        <v>613</v>
      </c>
      <c r="X61" s="9" t="s">
        <v>1148</v>
      </c>
      <c r="Y61" s="30">
        <v>250</v>
      </c>
      <c r="Z61" s="9" t="s">
        <v>1148</v>
      </c>
      <c r="AA61" s="30">
        <v>513</v>
      </c>
      <c r="AB61" s="9" t="s">
        <v>1148</v>
      </c>
      <c r="AC61" s="30">
        <v>66</v>
      </c>
      <c r="AD61" s="9" t="s">
        <v>1148</v>
      </c>
      <c r="AE61" s="80">
        <v>0</v>
      </c>
      <c r="AF61" s="46" t="s">
        <v>1148</v>
      </c>
      <c r="AG61" s="88">
        <v>1442</v>
      </c>
      <c r="AH61" s="47" t="s">
        <v>1148</v>
      </c>
      <c r="AJ61" s="83">
        <v>1097899</v>
      </c>
      <c r="AK61" s="46" t="s">
        <v>1148</v>
      </c>
      <c r="AL61" s="83">
        <v>416074</v>
      </c>
      <c r="AM61" s="46" t="s">
        <v>1148</v>
      </c>
      <c r="AN61" s="83">
        <v>855689</v>
      </c>
      <c r="AO61" s="46" t="s">
        <v>1148</v>
      </c>
      <c r="AP61" s="83">
        <v>102340</v>
      </c>
      <c r="AQ61" s="46" t="s">
        <v>1148</v>
      </c>
      <c r="AR61" s="83">
        <v>0</v>
      </c>
      <c r="AS61" s="46" t="s">
        <v>1148</v>
      </c>
      <c r="AT61" s="204">
        <v>2472002</v>
      </c>
      <c r="AU61" s="46" t="s">
        <v>1148</v>
      </c>
      <c r="AV61" s="46">
        <v>613</v>
      </c>
      <c r="AW61" s="46" t="s">
        <v>1148</v>
      </c>
      <c r="AX61" s="46">
        <v>250</v>
      </c>
      <c r="AY61" s="46" t="s">
        <v>1148</v>
      </c>
      <c r="AZ61" s="46">
        <v>513</v>
      </c>
      <c r="BA61" s="46" t="s">
        <v>1148</v>
      </c>
      <c r="BB61" s="46">
        <v>66</v>
      </c>
      <c r="BC61" s="46" t="s">
        <v>1148</v>
      </c>
      <c r="BD61" s="46">
        <v>0</v>
      </c>
      <c r="BE61" s="46" t="s">
        <v>1148</v>
      </c>
      <c r="BF61" s="209">
        <v>1442</v>
      </c>
      <c r="BG61" s="7" t="s">
        <v>1148</v>
      </c>
      <c r="BI61" s="83">
        <v>0</v>
      </c>
      <c r="BJ61" s="46" t="s">
        <v>1148</v>
      </c>
      <c r="BK61" s="83">
        <v>0</v>
      </c>
      <c r="BL61" s="46" t="s">
        <v>1148</v>
      </c>
      <c r="BM61" s="83">
        <v>0</v>
      </c>
      <c r="BN61" s="46" t="s">
        <v>1148</v>
      </c>
      <c r="BO61" s="83">
        <v>0</v>
      </c>
      <c r="BP61" s="46" t="s">
        <v>1148</v>
      </c>
      <c r="BQ61" s="83">
        <v>0</v>
      </c>
      <c r="BR61" s="46" t="s">
        <v>1148</v>
      </c>
      <c r="BS61" s="85">
        <v>0</v>
      </c>
      <c r="BT61" s="46" t="s">
        <v>1148</v>
      </c>
      <c r="BU61" s="46">
        <v>0</v>
      </c>
      <c r="BV61" s="46" t="s">
        <v>1148</v>
      </c>
      <c r="BW61" s="46">
        <v>0</v>
      </c>
      <c r="BX61" s="46" t="s">
        <v>1148</v>
      </c>
      <c r="BY61" s="46">
        <v>0</v>
      </c>
      <c r="BZ61" s="46" t="s">
        <v>1148</v>
      </c>
      <c r="CA61" s="46">
        <v>0</v>
      </c>
      <c r="CB61" s="46" t="s">
        <v>1148</v>
      </c>
      <c r="CC61" s="46">
        <v>0</v>
      </c>
      <c r="CD61" s="46" t="s">
        <v>1148</v>
      </c>
      <c r="CE61" s="209">
        <v>0</v>
      </c>
      <c r="CF61" s="7" t="s">
        <v>1148</v>
      </c>
      <c r="CH61" s="41">
        <v>64769106</v>
      </c>
      <c r="CI61" s="41" t="s">
        <v>1148</v>
      </c>
      <c r="CJ61" s="41">
        <v>21821850</v>
      </c>
      <c r="CK61" s="41" t="s">
        <v>1148</v>
      </c>
      <c r="CL61" s="41">
        <v>30577872</v>
      </c>
      <c r="CM61" s="41" t="s">
        <v>1148</v>
      </c>
      <c r="CN61" s="41">
        <v>5578218</v>
      </c>
      <c r="CO61" s="41" t="s">
        <v>1148</v>
      </c>
      <c r="CP61" s="43">
        <v>122747046</v>
      </c>
      <c r="CQ61" s="7" t="s">
        <v>1148</v>
      </c>
      <c r="CS61" s="39">
        <v>58.993683389820013</v>
      </c>
      <c r="CT61" s="39" t="s">
        <v>1148</v>
      </c>
      <c r="CU61" s="39">
        <v>52.447040670649933</v>
      </c>
      <c r="CV61" s="39" t="s">
        <v>1148</v>
      </c>
      <c r="CW61" s="39">
        <v>35.734796170103856</v>
      </c>
      <c r="CX61" s="39" t="s">
        <v>1148</v>
      </c>
      <c r="CY61" s="39">
        <v>54.50672268907563</v>
      </c>
      <c r="CZ61" s="39" t="s">
        <v>1148</v>
      </c>
      <c r="DA61" s="44">
        <v>49.654913709616743</v>
      </c>
      <c r="DB61" s="7" t="s">
        <v>1148</v>
      </c>
      <c r="DC61" s="1" t="str">
        <f t="shared" si="0"/>
        <v>No</v>
      </c>
    </row>
    <row r="62" spans="1:107">
      <c r="A62" s="7" t="s">
        <v>585</v>
      </c>
      <c r="B62" s="7" t="s">
        <v>586</v>
      </c>
      <c r="C62" s="37" t="s">
        <v>80</v>
      </c>
      <c r="D62" s="298">
        <v>1001</v>
      </c>
      <c r="E62" s="299">
        <v>10001</v>
      </c>
      <c r="F62" s="27" t="s">
        <v>167</v>
      </c>
      <c r="G62" s="73" t="s">
        <v>160</v>
      </c>
      <c r="H62" s="35">
        <v>1190956</v>
      </c>
      <c r="I62" s="35">
        <v>304</v>
      </c>
      <c r="J62" s="294"/>
      <c r="K62" s="8">
        <v>1095145</v>
      </c>
      <c r="L62" s="8" t="s">
        <v>1148</v>
      </c>
      <c r="M62" s="8">
        <v>164762</v>
      </c>
      <c r="N62" s="9" t="s">
        <v>1148</v>
      </c>
      <c r="O62" s="8">
        <v>63593</v>
      </c>
      <c r="P62" s="9" t="s">
        <v>1148</v>
      </c>
      <c r="Q62" s="8">
        <v>145387</v>
      </c>
      <c r="R62" s="9" t="s">
        <v>1148</v>
      </c>
      <c r="S62" s="8">
        <v>0</v>
      </c>
      <c r="T62" s="9" t="s">
        <v>1148</v>
      </c>
      <c r="U62" s="33">
        <v>1468887</v>
      </c>
      <c r="V62" s="9" t="s">
        <v>1148</v>
      </c>
      <c r="W62" s="30">
        <v>573</v>
      </c>
      <c r="X62" s="9" t="s">
        <v>1148</v>
      </c>
      <c r="Y62" s="30">
        <v>92</v>
      </c>
      <c r="Z62" s="9" t="s">
        <v>1148</v>
      </c>
      <c r="AA62" s="30">
        <v>39</v>
      </c>
      <c r="AB62" s="9" t="s">
        <v>1148</v>
      </c>
      <c r="AC62" s="30">
        <v>87</v>
      </c>
      <c r="AD62" s="9" t="s">
        <v>1148</v>
      </c>
      <c r="AE62" s="80">
        <v>0</v>
      </c>
      <c r="AF62" s="46" t="s">
        <v>1148</v>
      </c>
      <c r="AG62" s="88">
        <v>791</v>
      </c>
      <c r="AH62" s="47" t="s">
        <v>1148</v>
      </c>
      <c r="AJ62" s="83">
        <v>1095145</v>
      </c>
      <c r="AK62" s="46" t="s">
        <v>1148</v>
      </c>
      <c r="AL62" s="83">
        <v>164762</v>
      </c>
      <c r="AM62" s="46" t="s">
        <v>1148</v>
      </c>
      <c r="AN62" s="83">
        <v>63593</v>
      </c>
      <c r="AO62" s="46" t="s">
        <v>1148</v>
      </c>
      <c r="AP62" s="83">
        <v>145387</v>
      </c>
      <c r="AQ62" s="46" t="s">
        <v>1148</v>
      </c>
      <c r="AR62" s="83">
        <v>0</v>
      </c>
      <c r="AS62" s="46" t="s">
        <v>1148</v>
      </c>
      <c r="AT62" s="204">
        <v>1468887</v>
      </c>
      <c r="AU62" s="46" t="s">
        <v>1148</v>
      </c>
      <c r="AV62" s="46">
        <v>573</v>
      </c>
      <c r="AW62" s="46" t="s">
        <v>1148</v>
      </c>
      <c r="AX62" s="46">
        <v>92</v>
      </c>
      <c r="AY62" s="46" t="s">
        <v>1148</v>
      </c>
      <c r="AZ62" s="46">
        <v>39</v>
      </c>
      <c r="BA62" s="46" t="s">
        <v>1148</v>
      </c>
      <c r="BB62" s="46">
        <v>87</v>
      </c>
      <c r="BC62" s="46" t="s">
        <v>1148</v>
      </c>
      <c r="BD62" s="46">
        <v>0</v>
      </c>
      <c r="BE62" s="46" t="s">
        <v>1148</v>
      </c>
      <c r="BF62" s="209">
        <v>791</v>
      </c>
      <c r="BG62" s="7" t="s">
        <v>1148</v>
      </c>
      <c r="BI62" s="83">
        <v>0</v>
      </c>
      <c r="BJ62" s="46" t="s">
        <v>1148</v>
      </c>
      <c r="BK62" s="83">
        <v>0</v>
      </c>
      <c r="BL62" s="46" t="s">
        <v>1148</v>
      </c>
      <c r="BM62" s="83">
        <v>0</v>
      </c>
      <c r="BN62" s="46" t="s">
        <v>1148</v>
      </c>
      <c r="BO62" s="83">
        <v>0</v>
      </c>
      <c r="BP62" s="46" t="s">
        <v>1148</v>
      </c>
      <c r="BQ62" s="83">
        <v>0</v>
      </c>
      <c r="BR62" s="46" t="s">
        <v>1148</v>
      </c>
      <c r="BS62" s="85">
        <v>0</v>
      </c>
      <c r="BT62" s="46" t="s">
        <v>1148</v>
      </c>
      <c r="BU62" s="46">
        <v>0</v>
      </c>
      <c r="BV62" s="46" t="s">
        <v>1148</v>
      </c>
      <c r="BW62" s="46">
        <v>0</v>
      </c>
      <c r="BX62" s="46" t="s">
        <v>1148</v>
      </c>
      <c r="BY62" s="46">
        <v>0</v>
      </c>
      <c r="BZ62" s="46" t="s">
        <v>1148</v>
      </c>
      <c r="CA62" s="46">
        <v>0</v>
      </c>
      <c r="CB62" s="46" t="s">
        <v>1148</v>
      </c>
      <c r="CC62" s="46">
        <v>0</v>
      </c>
      <c r="CD62" s="46" t="s">
        <v>1148</v>
      </c>
      <c r="CE62" s="209">
        <v>0</v>
      </c>
      <c r="CF62" s="7" t="s">
        <v>1148</v>
      </c>
      <c r="CH62" s="41">
        <v>29228186</v>
      </c>
      <c r="CI62" s="41" t="s">
        <v>1148</v>
      </c>
      <c r="CJ62" s="41">
        <v>5355727</v>
      </c>
      <c r="CK62" s="41" t="s">
        <v>1148</v>
      </c>
      <c r="CL62" s="41">
        <v>1441938</v>
      </c>
      <c r="CM62" s="41" t="s">
        <v>1148</v>
      </c>
      <c r="CN62" s="41">
        <v>4584034</v>
      </c>
      <c r="CO62" s="41" t="s">
        <v>1148</v>
      </c>
      <c r="CP62" s="43">
        <v>40609885</v>
      </c>
      <c r="CQ62" s="7" t="s">
        <v>1148</v>
      </c>
      <c r="CS62" s="39">
        <v>26.688873162914501</v>
      </c>
      <c r="CT62" s="39" t="s">
        <v>1148</v>
      </c>
      <c r="CU62" s="39">
        <v>32.505838724948717</v>
      </c>
      <c r="CV62" s="39" t="s">
        <v>1148</v>
      </c>
      <c r="CW62" s="39">
        <v>22.674476750585757</v>
      </c>
      <c r="CX62" s="39" t="s">
        <v>1148</v>
      </c>
      <c r="CY62" s="39">
        <v>31.529875435905549</v>
      </c>
      <c r="CZ62" s="39" t="s">
        <v>1148</v>
      </c>
      <c r="DA62" s="44">
        <v>27.646704613765387</v>
      </c>
      <c r="DB62" s="7" t="s">
        <v>1148</v>
      </c>
      <c r="DC62" s="1" t="str">
        <f t="shared" si="0"/>
        <v>No</v>
      </c>
    </row>
    <row r="63" spans="1:107">
      <c r="A63" s="7" t="s">
        <v>249</v>
      </c>
      <c r="B63" s="7" t="s">
        <v>250</v>
      </c>
      <c r="C63" s="37" t="s">
        <v>58</v>
      </c>
      <c r="D63" s="298">
        <v>4007</v>
      </c>
      <c r="E63" s="299">
        <v>40007</v>
      </c>
      <c r="F63" s="27" t="s">
        <v>164</v>
      </c>
      <c r="G63" s="73" t="s">
        <v>160</v>
      </c>
      <c r="H63" s="35">
        <v>884891</v>
      </c>
      <c r="I63" s="35">
        <v>298</v>
      </c>
      <c r="J63" s="294"/>
      <c r="K63" s="8">
        <v>361399</v>
      </c>
      <c r="L63" s="8" t="s">
        <v>1148</v>
      </c>
      <c r="M63" s="8">
        <v>62905</v>
      </c>
      <c r="N63" s="9" t="s">
        <v>1148</v>
      </c>
      <c r="O63" s="8">
        <v>6064</v>
      </c>
      <c r="P63" s="9" t="s">
        <v>1148</v>
      </c>
      <c r="Q63" s="8">
        <v>29442</v>
      </c>
      <c r="R63" s="9" t="s">
        <v>1148</v>
      </c>
      <c r="S63" s="8">
        <v>0</v>
      </c>
      <c r="T63" s="9" t="s">
        <v>1148</v>
      </c>
      <c r="U63" s="33">
        <v>459810</v>
      </c>
      <c r="V63" s="9" t="s">
        <v>1148</v>
      </c>
      <c r="W63" s="30">
        <v>183</v>
      </c>
      <c r="X63" s="9" t="s">
        <v>1148</v>
      </c>
      <c r="Y63" s="30">
        <v>28</v>
      </c>
      <c r="Z63" s="9" t="s">
        <v>1148</v>
      </c>
      <c r="AA63" s="30">
        <v>3</v>
      </c>
      <c r="AB63" s="9" t="s">
        <v>1148</v>
      </c>
      <c r="AC63" s="30">
        <v>14</v>
      </c>
      <c r="AD63" s="9" t="s">
        <v>1148</v>
      </c>
      <c r="AE63" s="80">
        <v>0</v>
      </c>
      <c r="AF63" s="46" t="s">
        <v>1148</v>
      </c>
      <c r="AG63" s="88">
        <v>228</v>
      </c>
      <c r="AH63" s="47" t="s">
        <v>1148</v>
      </c>
      <c r="AJ63" s="83">
        <v>361399</v>
      </c>
      <c r="AK63" s="46" t="s">
        <v>1148</v>
      </c>
      <c r="AL63" s="83">
        <v>62905</v>
      </c>
      <c r="AM63" s="46" t="s">
        <v>1148</v>
      </c>
      <c r="AN63" s="83">
        <v>6064</v>
      </c>
      <c r="AO63" s="46" t="s">
        <v>1148</v>
      </c>
      <c r="AP63" s="83">
        <v>27894</v>
      </c>
      <c r="AQ63" s="46" t="s">
        <v>1148</v>
      </c>
      <c r="AR63" s="83">
        <v>0</v>
      </c>
      <c r="AS63" s="46" t="s">
        <v>1148</v>
      </c>
      <c r="AT63" s="204">
        <v>458262</v>
      </c>
      <c r="AU63" s="46" t="s">
        <v>1148</v>
      </c>
      <c r="AV63" s="46">
        <v>183</v>
      </c>
      <c r="AW63" s="46" t="s">
        <v>1148</v>
      </c>
      <c r="AX63" s="46">
        <v>28</v>
      </c>
      <c r="AY63" s="46" t="s">
        <v>1148</v>
      </c>
      <c r="AZ63" s="46">
        <v>3</v>
      </c>
      <c r="BA63" s="46" t="s">
        <v>1148</v>
      </c>
      <c r="BB63" s="46">
        <v>12</v>
      </c>
      <c r="BC63" s="46" t="s">
        <v>1148</v>
      </c>
      <c r="BD63" s="46">
        <v>0</v>
      </c>
      <c r="BE63" s="46" t="s">
        <v>1148</v>
      </c>
      <c r="BF63" s="209">
        <v>226</v>
      </c>
      <c r="BG63" s="7" t="s">
        <v>1148</v>
      </c>
      <c r="BI63" s="83">
        <v>0</v>
      </c>
      <c r="BJ63" s="46" t="s">
        <v>1148</v>
      </c>
      <c r="BK63" s="83">
        <v>0</v>
      </c>
      <c r="BL63" s="46" t="s">
        <v>1148</v>
      </c>
      <c r="BM63" s="83">
        <v>0</v>
      </c>
      <c r="BN63" s="46" t="s">
        <v>1148</v>
      </c>
      <c r="BO63" s="83">
        <v>1548</v>
      </c>
      <c r="BP63" s="46" t="s">
        <v>1148</v>
      </c>
      <c r="BQ63" s="83">
        <v>0</v>
      </c>
      <c r="BR63" s="46" t="s">
        <v>1148</v>
      </c>
      <c r="BS63" s="85">
        <v>1548</v>
      </c>
      <c r="BT63" s="46" t="s">
        <v>1148</v>
      </c>
      <c r="BU63" s="46">
        <v>0</v>
      </c>
      <c r="BV63" s="46" t="s">
        <v>1148</v>
      </c>
      <c r="BW63" s="46">
        <v>0</v>
      </c>
      <c r="BX63" s="46" t="s">
        <v>1148</v>
      </c>
      <c r="BY63" s="46">
        <v>0</v>
      </c>
      <c r="BZ63" s="46" t="s">
        <v>1148</v>
      </c>
      <c r="CA63" s="46">
        <v>2</v>
      </c>
      <c r="CB63" s="46" t="s">
        <v>1148</v>
      </c>
      <c r="CC63" s="46">
        <v>0</v>
      </c>
      <c r="CD63" s="46" t="s">
        <v>1148</v>
      </c>
      <c r="CE63" s="209">
        <v>2</v>
      </c>
      <c r="CF63" s="7" t="s">
        <v>1148</v>
      </c>
      <c r="CH63" s="41">
        <v>7406175</v>
      </c>
      <c r="CI63" s="41" t="s">
        <v>1148</v>
      </c>
      <c r="CJ63" s="41">
        <v>1252891</v>
      </c>
      <c r="CK63" s="41" t="s">
        <v>1148</v>
      </c>
      <c r="CL63" s="41">
        <v>79341</v>
      </c>
      <c r="CM63" s="41" t="s">
        <v>1148</v>
      </c>
      <c r="CN63" s="41">
        <v>851976</v>
      </c>
      <c r="CO63" s="41" t="s">
        <v>1148</v>
      </c>
      <c r="CP63" s="43">
        <v>9590383</v>
      </c>
      <c r="CQ63" s="7" t="s">
        <v>1148</v>
      </c>
      <c r="CS63" s="39">
        <v>20.493069986358567</v>
      </c>
      <c r="CT63" s="39" t="s">
        <v>1148</v>
      </c>
      <c r="CU63" s="39">
        <v>19.917192592003815</v>
      </c>
      <c r="CV63" s="39" t="s">
        <v>1148</v>
      </c>
      <c r="CW63" s="39">
        <v>13.083937994722955</v>
      </c>
      <c r="CX63" s="39" t="s">
        <v>1148</v>
      </c>
      <c r="CY63" s="39">
        <v>28.9374363154677</v>
      </c>
      <c r="CZ63" s="39" t="s">
        <v>1148</v>
      </c>
      <c r="DA63" s="44">
        <v>20.857273656510298</v>
      </c>
      <c r="DB63" s="7" t="s">
        <v>1148</v>
      </c>
      <c r="DC63" s="1" t="str">
        <f t="shared" si="0"/>
        <v>No</v>
      </c>
    </row>
    <row r="64" spans="1:107">
      <c r="A64" s="7" t="s">
        <v>445</v>
      </c>
      <c r="B64" s="7" t="s">
        <v>446</v>
      </c>
      <c r="C64" s="37" t="s">
        <v>55</v>
      </c>
      <c r="D64" s="298">
        <v>7005</v>
      </c>
      <c r="E64" s="299">
        <v>70005</v>
      </c>
      <c r="F64" s="27" t="s">
        <v>167</v>
      </c>
      <c r="G64" s="73" t="s">
        <v>160</v>
      </c>
      <c r="H64" s="35">
        <v>1519417</v>
      </c>
      <c r="I64" s="35">
        <v>295</v>
      </c>
      <c r="J64" s="294"/>
      <c r="K64" s="8">
        <v>886114</v>
      </c>
      <c r="L64" s="8" t="s">
        <v>1148</v>
      </c>
      <c r="M64" s="8">
        <v>254406</v>
      </c>
      <c r="N64" s="9" t="s">
        <v>1148</v>
      </c>
      <c r="O64" s="8">
        <v>62744</v>
      </c>
      <c r="P64" s="9" t="s">
        <v>1148</v>
      </c>
      <c r="Q64" s="8">
        <v>174161</v>
      </c>
      <c r="R64" s="9" t="s">
        <v>1148</v>
      </c>
      <c r="S64" s="8">
        <v>1830</v>
      </c>
      <c r="T64" s="9" t="s">
        <v>1148</v>
      </c>
      <c r="U64" s="33">
        <v>1379255</v>
      </c>
      <c r="V64" s="9" t="s">
        <v>1148</v>
      </c>
      <c r="W64" s="30">
        <v>481.46</v>
      </c>
      <c r="X64" s="9" t="s">
        <v>1148</v>
      </c>
      <c r="Y64" s="30">
        <v>132.87</v>
      </c>
      <c r="Z64" s="9" t="s">
        <v>1148</v>
      </c>
      <c r="AA64" s="30">
        <v>36.51</v>
      </c>
      <c r="AB64" s="9" t="s">
        <v>1148</v>
      </c>
      <c r="AC64" s="30">
        <v>95.24</v>
      </c>
      <c r="AD64" s="9" t="s">
        <v>1148</v>
      </c>
      <c r="AE64" s="80">
        <v>1</v>
      </c>
      <c r="AF64" s="46" t="s">
        <v>1148</v>
      </c>
      <c r="AG64" s="88">
        <v>747.08</v>
      </c>
      <c r="AH64" s="47" t="s">
        <v>1148</v>
      </c>
      <c r="AJ64" s="83">
        <v>772433</v>
      </c>
      <c r="AK64" s="46" t="s">
        <v>1148</v>
      </c>
      <c r="AL64" s="83">
        <v>253608</v>
      </c>
      <c r="AM64" s="46" t="s">
        <v>1148</v>
      </c>
      <c r="AN64" s="83">
        <v>62744</v>
      </c>
      <c r="AO64" s="46" t="s">
        <v>1148</v>
      </c>
      <c r="AP64" s="83">
        <v>174161</v>
      </c>
      <c r="AQ64" s="46" t="s">
        <v>1148</v>
      </c>
      <c r="AR64" s="83">
        <v>1830</v>
      </c>
      <c r="AS64" s="46" t="s">
        <v>1148</v>
      </c>
      <c r="AT64" s="204">
        <v>1264776</v>
      </c>
      <c r="AU64" s="46" t="s">
        <v>1148</v>
      </c>
      <c r="AV64" s="46">
        <v>373.59</v>
      </c>
      <c r="AW64" s="46" t="s">
        <v>1148</v>
      </c>
      <c r="AX64" s="46">
        <v>131.87</v>
      </c>
      <c r="AY64" s="46" t="s">
        <v>1148</v>
      </c>
      <c r="AZ64" s="46">
        <v>36.51</v>
      </c>
      <c r="BA64" s="46" t="s">
        <v>1148</v>
      </c>
      <c r="BB64" s="46">
        <v>95.24</v>
      </c>
      <c r="BC64" s="46" t="s">
        <v>1148</v>
      </c>
      <c r="BD64" s="46">
        <v>1</v>
      </c>
      <c r="BE64" s="46" t="s">
        <v>1148</v>
      </c>
      <c r="BF64" s="209">
        <v>638.21</v>
      </c>
      <c r="BG64" s="7" t="s">
        <v>1148</v>
      </c>
      <c r="BI64" s="83">
        <v>113681</v>
      </c>
      <c r="BJ64" s="46" t="s">
        <v>1148</v>
      </c>
      <c r="BK64" s="83">
        <v>798</v>
      </c>
      <c r="BL64" s="46" t="s">
        <v>1148</v>
      </c>
      <c r="BM64" s="83">
        <v>0</v>
      </c>
      <c r="BN64" s="46" t="s">
        <v>1148</v>
      </c>
      <c r="BO64" s="83">
        <v>0</v>
      </c>
      <c r="BP64" s="46" t="s">
        <v>1148</v>
      </c>
      <c r="BQ64" s="83">
        <v>0</v>
      </c>
      <c r="BR64" s="46" t="s">
        <v>1148</v>
      </c>
      <c r="BS64" s="85">
        <v>114479</v>
      </c>
      <c r="BT64" s="46" t="s">
        <v>1148</v>
      </c>
      <c r="BU64" s="46">
        <v>107.87</v>
      </c>
      <c r="BV64" s="46" t="s">
        <v>1148</v>
      </c>
      <c r="BW64" s="46">
        <v>1</v>
      </c>
      <c r="BX64" s="46" t="s">
        <v>1148</v>
      </c>
      <c r="BY64" s="46">
        <v>0</v>
      </c>
      <c r="BZ64" s="46" t="s">
        <v>1148</v>
      </c>
      <c r="CA64" s="46">
        <v>0</v>
      </c>
      <c r="CB64" s="46" t="s">
        <v>1148</v>
      </c>
      <c r="CC64" s="46">
        <v>0</v>
      </c>
      <c r="CD64" s="46" t="s">
        <v>1148</v>
      </c>
      <c r="CE64" s="209">
        <v>108.87</v>
      </c>
      <c r="CF64" s="7" t="s">
        <v>1148</v>
      </c>
      <c r="CH64" s="41">
        <v>0</v>
      </c>
      <c r="CI64" s="41" t="s">
        <v>1148</v>
      </c>
      <c r="CJ64" s="41">
        <v>0</v>
      </c>
      <c r="CK64" s="41" t="s">
        <v>1148</v>
      </c>
      <c r="CL64" s="41">
        <v>0</v>
      </c>
      <c r="CM64" s="41" t="s">
        <v>1148</v>
      </c>
      <c r="CN64" s="41">
        <v>0</v>
      </c>
      <c r="CO64" s="41" t="s">
        <v>1148</v>
      </c>
      <c r="CP64" s="43">
        <v>0</v>
      </c>
      <c r="CQ64" s="7" t="s">
        <v>1148</v>
      </c>
      <c r="CS64" s="39">
        <v>0</v>
      </c>
      <c r="CT64" s="39" t="s">
        <v>1148</v>
      </c>
      <c r="CU64" s="39">
        <v>0</v>
      </c>
      <c r="CV64" s="39" t="s">
        <v>1148</v>
      </c>
      <c r="CW64" s="39">
        <v>0</v>
      </c>
      <c r="CX64" s="39" t="s">
        <v>1148</v>
      </c>
      <c r="CY64" s="39">
        <v>0</v>
      </c>
      <c r="CZ64" s="39" t="s">
        <v>1148</v>
      </c>
      <c r="DA64" s="44">
        <v>0</v>
      </c>
      <c r="DB64" s="7" t="s">
        <v>1148</v>
      </c>
      <c r="DC64" s="1" t="str">
        <f t="shared" si="0"/>
        <v>No</v>
      </c>
    </row>
    <row r="65" spans="1:107">
      <c r="A65" s="7" t="s">
        <v>49</v>
      </c>
      <c r="B65" s="7" t="s">
        <v>587</v>
      </c>
      <c r="C65" s="37" t="s">
        <v>48</v>
      </c>
      <c r="D65" s="298">
        <v>3051</v>
      </c>
      <c r="E65" s="299">
        <v>30051</v>
      </c>
      <c r="F65" s="27" t="s">
        <v>164</v>
      </c>
      <c r="G65" s="73" t="s">
        <v>160</v>
      </c>
      <c r="H65" s="35">
        <v>4586770</v>
      </c>
      <c r="I65" s="35">
        <v>282</v>
      </c>
      <c r="J65" s="294"/>
      <c r="K65" s="8">
        <v>1449447</v>
      </c>
      <c r="L65" s="8" t="s">
        <v>1148</v>
      </c>
      <c r="M65" s="8">
        <v>144938</v>
      </c>
      <c r="N65" s="9" t="s">
        <v>1148</v>
      </c>
      <c r="O65" s="8">
        <v>451</v>
      </c>
      <c r="P65" s="9" t="s">
        <v>1148</v>
      </c>
      <c r="Q65" s="8">
        <v>234661</v>
      </c>
      <c r="R65" s="9" t="s">
        <v>1148</v>
      </c>
      <c r="S65" s="8">
        <v>0</v>
      </c>
      <c r="T65" s="9" t="s">
        <v>1148</v>
      </c>
      <c r="U65" s="33">
        <v>1829497</v>
      </c>
      <c r="V65" s="9" t="s">
        <v>1148</v>
      </c>
      <c r="W65" s="30">
        <v>704</v>
      </c>
      <c r="X65" s="9" t="s">
        <v>1148</v>
      </c>
      <c r="Y65" s="30">
        <v>81</v>
      </c>
      <c r="Z65" s="9" t="s">
        <v>1148</v>
      </c>
      <c r="AA65" s="30">
        <v>0.3</v>
      </c>
      <c r="AB65" s="9" t="s">
        <v>1148</v>
      </c>
      <c r="AC65" s="30">
        <v>2</v>
      </c>
      <c r="AD65" s="9" t="s">
        <v>1148</v>
      </c>
      <c r="AE65" s="80">
        <v>0</v>
      </c>
      <c r="AF65" s="46" t="s">
        <v>1148</v>
      </c>
      <c r="AG65" s="88">
        <v>787.3</v>
      </c>
      <c r="AH65" s="47" t="s">
        <v>1148</v>
      </c>
      <c r="AJ65" s="83">
        <v>1428370</v>
      </c>
      <c r="AK65" s="46" t="s">
        <v>1148</v>
      </c>
      <c r="AL65" s="83">
        <v>144938</v>
      </c>
      <c r="AM65" s="46" t="s">
        <v>1148</v>
      </c>
      <c r="AN65" s="83">
        <v>0</v>
      </c>
      <c r="AO65" s="46" t="s">
        <v>1148</v>
      </c>
      <c r="AP65" s="83">
        <v>232657</v>
      </c>
      <c r="AQ65" s="46" t="s">
        <v>1148</v>
      </c>
      <c r="AR65" s="83">
        <v>0</v>
      </c>
      <c r="AS65" s="46" t="s">
        <v>1148</v>
      </c>
      <c r="AT65" s="204">
        <v>1805965</v>
      </c>
      <c r="AU65" s="46" t="s">
        <v>1148</v>
      </c>
      <c r="AV65" s="46">
        <v>673</v>
      </c>
      <c r="AW65" s="46" t="s">
        <v>1148</v>
      </c>
      <c r="AX65" s="46">
        <v>81</v>
      </c>
      <c r="AY65" s="46" t="s">
        <v>1148</v>
      </c>
      <c r="AZ65" s="46">
        <v>0</v>
      </c>
      <c r="BA65" s="46" t="s">
        <v>1148</v>
      </c>
      <c r="BB65" s="46">
        <v>0</v>
      </c>
      <c r="BC65" s="46" t="s">
        <v>1148</v>
      </c>
      <c r="BD65" s="46">
        <v>0</v>
      </c>
      <c r="BE65" s="46" t="s">
        <v>1148</v>
      </c>
      <c r="BF65" s="209">
        <v>754</v>
      </c>
      <c r="BG65" s="7" t="s">
        <v>1148</v>
      </c>
      <c r="BI65" s="83">
        <v>21077</v>
      </c>
      <c r="BJ65" s="46" t="s">
        <v>1148</v>
      </c>
      <c r="BK65" s="83">
        <v>0</v>
      </c>
      <c r="BL65" s="46" t="s">
        <v>1148</v>
      </c>
      <c r="BM65" s="83">
        <v>451</v>
      </c>
      <c r="BN65" s="46" t="s">
        <v>1148</v>
      </c>
      <c r="BO65" s="83">
        <v>2004</v>
      </c>
      <c r="BP65" s="46" t="s">
        <v>1148</v>
      </c>
      <c r="BQ65" s="83">
        <v>0</v>
      </c>
      <c r="BR65" s="46" t="s">
        <v>1148</v>
      </c>
      <c r="BS65" s="85">
        <v>23532</v>
      </c>
      <c r="BT65" s="46" t="s">
        <v>1148</v>
      </c>
      <c r="BU65" s="46">
        <v>31</v>
      </c>
      <c r="BV65" s="46" t="s">
        <v>1148</v>
      </c>
      <c r="BW65" s="46">
        <v>0</v>
      </c>
      <c r="BX65" s="46" t="s">
        <v>1148</v>
      </c>
      <c r="BY65" s="46">
        <v>0.3</v>
      </c>
      <c r="BZ65" s="46" t="s">
        <v>1148</v>
      </c>
      <c r="CA65" s="46">
        <v>2</v>
      </c>
      <c r="CB65" s="46" t="s">
        <v>1148</v>
      </c>
      <c r="CC65" s="46">
        <v>0</v>
      </c>
      <c r="CD65" s="46" t="s">
        <v>1148</v>
      </c>
      <c r="CE65" s="209">
        <v>33.299999999999997</v>
      </c>
      <c r="CF65" s="7" t="s">
        <v>1148</v>
      </c>
      <c r="CH65" s="41">
        <v>36659472</v>
      </c>
      <c r="CI65" s="41" t="s">
        <v>1148</v>
      </c>
      <c r="CJ65" s="41">
        <v>6411530</v>
      </c>
      <c r="CK65" s="41" t="s">
        <v>1148</v>
      </c>
      <c r="CL65" s="41">
        <v>13082</v>
      </c>
      <c r="CM65" s="41" t="s">
        <v>1148</v>
      </c>
      <c r="CN65" s="41">
        <v>7709337</v>
      </c>
      <c r="CO65" s="41" t="s">
        <v>1148</v>
      </c>
      <c r="CP65" s="43">
        <v>50793421</v>
      </c>
      <c r="CQ65" s="7" t="s">
        <v>1148</v>
      </c>
      <c r="CS65" s="39">
        <v>25.292040343662102</v>
      </c>
      <c r="CT65" s="39" t="s">
        <v>1148</v>
      </c>
      <c r="CU65" s="39">
        <v>44.23636313458168</v>
      </c>
      <c r="CV65" s="39" t="s">
        <v>1148</v>
      </c>
      <c r="CW65" s="39">
        <v>29.006651884700666</v>
      </c>
      <c r="CX65" s="39" t="s">
        <v>1148</v>
      </c>
      <c r="CY65" s="39">
        <v>32.85308167952919</v>
      </c>
      <c r="CZ65" s="39" t="s">
        <v>1148</v>
      </c>
      <c r="DA65" s="44">
        <v>27.763598956434475</v>
      </c>
      <c r="DB65" s="7" t="s">
        <v>1148</v>
      </c>
      <c r="DC65" s="1" t="str">
        <f t="shared" si="0"/>
        <v>No</v>
      </c>
    </row>
    <row r="66" spans="1:107">
      <c r="A66" s="7" t="s">
        <v>504</v>
      </c>
      <c r="B66" s="7" t="s">
        <v>505</v>
      </c>
      <c r="C66" s="37" t="s">
        <v>83</v>
      </c>
      <c r="D66" s="298">
        <v>4004</v>
      </c>
      <c r="E66" s="299">
        <v>40004</v>
      </c>
      <c r="F66" s="27" t="s">
        <v>167</v>
      </c>
      <c r="G66" s="73" t="s">
        <v>160</v>
      </c>
      <c r="H66" s="35">
        <v>969587</v>
      </c>
      <c r="I66" s="35">
        <v>269</v>
      </c>
      <c r="J66" s="294"/>
      <c r="K66" s="8">
        <v>895644</v>
      </c>
      <c r="L66" s="8" t="s">
        <v>1148</v>
      </c>
      <c r="M66" s="8">
        <v>198292</v>
      </c>
      <c r="N66" s="9" t="s">
        <v>1148</v>
      </c>
      <c r="O66" s="8">
        <v>37305</v>
      </c>
      <c r="P66" s="9" t="s">
        <v>1148</v>
      </c>
      <c r="Q66" s="8">
        <v>95714</v>
      </c>
      <c r="R66" s="9" t="s">
        <v>1148</v>
      </c>
      <c r="S66" s="8">
        <v>0</v>
      </c>
      <c r="T66" s="9" t="s">
        <v>1148</v>
      </c>
      <c r="U66" s="33">
        <v>1226955</v>
      </c>
      <c r="V66" s="9" t="s">
        <v>121</v>
      </c>
      <c r="W66" s="30">
        <v>466</v>
      </c>
      <c r="X66" s="9" t="s">
        <v>1148</v>
      </c>
      <c r="Y66" s="30">
        <v>103</v>
      </c>
      <c r="Z66" s="9" t="s">
        <v>1148</v>
      </c>
      <c r="AA66" s="30">
        <v>17</v>
      </c>
      <c r="AB66" s="9" t="s">
        <v>1148</v>
      </c>
      <c r="AC66" s="30">
        <v>52</v>
      </c>
      <c r="AD66" s="9" t="s">
        <v>1148</v>
      </c>
      <c r="AE66" s="80">
        <v>0</v>
      </c>
      <c r="AF66" s="46" t="s">
        <v>1148</v>
      </c>
      <c r="AG66" s="88">
        <v>638</v>
      </c>
      <c r="AH66" s="47" t="s">
        <v>121</v>
      </c>
      <c r="AJ66" s="83">
        <v>886920</v>
      </c>
      <c r="AK66" s="46" t="s">
        <v>1148</v>
      </c>
      <c r="AL66" s="83">
        <v>198292</v>
      </c>
      <c r="AM66" s="46" t="s">
        <v>1148</v>
      </c>
      <c r="AN66" s="83">
        <v>37305</v>
      </c>
      <c r="AO66" s="46" t="s">
        <v>1148</v>
      </c>
      <c r="AP66" s="83">
        <v>90078</v>
      </c>
      <c r="AQ66" s="46" t="s">
        <v>1148</v>
      </c>
      <c r="AR66" s="83">
        <v>0</v>
      </c>
      <c r="AS66" s="46" t="s">
        <v>1148</v>
      </c>
      <c r="AT66" s="204">
        <v>1212595</v>
      </c>
      <c r="AU66" s="46" t="s">
        <v>121</v>
      </c>
      <c r="AV66" s="46">
        <v>458</v>
      </c>
      <c r="AW66" s="46" t="s">
        <v>1148</v>
      </c>
      <c r="AX66" s="46">
        <v>103</v>
      </c>
      <c r="AY66" s="46" t="s">
        <v>1148</v>
      </c>
      <c r="AZ66" s="46">
        <v>17</v>
      </c>
      <c r="BA66" s="46" t="s">
        <v>1148</v>
      </c>
      <c r="BB66" s="46">
        <v>48</v>
      </c>
      <c r="BC66" s="46" t="s">
        <v>1148</v>
      </c>
      <c r="BD66" s="46">
        <v>0</v>
      </c>
      <c r="BE66" s="46" t="s">
        <v>1148</v>
      </c>
      <c r="BF66" s="209">
        <v>626</v>
      </c>
      <c r="BG66" s="7" t="s">
        <v>121</v>
      </c>
      <c r="BI66" s="83">
        <v>8724</v>
      </c>
      <c r="BJ66" s="46" t="s">
        <v>1148</v>
      </c>
      <c r="BK66" s="83">
        <v>0</v>
      </c>
      <c r="BL66" s="46" t="s">
        <v>1148</v>
      </c>
      <c r="BM66" s="83">
        <v>0</v>
      </c>
      <c r="BN66" s="46" t="s">
        <v>1148</v>
      </c>
      <c r="BO66" s="83">
        <v>5636</v>
      </c>
      <c r="BP66" s="46" t="s">
        <v>1148</v>
      </c>
      <c r="BQ66" s="83">
        <v>0</v>
      </c>
      <c r="BR66" s="46" t="s">
        <v>1148</v>
      </c>
      <c r="BS66" s="85">
        <v>14360</v>
      </c>
      <c r="BT66" s="46" t="s">
        <v>121</v>
      </c>
      <c r="BU66" s="46">
        <v>8</v>
      </c>
      <c r="BV66" s="46" t="s">
        <v>1148</v>
      </c>
      <c r="BW66" s="46">
        <v>0</v>
      </c>
      <c r="BX66" s="46" t="s">
        <v>1148</v>
      </c>
      <c r="BY66" s="46">
        <v>0</v>
      </c>
      <c r="BZ66" s="46" t="s">
        <v>1148</v>
      </c>
      <c r="CA66" s="46">
        <v>4</v>
      </c>
      <c r="CB66" s="46" t="s">
        <v>1148</v>
      </c>
      <c r="CC66" s="46">
        <v>0</v>
      </c>
      <c r="CD66" s="46" t="s">
        <v>1148</v>
      </c>
      <c r="CE66" s="209">
        <v>12</v>
      </c>
      <c r="CF66" s="7" t="s">
        <v>121</v>
      </c>
      <c r="CH66" s="41">
        <v>18965201</v>
      </c>
      <c r="CI66" s="41" t="s">
        <v>121</v>
      </c>
      <c r="CJ66" s="41">
        <v>4351184</v>
      </c>
      <c r="CK66" s="41" t="s">
        <v>121</v>
      </c>
      <c r="CL66" s="41">
        <v>806793</v>
      </c>
      <c r="CM66" s="41" t="s">
        <v>121</v>
      </c>
      <c r="CN66" s="41">
        <v>2830002</v>
      </c>
      <c r="CO66" s="41" t="s">
        <v>121</v>
      </c>
      <c r="CP66" s="43">
        <v>26953180</v>
      </c>
      <c r="CQ66" s="7" t="s">
        <v>121</v>
      </c>
      <c r="CS66" s="39">
        <v>21.174932227536832</v>
      </c>
      <c r="CT66" s="39" t="s">
        <v>121</v>
      </c>
      <c r="CU66" s="39">
        <v>21.943315917939202</v>
      </c>
      <c r="CV66" s="39" t="s">
        <v>121</v>
      </c>
      <c r="CW66" s="39">
        <v>21.626940088459992</v>
      </c>
      <c r="CX66" s="39" t="s">
        <v>121</v>
      </c>
      <c r="CY66" s="39">
        <v>29.567273335144282</v>
      </c>
      <c r="CZ66" s="39" t="s">
        <v>121</v>
      </c>
      <c r="DA66" s="44">
        <v>21.967537521751002</v>
      </c>
      <c r="DB66" s="7" t="s">
        <v>121</v>
      </c>
      <c r="DC66" s="1" t="str">
        <f t="shared" ref="DC66:DC129" si="1">IF(OR(L66="Q",N66="Q",P66="Q",R66="Q",T66="Q",V66="Q",X66="Q",Z66="Q",AB66="Q",AD66="Q",AF66="Q",AH66="Q",AK66="Q",AM66="Q",AO66="Q",AQ66="Q",AS66="Q",AU66="Q",AW66="Q",AY66="Q",BA66="Q",BC66="Q",BE66="Q",BG66="Q",BJ66="Q",BL66="Q",BN66="Q",BP66="Q",BR66="Q",BT66="Q",BV66="Q",BX66="Q",BZ66="Q",CB66="Q",CD66="Q",CF66="Q",CI66="Q",CK66="Q",CM66="Q",CO66="Q",CQ66="Q",CT66="Q",CV66="Q",CX66="Q",CZ66="Q",DB66="Q"),"Yes","No")</f>
        <v>No</v>
      </c>
    </row>
    <row r="67" spans="1:107">
      <c r="A67" s="7" t="s">
        <v>601</v>
      </c>
      <c r="B67" s="7" t="s">
        <v>602</v>
      </c>
      <c r="C67" s="37" t="s">
        <v>76</v>
      </c>
      <c r="D67" s="298">
        <v>25</v>
      </c>
      <c r="E67" s="299">
        <v>25</v>
      </c>
      <c r="F67" s="27" t="s">
        <v>167</v>
      </c>
      <c r="G67" s="73" t="s">
        <v>160</v>
      </c>
      <c r="H67" s="35">
        <v>236632</v>
      </c>
      <c r="I67" s="35">
        <v>269</v>
      </c>
      <c r="J67" s="294"/>
      <c r="K67" s="8">
        <v>239952</v>
      </c>
      <c r="L67" s="8" t="s">
        <v>1148</v>
      </c>
      <c r="M67" s="8">
        <v>67700</v>
      </c>
      <c r="N67" s="9" t="s">
        <v>1148</v>
      </c>
      <c r="O67" s="8">
        <v>14958</v>
      </c>
      <c r="P67" s="9" t="s">
        <v>1148</v>
      </c>
      <c r="Q67" s="8">
        <v>46050</v>
      </c>
      <c r="R67" s="9" t="s">
        <v>1148</v>
      </c>
      <c r="S67" s="8">
        <v>1483</v>
      </c>
      <c r="T67" s="9" t="s">
        <v>1148</v>
      </c>
      <c r="U67" s="33">
        <v>370143</v>
      </c>
      <c r="V67" s="9" t="s">
        <v>1148</v>
      </c>
      <c r="W67" s="30">
        <v>114</v>
      </c>
      <c r="X67" s="9" t="s">
        <v>1148</v>
      </c>
      <c r="Y67" s="30">
        <v>26</v>
      </c>
      <c r="Z67" s="9" t="s">
        <v>1148</v>
      </c>
      <c r="AA67" s="30">
        <v>6</v>
      </c>
      <c r="AB67" s="9" t="s">
        <v>1148</v>
      </c>
      <c r="AC67" s="30">
        <v>27</v>
      </c>
      <c r="AD67" s="9" t="s">
        <v>1148</v>
      </c>
      <c r="AE67" s="80">
        <v>1</v>
      </c>
      <c r="AF67" s="46" t="s">
        <v>1148</v>
      </c>
      <c r="AG67" s="88">
        <v>174</v>
      </c>
      <c r="AH67" s="47" t="s">
        <v>1148</v>
      </c>
      <c r="AJ67" s="83">
        <v>239952</v>
      </c>
      <c r="AK67" s="46" t="s">
        <v>1148</v>
      </c>
      <c r="AL67" s="83">
        <v>67700</v>
      </c>
      <c r="AM67" s="46" t="s">
        <v>1148</v>
      </c>
      <c r="AN67" s="83">
        <v>14958</v>
      </c>
      <c r="AO67" s="46" t="s">
        <v>1148</v>
      </c>
      <c r="AP67" s="83">
        <v>42033</v>
      </c>
      <c r="AQ67" s="46" t="s">
        <v>1148</v>
      </c>
      <c r="AR67" s="83">
        <v>1483</v>
      </c>
      <c r="AS67" s="46" t="s">
        <v>1148</v>
      </c>
      <c r="AT67" s="204">
        <v>366126</v>
      </c>
      <c r="AU67" s="46" t="s">
        <v>1148</v>
      </c>
      <c r="AV67" s="46">
        <v>114</v>
      </c>
      <c r="AW67" s="46" t="s">
        <v>1148</v>
      </c>
      <c r="AX67" s="46">
        <v>26</v>
      </c>
      <c r="AY67" s="46" t="s">
        <v>1148</v>
      </c>
      <c r="AZ67" s="46">
        <v>6</v>
      </c>
      <c r="BA67" s="46" t="s">
        <v>1148</v>
      </c>
      <c r="BB67" s="46">
        <v>25</v>
      </c>
      <c r="BC67" s="46" t="s">
        <v>1148</v>
      </c>
      <c r="BD67" s="46">
        <v>1</v>
      </c>
      <c r="BE67" s="46" t="s">
        <v>1148</v>
      </c>
      <c r="BF67" s="209">
        <v>172</v>
      </c>
      <c r="BG67" s="7" t="s">
        <v>1148</v>
      </c>
      <c r="BI67" s="83">
        <v>0</v>
      </c>
      <c r="BJ67" s="46" t="s">
        <v>1148</v>
      </c>
      <c r="BK67" s="83">
        <v>0</v>
      </c>
      <c r="BL67" s="46" t="s">
        <v>1148</v>
      </c>
      <c r="BM67" s="83">
        <v>0</v>
      </c>
      <c r="BN67" s="46" t="s">
        <v>1148</v>
      </c>
      <c r="BO67" s="83">
        <v>4017</v>
      </c>
      <c r="BP67" s="46" t="s">
        <v>1148</v>
      </c>
      <c r="BQ67" s="83">
        <v>0</v>
      </c>
      <c r="BR67" s="46" t="s">
        <v>1148</v>
      </c>
      <c r="BS67" s="85">
        <v>4017</v>
      </c>
      <c r="BT67" s="46" t="s">
        <v>1148</v>
      </c>
      <c r="BU67" s="46">
        <v>0</v>
      </c>
      <c r="BV67" s="46" t="s">
        <v>1148</v>
      </c>
      <c r="BW67" s="46">
        <v>0</v>
      </c>
      <c r="BX67" s="46" t="s">
        <v>1148</v>
      </c>
      <c r="BY67" s="46">
        <v>0</v>
      </c>
      <c r="BZ67" s="46" t="s">
        <v>1148</v>
      </c>
      <c r="CA67" s="46">
        <v>2</v>
      </c>
      <c r="CB67" s="46" t="s">
        <v>1148</v>
      </c>
      <c r="CC67" s="46">
        <v>0</v>
      </c>
      <c r="CD67" s="46" t="s">
        <v>1148</v>
      </c>
      <c r="CE67" s="209">
        <v>2</v>
      </c>
      <c r="CF67" s="7" t="s">
        <v>1148</v>
      </c>
      <c r="CH67" s="41">
        <v>6023870</v>
      </c>
      <c r="CI67" s="41" t="s">
        <v>1148</v>
      </c>
      <c r="CJ67" s="41">
        <v>1200257</v>
      </c>
      <c r="CK67" s="41" t="s">
        <v>1148</v>
      </c>
      <c r="CL67" s="41">
        <v>247257</v>
      </c>
      <c r="CM67" s="41" t="s">
        <v>1148</v>
      </c>
      <c r="CN67" s="41">
        <v>1789891</v>
      </c>
      <c r="CO67" s="41" t="s">
        <v>1148</v>
      </c>
      <c r="CP67" s="43">
        <v>9261275</v>
      </c>
      <c r="CQ67" s="7" t="s">
        <v>1148</v>
      </c>
      <c r="CS67" s="39">
        <v>25.104479229179169</v>
      </c>
      <c r="CT67" s="39" t="s">
        <v>1148</v>
      </c>
      <c r="CU67" s="39">
        <v>17.729054652880354</v>
      </c>
      <c r="CV67" s="39" t="s">
        <v>1148</v>
      </c>
      <c r="CW67" s="39">
        <v>16.530084235860411</v>
      </c>
      <c r="CX67" s="39" t="s">
        <v>1148</v>
      </c>
      <c r="CY67" s="39">
        <v>38.868425624321389</v>
      </c>
      <c r="CZ67" s="39" t="s">
        <v>1148</v>
      </c>
      <c r="DA67" s="44">
        <v>25.020802770821007</v>
      </c>
      <c r="DB67" s="7" t="s">
        <v>1148</v>
      </c>
      <c r="DC67" s="1" t="str">
        <f t="shared" si="1"/>
        <v>No</v>
      </c>
    </row>
    <row r="68" spans="1:107">
      <c r="A68" s="7" t="s">
        <v>37</v>
      </c>
      <c r="B68" s="7" t="s">
        <v>499</v>
      </c>
      <c r="C68" s="37" t="s">
        <v>36</v>
      </c>
      <c r="D68" s="298">
        <v>4153</v>
      </c>
      <c r="E68" s="299">
        <v>40153</v>
      </c>
      <c r="F68" s="27" t="s">
        <v>246</v>
      </c>
      <c r="G68" s="73" t="s">
        <v>160</v>
      </c>
      <c r="H68" s="35">
        <v>4515419</v>
      </c>
      <c r="I68" s="35">
        <v>267</v>
      </c>
      <c r="J68" s="294"/>
      <c r="K68" s="8">
        <v>0</v>
      </c>
      <c r="L68" s="8" t="s">
        <v>1148</v>
      </c>
      <c r="M68" s="8">
        <v>0</v>
      </c>
      <c r="N68" s="9" t="s">
        <v>1148</v>
      </c>
      <c r="O68" s="8">
        <v>0</v>
      </c>
      <c r="P68" s="9" t="s">
        <v>1148</v>
      </c>
      <c r="Q68" s="8">
        <v>8145</v>
      </c>
      <c r="R68" s="9" t="s">
        <v>1148</v>
      </c>
      <c r="S68" s="8">
        <v>0</v>
      </c>
      <c r="T68" s="9" t="s">
        <v>1148</v>
      </c>
      <c r="U68" s="33">
        <v>8145</v>
      </c>
      <c r="V68" s="9" t="s">
        <v>1148</v>
      </c>
      <c r="W68" s="30">
        <v>0</v>
      </c>
      <c r="X68" s="9" t="s">
        <v>1148</v>
      </c>
      <c r="Y68" s="30">
        <v>0</v>
      </c>
      <c r="Z68" s="9" t="s">
        <v>1148</v>
      </c>
      <c r="AA68" s="30">
        <v>0</v>
      </c>
      <c r="AB68" s="9" t="s">
        <v>1148</v>
      </c>
      <c r="AC68" s="30">
        <v>9</v>
      </c>
      <c r="AD68" s="9" t="s">
        <v>1148</v>
      </c>
      <c r="AE68" s="80">
        <v>0</v>
      </c>
      <c r="AF68" s="46" t="s">
        <v>1148</v>
      </c>
      <c r="AG68" s="88">
        <v>9</v>
      </c>
      <c r="AH68" s="47" t="s">
        <v>1148</v>
      </c>
      <c r="AJ68" s="83">
        <v>0</v>
      </c>
      <c r="AK68" s="46" t="s">
        <v>1148</v>
      </c>
      <c r="AL68" s="83">
        <v>0</v>
      </c>
      <c r="AM68" s="46" t="s">
        <v>1148</v>
      </c>
      <c r="AN68" s="83">
        <v>0</v>
      </c>
      <c r="AO68" s="46" t="s">
        <v>1148</v>
      </c>
      <c r="AP68" s="83">
        <v>6164</v>
      </c>
      <c r="AQ68" s="46" t="s">
        <v>1148</v>
      </c>
      <c r="AR68" s="83">
        <v>0</v>
      </c>
      <c r="AS68" s="46" t="s">
        <v>1148</v>
      </c>
      <c r="AT68" s="204">
        <v>6164</v>
      </c>
      <c r="AU68" s="46" t="s">
        <v>1148</v>
      </c>
      <c r="AV68" s="46">
        <v>0</v>
      </c>
      <c r="AW68" s="46" t="s">
        <v>1148</v>
      </c>
      <c r="AX68" s="46">
        <v>0</v>
      </c>
      <c r="AY68" s="46" t="s">
        <v>1148</v>
      </c>
      <c r="AZ68" s="46">
        <v>0</v>
      </c>
      <c r="BA68" s="46" t="s">
        <v>1148</v>
      </c>
      <c r="BB68" s="46">
        <v>7</v>
      </c>
      <c r="BC68" s="46" t="s">
        <v>1148</v>
      </c>
      <c r="BD68" s="46">
        <v>0</v>
      </c>
      <c r="BE68" s="46" t="s">
        <v>1148</v>
      </c>
      <c r="BF68" s="209">
        <v>7</v>
      </c>
      <c r="BG68" s="7" t="s">
        <v>1148</v>
      </c>
      <c r="BI68" s="83">
        <v>0</v>
      </c>
      <c r="BJ68" s="46" t="s">
        <v>1148</v>
      </c>
      <c r="BK68" s="83">
        <v>0</v>
      </c>
      <c r="BL68" s="46" t="s">
        <v>1148</v>
      </c>
      <c r="BM68" s="83">
        <v>0</v>
      </c>
      <c r="BN68" s="46" t="s">
        <v>1148</v>
      </c>
      <c r="BO68" s="83">
        <v>1981</v>
      </c>
      <c r="BP68" s="46" t="s">
        <v>1148</v>
      </c>
      <c r="BQ68" s="83">
        <v>0</v>
      </c>
      <c r="BR68" s="46" t="s">
        <v>1148</v>
      </c>
      <c r="BS68" s="85">
        <v>1981</v>
      </c>
      <c r="BT68" s="46" t="s">
        <v>1148</v>
      </c>
      <c r="BU68" s="46">
        <v>0</v>
      </c>
      <c r="BV68" s="46" t="s">
        <v>1148</v>
      </c>
      <c r="BW68" s="46">
        <v>0</v>
      </c>
      <c r="BX68" s="46" t="s">
        <v>1148</v>
      </c>
      <c r="BY68" s="46">
        <v>0</v>
      </c>
      <c r="BZ68" s="46" t="s">
        <v>1148</v>
      </c>
      <c r="CA68" s="46">
        <v>2</v>
      </c>
      <c r="CB68" s="46" t="s">
        <v>1148</v>
      </c>
      <c r="CC68" s="46">
        <v>0</v>
      </c>
      <c r="CD68" s="46" t="s">
        <v>1148</v>
      </c>
      <c r="CE68" s="209">
        <v>2</v>
      </c>
      <c r="CF68" s="7" t="s">
        <v>1148</v>
      </c>
      <c r="CH68" s="41">
        <v>0</v>
      </c>
      <c r="CI68" s="41" t="s">
        <v>1148</v>
      </c>
      <c r="CJ68" s="41">
        <v>0</v>
      </c>
      <c r="CK68" s="41" t="s">
        <v>1148</v>
      </c>
      <c r="CL68" s="41">
        <v>0</v>
      </c>
      <c r="CM68" s="41" t="s">
        <v>1148</v>
      </c>
      <c r="CN68" s="41">
        <v>106106</v>
      </c>
      <c r="CO68" s="41" t="s">
        <v>1148</v>
      </c>
      <c r="CP68" s="43">
        <v>106106</v>
      </c>
      <c r="CQ68" s="7" t="s">
        <v>1148</v>
      </c>
      <c r="CS68" s="39" t="s">
        <v>1148</v>
      </c>
      <c r="CT68" s="39" t="s">
        <v>1148</v>
      </c>
      <c r="CU68" s="39" t="s">
        <v>1148</v>
      </c>
      <c r="CV68" s="39" t="s">
        <v>1148</v>
      </c>
      <c r="CW68" s="39" t="s">
        <v>1148</v>
      </c>
      <c r="CX68" s="39" t="s">
        <v>1148</v>
      </c>
      <c r="CY68" s="39">
        <v>13.027133210558626</v>
      </c>
      <c r="CZ68" s="39" t="s">
        <v>1148</v>
      </c>
      <c r="DA68" s="44">
        <v>13.027133210558626</v>
      </c>
      <c r="DB68" s="7" t="s">
        <v>1148</v>
      </c>
      <c r="DC68" s="1" t="str">
        <f t="shared" si="1"/>
        <v>No</v>
      </c>
    </row>
    <row r="69" spans="1:107">
      <c r="A69" s="7" t="s">
        <v>90</v>
      </c>
      <c r="B69" s="7" t="s">
        <v>450</v>
      </c>
      <c r="C69" s="37" t="s">
        <v>89</v>
      </c>
      <c r="D69" s="298">
        <v>20</v>
      </c>
      <c r="E69" s="299">
        <v>20</v>
      </c>
      <c r="F69" s="27" t="s">
        <v>167</v>
      </c>
      <c r="G69" s="73" t="s">
        <v>160</v>
      </c>
      <c r="H69" s="35">
        <v>198979</v>
      </c>
      <c r="I69" s="35">
        <v>266</v>
      </c>
      <c r="J69" s="294"/>
      <c r="K69" s="8">
        <v>350528</v>
      </c>
      <c r="L69" s="8" t="s">
        <v>1148</v>
      </c>
      <c r="M69" s="8">
        <v>74224</v>
      </c>
      <c r="N69" s="9" t="s">
        <v>1148</v>
      </c>
      <c r="O69" s="8">
        <v>24581</v>
      </c>
      <c r="P69" s="9" t="s">
        <v>1148</v>
      </c>
      <c r="Q69" s="8">
        <v>61131</v>
      </c>
      <c r="R69" s="9" t="s">
        <v>1148</v>
      </c>
      <c r="S69" s="8">
        <v>5983</v>
      </c>
      <c r="T69" s="9" t="s">
        <v>1148</v>
      </c>
      <c r="U69" s="33">
        <v>516447</v>
      </c>
      <c r="V69" s="9" t="s">
        <v>1148</v>
      </c>
      <c r="W69" s="30">
        <v>283.5</v>
      </c>
      <c r="X69" s="9" t="s">
        <v>1148</v>
      </c>
      <c r="Y69" s="30">
        <v>43</v>
      </c>
      <c r="Z69" s="9" t="s">
        <v>1148</v>
      </c>
      <c r="AA69" s="30">
        <v>13.870000000000001</v>
      </c>
      <c r="AB69" s="9" t="s">
        <v>1148</v>
      </c>
      <c r="AC69" s="30">
        <v>40.22</v>
      </c>
      <c r="AD69" s="9" t="s">
        <v>1148</v>
      </c>
      <c r="AE69" s="80">
        <v>3.6799999999999997</v>
      </c>
      <c r="AF69" s="46" t="s">
        <v>1148</v>
      </c>
      <c r="AG69" s="88">
        <v>384.27</v>
      </c>
      <c r="AH69" s="47" t="s">
        <v>1148</v>
      </c>
      <c r="AJ69" s="83">
        <v>260661</v>
      </c>
      <c r="AK69" s="46" t="s">
        <v>1148</v>
      </c>
      <c r="AL69" s="83">
        <v>73529</v>
      </c>
      <c r="AM69" s="46" t="s">
        <v>1148</v>
      </c>
      <c r="AN69" s="83">
        <v>24581</v>
      </c>
      <c r="AO69" s="46" t="s">
        <v>1148</v>
      </c>
      <c r="AP69" s="83">
        <v>57599</v>
      </c>
      <c r="AQ69" s="46" t="s">
        <v>1148</v>
      </c>
      <c r="AR69" s="83">
        <v>5057</v>
      </c>
      <c r="AS69" s="46" t="s">
        <v>1148</v>
      </c>
      <c r="AT69" s="204">
        <v>421427</v>
      </c>
      <c r="AU69" s="46" t="s">
        <v>1148</v>
      </c>
      <c r="AV69" s="46">
        <v>159.5</v>
      </c>
      <c r="AW69" s="46" t="s">
        <v>1148</v>
      </c>
      <c r="AX69" s="46">
        <v>42</v>
      </c>
      <c r="AY69" s="46" t="s">
        <v>1148</v>
      </c>
      <c r="AZ69" s="46">
        <v>13.870000000000001</v>
      </c>
      <c r="BA69" s="46" t="s">
        <v>1148</v>
      </c>
      <c r="BB69" s="46">
        <v>35.6</v>
      </c>
      <c r="BC69" s="46" t="s">
        <v>1148</v>
      </c>
      <c r="BD69" s="46">
        <v>2.78</v>
      </c>
      <c r="BE69" s="46" t="s">
        <v>1148</v>
      </c>
      <c r="BF69" s="209">
        <v>253.75</v>
      </c>
      <c r="BG69" s="7" t="s">
        <v>1148</v>
      </c>
      <c r="BI69" s="83">
        <v>89867</v>
      </c>
      <c r="BJ69" s="46" t="s">
        <v>1148</v>
      </c>
      <c r="BK69" s="83">
        <v>695</v>
      </c>
      <c r="BL69" s="46" t="s">
        <v>1148</v>
      </c>
      <c r="BM69" s="83">
        <v>0</v>
      </c>
      <c r="BN69" s="46" t="s">
        <v>1148</v>
      </c>
      <c r="BO69" s="83">
        <v>3532</v>
      </c>
      <c r="BP69" s="46" t="s">
        <v>1148</v>
      </c>
      <c r="BQ69" s="83">
        <v>926</v>
      </c>
      <c r="BR69" s="46" t="s">
        <v>1148</v>
      </c>
      <c r="BS69" s="85">
        <v>95020</v>
      </c>
      <c r="BT69" s="46" t="s">
        <v>1148</v>
      </c>
      <c r="BU69" s="46">
        <v>124</v>
      </c>
      <c r="BV69" s="46" t="s">
        <v>1148</v>
      </c>
      <c r="BW69" s="46">
        <v>1</v>
      </c>
      <c r="BX69" s="46" t="s">
        <v>1148</v>
      </c>
      <c r="BY69" s="46">
        <v>0</v>
      </c>
      <c r="BZ69" s="46" t="s">
        <v>1148</v>
      </c>
      <c r="CA69" s="46">
        <v>4.62</v>
      </c>
      <c r="CB69" s="46" t="s">
        <v>1148</v>
      </c>
      <c r="CC69" s="46">
        <v>0.9</v>
      </c>
      <c r="CD69" s="46" t="s">
        <v>1148</v>
      </c>
      <c r="CE69" s="209">
        <v>130.52000000000001</v>
      </c>
      <c r="CF69" s="7" t="s">
        <v>1148</v>
      </c>
      <c r="CH69" s="41">
        <v>10393999</v>
      </c>
      <c r="CI69" s="41" t="s">
        <v>1148</v>
      </c>
      <c r="CJ69" s="41">
        <v>2517821</v>
      </c>
      <c r="CK69" s="41" t="s">
        <v>1148</v>
      </c>
      <c r="CL69" s="41">
        <v>843290</v>
      </c>
      <c r="CM69" s="41" t="s">
        <v>1148</v>
      </c>
      <c r="CN69" s="41">
        <v>2833053</v>
      </c>
      <c r="CO69" s="41" t="s">
        <v>1148</v>
      </c>
      <c r="CP69" s="43">
        <v>16588163</v>
      </c>
      <c r="CQ69" s="7" t="s">
        <v>1148</v>
      </c>
      <c r="CS69" s="39">
        <v>29.652407225670988</v>
      </c>
      <c r="CT69" s="39" t="s">
        <v>1148</v>
      </c>
      <c r="CU69" s="39">
        <v>33.921925522741972</v>
      </c>
      <c r="CV69" s="39" t="s">
        <v>1148</v>
      </c>
      <c r="CW69" s="39">
        <v>34.306578251495054</v>
      </c>
      <c r="CX69" s="39" t="s">
        <v>1148</v>
      </c>
      <c r="CY69" s="39">
        <v>46.343966236443052</v>
      </c>
      <c r="CZ69" s="39" t="s">
        <v>1148</v>
      </c>
      <c r="DA69" s="44">
        <v>32.119778021752474</v>
      </c>
      <c r="DB69" s="7" t="s">
        <v>1148</v>
      </c>
      <c r="DC69" s="1" t="str">
        <f t="shared" si="1"/>
        <v>No</v>
      </c>
    </row>
    <row r="70" spans="1:107">
      <c r="A70" s="7" t="s">
        <v>588</v>
      </c>
      <c r="B70" s="7" t="s">
        <v>315</v>
      </c>
      <c r="C70" s="37" t="s">
        <v>17</v>
      </c>
      <c r="D70" s="298">
        <v>9031</v>
      </c>
      <c r="E70" s="299">
        <v>90031</v>
      </c>
      <c r="F70" s="27" t="s">
        <v>167</v>
      </c>
      <c r="G70" s="73" t="s">
        <v>160</v>
      </c>
      <c r="H70" s="35">
        <v>1932666</v>
      </c>
      <c r="I70" s="35">
        <v>260</v>
      </c>
      <c r="J70" s="294"/>
      <c r="K70" s="8">
        <v>511794</v>
      </c>
      <c r="L70" s="8" t="s">
        <v>1148</v>
      </c>
      <c r="M70" s="8">
        <v>92790</v>
      </c>
      <c r="N70" s="9" t="s">
        <v>1148</v>
      </c>
      <c r="O70" s="8">
        <v>22310</v>
      </c>
      <c r="P70" s="9" t="s">
        <v>1148</v>
      </c>
      <c r="Q70" s="8">
        <v>97528</v>
      </c>
      <c r="R70" s="9" t="s">
        <v>1148</v>
      </c>
      <c r="S70" s="8">
        <v>0</v>
      </c>
      <c r="T70" s="9" t="s">
        <v>1148</v>
      </c>
      <c r="U70" s="33">
        <v>724422</v>
      </c>
      <c r="V70" s="9" t="s">
        <v>1148</v>
      </c>
      <c r="W70" s="30">
        <v>276</v>
      </c>
      <c r="X70" s="9" t="s">
        <v>1148</v>
      </c>
      <c r="Y70" s="30">
        <v>50</v>
      </c>
      <c r="Z70" s="9" t="s">
        <v>1148</v>
      </c>
      <c r="AA70" s="30">
        <v>12</v>
      </c>
      <c r="AB70" s="9" t="s">
        <v>1148</v>
      </c>
      <c r="AC70" s="30">
        <v>79</v>
      </c>
      <c r="AD70" s="9" t="s">
        <v>1148</v>
      </c>
      <c r="AE70" s="80">
        <v>0</v>
      </c>
      <c r="AF70" s="46" t="s">
        <v>1148</v>
      </c>
      <c r="AG70" s="88">
        <v>417</v>
      </c>
      <c r="AH70" s="47" t="s">
        <v>1148</v>
      </c>
      <c r="AJ70" s="83">
        <v>510592</v>
      </c>
      <c r="AK70" s="46" t="s">
        <v>1148</v>
      </c>
      <c r="AL70" s="83">
        <v>92790</v>
      </c>
      <c r="AM70" s="46" t="s">
        <v>1148</v>
      </c>
      <c r="AN70" s="83">
        <v>22310</v>
      </c>
      <c r="AO70" s="46" t="s">
        <v>1148</v>
      </c>
      <c r="AP70" s="83">
        <v>88153</v>
      </c>
      <c r="AQ70" s="46" t="s">
        <v>1148</v>
      </c>
      <c r="AR70" s="83">
        <v>0</v>
      </c>
      <c r="AS70" s="46" t="s">
        <v>1148</v>
      </c>
      <c r="AT70" s="204">
        <v>713845</v>
      </c>
      <c r="AU70" s="46" t="s">
        <v>1148</v>
      </c>
      <c r="AV70" s="46">
        <v>276</v>
      </c>
      <c r="AW70" s="46" t="s">
        <v>1148</v>
      </c>
      <c r="AX70" s="46">
        <v>50</v>
      </c>
      <c r="AY70" s="46" t="s">
        <v>1148</v>
      </c>
      <c r="AZ70" s="46">
        <v>12</v>
      </c>
      <c r="BA70" s="46" t="s">
        <v>1148</v>
      </c>
      <c r="BB70" s="46">
        <v>57</v>
      </c>
      <c r="BC70" s="46" t="s">
        <v>1148</v>
      </c>
      <c r="BD70" s="46">
        <v>0</v>
      </c>
      <c r="BE70" s="46" t="s">
        <v>1148</v>
      </c>
      <c r="BF70" s="209">
        <v>395</v>
      </c>
      <c r="BG70" s="7" t="s">
        <v>1148</v>
      </c>
      <c r="BI70" s="83">
        <v>1202</v>
      </c>
      <c r="BJ70" s="46" t="s">
        <v>1148</v>
      </c>
      <c r="BK70" s="83">
        <v>0</v>
      </c>
      <c r="BL70" s="46" t="s">
        <v>1148</v>
      </c>
      <c r="BM70" s="83">
        <v>0</v>
      </c>
      <c r="BN70" s="46" t="s">
        <v>1148</v>
      </c>
      <c r="BO70" s="83">
        <v>9375</v>
      </c>
      <c r="BP70" s="46" t="s">
        <v>1148</v>
      </c>
      <c r="BQ70" s="83">
        <v>0</v>
      </c>
      <c r="BR70" s="46" t="s">
        <v>1148</v>
      </c>
      <c r="BS70" s="85">
        <v>10577</v>
      </c>
      <c r="BT70" s="46" t="s">
        <v>1148</v>
      </c>
      <c r="BU70" s="46">
        <v>0</v>
      </c>
      <c r="BV70" s="46" t="s">
        <v>1148</v>
      </c>
      <c r="BW70" s="46">
        <v>0</v>
      </c>
      <c r="BX70" s="46" t="s">
        <v>1148</v>
      </c>
      <c r="BY70" s="46">
        <v>0</v>
      </c>
      <c r="BZ70" s="46" t="s">
        <v>1148</v>
      </c>
      <c r="CA70" s="46">
        <v>22</v>
      </c>
      <c r="CB70" s="46" t="s">
        <v>1148</v>
      </c>
      <c r="CC70" s="46">
        <v>0</v>
      </c>
      <c r="CD70" s="46" t="s">
        <v>1148</v>
      </c>
      <c r="CE70" s="209">
        <v>22</v>
      </c>
      <c r="CF70" s="7" t="s">
        <v>1148</v>
      </c>
      <c r="CH70" s="41">
        <v>0</v>
      </c>
      <c r="CI70" s="41" t="s">
        <v>1148</v>
      </c>
      <c r="CJ70" s="41">
        <v>0</v>
      </c>
      <c r="CK70" s="41" t="s">
        <v>1148</v>
      </c>
      <c r="CL70" s="41">
        <v>0</v>
      </c>
      <c r="CM70" s="41" t="s">
        <v>1148</v>
      </c>
      <c r="CN70" s="41">
        <v>0</v>
      </c>
      <c r="CO70" s="41" t="s">
        <v>1148</v>
      </c>
      <c r="CP70" s="43">
        <v>0</v>
      </c>
      <c r="CQ70" s="7" t="s">
        <v>1148</v>
      </c>
      <c r="CS70" s="39">
        <v>0</v>
      </c>
      <c r="CT70" s="39" t="s">
        <v>1148</v>
      </c>
      <c r="CU70" s="39">
        <v>0</v>
      </c>
      <c r="CV70" s="39" t="s">
        <v>1148</v>
      </c>
      <c r="CW70" s="39">
        <v>0</v>
      </c>
      <c r="CX70" s="39" t="s">
        <v>1148</v>
      </c>
      <c r="CY70" s="39">
        <v>0</v>
      </c>
      <c r="CZ70" s="39" t="s">
        <v>1148</v>
      </c>
      <c r="DA70" s="44">
        <v>0</v>
      </c>
      <c r="DB70" s="7" t="s">
        <v>1148</v>
      </c>
      <c r="DC70" s="1" t="str">
        <f t="shared" si="1"/>
        <v>No</v>
      </c>
    </row>
    <row r="71" spans="1:107">
      <c r="A71" s="7" t="s">
        <v>581</v>
      </c>
      <c r="B71" s="7" t="s">
        <v>212</v>
      </c>
      <c r="C71" s="37" t="s">
        <v>70</v>
      </c>
      <c r="D71" s="298">
        <v>2113</v>
      </c>
      <c r="E71" s="299">
        <v>20113</v>
      </c>
      <c r="F71" s="27" t="s">
        <v>167</v>
      </c>
      <c r="G71" s="73" t="s">
        <v>160</v>
      </c>
      <c r="H71" s="35">
        <v>720572</v>
      </c>
      <c r="I71" s="35">
        <v>256</v>
      </c>
      <c r="J71" s="294"/>
      <c r="K71" s="8">
        <v>849955</v>
      </c>
      <c r="L71" s="8" t="s">
        <v>1148</v>
      </c>
      <c r="M71" s="8">
        <v>228294</v>
      </c>
      <c r="N71" s="9" t="s">
        <v>1148</v>
      </c>
      <c r="O71" s="8">
        <v>29327</v>
      </c>
      <c r="P71" s="9" t="s">
        <v>1148</v>
      </c>
      <c r="Q71" s="8">
        <v>185967</v>
      </c>
      <c r="R71" s="9" t="s">
        <v>1148</v>
      </c>
      <c r="S71" s="8">
        <v>0</v>
      </c>
      <c r="T71" s="9" t="s">
        <v>1148</v>
      </c>
      <c r="U71" s="33">
        <v>1293543</v>
      </c>
      <c r="V71" s="9" t="s">
        <v>1148</v>
      </c>
      <c r="W71" s="30">
        <v>469</v>
      </c>
      <c r="X71" s="9" t="s">
        <v>1148</v>
      </c>
      <c r="Y71" s="30">
        <v>114</v>
      </c>
      <c r="Z71" s="9" t="s">
        <v>1148</v>
      </c>
      <c r="AA71" s="30">
        <v>17</v>
      </c>
      <c r="AB71" s="9" t="s">
        <v>1148</v>
      </c>
      <c r="AC71" s="30">
        <v>99</v>
      </c>
      <c r="AD71" s="9" t="s">
        <v>1148</v>
      </c>
      <c r="AE71" s="80">
        <v>0</v>
      </c>
      <c r="AF71" s="46" t="s">
        <v>1148</v>
      </c>
      <c r="AG71" s="88">
        <v>699</v>
      </c>
      <c r="AH71" s="47" t="s">
        <v>1148</v>
      </c>
      <c r="AJ71" s="83">
        <v>766897</v>
      </c>
      <c r="AK71" s="46" t="s">
        <v>1148</v>
      </c>
      <c r="AL71" s="83">
        <v>226663</v>
      </c>
      <c r="AM71" s="46" t="s">
        <v>1148</v>
      </c>
      <c r="AN71" s="83">
        <v>29327</v>
      </c>
      <c r="AO71" s="46" t="s">
        <v>1148</v>
      </c>
      <c r="AP71" s="83">
        <v>181482</v>
      </c>
      <c r="AQ71" s="46" t="s">
        <v>1148</v>
      </c>
      <c r="AR71" s="83">
        <v>0</v>
      </c>
      <c r="AS71" s="46" t="s">
        <v>1148</v>
      </c>
      <c r="AT71" s="204">
        <v>1204369</v>
      </c>
      <c r="AU71" s="46" t="s">
        <v>1148</v>
      </c>
      <c r="AV71" s="46">
        <v>406</v>
      </c>
      <c r="AW71" s="46" t="s">
        <v>1148</v>
      </c>
      <c r="AX71" s="46">
        <v>113</v>
      </c>
      <c r="AY71" s="46" t="s">
        <v>1148</v>
      </c>
      <c r="AZ71" s="46">
        <v>17</v>
      </c>
      <c r="BA71" s="46" t="s">
        <v>1148</v>
      </c>
      <c r="BB71" s="46">
        <v>93</v>
      </c>
      <c r="BC71" s="46" t="s">
        <v>1148</v>
      </c>
      <c r="BD71" s="46">
        <v>0</v>
      </c>
      <c r="BE71" s="46" t="s">
        <v>1148</v>
      </c>
      <c r="BF71" s="209">
        <v>629</v>
      </c>
      <c r="BG71" s="7" t="s">
        <v>1148</v>
      </c>
      <c r="BI71" s="83">
        <v>83058</v>
      </c>
      <c r="BJ71" s="46" t="s">
        <v>1148</v>
      </c>
      <c r="BK71" s="83">
        <v>1631</v>
      </c>
      <c r="BL71" s="46" t="s">
        <v>1148</v>
      </c>
      <c r="BM71" s="83">
        <v>0</v>
      </c>
      <c r="BN71" s="46" t="s">
        <v>1148</v>
      </c>
      <c r="BO71" s="83">
        <v>4485</v>
      </c>
      <c r="BP71" s="46" t="s">
        <v>1148</v>
      </c>
      <c r="BQ71" s="83">
        <v>0</v>
      </c>
      <c r="BR71" s="46" t="s">
        <v>1148</v>
      </c>
      <c r="BS71" s="85">
        <v>89174</v>
      </c>
      <c r="BT71" s="46" t="s">
        <v>1148</v>
      </c>
      <c r="BU71" s="46">
        <v>63</v>
      </c>
      <c r="BV71" s="46" t="s">
        <v>1148</v>
      </c>
      <c r="BW71" s="46">
        <v>1</v>
      </c>
      <c r="BX71" s="46" t="s">
        <v>1148</v>
      </c>
      <c r="BY71" s="46">
        <v>0</v>
      </c>
      <c r="BZ71" s="46" t="s">
        <v>1148</v>
      </c>
      <c r="CA71" s="46">
        <v>6</v>
      </c>
      <c r="CB71" s="46" t="s">
        <v>1148</v>
      </c>
      <c r="CC71" s="46">
        <v>0</v>
      </c>
      <c r="CD71" s="46" t="s">
        <v>1148</v>
      </c>
      <c r="CE71" s="209">
        <v>70</v>
      </c>
      <c r="CF71" s="7" t="s">
        <v>1148</v>
      </c>
      <c r="CH71" s="41">
        <v>23026436</v>
      </c>
      <c r="CI71" s="41" t="s">
        <v>1148</v>
      </c>
      <c r="CJ71" s="41">
        <v>6772901</v>
      </c>
      <c r="CK71" s="41" t="s">
        <v>1148</v>
      </c>
      <c r="CL71" s="41">
        <v>519493</v>
      </c>
      <c r="CM71" s="41" t="s">
        <v>1148</v>
      </c>
      <c r="CN71" s="41">
        <v>6079859</v>
      </c>
      <c r="CO71" s="41" t="s">
        <v>1148</v>
      </c>
      <c r="CP71" s="43">
        <v>36398689</v>
      </c>
      <c r="CQ71" s="7" t="s">
        <v>1148</v>
      </c>
      <c r="CS71" s="39">
        <v>27.091358954297579</v>
      </c>
      <c r="CT71" s="39" t="s">
        <v>1148</v>
      </c>
      <c r="CU71" s="39">
        <v>29.667450743339728</v>
      </c>
      <c r="CV71" s="39" t="s">
        <v>1148</v>
      </c>
      <c r="CW71" s="39">
        <v>17.713813209670271</v>
      </c>
      <c r="CX71" s="39" t="s">
        <v>1148</v>
      </c>
      <c r="CY71" s="39">
        <v>32.693214387498855</v>
      </c>
      <c r="CZ71" s="39" t="s">
        <v>1148</v>
      </c>
      <c r="DA71" s="44">
        <v>28.138754567880618</v>
      </c>
      <c r="DB71" s="7" t="s">
        <v>1148</v>
      </c>
      <c r="DC71" s="1" t="str">
        <f t="shared" si="1"/>
        <v>No</v>
      </c>
    </row>
    <row r="72" spans="1:107">
      <c r="A72" s="7" t="s">
        <v>476</v>
      </c>
      <c r="B72" s="7" t="s">
        <v>477</v>
      </c>
      <c r="C72" s="37" t="s">
        <v>93</v>
      </c>
      <c r="D72" s="298">
        <v>5005</v>
      </c>
      <c r="E72" s="299">
        <v>50005</v>
      </c>
      <c r="F72" s="27" t="s">
        <v>164</v>
      </c>
      <c r="G72" s="73" t="s">
        <v>160</v>
      </c>
      <c r="H72" s="35">
        <v>401661</v>
      </c>
      <c r="I72" s="35">
        <v>254</v>
      </c>
      <c r="J72" s="294"/>
      <c r="K72" s="8">
        <v>610890</v>
      </c>
      <c r="L72" s="8" t="s">
        <v>1148</v>
      </c>
      <c r="M72" s="8">
        <v>130723</v>
      </c>
      <c r="N72" s="9" t="s">
        <v>1148</v>
      </c>
      <c r="O72" s="8">
        <v>18627</v>
      </c>
      <c r="P72" s="9" t="s">
        <v>1148</v>
      </c>
      <c r="Q72" s="8">
        <v>68485</v>
      </c>
      <c r="R72" s="9" t="s">
        <v>1148</v>
      </c>
      <c r="S72" s="8">
        <v>0</v>
      </c>
      <c r="T72" s="9" t="s">
        <v>1148</v>
      </c>
      <c r="U72" s="33">
        <v>828725</v>
      </c>
      <c r="V72" s="9" t="s">
        <v>1148</v>
      </c>
      <c r="W72" s="30">
        <v>355</v>
      </c>
      <c r="X72" s="9" t="s">
        <v>1148</v>
      </c>
      <c r="Y72" s="30">
        <v>68</v>
      </c>
      <c r="Z72" s="9" t="s">
        <v>1148</v>
      </c>
      <c r="AA72" s="30">
        <v>10</v>
      </c>
      <c r="AB72" s="9" t="s">
        <v>1148</v>
      </c>
      <c r="AC72" s="30">
        <v>42</v>
      </c>
      <c r="AD72" s="9" t="s">
        <v>1148</v>
      </c>
      <c r="AE72" s="80">
        <v>0</v>
      </c>
      <c r="AF72" s="46" t="s">
        <v>1148</v>
      </c>
      <c r="AG72" s="88">
        <v>475</v>
      </c>
      <c r="AH72" s="47" t="s">
        <v>1148</v>
      </c>
      <c r="AJ72" s="83">
        <v>592563</v>
      </c>
      <c r="AK72" s="46" t="s">
        <v>1148</v>
      </c>
      <c r="AL72" s="83">
        <v>130723</v>
      </c>
      <c r="AM72" s="46" t="s">
        <v>1148</v>
      </c>
      <c r="AN72" s="83">
        <v>18627</v>
      </c>
      <c r="AO72" s="46" t="s">
        <v>1148</v>
      </c>
      <c r="AP72" s="83">
        <v>58418</v>
      </c>
      <c r="AQ72" s="46" t="s">
        <v>1148</v>
      </c>
      <c r="AR72" s="83">
        <v>0</v>
      </c>
      <c r="AS72" s="46" t="s">
        <v>1148</v>
      </c>
      <c r="AT72" s="204">
        <v>800331</v>
      </c>
      <c r="AU72" s="46" t="s">
        <v>1148</v>
      </c>
      <c r="AV72" s="46">
        <v>324</v>
      </c>
      <c r="AW72" s="46" t="s">
        <v>1148</v>
      </c>
      <c r="AX72" s="46">
        <v>68</v>
      </c>
      <c r="AY72" s="46" t="s">
        <v>1148</v>
      </c>
      <c r="AZ72" s="46">
        <v>10</v>
      </c>
      <c r="BA72" s="46" t="s">
        <v>1148</v>
      </c>
      <c r="BB72" s="46">
        <v>35</v>
      </c>
      <c r="BC72" s="46" t="s">
        <v>1148</v>
      </c>
      <c r="BD72" s="46">
        <v>0</v>
      </c>
      <c r="BE72" s="46" t="s">
        <v>1148</v>
      </c>
      <c r="BF72" s="209">
        <v>437</v>
      </c>
      <c r="BG72" s="7" t="s">
        <v>1148</v>
      </c>
      <c r="BI72" s="83">
        <v>18327</v>
      </c>
      <c r="BJ72" s="46" t="s">
        <v>1148</v>
      </c>
      <c r="BK72" s="83">
        <v>0</v>
      </c>
      <c r="BL72" s="46" t="s">
        <v>1148</v>
      </c>
      <c r="BM72" s="83">
        <v>0</v>
      </c>
      <c r="BN72" s="46" t="s">
        <v>1148</v>
      </c>
      <c r="BO72" s="83">
        <v>10067</v>
      </c>
      <c r="BP72" s="46" t="s">
        <v>1148</v>
      </c>
      <c r="BQ72" s="83">
        <v>0</v>
      </c>
      <c r="BR72" s="46" t="s">
        <v>1148</v>
      </c>
      <c r="BS72" s="85">
        <v>28394</v>
      </c>
      <c r="BT72" s="46" t="s">
        <v>1148</v>
      </c>
      <c r="BU72" s="46">
        <v>31</v>
      </c>
      <c r="BV72" s="46" t="s">
        <v>1148</v>
      </c>
      <c r="BW72" s="46">
        <v>0</v>
      </c>
      <c r="BX72" s="46" t="s">
        <v>1148</v>
      </c>
      <c r="BY72" s="46">
        <v>0</v>
      </c>
      <c r="BZ72" s="46" t="s">
        <v>1148</v>
      </c>
      <c r="CA72" s="46">
        <v>7</v>
      </c>
      <c r="CB72" s="46" t="s">
        <v>1148</v>
      </c>
      <c r="CC72" s="46">
        <v>0</v>
      </c>
      <c r="CD72" s="46" t="s">
        <v>1148</v>
      </c>
      <c r="CE72" s="209">
        <v>38</v>
      </c>
      <c r="CF72" s="7" t="s">
        <v>1148</v>
      </c>
      <c r="CH72" s="41">
        <v>0</v>
      </c>
      <c r="CI72" s="41" t="s">
        <v>1148</v>
      </c>
      <c r="CJ72" s="41">
        <v>0</v>
      </c>
      <c r="CK72" s="41" t="s">
        <v>1148</v>
      </c>
      <c r="CL72" s="41">
        <v>0</v>
      </c>
      <c r="CM72" s="41" t="s">
        <v>1148</v>
      </c>
      <c r="CN72" s="41">
        <v>0</v>
      </c>
      <c r="CO72" s="41" t="s">
        <v>1148</v>
      </c>
      <c r="CP72" s="43">
        <v>0</v>
      </c>
      <c r="CQ72" s="7" t="s">
        <v>1148</v>
      </c>
      <c r="CS72" s="39">
        <v>0</v>
      </c>
      <c r="CT72" s="39" t="s">
        <v>1148</v>
      </c>
      <c r="CU72" s="39">
        <v>0</v>
      </c>
      <c r="CV72" s="39" t="s">
        <v>1148</v>
      </c>
      <c r="CW72" s="39">
        <v>0</v>
      </c>
      <c r="CX72" s="39" t="s">
        <v>1148</v>
      </c>
      <c r="CY72" s="39">
        <v>0</v>
      </c>
      <c r="CZ72" s="39" t="s">
        <v>1148</v>
      </c>
      <c r="DA72" s="44">
        <v>0</v>
      </c>
      <c r="DB72" s="7" t="s">
        <v>1148</v>
      </c>
      <c r="DC72" s="1" t="str">
        <f t="shared" si="1"/>
        <v>No</v>
      </c>
    </row>
    <row r="73" spans="1:107">
      <c r="A73" s="7" t="s">
        <v>548</v>
      </c>
      <c r="B73" s="7" t="s">
        <v>549</v>
      </c>
      <c r="C73" s="37" t="s">
        <v>17</v>
      </c>
      <c r="D73" s="298">
        <v>9029</v>
      </c>
      <c r="E73" s="299">
        <v>90029</v>
      </c>
      <c r="F73" s="27" t="s">
        <v>167</v>
      </c>
      <c r="G73" s="73" t="s">
        <v>160</v>
      </c>
      <c r="H73" s="35">
        <v>1932666</v>
      </c>
      <c r="I73" s="35">
        <v>248</v>
      </c>
      <c r="J73" s="294"/>
      <c r="K73" s="8">
        <v>789047</v>
      </c>
      <c r="L73" s="8" t="s">
        <v>1148</v>
      </c>
      <c r="M73" s="8">
        <v>159623</v>
      </c>
      <c r="N73" s="9" t="s">
        <v>1148</v>
      </c>
      <c r="O73" s="8">
        <v>40695</v>
      </c>
      <c r="P73" s="9" t="s">
        <v>1148</v>
      </c>
      <c r="Q73" s="8">
        <v>127491</v>
      </c>
      <c r="R73" s="9" t="s">
        <v>1148</v>
      </c>
      <c r="S73" s="8">
        <v>13125</v>
      </c>
      <c r="T73" s="9" t="s">
        <v>1148</v>
      </c>
      <c r="U73" s="33">
        <v>1129981</v>
      </c>
      <c r="V73" s="9" t="s">
        <v>1148</v>
      </c>
      <c r="W73" s="30">
        <v>453</v>
      </c>
      <c r="X73" s="9" t="s">
        <v>1148</v>
      </c>
      <c r="Y73" s="30">
        <v>94</v>
      </c>
      <c r="Z73" s="9" t="s">
        <v>1148</v>
      </c>
      <c r="AA73" s="30">
        <v>26</v>
      </c>
      <c r="AB73" s="9" t="s">
        <v>1148</v>
      </c>
      <c r="AC73" s="30">
        <v>68</v>
      </c>
      <c r="AD73" s="9" t="s">
        <v>1148</v>
      </c>
      <c r="AE73" s="80">
        <v>4</v>
      </c>
      <c r="AF73" s="46" t="s">
        <v>1148</v>
      </c>
      <c r="AG73" s="88">
        <v>645</v>
      </c>
      <c r="AH73" s="47" t="s">
        <v>1148</v>
      </c>
      <c r="AJ73" s="83">
        <v>782472</v>
      </c>
      <c r="AK73" s="46" t="s">
        <v>1148</v>
      </c>
      <c r="AL73" s="83">
        <v>159623</v>
      </c>
      <c r="AM73" s="46" t="s">
        <v>1148</v>
      </c>
      <c r="AN73" s="83">
        <v>40695</v>
      </c>
      <c r="AO73" s="46" t="s">
        <v>1148</v>
      </c>
      <c r="AP73" s="83">
        <v>126146</v>
      </c>
      <c r="AQ73" s="46" t="s">
        <v>1148</v>
      </c>
      <c r="AR73" s="83">
        <v>13125</v>
      </c>
      <c r="AS73" s="46" t="s">
        <v>1148</v>
      </c>
      <c r="AT73" s="204">
        <v>1122061</v>
      </c>
      <c r="AU73" s="46" t="s">
        <v>1148</v>
      </c>
      <c r="AV73" s="46">
        <v>440</v>
      </c>
      <c r="AW73" s="46" t="s">
        <v>1148</v>
      </c>
      <c r="AX73" s="46">
        <v>94</v>
      </c>
      <c r="AY73" s="46" t="s">
        <v>1148</v>
      </c>
      <c r="AZ73" s="46">
        <v>26</v>
      </c>
      <c r="BA73" s="46" t="s">
        <v>1148</v>
      </c>
      <c r="BB73" s="46">
        <v>66</v>
      </c>
      <c r="BC73" s="46" t="s">
        <v>1148</v>
      </c>
      <c r="BD73" s="46">
        <v>4</v>
      </c>
      <c r="BE73" s="46" t="s">
        <v>1148</v>
      </c>
      <c r="BF73" s="209">
        <v>630</v>
      </c>
      <c r="BG73" s="7" t="s">
        <v>1148</v>
      </c>
      <c r="BI73" s="83">
        <v>6575</v>
      </c>
      <c r="BJ73" s="46" t="s">
        <v>1148</v>
      </c>
      <c r="BK73" s="83">
        <v>0</v>
      </c>
      <c r="BL73" s="46" t="s">
        <v>1148</v>
      </c>
      <c r="BM73" s="83">
        <v>0</v>
      </c>
      <c r="BN73" s="46" t="s">
        <v>1148</v>
      </c>
      <c r="BO73" s="83">
        <v>1345</v>
      </c>
      <c r="BP73" s="46" t="s">
        <v>1148</v>
      </c>
      <c r="BQ73" s="83">
        <v>0</v>
      </c>
      <c r="BR73" s="46" t="s">
        <v>1148</v>
      </c>
      <c r="BS73" s="85">
        <v>7920</v>
      </c>
      <c r="BT73" s="46" t="s">
        <v>1148</v>
      </c>
      <c r="BU73" s="46">
        <v>13</v>
      </c>
      <c r="BV73" s="46" t="s">
        <v>1148</v>
      </c>
      <c r="BW73" s="46">
        <v>0</v>
      </c>
      <c r="BX73" s="46" t="s">
        <v>1148</v>
      </c>
      <c r="BY73" s="46">
        <v>0</v>
      </c>
      <c r="BZ73" s="46" t="s">
        <v>1148</v>
      </c>
      <c r="CA73" s="46">
        <v>2</v>
      </c>
      <c r="CB73" s="46" t="s">
        <v>1148</v>
      </c>
      <c r="CC73" s="46">
        <v>0</v>
      </c>
      <c r="CD73" s="46" t="s">
        <v>1148</v>
      </c>
      <c r="CE73" s="209">
        <v>15</v>
      </c>
      <c r="CF73" s="7" t="s">
        <v>1148</v>
      </c>
      <c r="CH73" s="41">
        <v>0</v>
      </c>
      <c r="CI73" s="41" t="s">
        <v>1148</v>
      </c>
      <c r="CJ73" s="41">
        <v>0</v>
      </c>
      <c r="CK73" s="41" t="s">
        <v>1148</v>
      </c>
      <c r="CL73" s="41">
        <v>0</v>
      </c>
      <c r="CM73" s="41" t="s">
        <v>1148</v>
      </c>
      <c r="CN73" s="41">
        <v>0</v>
      </c>
      <c r="CO73" s="41" t="s">
        <v>1148</v>
      </c>
      <c r="CP73" s="43">
        <v>0</v>
      </c>
      <c r="CQ73" s="7" t="s">
        <v>1148</v>
      </c>
      <c r="CS73" s="39">
        <v>0</v>
      </c>
      <c r="CT73" s="39" t="s">
        <v>1148</v>
      </c>
      <c r="CU73" s="39">
        <v>0</v>
      </c>
      <c r="CV73" s="39" t="s">
        <v>1148</v>
      </c>
      <c r="CW73" s="39">
        <v>0</v>
      </c>
      <c r="CX73" s="39" t="s">
        <v>1148</v>
      </c>
      <c r="CY73" s="39">
        <v>0</v>
      </c>
      <c r="CZ73" s="39" t="s">
        <v>1148</v>
      </c>
      <c r="DA73" s="44">
        <v>0</v>
      </c>
      <c r="DB73" s="7" t="s">
        <v>1148</v>
      </c>
      <c r="DC73" s="1" t="str">
        <f t="shared" si="1"/>
        <v>No</v>
      </c>
    </row>
    <row r="74" spans="1:107">
      <c r="A74" s="7" t="s">
        <v>35</v>
      </c>
      <c r="B74" s="7" t="s">
        <v>744</v>
      </c>
      <c r="C74" s="37" t="s">
        <v>32</v>
      </c>
      <c r="D74" s="298">
        <v>4152</v>
      </c>
      <c r="E74" s="299">
        <v>40152</v>
      </c>
      <c r="F74" s="27" t="s">
        <v>246</v>
      </c>
      <c r="G74" s="73" t="s">
        <v>160</v>
      </c>
      <c r="H74" s="35">
        <v>5502379</v>
      </c>
      <c r="I74" s="35">
        <v>246</v>
      </c>
      <c r="J74" s="294"/>
      <c r="K74" s="8">
        <v>0</v>
      </c>
      <c r="L74" s="8" t="s">
        <v>1148</v>
      </c>
      <c r="M74" s="8">
        <v>0</v>
      </c>
      <c r="N74" s="9" t="s">
        <v>1148</v>
      </c>
      <c r="O74" s="8">
        <v>0</v>
      </c>
      <c r="P74" s="9" t="s">
        <v>1148</v>
      </c>
      <c r="Q74" s="8">
        <v>6145</v>
      </c>
      <c r="R74" s="9" t="s">
        <v>1148</v>
      </c>
      <c r="S74" s="8">
        <v>0</v>
      </c>
      <c r="T74" s="9" t="s">
        <v>1148</v>
      </c>
      <c r="U74" s="33">
        <v>6145</v>
      </c>
      <c r="V74" s="9" t="s">
        <v>1148</v>
      </c>
      <c r="W74" s="30">
        <v>0</v>
      </c>
      <c r="X74" s="9" t="s">
        <v>1148</v>
      </c>
      <c r="Y74" s="30">
        <v>0</v>
      </c>
      <c r="Z74" s="9" t="s">
        <v>1148</v>
      </c>
      <c r="AA74" s="30">
        <v>0</v>
      </c>
      <c r="AB74" s="9" t="s">
        <v>1148</v>
      </c>
      <c r="AC74" s="30">
        <v>9</v>
      </c>
      <c r="AD74" s="9" t="s">
        <v>1148</v>
      </c>
      <c r="AE74" s="80">
        <v>0</v>
      </c>
      <c r="AF74" s="46" t="s">
        <v>1148</v>
      </c>
      <c r="AG74" s="88">
        <v>9</v>
      </c>
      <c r="AH74" s="47" t="s">
        <v>1148</v>
      </c>
      <c r="AJ74" s="83">
        <v>0</v>
      </c>
      <c r="AK74" s="46" t="s">
        <v>1148</v>
      </c>
      <c r="AL74" s="83">
        <v>0</v>
      </c>
      <c r="AM74" s="46" t="s">
        <v>1148</v>
      </c>
      <c r="AN74" s="83">
        <v>0</v>
      </c>
      <c r="AO74" s="46" t="s">
        <v>1148</v>
      </c>
      <c r="AP74" s="83">
        <v>4825</v>
      </c>
      <c r="AQ74" s="46" t="s">
        <v>1148</v>
      </c>
      <c r="AR74" s="83">
        <v>0</v>
      </c>
      <c r="AS74" s="46" t="s">
        <v>1148</v>
      </c>
      <c r="AT74" s="204">
        <v>4825</v>
      </c>
      <c r="AU74" s="46" t="s">
        <v>1148</v>
      </c>
      <c r="AV74" s="46">
        <v>0</v>
      </c>
      <c r="AW74" s="46" t="s">
        <v>1148</v>
      </c>
      <c r="AX74" s="46">
        <v>0</v>
      </c>
      <c r="AY74" s="46" t="s">
        <v>1148</v>
      </c>
      <c r="AZ74" s="46">
        <v>0</v>
      </c>
      <c r="BA74" s="46" t="s">
        <v>1148</v>
      </c>
      <c r="BB74" s="46">
        <v>7</v>
      </c>
      <c r="BC74" s="46" t="s">
        <v>1148</v>
      </c>
      <c r="BD74" s="46">
        <v>0</v>
      </c>
      <c r="BE74" s="46" t="s">
        <v>1148</v>
      </c>
      <c r="BF74" s="209">
        <v>7</v>
      </c>
      <c r="BG74" s="7" t="s">
        <v>1148</v>
      </c>
      <c r="BI74" s="83">
        <v>0</v>
      </c>
      <c r="BJ74" s="46" t="s">
        <v>1148</v>
      </c>
      <c r="BK74" s="83">
        <v>0</v>
      </c>
      <c r="BL74" s="46" t="s">
        <v>1148</v>
      </c>
      <c r="BM74" s="83">
        <v>0</v>
      </c>
      <c r="BN74" s="46" t="s">
        <v>1148</v>
      </c>
      <c r="BO74" s="83">
        <v>1320</v>
      </c>
      <c r="BP74" s="46" t="s">
        <v>1148</v>
      </c>
      <c r="BQ74" s="83">
        <v>0</v>
      </c>
      <c r="BR74" s="46" t="s">
        <v>1148</v>
      </c>
      <c r="BS74" s="85">
        <v>1320</v>
      </c>
      <c r="BT74" s="46" t="s">
        <v>1148</v>
      </c>
      <c r="BU74" s="46">
        <v>0</v>
      </c>
      <c r="BV74" s="46" t="s">
        <v>1148</v>
      </c>
      <c r="BW74" s="46">
        <v>0</v>
      </c>
      <c r="BX74" s="46" t="s">
        <v>1148</v>
      </c>
      <c r="BY74" s="46">
        <v>0</v>
      </c>
      <c r="BZ74" s="46" t="s">
        <v>1148</v>
      </c>
      <c r="CA74" s="46">
        <v>2</v>
      </c>
      <c r="CB74" s="46" t="s">
        <v>1148</v>
      </c>
      <c r="CC74" s="46">
        <v>0</v>
      </c>
      <c r="CD74" s="46" t="s">
        <v>1148</v>
      </c>
      <c r="CE74" s="209">
        <v>2</v>
      </c>
      <c r="CF74" s="7" t="s">
        <v>1148</v>
      </c>
      <c r="CH74" s="41">
        <v>0</v>
      </c>
      <c r="CI74" s="41" t="s">
        <v>1148</v>
      </c>
      <c r="CJ74" s="41">
        <v>0</v>
      </c>
      <c r="CK74" s="41" t="s">
        <v>1148</v>
      </c>
      <c r="CL74" s="41">
        <v>0</v>
      </c>
      <c r="CM74" s="41" t="s">
        <v>1148</v>
      </c>
      <c r="CN74" s="41">
        <v>60596</v>
      </c>
      <c r="CO74" s="41" t="s">
        <v>1148</v>
      </c>
      <c r="CP74" s="43">
        <v>60596</v>
      </c>
      <c r="CQ74" s="7" t="s">
        <v>1148</v>
      </c>
      <c r="CS74" s="39" t="s">
        <v>1148</v>
      </c>
      <c r="CT74" s="39" t="s">
        <v>1148</v>
      </c>
      <c r="CU74" s="39" t="s">
        <v>1148</v>
      </c>
      <c r="CV74" s="39" t="s">
        <v>1148</v>
      </c>
      <c r="CW74" s="39" t="s">
        <v>1148</v>
      </c>
      <c r="CX74" s="39" t="s">
        <v>1148</v>
      </c>
      <c r="CY74" s="39">
        <v>9.8610252237591531</v>
      </c>
      <c r="CZ74" s="39" t="s">
        <v>1148</v>
      </c>
      <c r="DA74" s="44">
        <v>9.8610252237591531</v>
      </c>
      <c r="DB74" s="7" t="s">
        <v>1148</v>
      </c>
      <c r="DC74" s="1" t="str">
        <f t="shared" si="1"/>
        <v>No</v>
      </c>
    </row>
    <row r="75" spans="1:107">
      <c r="A75" s="7" t="s">
        <v>437</v>
      </c>
      <c r="B75" s="7" t="s">
        <v>438</v>
      </c>
      <c r="C75" s="37" t="s">
        <v>32</v>
      </c>
      <c r="D75" s="298">
        <v>4040</v>
      </c>
      <c r="E75" s="299">
        <v>40040</v>
      </c>
      <c r="F75" s="27" t="s">
        <v>167</v>
      </c>
      <c r="G75" s="73" t="s">
        <v>160</v>
      </c>
      <c r="H75" s="35">
        <v>1065219</v>
      </c>
      <c r="I75" s="35">
        <v>246</v>
      </c>
      <c r="J75" s="294"/>
      <c r="K75" s="8">
        <v>900029</v>
      </c>
      <c r="L75" s="8" t="s">
        <v>1148</v>
      </c>
      <c r="M75" s="8">
        <v>235650</v>
      </c>
      <c r="N75" s="9" t="s">
        <v>1148</v>
      </c>
      <c r="O75" s="8">
        <v>44762</v>
      </c>
      <c r="P75" s="9" t="s">
        <v>1148</v>
      </c>
      <c r="Q75" s="8">
        <v>259540</v>
      </c>
      <c r="R75" s="9" t="s">
        <v>1148</v>
      </c>
      <c r="S75" s="8">
        <v>0</v>
      </c>
      <c r="T75" s="9" t="s">
        <v>1148</v>
      </c>
      <c r="U75" s="33">
        <v>1439981</v>
      </c>
      <c r="V75" s="9" t="s">
        <v>1148</v>
      </c>
      <c r="W75" s="30">
        <v>466</v>
      </c>
      <c r="X75" s="9" t="s">
        <v>1148</v>
      </c>
      <c r="Y75" s="30">
        <v>120</v>
      </c>
      <c r="Z75" s="9" t="s">
        <v>1148</v>
      </c>
      <c r="AA75" s="30">
        <v>22</v>
      </c>
      <c r="AB75" s="9" t="s">
        <v>1148</v>
      </c>
      <c r="AC75" s="30">
        <v>139</v>
      </c>
      <c r="AD75" s="9" t="s">
        <v>1148</v>
      </c>
      <c r="AE75" s="80">
        <v>0</v>
      </c>
      <c r="AF75" s="46" t="s">
        <v>1148</v>
      </c>
      <c r="AG75" s="88">
        <v>747</v>
      </c>
      <c r="AH75" s="47" t="s">
        <v>1148</v>
      </c>
      <c r="AJ75" s="83">
        <v>836137</v>
      </c>
      <c r="AK75" s="46" t="s">
        <v>1148</v>
      </c>
      <c r="AL75" s="83">
        <v>235650</v>
      </c>
      <c r="AM75" s="46" t="s">
        <v>1148</v>
      </c>
      <c r="AN75" s="83">
        <v>44762</v>
      </c>
      <c r="AO75" s="46" t="s">
        <v>1148</v>
      </c>
      <c r="AP75" s="83">
        <v>232354</v>
      </c>
      <c r="AQ75" s="46" t="s">
        <v>1148</v>
      </c>
      <c r="AR75" s="83">
        <v>0</v>
      </c>
      <c r="AS75" s="46" t="s">
        <v>1148</v>
      </c>
      <c r="AT75" s="204">
        <v>1348903</v>
      </c>
      <c r="AU75" s="46" t="s">
        <v>1148</v>
      </c>
      <c r="AV75" s="46">
        <v>422</v>
      </c>
      <c r="AW75" s="46" t="s">
        <v>1148</v>
      </c>
      <c r="AX75" s="46">
        <v>120</v>
      </c>
      <c r="AY75" s="46" t="s">
        <v>1148</v>
      </c>
      <c r="AZ75" s="46">
        <v>22</v>
      </c>
      <c r="BA75" s="46" t="s">
        <v>1148</v>
      </c>
      <c r="BB75" s="46">
        <v>117</v>
      </c>
      <c r="BC75" s="46" t="s">
        <v>1148</v>
      </c>
      <c r="BD75" s="46">
        <v>0</v>
      </c>
      <c r="BE75" s="46" t="s">
        <v>1148</v>
      </c>
      <c r="BF75" s="209">
        <v>681</v>
      </c>
      <c r="BG75" s="7" t="s">
        <v>1148</v>
      </c>
      <c r="BI75" s="83">
        <v>63892</v>
      </c>
      <c r="BJ75" s="46" t="s">
        <v>1148</v>
      </c>
      <c r="BK75" s="83">
        <v>0</v>
      </c>
      <c r="BL75" s="46" t="s">
        <v>1148</v>
      </c>
      <c r="BM75" s="83">
        <v>0</v>
      </c>
      <c r="BN75" s="46" t="s">
        <v>1148</v>
      </c>
      <c r="BO75" s="83">
        <v>27186</v>
      </c>
      <c r="BP75" s="46" t="s">
        <v>1148</v>
      </c>
      <c r="BQ75" s="83">
        <v>0</v>
      </c>
      <c r="BR75" s="46" t="s">
        <v>1148</v>
      </c>
      <c r="BS75" s="85">
        <v>91078</v>
      </c>
      <c r="BT75" s="46" t="s">
        <v>1148</v>
      </c>
      <c r="BU75" s="46">
        <v>44</v>
      </c>
      <c r="BV75" s="46" t="s">
        <v>1148</v>
      </c>
      <c r="BW75" s="46">
        <v>0</v>
      </c>
      <c r="BX75" s="46" t="s">
        <v>1148</v>
      </c>
      <c r="BY75" s="46">
        <v>0</v>
      </c>
      <c r="BZ75" s="46" t="s">
        <v>1148</v>
      </c>
      <c r="CA75" s="46">
        <v>22</v>
      </c>
      <c r="CB75" s="46" t="s">
        <v>1148</v>
      </c>
      <c r="CC75" s="46">
        <v>0</v>
      </c>
      <c r="CD75" s="46" t="s">
        <v>1148</v>
      </c>
      <c r="CE75" s="209">
        <v>66</v>
      </c>
      <c r="CF75" s="7" t="s">
        <v>1148</v>
      </c>
      <c r="CH75" s="41">
        <v>16956805</v>
      </c>
      <c r="CI75" s="41" t="s">
        <v>1148</v>
      </c>
      <c r="CJ75" s="41">
        <v>6672079</v>
      </c>
      <c r="CK75" s="41" t="s">
        <v>1148</v>
      </c>
      <c r="CL75" s="41">
        <v>1449398</v>
      </c>
      <c r="CM75" s="41" t="s">
        <v>1148</v>
      </c>
      <c r="CN75" s="41">
        <v>9308935</v>
      </c>
      <c r="CO75" s="41" t="s">
        <v>1148</v>
      </c>
      <c r="CP75" s="43">
        <v>34387217</v>
      </c>
      <c r="CQ75" s="7" t="s">
        <v>1148</v>
      </c>
      <c r="CS75" s="39">
        <v>18.840287368518126</v>
      </c>
      <c r="CT75" s="39" t="s">
        <v>1148</v>
      </c>
      <c r="CU75" s="39">
        <v>28.313511563759814</v>
      </c>
      <c r="CV75" s="39" t="s">
        <v>1148</v>
      </c>
      <c r="CW75" s="39">
        <v>32.380099191278319</v>
      </c>
      <c r="CX75" s="39" t="s">
        <v>1148</v>
      </c>
      <c r="CY75" s="39">
        <v>35.867053248054248</v>
      </c>
      <c r="CZ75" s="39" t="s">
        <v>1148</v>
      </c>
      <c r="DA75" s="44">
        <v>23.880326893202064</v>
      </c>
      <c r="DB75" s="7" t="s">
        <v>1148</v>
      </c>
      <c r="DC75" s="1" t="str">
        <f t="shared" si="1"/>
        <v>No</v>
      </c>
    </row>
    <row r="76" spans="1:107">
      <c r="A76" s="7" t="s">
        <v>399</v>
      </c>
      <c r="B76" s="7" t="s">
        <v>400</v>
      </c>
      <c r="C76" s="37" t="s">
        <v>52</v>
      </c>
      <c r="D76" s="298">
        <v>5033</v>
      </c>
      <c r="E76" s="299">
        <v>50033</v>
      </c>
      <c r="F76" s="27" t="s">
        <v>167</v>
      </c>
      <c r="G76" s="73" t="s">
        <v>160</v>
      </c>
      <c r="H76" s="35">
        <v>569935</v>
      </c>
      <c r="I76" s="35">
        <v>246</v>
      </c>
      <c r="J76" s="294"/>
      <c r="K76" s="8">
        <v>550710</v>
      </c>
      <c r="L76" s="8" t="s">
        <v>1148</v>
      </c>
      <c r="M76" s="8">
        <v>59224</v>
      </c>
      <c r="N76" s="9" t="s">
        <v>1148</v>
      </c>
      <c r="O76" s="8">
        <v>17223</v>
      </c>
      <c r="P76" s="9" t="s">
        <v>1148</v>
      </c>
      <c r="Q76" s="8">
        <v>71260</v>
      </c>
      <c r="R76" s="9" t="s">
        <v>1148</v>
      </c>
      <c r="S76" s="8">
        <v>0</v>
      </c>
      <c r="T76" s="9" t="s">
        <v>1148</v>
      </c>
      <c r="U76" s="33">
        <v>698417</v>
      </c>
      <c r="V76" s="9" t="s">
        <v>1148</v>
      </c>
      <c r="W76" s="30">
        <v>292.5</v>
      </c>
      <c r="X76" s="9" t="s">
        <v>1148</v>
      </c>
      <c r="Y76" s="30">
        <v>30.200000000000003</v>
      </c>
      <c r="Z76" s="9" t="s">
        <v>1148</v>
      </c>
      <c r="AA76" s="30">
        <v>8.8000000000000007</v>
      </c>
      <c r="AB76" s="9" t="s">
        <v>1148</v>
      </c>
      <c r="AC76" s="30">
        <v>41.2</v>
      </c>
      <c r="AD76" s="9" t="s">
        <v>1148</v>
      </c>
      <c r="AE76" s="80">
        <v>0</v>
      </c>
      <c r="AF76" s="46" t="s">
        <v>1148</v>
      </c>
      <c r="AG76" s="88">
        <v>372.70000000000005</v>
      </c>
      <c r="AH76" s="47" t="s">
        <v>1148</v>
      </c>
      <c r="AJ76" s="83">
        <v>517414</v>
      </c>
      <c r="AK76" s="46" t="s">
        <v>1148</v>
      </c>
      <c r="AL76" s="83">
        <v>59224</v>
      </c>
      <c r="AM76" s="46" t="s">
        <v>1148</v>
      </c>
      <c r="AN76" s="83">
        <v>17223</v>
      </c>
      <c r="AO76" s="46" t="s">
        <v>1148</v>
      </c>
      <c r="AP76" s="83">
        <v>69862</v>
      </c>
      <c r="AQ76" s="46" t="s">
        <v>1148</v>
      </c>
      <c r="AR76" s="83">
        <v>0</v>
      </c>
      <c r="AS76" s="46" t="s">
        <v>1148</v>
      </c>
      <c r="AT76" s="204">
        <v>663723</v>
      </c>
      <c r="AU76" s="46" t="s">
        <v>1148</v>
      </c>
      <c r="AV76" s="46">
        <v>273.5</v>
      </c>
      <c r="AW76" s="46" t="s">
        <v>1148</v>
      </c>
      <c r="AX76" s="46">
        <v>30.200000000000003</v>
      </c>
      <c r="AY76" s="46" t="s">
        <v>1148</v>
      </c>
      <c r="AZ76" s="46">
        <v>8.8000000000000007</v>
      </c>
      <c r="BA76" s="46" t="s">
        <v>1148</v>
      </c>
      <c r="BB76" s="46">
        <v>40.200000000000003</v>
      </c>
      <c r="BC76" s="46" t="s">
        <v>1148</v>
      </c>
      <c r="BD76" s="46">
        <v>0</v>
      </c>
      <c r="BE76" s="46" t="s">
        <v>1148</v>
      </c>
      <c r="BF76" s="209">
        <v>352.70000000000005</v>
      </c>
      <c r="BG76" s="7" t="s">
        <v>1148</v>
      </c>
      <c r="BI76" s="83">
        <v>33296</v>
      </c>
      <c r="BJ76" s="46" t="s">
        <v>1148</v>
      </c>
      <c r="BK76" s="83">
        <v>0</v>
      </c>
      <c r="BL76" s="46" t="s">
        <v>1148</v>
      </c>
      <c r="BM76" s="83">
        <v>0</v>
      </c>
      <c r="BN76" s="46" t="s">
        <v>1148</v>
      </c>
      <c r="BO76" s="83">
        <v>1398</v>
      </c>
      <c r="BP76" s="46" t="s">
        <v>1148</v>
      </c>
      <c r="BQ76" s="83">
        <v>0</v>
      </c>
      <c r="BR76" s="46" t="s">
        <v>1148</v>
      </c>
      <c r="BS76" s="85">
        <v>34694</v>
      </c>
      <c r="BT76" s="46" t="s">
        <v>1148</v>
      </c>
      <c r="BU76" s="46">
        <v>19</v>
      </c>
      <c r="BV76" s="46" t="s">
        <v>1148</v>
      </c>
      <c r="BW76" s="46">
        <v>0</v>
      </c>
      <c r="BX76" s="46" t="s">
        <v>1148</v>
      </c>
      <c r="BY76" s="46">
        <v>0</v>
      </c>
      <c r="BZ76" s="46" t="s">
        <v>1148</v>
      </c>
      <c r="CA76" s="46">
        <v>1</v>
      </c>
      <c r="CB76" s="46" t="s">
        <v>1148</v>
      </c>
      <c r="CC76" s="46">
        <v>0</v>
      </c>
      <c r="CD76" s="46" t="s">
        <v>1148</v>
      </c>
      <c r="CE76" s="209">
        <v>20</v>
      </c>
      <c r="CF76" s="7" t="s">
        <v>1148</v>
      </c>
      <c r="CH76" s="41">
        <v>0</v>
      </c>
      <c r="CI76" s="41" t="s">
        <v>1148</v>
      </c>
      <c r="CJ76" s="41">
        <v>0</v>
      </c>
      <c r="CK76" s="41" t="s">
        <v>1148</v>
      </c>
      <c r="CL76" s="41">
        <v>0</v>
      </c>
      <c r="CM76" s="41" t="s">
        <v>1148</v>
      </c>
      <c r="CN76" s="41">
        <v>0</v>
      </c>
      <c r="CO76" s="41" t="s">
        <v>1148</v>
      </c>
      <c r="CP76" s="43">
        <v>0</v>
      </c>
      <c r="CQ76" s="7" t="s">
        <v>1148</v>
      </c>
      <c r="CS76" s="39">
        <v>0</v>
      </c>
      <c r="CT76" s="39" t="s">
        <v>1148</v>
      </c>
      <c r="CU76" s="39">
        <v>0</v>
      </c>
      <c r="CV76" s="39" t="s">
        <v>1148</v>
      </c>
      <c r="CW76" s="39">
        <v>0</v>
      </c>
      <c r="CX76" s="39" t="s">
        <v>1148</v>
      </c>
      <c r="CY76" s="39">
        <v>0</v>
      </c>
      <c r="CZ76" s="39" t="s">
        <v>1148</v>
      </c>
      <c r="DA76" s="44">
        <v>0</v>
      </c>
      <c r="DB76" s="7" t="s">
        <v>1148</v>
      </c>
      <c r="DC76" s="1" t="str">
        <f t="shared" si="1"/>
        <v>No</v>
      </c>
    </row>
    <row r="77" spans="1:107">
      <c r="A77" s="7" t="s">
        <v>253</v>
      </c>
      <c r="B77" s="7" t="s">
        <v>201</v>
      </c>
      <c r="C77" s="37" t="s">
        <v>70</v>
      </c>
      <c r="D77" s="298">
        <v>2002</v>
      </c>
      <c r="E77" s="299">
        <v>20002</v>
      </c>
      <c r="F77" s="27" t="s">
        <v>167</v>
      </c>
      <c r="G77" s="73" t="s">
        <v>160</v>
      </c>
      <c r="H77" s="35">
        <v>594962</v>
      </c>
      <c r="I77" s="35">
        <v>239</v>
      </c>
      <c r="J77" s="294"/>
      <c r="K77" s="8">
        <v>941693</v>
      </c>
      <c r="L77" s="8" t="s">
        <v>1148</v>
      </c>
      <c r="M77" s="8">
        <v>268623</v>
      </c>
      <c r="N77" s="9" t="s">
        <v>1148</v>
      </c>
      <c r="O77" s="8">
        <v>23720</v>
      </c>
      <c r="P77" s="9" t="s">
        <v>1148</v>
      </c>
      <c r="Q77" s="8">
        <v>116152</v>
      </c>
      <c r="R77" s="9" t="s">
        <v>1148</v>
      </c>
      <c r="S77" s="8">
        <v>0</v>
      </c>
      <c r="T77" s="9" t="s">
        <v>1148</v>
      </c>
      <c r="U77" s="33">
        <v>1350188</v>
      </c>
      <c r="V77" s="9" t="s">
        <v>1148</v>
      </c>
      <c r="W77" s="30">
        <v>438</v>
      </c>
      <c r="X77" s="9" t="s">
        <v>1148</v>
      </c>
      <c r="Y77" s="30">
        <v>135</v>
      </c>
      <c r="Z77" s="9" t="s">
        <v>1148</v>
      </c>
      <c r="AA77" s="30">
        <v>11</v>
      </c>
      <c r="AB77" s="9" t="s">
        <v>1148</v>
      </c>
      <c r="AC77" s="30">
        <v>64</v>
      </c>
      <c r="AD77" s="9" t="s">
        <v>1148</v>
      </c>
      <c r="AE77" s="80">
        <v>0</v>
      </c>
      <c r="AF77" s="46" t="s">
        <v>1148</v>
      </c>
      <c r="AG77" s="88">
        <v>648</v>
      </c>
      <c r="AH77" s="47" t="s">
        <v>1148</v>
      </c>
      <c r="AJ77" s="83">
        <v>937269</v>
      </c>
      <c r="AK77" s="46" t="s">
        <v>1148</v>
      </c>
      <c r="AL77" s="83">
        <v>268623</v>
      </c>
      <c r="AM77" s="46" t="s">
        <v>1148</v>
      </c>
      <c r="AN77" s="83">
        <v>23720</v>
      </c>
      <c r="AO77" s="46" t="s">
        <v>1148</v>
      </c>
      <c r="AP77" s="83">
        <v>115483</v>
      </c>
      <c r="AQ77" s="46" t="s">
        <v>1148</v>
      </c>
      <c r="AR77" s="83">
        <v>0</v>
      </c>
      <c r="AS77" s="46" t="s">
        <v>1148</v>
      </c>
      <c r="AT77" s="204">
        <v>1345095</v>
      </c>
      <c r="AU77" s="46" t="s">
        <v>1148</v>
      </c>
      <c r="AV77" s="46">
        <v>433</v>
      </c>
      <c r="AW77" s="46" t="s">
        <v>1148</v>
      </c>
      <c r="AX77" s="46">
        <v>135</v>
      </c>
      <c r="AY77" s="46" t="s">
        <v>1148</v>
      </c>
      <c r="AZ77" s="46">
        <v>11</v>
      </c>
      <c r="BA77" s="46" t="s">
        <v>1148</v>
      </c>
      <c r="BB77" s="46">
        <v>63</v>
      </c>
      <c r="BC77" s="46" t="s">
        <v>1148</v>
      </c>
      <c r="BD77" s="46">
        <v>0</v>
      </c>
      <c r="BE77" s="46" t="s">
        <v>1148</v>
      </c>
      <c r="BF77" s="209">
        <v>642</v>
      </c>
      <c r="BG77" s="7" t="s">
        <v>1148</v>
      </c>
      <c r="BI77" s="83">
        <v>4424</v>
      </c>
      <c r="BJ77" s="46" t="s">
        <v>1148</v>
      </c>
      <c r="BK77" s="83">
        <v>0</v>
      </c>
      <c r="BL77" s="46" t="s">
        <v>1148</v>
      </c>
      <c r="BM77" s="83">
        <v>0</v>
      </c>
      <c r="BN77" s="46" t="s">
        <v>1148</v>
      </c>
      <c r="BO77" s="83">
        <v>669</v>
      </c>
      <c r="BP77" s="46" t="s">
        <v>1148</v>
      </c>
      <c r="BQ77" s="83">
        <v>0</v>
      </c>
      <c r="BR77" s="46" t="s">
        <v>1148</v>
      </c>
      <c r="BS77" s="85">
        <v>5093</v>
      </c>
      <c r="BT77" s="46" t="s">
        <v>1148</v>
      </c>
      <c r="BU77" s="46">
        <v>5</v>
      </c>
      <c r="BV77" s="46" t="s">
        <v>1148</v>
      </c>
      <c r="BW77" s="46">
        <v>0</v>
      </c>
      <c r="BX77" s="46" t="s">
        <v>1148</v>
      </c>
      <c r="BY77" s="46">
        <v>0</v>
      </c>
      <c r="BZ77" s="46" t="s">
        <v>1148</v>
      </c>
      <c r="CA77" s="46">
        <v>1</v>
      </c>
      <c r="CB77" s="46" t="s">
        <v>1148</v>
      </c>
      <c r="CC77" s="46">
        <v>0</v>
      </c>
      <c r="CD77" s="46" t="s">
        <v>1148</v>
      </c>
      <c r="CE77" s="209">
        <v>6</v>
      </c>
      <c r="CF77" s="7" t="s">
        <v>1148</v>
      </c>
      <c r="CH77" s="41">
        <v>21240647</v>
      </c>
      <c r="CI77" s="41" t="s">
        <v>1148</v>
      </c>
      <c r="CJ77" s="41">
        <v>6595950</v>
      </c>
      <c r="CK77" s="41" t="s">
        <v>1148</v>
      </c>
      <c r="CL77" s="41">
        <v>514316</v>
      </c>
      <c r="CM77" s="41" t="s">
        <v>1148</v>
      </c>
      <c r="CN77" s="41">
        <v>4257100</v>
      </c>
      <c r="CO77" s="41" t="s">
        <v>1148</v>
      </c>
      <c r="CP77" s="43">
        <v>32608013</v>
      </c>
      <c r="CQ77" s="7" t="s">
        <v>1148</v>
      </c>
      <c r="CS77" s="39">
        <v>22.555808527832319</v>
      </c>
      <c r="CT77" s="39" t="s">
        <v>1148</v>
      </c>
      <c r="CU77" s="39">
        <v>24.554673278163076</v>
      </c>
      <c r="CV77" s="39" t="s">
        <v>1148</v>
      </c>
      <c r="CW77" s="39">
        <v>21.682799325463744</v>
      </c>
      <c r="CX77" s="39" t="s">
        <v>1148</v>
      </c>
      <c r="CY77" s="39">
        <v>36.651112335560299</v>
      </c>
      <c r="CZ77" s="39" t="s">
        <v>1148</v>
      </c>
      <c r="DA77" s="44">
        <v>24.150720492257374</v>
      </c>
      <c r="DB77" s="7" t="s">
        <v>1148</v>
      </c>
      <c r="DC77" s="1" t="str">
        <f t="shared" si="1"/>
        <v>No</v>
      </c>
    </row>
    <row r="78" spans="1:107">
      <c r="A78" s="7" t="s">
        <v>338</v>
      </c>
      <c r="B78" s="7" t="s">
        <v>339</v>
      </c>
      <c r="C78" s="37" t="s">
        <v>28</v>
      </c>
      <c r="D78" s="298">
        <v>1048</v>
      </c>
      <c r="E78" s="299">
        <v>10048</v>
      </c>
      <c r="F78" s="27" t="s">
        <v>159</v>
      </c>
      <c r="G78" s="73" t="s">
        <v>160</v>
      </c>
      <c r="H78" s="35">
        <v>924859</v>
      </c>
      <c r="I78" s="35">
        <v>233</v>
      </c>
      <c r="J78" s="294"/>
      <c r="K78" s="8">
        <v>905135</v>
      </c>
      <c r="L78" s="8" t="s">
        <v>1148</v>
      </c>
      <c r="M78" s="8">
        <v>225955</v>
      </c>
      <c r="N78" s="9" t="s">
        <v>1148</v>
      </c>
      <c r="O78" s="8">
        <v>31438</v>
      </c>
      <c r="P78" s="9" t="s">
        <v>1148</v>
      </c>
      <c r="Q78" s="8">
        <v>78154</v>
      </c>
      <c r="R78" s="9" t="s">
        <v>1148</v>
      </c>
      <c r="S78" s="8">
        <v>0</v>
      </c>
      <c r="T78" s="9" t="s">
        <v>1148</v>
      </c>
      <c r="U78" s="33">
        <v>1240682</v>
      </c>
      <c r="V78" s="9" t="s">
        <v>1148</v>
      </c>
      <c r="W78" s="30">
        <v>492</v>
      </c>
      <c r="X78" s="9" t="s">
        <v>1148</v>
      </c>
      <c r="Y78" s="30">
        <v>116</v>
      </c>
      <c r="Z78" s="9" t="s">
        <v>1148</v>
      </c>
      <c r="AA78" s="30">
        <v>19</v>
      </c>
      <c r="AB78" s="9" t="s">
        <v>1148</v>
      </c>
      <c r="AC78" s="30">
        <v>60</v>
      </c>
      <c r="AD78" s="9" t="s">
        <v>1148</v>
      </c>
      <c r="AE78" s="80">
        <v>0</v>
      </c>
      <c r="AF78" s="46" t="s">
        <v>1148</v>
      </c>
      <c r="AG78" s="88">
        <v>687</v>
      </c>
      <c r="AH78" s="47" t="s">
        <v>1148</v>
      </c>
      <c r="AJ78" s="83">
        <v>892221</v>
      </c>
      <c r="AK78" s="46" t="s">
        <v>1148</v>
      </c>
      <c r="AL78" s="83">
        <v>225955</v>
      </c>
      <c r="AM78" s="46" t="s">
        <v>1148</v>
      </c>
      <c r="AN78" s="83">
        <v>31438</v>
      </c>
      <c r="AO78" s="46" t="s">
        <v>1148</v>
      </c>
      <c r="AP78" s="83">
        <v>68043</v>
      </c>
      <c r="AQ78" s="46" t="s">
        <v>1148</v>
      </c>
      <c r="AR78" s="83">
        <v>0</v>
      </c>
      <c r="AS78" s="46" t="s">
        <v>1148</v>
      </c>
      <c r="AT78" s="204">
        <v>1217657</v>
      </c>
      <c r="AU78" s="46" t="s">
        <v>1148</v>
      </c>
      <c r="AV78" s="46">
        <v>479</v>
      </c>
      <c r="AW78" s="46" t="s">
        <v>1148</v>
      </c>
      <c r="AX78" s="46">
        <v>116</v>
      </c>
      <c r="AY78" s="46" t="s">
        <v>1148</v>
      </c>
      <c r="AZ78" s="46">
        <v>19</v>
      </c>
      <c r="BA78" s="46" t="s">
        <v>1148</v>
      </c>
      <c r="BB78" s="46">
        <v>46</v>
      </c>
      <c r="BC78" s="46" t="s">
        <v>1148</v>
      </c>
      <c r="BD78" s="46">
        <v>0</v>
      </c>
      <c r="BE78" s="46" t="s">
        <v>1148</v>
      </c>
      <c r="BF78" s="209">
        <v>660</v>
      </c>
      <c r="BG78" s="7" t="s">
        <v>1148</v>
      </c>
      <c r="BI78" s="83">
        <v>12914</v>
      </c>
      <c r="BJ78" s="46" t="s">
        <v>1148</v>
      </c>
      <c r="BK78" s="83">
        <v>0</v>
      </c>
      <c r="BL78" s="46" t="s">
        <v>1148</v>
      </c>
      <c r="BM78" s="83">
        <v>0</v>
      </c>
      <c r="BN78" s="46" t="s">
        <v>1148</v>
      </c>
      <c r="BO78" s="83">
        <v>10111</v>
      </c>
      <c r="BP78" s="46" t="s">
        <v>1148</v>
      </c>
      <c r="BQ78" s="83">
        <v>0</v>
      </c>
      <c r="BR78" s="46" t="s">
        <v>1148</v>
      </c>
      <c r="BS78" s="85">
        <v>23025</v>
      </c>
      <c r="BT78" s="46" t="s">
        <v>1148</v>
      </c>
      <c r="BU78" s="46">
        <v>13</v>
      </c>
      <c r="BV78" s="46" t="s">
        <v>1148</v>
      </c>
      <c r="BW78" s="46">
        <v>0</v>
      </c>
      <c r="BX78" s="46" t="s">
        <v>1148</v>
      </c>
      <c r="BY78" s="46">
        <v>0</v>
      </c>
      <c r="BZ78" s="46" t="s">
        <v>1148</v>
      </c>
      <c r="CA78" s="46">
        <v>14</v>
      </c>
      <c r="CB78" s="46" t="s">
        <v>1148</v>
      </c>
      <c r="CC78" s="46">
        <v>0</v>
      </c>
      <c r="CD78" s="46" t="s">
        <v>1148</v>
      </c>
      <c r="CE78" s="209">
        <v>27</v>
      </c>
      <c r="CF78" s="7" t="s">
        <v>1148</v>
      </c>
      <c r="CH78" s="41">
        <v>24084492</v>
      </c>
      <c r="CI78" s="41" t="s">
        <v>1148</v>
      </c>
      <c r="CJ78" s="41">
        <v>6476883</v>
      </c>
      <c r="CK78" s="41" t="s">
        <v>1148</v>
      </c>
      <c r="CL78" s="41">
        <v>966240</v>
      </c>
      <c r="CM78" s="41" t="s">
        <v>1148</v>
      </c>
      <c r="CN78" s="41">
        <v>2341275</v>
      </c>
      <c r="CO78" s="41" t="s">
        <v>1148</v>
      </c>
      <c r="CP78" s="43">
        <v>33868890</v>
      </c>
      <c r="CQ78" s="7" t="s">
        <v>1148</v>
      </c>
      <c r="CS78" s="39">
        <v>26.608729084611689</v>
      </c>
      <c r="CT78" s="39" t="s">
        <v>1148</v>
      </c>
      <c r="CU78" s="39">
        <v>28.664481865858246</v>
      </c>
      <c r="CV78" s="39" t="s">
        <v>1148</v>
      </c>
      <c r="CW78" s="39">
        <v>30.734779566130161</v>
      </c>
      <c r="CX78" s="39" t="s">
        <v>1148</v>
      </c>
      <c r="CY78" s="39">
        <v>29.957199887401796</v>
      </c>
      <c r="CZ78" s="39" t="s">
        <v>1148</v>
      </c>
      <c r="DA78" s="44">
        <v>27.298606734038213</v>
      </c>
      <c r="DB78" s="7" t="s">
        <v>1148</v>
      </c>
      <c r="DC78" s="1" t="str">
        <f t="shared" si="1"/>
        <v>No</v>
      </c>
    </row>
    <row r="79" spans="1:107">
      <c r="A79" s="7" t="s">
        <v>361</v>
      </c>
      <c r="B79" s="7" t="s">
        <v>362</v>
      </c>
      <c r="C79" s="37" t="s">
        <v>38</v>
      </c>
      <c r="D79" s="298">
        <v>7010</v>
      </c>
      <c r="E79" s="299">
        <v>70010</v>
      </c>
      <c r="F79" s="27" t="s">
        <v>167</v>
      </c>
      <c r="G79" s="73" t="s">
        <v>160</v>
      </c>
      <c r="H79" s="35">
        <v>450070</v>
      </c>
      <c r="I79" s="35">
        <v>231</v>
      </c>
      <c r="J79" s="294"/>
      <c r="K79" s="8">
        <v>367023</v>
      </c>
      <c r="L79" s="8" t="s">
        <v>1148</v>
      </c>
      <c r="M79" s="8">
        <v>78396</v>
      </c>
      <c r="N79" s="9" t="s">
        <v>1148</v>
      </c>
      <c r="O79" s="8">
        <v>15529</v>
      </c>
      <c r="P79" s="9" t="s">
        <v>1148</v>
      </c>
      <c r="Q79" s="8">
        <v>64131</v>
      </c>
      <c r="R79" s="9" t="s">
        <v>1148</v>
      </c>
      <c r="S79" s="8">
        <v>0</v>
      </c>
      <c r="T79" s="9" t="s">
        <v>1148</v>
      </c>
      <c r="U79" s="33">
        <v>525079</v>
      </c>
      <c r="V79" s="9" t="s">
        <v>1148</v>
      </c>
      <c r="W79" s="30">
        <v>178.02</v>
      </c>
      <c r="X79" s="9" t="s">
        <v>1148</v>
      </c>
      <c r="Y79" s="30">
        <v>40</v>
      </c>
      <c r="Z79" s="9" t="s">
        <v>1148</v>
      </c>
      <c r="AA79" s="30">
        <v>15.07</v>
      </c>
      <c r="AB79" s="9" t="s">
        <v>1148</v>
      </c>
      <c r="AC79" s="30">
        <v>35.989999999999995</v>
      </c>
      <c r="AD79" s="9" t="s">
        <v>1148</v>
      </c>
      <c r="AE79" s="80">
        <v>0</v>
      </c>
      <c r="AF79" s="46" t="s">
        <v>1148</v>
      </c>
      <c r="AG79" s="88">
        <v>269.08</v>
      </c>
      <c r="AH79" s="47" t="s">
        <v>1148</v>
      </c>
      <c r="AJ79" s="83">
        <v>288201</v>
      </c>
      <c r="AK79" s="46" t="s">
        <v>1148</v>
      </c>
      <c r="AL79" s="83">
        <v>78396</v>
      </c>
      <c r="AM79" s="46" t="s">
        <v>1148</v>
      </c>
      <c r="AN79" s="83">
        <v>12496</v>
      </c>
      <c r="AO79" s="46" t="s">
        <v>1148</v>
      </c>
      <c r="AP79" s="83">
        <v>53578</v>
      </c>
      <c r="AQ79" s="46" t="s">
        <v>1148</v>
      </c>
      <c r="AR79" s="83">
        <v>0</v>
      </c>
      <c r="AS79" s="46" t="s">
        <v>1148</v>
      </c>
      <c r="AT79" s="204">
        <v>432671</v>
      </c>
      <c r="AU79" s="46" t="s">
        <v>1148</v>
      </c>
      <c r="AV79" s="46">
        <v>126.02000000000001</v>
      </c>
      <c r="AW79" s="46" t="s">
        <v>1148</v>
      </c>
      <c r="AX79" s="46">
        <v>40</v>
      </c>
      <c r="AY79" s="46" t="s">
        <v>1148</v>
      </c>
      <c r="AZ79" s="46">
        <v>6.03</v>
      </c>
      <c r="BA79" s="46" t="s">
        <v>1148</v>
      </c>
      <c r="BB79" s="46">
        <v>28.009999999999998</v>
      </c>
      <c r="BC79" s="46" t="s">
        <v>1148</v>
      </c>
      <c r="BD79" s="46">
        <v>0</v>
      </c>
      <c r="BE79" s="46" t="s">
        <v>1148</v>
      </c>
      <c r="BF79" s="209">
        <v>200.05999999999997</v>
      </c>
      <c r="BG79" s="7" t="s">
        <v>1148</v>
      </c>
      <c r="BI79" s="83">
        <v>78822</v>
      </c>
      <c r="BJ79" s="46" t="s">
        <v>1148</v>
      </c>
      <c r="BK79" s="83">
        <v>0</v>
      </c>
      <c r="BL79" s="46" t="s">
        <v>1148</v>
      </c>
      <c r="BM79" s="83">
        <v>3033</v>
      </c>
      <c r="BN79" s="46" t="s">
        <v>1148</v>
      </c>
      <c r="BO79" s="83">
        <v>10553</v>
      </c>
      <c r="BP79" s="46" t="s">
        <v>1148</v>
      </c>
      <c r="BQ79" s="83">
        <v>0</v>
      </c>
      <c r="BR79" s="46" t="s">
        <v>1148</v>
      </c>
      <c r="BS79" s="85">
        <v>92408</v>
      </c>
      <c r="BT79" s="46" t="s">
        <v>1148</v>
      </c>
      <c r="BU79" s="46">
        <v>52</v>
      </c>
      <c r="BV79" s="46" t="s">
        <v>1148</v>
      </c>
      <c r="BW79" s="46">
        <v>0</v>
      </c>
      <c r="BX79" s="46" t="s">
        <v>1148</v>
      </c>
      <c r="BY79" s="46">
        <v>9.0399999999999991</v>
      </c>
      <c r="BZ79" s="46" t="s">
        <v>1148</v>
      </c>
      <c r="CA79" s="46">
        <v>7.98</v>
      </c>
      <c r="CB79" s="46" t="s">
        <v>1148</v>
      </c>
      <c r="CC79" s="46">
        <v>0</v>
      </c>
      <c r="CD79" s="46" t="s">
        <v>1148</v>
      </c>
      <c r="CE79" s="209">
        <v>69.02</v>
      </c>
      <c r="CF79" s="7" t="s">
        <v>1148</v>
      </c>
      <c r="CH79" s="41">
        <v>0</v>
      </c>
      <c r="CI79" s="41" t="s">
        <v>1148</v>
      </c>
      <c r="CJ79" s="41">
        <v>0</v>
      </c>
      <c r="CK79" s="41" t="s">
        <v>1148</v>
      </c>
      <c r="CL79" s="41">
        <v>0</v>
      </c>
      <c r="CM79" s="41" t="s">
        <v>1148</v>
      </c>
      <c r="CN79" s="41">
        <v>0</v>
      </c>
      <c r="CO79" s="41" t="s">
        <v>1148</v>
      </c>
      <c r="CP79" s="43">
        <v>0</v>
      </c>
      <c r="CQ79" s="7" t="s">
        <v>1148</v>
      </c>
      <c r="CS79" s="39">
        <v>0</v>
      </c>
      <c r="CT79" s="39" t="s">
        <v>1148</v>
      </c>
      <c r="CU79" s="39">
        <v>0</v>
      </c>
      <c r="CV79" s="39" t="s">
        <v>1148</v>
      </c>
      <c r="CW79" s="39">
        <v>0</v>
      </c>
      <c r="CX79" s="39" t="s">
        <v>1148</v>
      </c>
      <c r="CY79" s="39">
        <v>0</v>
      </c>
      <c r="CZ79" s="39" t="s">
        <v>1148</v>
      </c>
      <c r="DA79" s="44">
        <v>0</v>
      </c>
      <c r="DB79" s="7" t="s">
        <v>1148</v>
      </c>
      <c r="DC79" s="1" t="str">
        <f t="shared" si="1"/>
        <v>No</v>
      </c>
    </row>
    <row r="80" spans="1:107">
      <c r="A80" s="7" t="s">
        <v>403</v>
      </c>
      <c r="B80" s="7" t="s">
        <v>404</v>
      </c>
      <c r="C80" s="37" t="s">
        <v>28</v>
      </c>
      <c r="D80" s="298">
        <v>1108</v>
      </c>
      <c r="E80" s="299">
        <v>10108</v>
      </c>
      <c r="F80" s="27" t="s">
        <v>167</v>
      </c>
      <c r="G80" s="73" t="s">
        <v>160</v>
      </c>
      <c r="H80" s="35">
        <v>924859</v>
      </c>
      <c r="I80" s="35">
        <v>228</v>
      </c>
      <c r="J80" s="294"/>
      <c r="K80" s="8">
        <v>438</v>
      </c>
      <c r="L80" s="8" t="s">
        <v>1148</v>
      </c>
      <c r="M80" s="8">
        <v>0</v>
      </c>
      <c r="N80" s="9" t="s">
        <v>1148</v>
      </c>
      <c r="O80" s="8">
        <v>0</v>
      </c>
      <c r="P80" s="9" t="s">
        <v>1148</v>
      </c>
      <c r="Q80" s="8">
        <v>831</v>
      </c>
      <c r="R80" s="9" t="s">
        <v>1148</v>
      </c>
      <c r="S80" s="8">
        <v>0</v>
      </c>
      <c r="T80" s="9" t="s">
        <v>1148</v>
      </c>
      <c r="U80" s="33">
        <v>1269</v>
      </c>
      <c r="V80" s="9" t="s">
        <v>1148</v>
      </c>
      <c r="W80" s="30">
        <v>5</v>
      </c>
      <c r="X80" s="9" t="s">
        <v>1148</v>
      </c>
      <c r="Y80" s="30">
        <v>0</v>
      </c>
      <c r="Z80" s="9" t="s">
        <v>1148</v>
      </c>
      <c r="AA80" s="30">
        <v>0</v>
      </c>
      <c r="AB80" s="9" t="s">
        <v>1148</v>
      </c>
      <c r="AC80" s="30">
        <v>10</v>
      </c>
      <c r="AD80" s="9" t="s">
        <v>1148</v>
      </c>
      <c r="AE80" s="80">
        <v>0</v>
      </c>
      <c r="AF80" s="46" t="s">
        <v>1148</v>
      </c>
      <c r="AG80" s="88">
        <v>15</v>
      </c>
      <c r="AH80" s="47" t="s">
        <v>1148</v>
      </c>
      <c r="AJ80" s="83">
        <v>438</v>
      </c>
      <c r="AK80" s="46" t="s">
        <v>1148</v>
      </c>
      <c r="AL80" s="83">
        <v>0</v>
      </c>
      <c r="AM80" s="46" t="s">
        <v>1148</v>
      </c>
      <c r="AN80" s="83">
        <v>0</v>
      </c>
      <c r="AO80" s="46" t="s">
        <v>1148</v>
      </c>
      <c r="AP80" s="83">
        <v>831</v>
      </c>
      <c r="AQ80" s="46" t="s">
        <v>1148</v>
      </c>
      <c r="AR80" s="83">
        <v>0</v>
      </c>
      <c r="AS80" s="46" t="s">
        <v>1148</v>
      </c>
      <c r="AT80" s="204">
        <v>1269</v>
      </c>
      <c r="AU80" s="46" t="s">
        <v>1148</v>
      </c>
      <c r="AV80" s="46">
        <v>5</v>
      </c>
      <c r="AW80" s="46" t="s">
        <v>1148</v>
      </c>
      <c r="AX80" s="46">
        <v>0</v>
      </c>
      <c r="AY80" s="46" t="s">
        <v>1148</v>
      </c>
      <c r="AZ80" s="46">
        <v>0</v>
      </c>
      <c r="BA80" s="46" t="s">
        <v>1148</v>
      </c>
      <c r="BB80" s="46">
        <v>10</v>
      </c>
      <c r="BC80" s="46" t="s">
        <v>1148</v>
      </c>
      <c r="BD80" s="46">
        <v>0</v>
      </c>
      <c r="BE80" s="46" t="s">
        <v>1148</v>
      </c>
      <c r="BF80" s="209">
        <v>15</v>
      </c>
      <c r="BG80" s="7" t="s">
        <v>1148</v>
      </c>
      <c r="BI80" s="83">
        <v>0</v>
      </c>
      <c r="BJ80" s="46" t="s">
        <v>1148</v>
      </c>
      <c r="BK80" s="83">
        <v>0</v>
      </c>
      <c r="BL80" s="46" t="s">
        <v>1148</v>
      </c>
      <c r="BM80" s="83">
        <v>0</v>
      </c>
      <c r="BN80" s="46" t="s">
        <v>1148</v>
      </c>
      <c r="BO80" s="83">
        <v>0</v>
      </c>
      <c r="BP80" s="46" t="s">
        <v>1148</v>
      </c>
      <c r="BQ80" s="83">
        <v>0</v>
      </c>
      <c r="BR80" s="46" t="s">
        <v>1148</v>
      </c>
      <c r="BS80" s="85">
        <v>0</v>
      </c>
      <c r="BT80" s="46" t="s">
        <v>1148</v>
      </c>
      <c r="BU80" s="46">
        <v>0</v>
      </c>
      <c r="BV80" s="46" t="s">
        <v>1148</v>
      </c>
      <c r="BW80" s="46">
        <v>0</v>
      </c>
      <c r="BX80" s="46" t="s">
        <v>1148</v>
      </c>
      <c r="BY80" s="46">
        <v>0</v>
      </c>
      <c r="BZ80" s="46" t="s">
        <v>1148</v>
      </c>
      <c r="CA80" s="46">
        <v>0</v>
      </c>
      <c r="CB80" s="46" t="s">
        <v>1148</v>
      </c>
      <c r="CC80" s="46">
        <v>0</v>
      </c>
      <c r="CD80" s="46" t="s">
        <v>1148</v>
      </c>
      <c r="CE80" s="209">
        <v>0</v>
      </c>
      <c r="CF80" s="7" t="s">
        <v>1148</v>
      </c>
      <c r="CH80" s="41">
        <v>12804</v>
      </c>
      <c r="CI80" s="41" t="s">
        <v>1148</v>
      </c>
      <c r="CJ80" s="41">
        <v>0</v>
      </c>
      <c r="CK80" s="41" t="s">
        <v>1148</v>
      </c>
      <c r="CL80" s="41">
        <v>0</v>
      </c>
      <c r="CM80" s="41" t="s">
        <v>1148</v>
      </c>
      <c r="CN80" s="41">
        <v>31981</v>
      </c>
      <c r="CO80" s="41" t="s">
        <v>123</v>
      </c>
      <c r="CP80" s="43">
        <v>44785</v>
      </c>
      <c r="CQ80" s="7" t="s">
        <v>123</v>
      </c>
      <c r="CS80" s="39">
        <v>29.232876712328768</v>
      </c>
      <c r="CT80" s="39" t="s">
        <v>1148</v>
      </c>
      <c r="CU80" s="39" t="s">
        <v>1148</v>
      </c>
      <c r="CV80" s="39" t="s">
        <v>1148</v>
      </c>
      <c r="CW80" s="39" t="s">
        <v>1148</v>
      </c>
      <c r="CX80" s="39" t="s">
        <v>1148</v>
      </c>
      <c r="CY80" s="39">
        <v>38.484957882069793</v>
      </c>
      <c r="CZ80" s="39" t="s">
        <v>123</v>
      </c>
      <c r="DA80" s="44">
        <v>35.291568163908586</v>
      </c>
      <c r="DB80" s="7" t="s">
        <v>123</v>
      </c>
      <c r="DC80" s="1" t="str">
        <f t="shared" si="1"/>
        <v>Yes</v>
      </c>
    </row>
    <row r="81" spans="1:107">
      <c r="A81" s="7" t="s">
        <v>64</v>
      </c>
      <c r="B81" s="7" t="s">
        <v>198</v>
      </c>
      <c r="C81" s="37" t="s">
        <v>63</v>
      </c>
      <c r="D81" s="298">
        <v>2122</v>
      </c>
      <c r="E81" s="299">
        <v>20122</v>
      </c>
      <c r="F81" s="27" t="s">
        <v>175</v>
      </c>
      <c r="G81" s="73" t="s">
        <v>160</v>
      </c>
      <c r="H81" s="35">
        <v>18351295</v>
      </c>
      <c r="I81" s="35">
        <v>225</v>
      </c>
      <c r="J81" s="294"/>
      <c r="K81" s="8">
        <v>269263</v>
      </c>
      <c r="L81" s="8" t="s">
        <v>1148</v>
      </c>
      <c r="M81" s="8">
        <v>111100</v>
      </c>
      <c r="N81" s="9" t="s">
        <v>1148</v>
      </c>
      <c r="O81" s="8">
        <v>0</v>
      </c>
      <c r="P81" s="9" t="s">
        <v>1148</v>
      </c>
      <c r="Q81" s="8">
        <v>54540</v>
      </c>
      <c r="R81" s="9" t="s">
        <v>1148</v>
      </c>
      <c r="S81" s="8">
        <v>0</v>
      </c>
      <c r="T81" s="9" t="s">
        <v>1148</v>
      </c>
      <c r="U81" s="33">
        <v>434903</v>
      </c>
      <c r="V81" s="9" t="s">
        <v>1148</v>
      </c>
      <c r="W81" s="30">
        <v>175</v>
      </c>
      <c r="X81" s="9" t="s">
        <v>1148</v>
      </c>
      <c r="Y81" s="30">
        <v>55</v>
      </c>
      <c r="Z81" s="9" t="s">
        <v>1148</v>
      </c>
      <c r="AA81" s="30">
        <v>0</v>
      </c>
      <c r="AB81" s="9" t="s">
        <v>1148</v>
      </c>
      <c r="AC81" s="30">
        <v>27</v>
      </c>
      <c r="AD81" s="9" t="s">
        <v>1148</v>
      </c>
      <c r="AE81" s="80">
        <v>0</v>
      </c>
      <c r="AF81" s="46" t="s">
        <v>1148</v>
      </c>
      <c r="AG81" s="88">
        <v>257</v>
      </c>
      <c r="AH81" s="47" t="s">
        <v>1148</v>
      </c>
      <c r="AJ81" s="83">
        <v>269263</v>
      </c>
      <c r="AK81" s="46" t="s">
        <v>1148</v>
      </c>
      <c r="AL81" s="83">
        <v>111100</v>
      </c>
      <c r="AM81" s="46" t="s">
        <v>1148</v>
      </c>
      <c r="AN81" s="83">
        <v>0</v>
      </c>
      <c r="AO81" s="46" t="s">
        <v>1148</v>
      </c>
      <c r="AP81" s="83">
        <v>54540</v>
      </c>
      <c r="AQ81" s="46" t="s">
        <v>1148</v>
      </c>
      <c r="AR81" s="83">
        <v>0</v>
      </c>
      <c r="AS81" s="46" t="s">
        <v>1148</v>
      </c>
      <c r="AT81" s="204">
        <v>434903</v>
      </c>
      <c r="AU81" s="46" t="s">
        <v>1148</v>
      </c>
      <c r="AV81" s="46">
        <v>175</v>
      </c>
      <c r="AW81" s="46" t="s">
        <v>1148</v>
      </c>
      <c r="AX81" s="46">
        <v>55</v>
      </c>
      <c r="AY81" s="46" t="s">
        <v>1148</v>
      </c>
      <c r="AZ81" s="46">
        <v>0</v>
      </c>
      <c r="BA81" s="46" t="s">
        <v>1148</v>
      </c>
      <c r="BB81" s="46">
        <v>27</v>
      </c>
      <c r="BC81" s="46" t="s">
        <v>1148</v>
      </c>
      <c r="BD81" s="46">
        <v>0</v>
      </c>
      <c r="BE81" s="46" t="s">
        <v>1148</v>
      </c>
      <c r="BF81" s="209">
        <v>257</v>
      </c>
      <c r="BG81" s="7" t="s">
        <v>1148</v>
      </c>
      <c r="BI81" s="83">
        <v>0</v>
      </c>
      <c r="BJ81" s="46" t="s">
        <v>1148</v>
      </c>
      <c r="BK81" s="83">
        <v>0</v>
      </c>
      <c r="BL81" s="46" t="s">
        <v>1148</v>
      </c>
      <c r="BM81" s="83">
        <v>0</v>
      </c>
      <c r="BN81" s="46" t="s">
        <v>1148</v>
      </c>
      <c r="BO81" s="83">
        <v>0</v>
      </c>
      <c r="BP81" s="46" t="s">
        <v>1148</v>
      </c>
      <c r="BQ81" s="83">
        <v>0</v>
      </c>
      <c r="BR81" s="46" t="s">
        <v>1148</v>
      </c>
      <c r="BS81" s="85">
        <v>0</v>
      </c>
      <c r="BT81" s="46" t="s">
        <v>1148</v>
      </c>
      <c r="BU81" s="46">
        <v>0</v>
      </c>
      <c r="BV81" s="46" t="s">
        <v>1148</v>
      </c>
      <c r="BW81" s="46">
        <v>0</v>
      </c>
      <c r="BX81" s="46" t="s">
        <v>1148</v>
      </c>
      <c r="BY81" s="46">
        <v>0</v>
      </c>
      <c r="BZ81" s="46" t="s">
        <v>1148</v>
      </c>
      <c r="CA81" s="46">
        <v>0</v>
      </c>
      <c r="CB81" s="46" t="s">
        <v>1148</v>
      </c>
      <c r="CC81" s="46">
        <v>0</v>
      </c>
      <c r="CD81" s="46" t="s">
        <v>1148</v>
      </c>
      <c r="CE81" s="209">
        <v>0</v>
      </c>
      <c r="CF81" s="7" t="s">
        <v>1148</v>
      </c>
      <c r="CH81" s="41">
        <v>7958400</v>
      </c>
      <c r="CI81" s="41" t="s">
        <v>1148</v>
      </c>
      <c r="CJ81" s="41">
        <v>2317891</v>
      </c>
      <c r="CK81" s="41" t="s">
        <v>1148</v>
      </c>
      <c r="CL81" s="41">
        <v>0</v>
      </c>
      <c r="CM81" s="41" t="s">
        <v>1148</v>
      </c>
      <c r="CN81" s="41">
        <v>1262458</v>
      </c>
      <c r="CO81" s="41" t="s">
        <v>1148</v>
      </c>
      <c r="CP81" s="43">
        <v>11538749</v>
      </c>
      <c r="CQ81" s="7" t="s">
        <v>1148</v>
      </c>
      <c r="CS81" s="39">
        <v>29.556233125234435</v>
      </c>
      <c r="CT81" s="39" t="s">
        <v>1148</v>
      </c>
      <c r="CU81" s="39">
        <v>20.863105310531054</v>
      </c>
      <c r="CV81" s="39" t="s">
        <v>1148</v>
      </c>
      <c r="CW81" s="39" t="s">
        <v>1148</v>
      </c>
      <c r="CX81" s="39" t="s">
        <v>1148</v>
      </c>
      <c r="CY81" s="39">
        <v>23.147378071140448</v>
      </c>
      <c r="CZ81" s="39" t="s">
        <v>1148</v>
      </c>
      <c r="DA81" s="44">
        <v>26.53177605121142</v>
      </c>
      <c r="DB81" s="7" t="s">
        <v>1148</v>
      </c>
      <c r="DC81" s="1" t="str">
        <f t="shared" si="1"/>
        <v>No</v>
      </c>
    </row>
    <row r="82" spans="1:107">
      <c r="A82" s="7" t="s">
        <v>597</v>
      </c>
      <c r="B82" s="7" t="s">
        <v>598</v>
      </c>
      <c r="C82" s="37" t="s">
        <v>17</v>
      </c>
      <c r="D82" s="298">
        <v>9019</v>
      </c>
      <c r="E82" s="299">
        <v>90019</v>
      </c>
      <c r="F82" s="27" t="s">
        <v>167</v>
      </c>
      <c r="G82" s="73" t="s">
        <v>160</v>
      </c>
      <c r="H82" s="35">
        <v>1723634</v>
      </c>
      <c r="I82" s="35">
        <v>222</v>
      </c>
      <c r="J82" s="294"/>
      <c r="K82" s="8">
        <v>984828</v>
      </c>
      <c r="L82" s="8" t="s">
        <v>1148</v>
      </c>
      <c r="M82" s="8">
        <v>285675</v>
      </c>
      <c r="N82" s="9" t="s">
        <v>1148</v>
      </c>
      <c r="O82" s="8">
        <v>113575</v>
      </c>
      <c r="P82" s="9" t="s">
        <v>1148</v>
      </c>
      <c r="Q82" s="8">
        <v>270737</v>
      </c>
      <c r="R82" s="9" t="s">
        <v>1148</v>
      </c>
      <c r="S82" s="8">
        <v>60000</v>
      </c>
      <c r="T82" s="9" t="s">
        <v>1148</v>
      </c>
      <c r="U82" s="33">
        <v>1714815</v>
      </c>
      <c r="V82" s="9" t="s">
        <v>1148</v>
      </c>
      <c r="W82" s="30">
        <v>548</v>
      </c>
      <c r="X82" s="9" t="s">
        <v>1148</v>
      </c>
      <c r="Y82" s="30">
        <v>161</v>
      </c>
      <c r="Z82" s="9" t="s">
        <v>1148</v>
      </c>
      <c r="AA82" s="30">
        <v>60</v>
      </c>
      <c r="AB82" s="9" t="s">
        <v>1148</v>
      </c>
      <c r="AC82" s="30">
        <v>149</v>
      </c>
      <c r="AD82" s="9" t="s">
        <v>1148</v>
      </c>
      <c r="AE82" s="80">
        <v>33</v>
      </c>
      <c r="AF82" s="46" t="s">
        <v>1148</v>
      </c>
      <c r="AG82" s="88">
        <v>951</v>
      </c>
      <c r="AH82" s="47" t="s">
        <v>1148</v>
      </c>
      <c r="AJ82" s="83">
        <v>984828</v>
      </c>
      <c r="AK82" s="46" t="s">
        <v>1148</v>
      </c>
      <c r="AL82" s="83">
        <v>285675</v>
      </c>
      <c r="AM82" s="46" t="s">
        <v>1148</v>
      </c>
      <c r="AN82" s="83">
        <v>113575</v>
      </c>
      <c r="AO82" s="46" t="s">
        <v>1148</v>
      </c>
      <c r="AP82" s="83">
        <v>270737</v>
      </c>
      <c r="AQ82" s="46" t="s">
        <v>1148</v>
      </c>
      <c r="AR82" s="83">
        <v>60000</v>
      </c>
      <c r="AS82" s="46" t="s">
        <v>1148</v>
      </c>
      <c r="AT82" s="204">
        <v>1714815</v>
      </c>
      <c r="AU82" s="46" t="s">
        <v>1148</v>
      </c>
      <c r="AV82" s="46">
        <v>548</v>
      </c>
      <c r="AW82" s="46" t="s">
        <v>1148</v>
      </c>
      <c r="AX82" s="46">
        <v>161</v>
      </c>
      <c r="AY82" s="46" t="s">
        <v>1148</v>
      </c>
      <c r="AZ82" s="46">
        <v>60</v>
      </c>
      <c r="BA82" s="46" t="s">
        <v>1148</v>
      </c>
      <c r="BB82" s="46">
        <v>149</v>
      </c>
      <c r="BC82" s="46" t="s">
        <v>1148</v>
      </c>
      <c r="BD82" s="46">
        <v>33</v>
      </c>
      <c r="BE82" s="46" t="s">
        <v>1148</v>
      </c>
      <c r="BF82" s="209">
        <v>951</v>
      </c>
      <c r="BG82" s="7" t="s">
        <v>1148</v>
      </c>
      <c r="BI82" s="83">
        <v>0</v>
      </c>
      <c r="BJ82" s="46" t="s">
        <v>1148</v>
      </c>
      <c r="BK82" s="83">
        <v>0</v>
      </c>
      <c r="BL82" s="46" t="s">
        <v>1148</v>
      </c>
      <c r="BM82" s="83">
        <v>0</v>
      </c>
      <c r="BN82" s="46" t="s">
        <v>1148</v>
      </c>
      <c r="BO82" s="83">
        <v>0</v>
      </c>
      <c r="BP82" s="46" t="s">
        <v>1148</v>
      </c>
      <c r="BQ82" s="83">
        <v>0</v>
      </c>
      <c r="BR82" s="46" t="s">
        <v>1148</v>
      </c>
      <c r="BS82" s="85">
        <v>0</v>
      </c>
      <c r="BT82" s="46" t="s">
        <v>1148</v>
      </c>
      <c r="BU82" s="46">
        <v>0</v>
      </c>
      <c r="BV82" s="46" t="s">
        <v>1148</v>
      </c>
      <c r="BW82" s="46">
        <v>0</v>
      </c>
      <c r="BX82" s="46" t="s">
        <v>1148</v>
      </c>
      <c r="BY82" s="46">
        <v>0</v>
      </c>
      <c r="BZ82" s="46" t="s">
        <v>1148</v>
      </c>
      <c r="CA82" s="46">
        <v>0</v>
      </c>
      <c r="CB82" s="46" t="s">
        <v>1148</v>
      </c>
      <c r="CC82" s="46">
        <v>0</v>
      </c>
      <c r="CD82" s="46" t="s">
        <v>1148</v>
      </c>
      <c r="CE82" s="209">
        <v>0</v>
      </c>
      <c r="CF82" s="7" t="s">
        <v>1148</v>
      </c>
      <c r="CH82" s="41">
        <v>0</v>
      </c>
      <c r="CI82" s="41" t="s">
        <v>1148</v>
      </c>
      <c r="CJ82" s="41">
        <v>0</v>
      </c>
      <c r="CK82" s="41" t="s">
        <v>1148</v>
      </c>
      <c r="CL82" s="41">
        <v>0</v>
      </c>
      <c r="CM82" s="41" t="s">
        <v>1148</v>
      </c>
      <c r="CN82" s="41">
        <v>0</v>
      </c>
      <c r="CO82" s="41" t="s">
        <v>1148</v>
      </c>
      <c r="CP82" s="43">
        <v>0</v>
      </c>
      <c r="CQ82" s="7" t="s">
        <v>1148</v>
      </c>
      <c r="CS82" s="39">
        <v>0</v>
      </c>
      <c r="CT82" s="39" t="s">
        <v>1148</v>
      </c>
      <c r="CU82" s="39">
        <v>0</v>
      </c>
      <c r="CV82" s="39" t="s">
        <v>1148</v>
      </c>
      <c r="CW82" s="39">
        <v>0</v>
      </c>
      <c r="CX82" s="39" t="s">
        <v>1148</v>
      </c>
      <c r="CY82" s="39">
        <v>0</v>
      </c>
      <c r="CZ82" s="39" t="s">
        <v>1148</v>
      </c>
      <c r="DA82" s="44">
        <v>0</v>
      </c>
      <c r="DB82" s="7" t="s">
        <v>1148</v>
      </c>
      <c r="DC82" s="1" t="str">
        <f t="shared" si="1"/>
        <v>No</v>
      </c>
    </row>
    <row r="83" spans="1:107">
      <c r="A83" s="7" t="s">
        <v>229</v>
      </c>
      <c r="B83" s="7" t="s">
        <v>230</v>
      </c>
      <c r="C83" s="37" t="s">
        <v>52</v>
      </c>
      <c r="D83" s="298">
        <v>5148</v>
      </c>
      <c r="E83" s="299">
        <v>50148</v>
      </c>
      <c r="F83" s="27" t="s">
        <v>167</v>
      </c>
      <c r="G83" s="73" t="s">
        <v>160</v>
      </c>
      <c r="H83" s="35">
        <v>87106</v>
      </c>
      <c r="I83" s="35">
        <v>209</v>
      </c>
      <c r="J83" s="294"/>
      <c r="K83" s="8">
        <v>137685</v>
      </c>
      <c r="L83" s="8" t="s">
        <v>1148</v>
      </c>
      <c r="M83" s="8">
        <v>35730</v>
      </c>
      <c r="N83" s="9" t="s">
        <v>1148</v>
      </c>
      <c r="O83" s="8">
        <v>8244</v>
      </c>
      <c r="P83" s="9" t="s">
        <v>1148</v>
      </c>
      <c r="Q83" s="8">
        <v>10831</v>
      </c>
      <c r="R83" s="9" t="s">
        <v>1148</v>
      </c>
      <c r="S83" s="8">
        <v>0</v>
      </c>
      <c r="T83" s="9" t="s">
        <v>1148</v>
      </c>
      <c r="U83" s="33">
        <v>192490</v>
      </c>
      <c r="V83" s="9" t="s">
        <v>1148</v>
      </c>
      <c r="W83" s="30">
        <v>95.9</v>
      </c>
      <c r="X83" s="9" t="s">
        <v>1148</v>
      </c>
      <c r="Y83" s="30">
        <v>20</v>
      </c>
      <c r="Z83" s="9" t="s">
        <v>1148</v>
      </c>
      <c r="AA83" s="30">
        <v>4.99</v>
      </c>
      <c r="AB83" s="9" t="s">
        <v>1148</v>
      </c>
      <c r="AC83" s="30">
        <v>6</v>
      </c>
      <c r="AD83" s="9" t="s">
        <v>1148</v>
      </c>
      <c r="AE83" s="80">
        <v>0</v>
      </c>
      <c r="AF83" s="46" t="s">
        <v>1148</v>
      </c>
      <c r="AG83" s="88">
        <v>126.88999999999999</v>
      </c>
      <c r="AH83" s="47" t="s">
        <v>1148</v>
      </c>
      <c r="AJ83" s="83">
        <v>65410</v>
      </c>
      <c r="AK83" s="46" t="s">
        <v>1148</v>
      </c>
      <c r="AL83" s="83">
        <v>22417</v>
      </c>
      <c r="AM83" s="46" t="s">
        <v>1148</v>
      </c>
      <c r="AN83" s="83">
        <v>6572</v>
      </c>
      <c r="AO83" s="46" t="s">
        <v>1148</v>
      </c>
      <c r="AP83" s="83">
        <v>10831</v>
      </c>
      <c r="AQ83" s="46" t="s">
        <v>1148</v>
      </c>
      <c r="AR83" s="83">
        <v>0</v>
      </c>
      <c r="AS83" s="46" t="s">
        <v>1148</v>
      </c>
      <c r="AT83" s="204">
        <v>105230</v>
      </c>
      <c r="AU83" s="46" t="s">
        <v>1148</v>
      </c>
      <c r="AV83" s="46">
        <v>33.900000000000006</v>
      </c>
      <c r="AW83" s="46" t="s">
        <v>1148</v>
      </c>
      <c r="AX83" s="46">
        <v>11</v>
      </c>
      <c r="AY83" s="46" t="s">
        <v>1148</v>
      </c>
      <c r="AZ83" s="46">
        <v>4</v>
      </c>
      <c r="BA83" s="46" t="s">
        <v>1148</v>
      </c>
      <c r="BB83" s="46">
        <v>6</v>
      </c>
      <c r="BC83" s="46" t="s">
        <v>1148</v>
      </c>
      <c r="BD83" s="46">
        <v>0</v>
      </c>
      <c r="BE83" s="46" t="s">
        <v>1148</v>
      </c>
      <c r="BF83" s="209">
        <v>54.9</v>
      </c>
      <c r="BG83" s="7" t="s">
        <v>1148</v>
      </c>
      <c r="BI83" s="83">
        <v>72275</v>
      </c>
      <c r="BJ83" s="46" t="s">
        <v>1148</v>
      </c>
      <c r="BK83" s="83">
        <v>13313</v>
      </c>
      <c r="BL83" s="46" t="s">
        <v>1148</v>
      </c>
      <c r="BM83" s="83">
        <v>1672</v>
      </c>
      <c r="BN83" s="46" t="s">
        <v>1148</v>
      </c>
      <c r="BO83" s="83">
        <v>0</v>
      </c>
      <c r="BP83" s="46" t="s">
        <v>1148</v>
      </c>
      <c r="BQ83" s="83">
        <v>0</v>
      </c>
      <c r="BR83" s="46" t="s">
        <v>1148</v>
      </c>
      <c r="BS83" s="85">
        <v>87260</v>
      </c>
      <c r="BT83" s="46" t="s">
        <v>1148</v>
      </c>
      <c r="BU83" s="46">
        <v>62</v>
      </c>
      <c r="BV83" s="46" t="s">
        <v>1148</v>
      </c>
      <c r="BW83" s="46">
        <v>9</v>
      </c>
      <c r="BX83" s="46" t="s">
        <v>1148</v>
      </c>
      <c r="BY83" s="46">
        <v>0.99</v>
      </c>
      <c r="BZ83" s="46" t="s">
        <v>1148</v>
      </c>
      <c r="CA83" s="46">
        <v>0</v>
      </c>
      <c r="CB83" s="46" t="s">
        <v>1148</v>
      </c>
      <c r="CC83" s="46">
        <v>0</v>
      </c>
      <c r="CD83" s="46" t="s">
        <v>1148</v>
      </c>
      <c r="CE83" s="209">
        <v>71.989999999999995</v>
      </c>
      <c r="CF83" s="7" t="s">
        <v>1148</v>
      </c>
      <c r="CH83" s="41">
        <v>0</v>
      </c>
      <c r="CI83" s="41" t="s">
        <v>1148</v>
      </c>
      <c r="CJ83" s="41">
        <v>0</v>
      </c>
      <c r="CK83" s="41" t="s">
        <v>1148</v>
      </c>
      <c r="CL83" s="41">
        <v>0</v>
      </c>
      <c r="CM83" s="41" t="s">
        <v>1148</v>
      </c>
      <c r="CN83" s="41">
        <v>0</v>
      </c>
      <c r="CO83" s="41" t="s">
        <v>1148</v>
      </c>
      <c r="CP83" s="43">
        <v>0</v>
      </c>
      <c r="CQ83" s="7" t="s">
        <v>1148</v>
      </c>
      <c r="CS83" s="39">
        <v>0</v>
      </c>
      <c r="CT83" s="39" t="s">
        <v>1148</v>
      </c>
      <c r="CU83" s="39">
        <v>0</v>
      </c>
      <c r="CV83" s="39" t="s">
        <v>1148</v>
      </c>
      <c r="CW83" s="39">
        <v>0</v>
      </c>
      <c r="CX83" s="39" t="s">
        <v>1148</v>
      </c>
      <c r="CY83" s="39">
        <v>0</v>
      </c>
      <c r="CZ83" s="39" t="s">
        <v>1148</v>
      </c>
      <c r="DA83" s="44">
        <v>0</v>
      </c>
      <c r="DB83" s="7" t="s">
        <v>1148</v>
      </c>
      <c r="DC83" s="1" t="str">
        <f t="shared" si="1"/>
        <v>No</v>
      </c>
    </row>
    <row r="84" spans="1:107">
      <c r="A84" s="7" t="s">
        <v>490</v>
      </c>
      <c r="B84" s="7" t="s">
        <v>491</v>
      </c>
      <c r="C84" s="37" t="s">
        <v>73</v>
      </c>
      <c r="D84" s="298">
        <v>5010</v>
      </c>
      <c r="E84" s="299">
        <v>50010</v>
      </c>
      <c r="F84" s="27" t="s">
        <v>167</v>
      </c>
      <c r="G84" s="73" t="s">
        <v>160</v>
      </c>
      <c r="H84" s="35">
        <v>569499</v>
      </c>
      <c r="I84" s="35">
        <v>209</v>
      </c>
      <c r="J84" s="294"/>
      <c r="K84" s="8">
        <v>591280</v>
      </c>
      <c r="L84" s="8" t="s">
        <v>1148</v>
      </c>
      <c r="M84" s="8">
        <v>114211</v>
      </c>
      <c r="N84" s="9" t="s">
        <v>1148</v>
      </c>
      <c r="O84" s="8">
        <v>4430</v>
      </c>
      <c r="P84" s="9" t="s">
        <v>1148</v>
      </c>
      <c r="Q84" s="8">
        <v>105313</v>
      </c>
      <c r="R84" s="9" t="s">
        <v>1148</v>
      </c>
      <c r="S84" s="8">
        <v>0</v>
      </c>
      <c r="T84" s="9" t="s">
        <v>1148</v>
      </c>
      <c r="U84" s="33">
        <v>815234</v>
      </c>
      <c r="V84" s="9" t="s">
        <v>1148</v>
      </c>
      <c r="W84" s="30">
        <v>276</v>
      </c>
      <c r="X84" s="9" t="s">
        <v>1148</v>
      </c>
      <c r="Y84" s="30">
        <v>57</v>
      </c>
      <c r="Z84" s="9" t="s">
        <v>1148</v>
      </c>
      <c r="AA84" s="30">
        <v>2.5</v>
      </c>
      <c r="AB84" s="9" t="s">
        <v>1148</v>
      </c>
      <c r="AC84" s="30">
        <v>52.5</v>
      </c>
      <c r="AD84" s="9" t="s">
        <v>1148</v>
      </c>
      <c r="AE84" s="80">
        <v>0</v>
      </c>
      <c r="AF84" s="46" t="s">
        <v>1148</v>
      </c>
      <c r="AG84" s="88">
        <v>388</v>
      </c>
      <c r="AH84" s="47" t="s">
        <v>1148</v>
      </c>
      <c r="AJ84" s="83">
        <v>526106</v>
      </c>
      <c r="AK84" s="46" t="s">
        <v>1148</v>
      </c>
      <c r="AL84" s="83">
        <v>114211</v>
      </c>
      <c r="AM84" s="46" t="s">
        <v>1148</v>
      </c>
      <c r="AN84" s="83">
        <v>4430</v>
      </c>
      <c r="AO84" s="46" t="s">
        <v>1148</v>
      </c>
      <c r="AP84" s="83">
        <v>100648</v>
      </c>
      <c r="AQ84" s="46" t="s">
        <v>1148</v>
      </c>
      <c r="AR84" s="83">
        <v>0</v>
      </c>
      <c r="AS84" s="46" t="s">
        <v>1148</v>
      </c>
      <c r="AT84" s="204">
        <v>745395</v>
      </c>
      <c r="AU84" s="46" t="s">
        <v>1148</v>
      </c>
      <c r="AV84" s="46">
        <v>246</v>
      </c>
      <c r="AW84" s="46" t="s">
        <v>1148</v>
      </c>
      <c r="AX84" s="46">
        <v>57</v>
      </c>
      <c r="AY84" s="46" t="s">
        <v>1148</v>
      </c>
      <c r="AZ84" s="46">
        <v>2.5</v>
      </c>
      <c r="BA84" s="46" t="s">
        <v>1148</v>
      </c>
      <c r="BB84" s="46">
        <v>49.5</v>
      </c>
      <c r="BC84" s="46" t="s">
        <v>1148</v>
      </c>
      <c r="BD84" s="46">
        <v>0</v>
      </c>
      <c r="BE84" s="46" t="s">
        <v>1148</v>
      </c>
      <c r="BF84" s="209">
        <v>355</v>
      </c>
      <c r="BG84" s="7" t="s">
        <v>1148</v>
      </c>
      <c r="BI84" s="83">
        <v>65174</v>
      </c>
      <c r="BJ84" s="46" t="s">
        <v>1148</v>
      </c>
      <c r="BK84" s="83">
        <v>0</v>
      </c>
      <c r="BL84" s="46" t="s">
        <v>1148</v>
      </c>
      <c r="BM84" s="83">
        <v>0</v>
      </c>
      <c r="BN84" s="46" t="s">
        <v>1148</v>
      </c>
      <c r="BO84" s="83">
        <v>4665</v>
      </c>
      <c r="BP84" s="46" t="s">
        <v>1148</v>
      </c>
      <c r="BQ84" s="83">
        <v>0</v>
      </c>
      <c r="BR84" s="46" t="s">
        <v>1148</v>
      </c>
      <c r="BS84" s="85">
        <v>69839</v>
      </c>
      <c r="BT84" s="46" t="s">
        <v>1148</v>
      </c>
      <c r="BU84" s="46">
        <v>30</v>
      </c>
      <c r="BV84" s="46" t="s">
        <v>1148</v>
      </c>
      <c r="BW84" s="46">
        <v>0</v>
      </c>
      <c r="BX84" s="46" t="s">
        <v>1148</v>
      </c>
      <c r="BY84" s="46">
        <v>0</v>
      </c>
      <c r="BZ84" s="46" t="s">
        <v>1148</v>
      </c>
      <c r="CA84" s="46">
        <v>3</v>
      </c>
      <c r="CB84" s="46" t="s">
        <v>1148</v>
      </c>
      <c r="CC84" s="46">
        <v>0</v>
      </c>
      <c r="CD84" s="46" t="s">
        <v>1148</v>
      </c>
      <c r="CE84" s="209">
        <v>33</v>
      </c>
      <c r="CF84" s="7" t="s">
        <v>1148</v>
      </c>
      <c r="CH84" s="41">
        <v>0</v>
      </c>
      <c r="CI84" s="41" t="s">
        <v>1148</v>
      </c>
      <c r="CJ84" s="41">
        <v>0</v>
      </c>
      <c r="CK84" s="41" t="s">
        <v>1148</v>
      </c>
      <c r="CL84" s="41">
        <v>0</v>
      </c>
      <c r="CM84" s="41" t="s">
        <v>1148</v>
      </c>
      <c r="CN84" s="41">
        <v>0</v>
      </c>
      <c r="CO84" s="41" t="s">
        <v>1148</v>
      </c>
      <c r="CP84" s="43">
        <v>0</v>
      </c>
      <c r="CQ84" s="7" t="s">
        <v>1148</v>
      </c>
      <c r="CS84" s="39">
        <v>0</v>
      </c>
      <c r="CT84" s="39" t="s">
        <v>1148</v>
      </c>
      <c r="CU84" s="39">
        <v>0</v>
      </c>
      <c r="CV84" s="39" t="s">
        <v>1148</v>
      </c>
      <c r="CW84" s="39">
        <v>0</v>
      </c>
      <c r="CX84" s="39" t="s">
        <v>1148</v>
      </c>
      <c r="CY84" s="39">
        <v>0</v>
      </c>
      <c r="CZ84" s="39" t="s">
        <v>1148</v>
      </c>
      <c r="DA84" s="44">
        <v>0</v>
      </c>
      <c r="DB84" s="7" t="s">
        <v>1148</v>
      </c>
      <c r="DC84" s="1" t="str">
        <f t="shared" si="1"/>
        <v>No</v>
      </c>
    </row>
    <row r="85" spans="1:107">
      <c r="A85" s="7" t="s">
        <v>384</v>
      </c>
      <c r="B85" s="7" t="s">
        <v>385</v>
      </c>
      <c r="C85" s="37" t="s">
        <v>84</v>
      </c>
      <c r="D85" s="298">
        <v>6007</v>
      </c>
      <c r="E85" s="299">
        <v>60007</v>
      </c>
      <c r="F85" s="27" t="s">
        <v>167</v>
      </c>
      <c r="G85" s="73" t="s">
        <v>160</v>
      </c>
      <c r="H85" s="35">
        <v>5121892</v>
      </c>
      <c r="I85" s="35">
        <v>207</v>
      </c>
      <c r="J85" s="294"/>
      <c r="K85" s="8">
        <v>687353</v>
      </c>
      <c r="L85" s="8" t="s">
        <v>1148</v>
      </c>
      <c r="M85" s="8">
        <v>190076</v>
      </c>
      <c r="N85" s="9" t="s">
        <v>1148</v>
      </c>
      <c r="O85" s="8">
        <v>65816</v>
      </c>
      <c r="P85" s="9" t="s">
        <v>1148</v>
      </c>
      <c r="Q85" s="8">
        <v>94449</v>
      </c>
      <c r="R85" s="9" t="s">
        <v>1148</v>
      </c>
      <c r="S85" s="8">
        <v>0</v>
      </c>
      <c r="T85" s="9" t="s">
        <v>1148</v>
      </c>
      <c r="U85" s="33">
        <v>1037694</v>
      </c>
      <c r="V85" s="9" t="s">
        <v>1148</v>
      </c>
      <c r="W85" s="30">
        <v>318</v>
      </c>
      <c r="X85" s="9" t="s">
        <v>1148</v>
      </c>
      <c r="Y85" s="30">
        <v>100</v>
      </c>
      <c r="Z85" s="9" t="s">
        <v>1148</v>
      </c>
      <c r="AA85" s="30">
        <v>33</v>
      </c>
      <c r="AB85" s="9" t="s">
        <v>1148</v>
      </c>
      <c r="AC85" s="30">
        <v>50</v>
      </c>
      <c r="AD85" s="9" t="s">
        <v>1148</v>
      </c>
      <c r="AE85" s="80">
        <v>0</v>
      </c>
      <c r="AF85" s="46" t="s">
        <v>1148</v>
      </c>
      <c r="AG85" s="88">
        <v>501</v>
      </c>
      <c r="AH85" s="47" t="s">
        <v>1148</v>
      </c>
      <c r="AJ85" s="83">
        <v>654546</v>
      </c>
      <c r="AK85" s="46" t="s">
        <v>1148</v>
      </c>
      <c r="AL85" s="83">
        <v>190076</v>
      </c>
      <c r="AM85" s="46" t="s">
        <v>1148</v>
      </c>
      <c r="AN85" s="83">
        <v>65816</v>
      </c>
      <c r="AO85" s="46" t="s">
        <v>1148</v>
      </c>
      <c r="AP85" s="83">
        <v>94449</v>
      </c>
      <c r="AQ85" s="46" t="s">
        <v>1148</v>
      </c>
      <c r="AR85" s="83">
        <v>0</v>
      </c>
      <c r="AS85" s="46" t="s">
        <v>1148</v>
      </c>
      <c r="AT85" s="204">
        <v>1004887</v>
      </c>
      <c r="AU85" s="46" t="s">
        <v>1148</v>
      </c>
      <c r="AV85" s="46">
        <v>296</v>
      </c>
      <c r="AW85" s="46" t="s">
        <v>1148</v>
      </c>
      <c r="AX85" s="46">
        <v>100</v>
      </c>
      <c r="AY85" s="46" t="s">
        <v>1148</v>
      </c>
      <c r="AZ85" s="46">
        <v>33</v>
      </c>
      <c r="BA85" s="46" t="s">
        <v>1148</v>
      </c>
      <c r="BB85" s="46">
        <v>50</v>
      </c>
      <c r="BC85" s="46" t="s">
        <v>1148</v>
      </c>
      <c r="BD85" s="46">
        <v>0</v>
      </c>
      <c r="BE85" s="46" t="s">
        <v>1148</v>
      </c>
      <c r="BF85" s="209">
        <v>479</v>
      </c>
      <c r="BG85" s="7" t="s">
        <v>1148</v>
      </c>
      <c r="BI85" s="83">
        <v>32807</v>
      </c>
      <c r="BJ85" s="46" t="s">
        <v>1148</v>
      </c>
      <c r="BK85" s="83">
        <v>0</v>
      </c>
      <c r="BL85" s="46" t="s">
        <v>1148</v>
      </c>
      <c r="BM85" s="83">
        <v>0</v>
      </c>
      <c r="BN85" s="46" t="s">
        <v>1148</v>
      </c>
      <c r="BO85" s="83">
        <v>0</v>
      </c>
      <c r="BP85" s="46" t="s">
        <v>1148</v>
      </c>
      <c r="BQ85" s="83">
        <v>0</v>
      </c>
      <c r="BR85" s="46" t="s">
        <v>1148</v>
      </c>
      <c r="BS85" s="85">
        <v>32807</v>
      </c>
      <c r="BT85" s="46" t="s">
        <v>1148</v>
      </c>
      <c r="BU85" s="46">
        <v>22</v>
      </c>
      <c r="BV85" s="46" t="s">
        <v>1148</v>
      </c>
      <c r="BW85" s="46">
        <v>0</v>
      </c>
      <c r="BX85" s="46" t="s">
        <v>1148</v>
      </c>
      <c r="BY85" s="46">
        <v>0</v>
      </c>
      <c r="BZ85" s="46" t="s">
        <v>1148</v>
      </c>
      <c r="CA85" s="46">
        <v>0</v>
      </c>
      <c r="CB85" s="46" t="s">
        <v>1148</v>
      </c>
      <c r="CC85" s="46">
        <v>0</v>
      </c>
      <c r="CD85" s="46" t="s">
        <v>1148</v>
      </c>
      <c r="CE85" s="209">
        <v>22</v>
      </c>
      <c r="CF85" s="7" t="s">
        <v>1148</v>
      </c>
      <c r="CH85" s="41">
        <v>0</v>
      </c>
      <c r="CI85" s="41" t="s">
        <v>1148</v>
      </c>
      <c r="CJ85" s="41">
        <v>0</v>
      </c>
      <c r="CK85" s="41" t="s">
        <v>1148</v>
      </c>
      <c r="CL85" s="41">
        <v>0</v>
      </c>
      <c r="CM85" s="41" t="s">
        <v>1148</v>
      </c>
      <c r="CN85" s="41">
        <v>0</v>
      </c>
      <c r="CO85" s="41" t="s">
        <v>1148</v>
      </c>
      <c r="CP85" s="43">
        <v>0</v>
      </c>
      <c r="CQ85" s="7" t="s">
        <v>1148</v>
      </c>
      <c r="CS85" s="39">
        <v>0</v>
      </c>
      <c r="CT85" s="39" t="s">
        <v>1148</v>
      </c>
      <c r="CU85" s="39">
        <v>0</v>
      </c>
      <c r="CV85" s="39" t="s">
        <v>1148</v>
      </c>
      <c r="CW85" s="39">
        <v>0</v>
      </c>
      <c r="CX85" s="39" t="s">
        <v>1148</v>
      </c>
      <c r="CY85" s="39">
        <v>0</v>
      </c>
      <c r="CZ85" s="39" t="s">
        <v>1148</v>
      </c>
      <c r="DA85" s="44">
        <v>0</v>
      </c>
      <c r="DB85" s="7" t="s">
        <v>1148</v>
      </c>
      <c r="DC85" s="1" t="str">
        <f t="shared" si="1"/>
        <v>No</v>
      </c>
    </row>
    <row r="86" spans="1:107">
      <c r="A86" s="7" t="s">
        <v>466</v>
      </c>
      <c r="B86" s="7" t="s">
        <v>313</v>
      </c>
      <c r="C86" s="37" t="s">
        <v>17</v>
      </c>
      <c r="D86" s="298">
        <v>9023</v>
      </c>
      <c r="E86" s="299">
        <v>90023</v>
      </c>
      <c r="F86" s="27" t="s">
        <v>413</v>
      </c>
      <c r="G86" s="73" t="s">
        <v>160</v>
      </c>
      <c r="H86" s="35">
        <v>12150996</v>
      </c>
      <c r="I86" s="35">
        <v>202</v>
      </c>
      <c r="J86" s="294"/>
      <c r="K86" s="8">
        <v>935298</v>
      </c>
      <c r="L86" s="8" t="s">
        <v>1148</v>
      </c>
      <c r="M86" s="8">
        <v>216747</v>
      </c>
      <c r="N86" s="9" t="s">
        <v>1148</v>
      </c>
      <c r="O86" s="8">
        <v>52065</v>
      </c>
      <c r="P86" s="9" t="s">
        <v>1148</v>
      </c>
      <c r="Q86" s="8">
        <v>144447</v>
      </c>
      <c r="R86" s="9" t="s">
        <v>1148</v>
      </c>
      <c r="S86" s="8">
        <v>0</v>
      </c>
      <c r="T86" s="9" t="s">
        <v>1148</v>
      </c>
      <c r="U86" s="33">
        <v>1348557</v>
      </c>
      <c r="V86" s="9" t="s">
        <v>1148</v>
      </c>
      <c r="W86" s="30">
        <v>516</v>
      </c>
      <c r="X86" s="9" t="s">
        <v>1148</v>
      </c>
      <c r="Y86" s="30">
        <v>113</v>
      </c>
      <c r="Z86" s="9" t="s">
        <v>1148</v>
      </c>
      <c r="AA86" s="30">
        <v>28</v>
      </c>
      <c r="AB86" s="9" t="s">
        <v>1148</v>
      </c>
      <c r="AC86" s="30">
        <v>81</v>
      </c>
      <c r="AD86" s="9" t="s">
        <v>1148</v>
      </c>
      <c r="AE86" s="80">
        <v>0</v>
      </c>
      <c r="AF86" s="46" t="s">
        <v>1148</v>
      </c>
      <c r="AG86" s="88">
        <v>738</v>
      </c>
      <c r="AH86" s="47" t="s">
        <v>1148</v>
      </c>
      <c r="AJ86" s="83">
        <v>925397</v>
      </c>
      <c r="AK86" s="46" t="s">
        <v>1148</v>
      </c>
      <c r="AL86" s="83">
        <v>216161</v>
      </c>
      <c r="AM86" s="46" t="s">
        <v>1148</v>
      </c>
      <c r="AN86" s="83">
        <v>52065</v>
      </c>
      <c r="AO86" s="46" t="s">
        <v>1148</v>
      </c>
      <c r="AP86" s="83">
        <v>138431</v>
      </c>
      <c r="AQ86" s="46" t="s">
        <v>1148</v>
      </c>
      <c r="AR86" s="83">
        <v>0</v>
      </c>
      <c r="AS86" s="46" t="s">
        <v>1148</v>
      </c>
      <c r="AT86" s="204">
        <v>1332054</v>
      </c>
      <c r="AU86" s="46" t="s">
        <v>1148</v>
      </c>
      <c r="AV86" s="46">
        <v>509</v>
      </c>
      <c r="AW86" s="46" t="s">
        <v>1148</v>
      </c>
      <c r="AX86" s="46">
        <v>112</v>
      </c>
      <c r="AY86" s="46" t="s">
        <v>1148</v>
      </c>
      <c r="AZ86" s="46">
        <v>28</v>
      </c>
      <c r="BA86" s="46" t="s">
        <v>1148</v>
      </c>
      <c r="BB86" s="46">
        <v>74</v>
      </c>
      <c r="BC86" s="46" t="s">
        <v>1148</v>
      </c>
      <c r="BD86" s="46">
        <v>0</v>
      </c>
      <c r="BE86" s="46" t="s">
        <v>1148</v>
      </c>
      <c r="BF86" s="209">
        <v>723</v>
      </c>
      <c r="BG86" s="7" t="s">
        <v>1148</v>
      </c>
      <c r="BI86" s="83">
        <v>9901</v>
      </c>
      <c r="BJ86" s="46" t="s">
        <v>1148</v>
      </c>
      <c r="BK86" s="83">
        <v>586</v>
      </c>
      <c r="BL86" s="46" t="s">
        <v>1148</v>
      </c>
      <c r="BM86" s="83">
        <v>0</v>
      </c>
      <c r="BN86" s="46" t="s">
        <v>1148</v>
      </c>
      <c r="BO86" s="83">
        <v>6016</v>
      </c>
      <c r="BP86" s="46" t="s">
        <v>1148</v>
      </c>
      <c r="BQ86" s="83">
        <v>0</v>
      </c>
      <c r="BR86" s="46" t="s">
        <v>1148</v>
      </c>
      <c r="BS86" s="85">
        <v>16503</v>
      </c>
      <c r="BT86" s="46" t="s">
        <v>1148</v>
      </c>
      <c r="BU86" s="46">
        <v>7</v>
      </c>
      <c r="BV86" s="46" t="s">
        <v>1148</v>
      </c>
      <c r="BW86" s="46">
        <v>1</v>
      </c>
      <c r="BX86" s="46" t="s">
        <v>1148</v>
      </c>
      <c r="BY86" s="46">
        <v>0</v>
      </c>
      <c r="BZ86" s="46" t="s">
        <v>1148</v>
      </c>
      <c r="CA86" s="46">
        <v>7</v>
      </c>
      <c r="CB86" s="46" t="s">
        <v>1148</v>
      </c>
      <c r="CC86" s="46">
        <v>0</v>
      </c>
      <c r="CD86" s="46" t="s">
        <v>1148</v>
      </c>
      <c r="CE86" s="209">
        <v>15</v>
      </c>
      <c r="CF86" s="7" t="s">
        <v>1148</v>
      </c>
      <c r="CH86" s="41">
        <v>0</v>
      </c>
      <c r="CI86" s="41" t="s">
        <v>1148</v>
      </c>
      <c r="CJ86" s="41">
        <v>0</v>
      </c>
      <c r="CK86" s="41" t="s">
        <v>1148</v>
      </c>
      <c r="CL86" s="41">
        <v>0</v>
      </c>
      <c r="CM86" s="41" t="s">
        <v>1148</v>
      </c>
      <c r="CN86" s="41">
        <v>0</v>
      </c>
      <c r="CO86" s="41" t="s">
        <v>1148</v>
      </c>
      <c r="CP86" s="43">
        <v>0</v>
      </c>
      <c r="CQ86" s="7" t="s">
        <v>1148</v>
      </c>
      <c r="CS86" s="39">
        <v>0</v>
      </c>
      <c r="CT86" s="39" t="s">
        <v>1148</v>
      </c>
      <c r="CU86" s="39">
        <v>0</v>
      </c>
      <c r="CV86" s="39" t="s">
        <v>1148</v>
      </c>
      <c r="CW86" s="39">
        <v>0</v>
      </c>
      <c r="CX86" s="39" t="s">
        <v>1148</v>
      </c>
      <c r="CY86" s="39">
        <v>0</v>
      </c>
      <c r="CZ86" s="39" t="s">
        <v>1148</v>
      </c>
      <c r="DA86" s="44">
        <v>0</v>
      </c>
      <c r="DB86" s="7" t="s">
        <v>1148</v>
      </c>
      <c r="DC86" s="1" t="str">
        <f t="shared" si="1"/>
        <v>No</v>
      </c>
    </row>
    <row r="87" spans="1:107">
      <c r="A87" s="7" t="s">
        <v>422</v>
      </c>
      <c r="B87" s="7" t="s">
        <v>423</v>
      </c>
      <c r="C87" s="37" t="s">
        <v>32</v>
      </c>
      <c r="D87" s="298">
        <v>4041</v>
      </c>
      <c r="E87" s="299">
        <v>40041</v>
      </c>
      <c r="F87" s="27" t="s">
        <v>167</v>
      </c>
      <c r="G87" s="73" t="s">
        <v>160</v>
      </c>
      <c r="H87" s="35">
        <v>2441770</v>
      </c>
      <c r="I87" s="35">
        <v>201</v>
      </c>
      <c r="J87" s="294"/>
      <c r="K87" s="8">
        <v>1056123</v>
      </c>
      <c r="L87" s="8" t="s">
        <v>1148</v>
      </c>
      <c r="M87" s="8">
        <v>179507</v>
      </c>
      <c r="N87" s="9" t="s">
        <v>1148</v>
      </c>
      <c r="O87" s="8">
        <v>109812</v>
      </c>
      <c r="P87" s="9" t="s">
        <v>1148</v>
      </c>
      <c r="Q87" s="8">
        <v>172077</v>
      </c>
      <c r="R87" s="9" t="s">
        <v>1148</v>
      </c>
      <c r="S87" s="8">
        <v>27313</v>
      </c>
      <c r="T87" s="9" t="s">
        <v>1148</v>
      </c>
      <c r="U87" s="33">
        <v>1544832</v>
      </c>
      <c r="V87" s="9" t="s">
        <v>1148</v>
      </c>
      <c r="W87" s="30">
        <v>645</v>
      </c>
      <c r="X87" s="9" t="s">
        <v>1148</v>
      </c>
      <c r="Y87" s="30">
        <v>114</v>
      </c>
      <c r="Z87" s="9" t="s">
        <v>1148</v>
      </c>
      <c r="AA87" s="30">
        <v>58</v>
      </c>
      <c r="AB87" s="9" t="s">
        <v>1148</v>
      </c>
      <c r="AC87" s="30">
        <v>109</v>
      </c>
      <c r="AD87" s="9" t="s">
        <v>1148</v>
      </c>
      <c r="AE87" s="80">
        <v>15</v>
      </c>
      <c r="AF87" s="46" t="s">
        <v>1148</v>
      </c>
      <c r="AG87" s="88">
        <v>941</v>
      </c>
      <c r="AH87" s="47" t="s">
        <v>1148</v>
      </c>
      <c r="AJ87" s="83">
        <v>1044371</v>
      </c>
      <c r="AK87" s="46" t="s">
        <v>1148</v>
      </c>
      <c r="AL87" s="83">
        <v>176319</v>
      </c>
      <c r="AM87" s="46" t="s">
        <v>1148</v>
      </c>
      <c r="AN87" s="83">
        <v>108630</v>
      </c>
      <c r="AO87" s="46" t="s">
        <v>1148</v>
      </c>
      <c r="AP87" s="83">
        <v>168544</v>
      </c>
      <c r="AQ87" s="46" t="s">
        <v>1148</v>
      </c>
      <c r="AR87" s="83">
        <v>27313</v>
      </c>
      <c r="AS87" s="46" t="s">
        <v>1148</v>
      </c>
      <c r="AT87" s="204">
        <v>1525177</v>
      </c>
      <c r="AU87" s="46" t="s">
        <v>1148</v>
      </c>
      <c r="AV87" s="46">
        <v>632</v>
      </c>
      <c r="AW87" s="46" t="s">
        <v>1148</v>
      </c>
      <c r="AX87" s="46">
        <v>112</v>
      </c>
      <c r="AY87" s="46" t="s">
        <v>1148</v>
      </c>
      <c r="AZ87" s="46">
        <v>57</v>
      </c>
      <c r="BA87" s="46" t="s">
        <v>1148</v>
      </c>
      <c r="BB87" s="46">
        <v>106</v>
      </c>
      <c r="BC87" s="46" t="s">
        <v>1148</v>
      </c>
      <c r="BD87" s="46">
        <v>15</v>
      </c>
      <c r="BE87" s="46" t="s">
        <v>1148</v>
      </c>
      <c r="BF87" s="209">
        <v>922</v>
      </c>
      <c r="BG87" s="7" t="s">
        <v>1148</v>
      </c>
      <c r="BI87" s="83">
        <v>11752</v>
      </c>
      <c r="BJ87" s="46" t="s">
        <v>1148</v>
      </c>
      <c r="BK87" s="83">
        <v>3188</v>
      </c>
      <c r="BL87" s="46" t="s">
        <v>1148</v>
      </c>
      <c r="BM87" s="83">
        <v>1182</v>
      </c>
      <c r="BN87" s="46" t="s">
        <v>1148</v>
      </c>
      <c r="BO87" s="83">
        <v>3533</v>
      </c>
      <c r="BP87" s="46" t="s">
        <v>1148</v>
      </c>
      <c r="BQ87" s="83">
        <v>0</v>
      </c>
      <c r="BR87" s="46" t="s">
        <v>1148</v>
      </c>
      <c r="BS87" s="85">
        <v>19655</v>
      </c>
      <c r="BT87" s="46" t="s">
        <v>1148</v>
      </c>
      <c r="BU87" s="46">
        <v>13</v>
      </c>
      <c r="BV87" s="46" t="s">
        <v>1148</v>
      </c>
      <c r="BW87" s="46">
        <v>2</v>
      </c>
      <c r="BX87" s="46" t="s">
        <v>1148</v>
      </c>
      <c r="BY87" s="46">
        <v>1</v>
      </c>
      <c r="BZ87" s="46" t="s">
        <v>1148</v>
      </c>
      <c r="CA87" s="46">
        <v>3</v>
      </c>
      <c r="CB87" s="46" t="s">
        <v>1148</v>
      </c>
      <c r="CC87" s="46">
        <v>0</v>
      </c>
      <c r="CD87" s="46" t="s">
        <v>1148</v>
      </c>
      <c r="CE87" s="209">
        <v>19</v>
      </c>
      <c r="CF87" s="7" t="s">
        <v>1148</v>
      </c>
      <c r="CH87" s="41">
        <v>19409745</v>
      </c>
      <c r="CI87" s="41" t="s">
        <v>1148</v>
      </c>
      <c r="CJ87" s="41">
        <v>3835770</v>
      </c>
      <c r="CK87" s="41" t="s">
        <v>1148</v>
      </c>
      <c r="CL87" s="41">
        <v>2011417</v>
      </c>
      <c r="CM87" s="41" t="s">
        <v>1148</v>
      </c>
      <c r="CN87" s="41">
        <v>6956967</v>
      </c>
      <c r="CO87" s="41" t="s">
        <v>1148</v>
      </c>
      <c r="CP87" s="43">
        <v>32213899</v>
      </c>
      <c r="CQ87" s="7" t="s">
        <v>1148</v>
      </c>
      <c r="CS87" s="39">
        <v>18.378299686684223</v>
      </c>
      <c r="CT87" s="39" t="s">
        <v>1148</v>
      </c>
      <c r="CU87" s="39">
        <v>21.368358894082125</v>
      </c>
      <c r="CV87" s="39" t="s">
        <v>1148</v>
      </c>
      <c r="CW87" s="39">
        <v>18.316914362729026</v>
      </c>
      <c r="CX87" s="39" t="s">
        <v>1148</v>
      </c>
      <c r="CY87" s="39">
        <v>40.42938335745044</v>
      </c>
      <c r="CZ87" s="39" t="s">
        <v>1148</v>
      </c>
      <c r="DA87" s="44">
        <v>20.852687541428452</v>
      </c>
      <c r="DB87" s="7" t="s">
        <v>1148</v>
      </c>
      <c r="DC87" s="1" t="str">
        <f t="shared" si="1"/>
        <v>No</v>
      </c>
    </row>
    <row r="88" spans="1:107">
      <c r="A88" s="7" t="s">
        <v>430</v>
      </c>
      <c r="B88" s="7" t="s">
        <v>431</v>
      </c>
      <c r="C88" s="37" t="s">
        <v>42</v>
      </c>
      <c r="D88" s="298">
        <v>5050</v>
      </c>
      <c r="E88" s="299">
        <v>50050</v>
      </c>
      <c r="F88" s="27" t="s">
        <v>167</v>
      </c>
      <c r="G88" s="73" t="s">
        <v>160</v>
      </c>
      <c r="H88" s="35">
        <v>1487483</v>
      </c>
      <c r="I88" s="35">
        <v>194</v>
      </c>
      <c r="J88" s="294"/>
      <c r="K88" s="8">
        <v>734698</v>
      </c>
      <c r="L88" s="8" t="s">
        <v>1148</v>
      </c>
      <c r="M88" s="8">
        <v>116769</v>
      </c>
      <c r="N88" s="9" t="s">
        <v>1148</v>
      </c>
      <c r="O88" s="8">
        <v>70074</v>
      </c>
      <c r="P88" s="9" t="s">
        <v>1148</v>
      </c>
      <c r="Q88" s="8">
        <v>85110</v>
      </c>
      <c r="R88" s="9" t="s">
        <v>1148</v>
      </c>
      <c r="S88" s="8">
        <v>0</v>
      </c>
      <c r="T88" s="9" t="s">
        <v>1148</v>
      </c>
      <c r="U88" s="33">
        <v>1006651</v>
      </c>
      <c r="V88" s="9" t="s">
        <v>1148</v>
      </c>
      <c r="W88" s="30">
        <v>381</v>
      </c>
      <c r="X88" s="9" t="s">
        <v>1148</v>
      </c>
      <c r="Y88" s="30">
        <v>57</v>
      </c>
      <c r="Z88" s="9" t="s">
        <v>1148</v>
      </c>
      <c r="AA88" s="30">
        <v>33</v>
      </c>
      <c r="AB88" s="9" t="s">
        <v>1148</v>
      </c>
      <c r="AC88" s="30">
        <v>46</v>
      </c>
      <c r="AD88" s="9" t="s">
        <v>1148</v>
      </c>
      <c r="AE88" s="80">
        <v>0</v>
      </c>
      <c r="AF88" s="46" t="s">
        <v>1148</v>
      </c>
      <c r="AG88" s="88">
        <v>517</v>
      </c>
      <c r="AH88" s="47" t="s">
        <v>1148</v>
      </c>
      <c r="AJ88" s="83">
        <v>731979</v>
      </c>
      <c r="AK88" s="46" t="s">
        <v>1148</v>
      </c>
      <c r="AL88" s="83">
        <v>116769</v>
      </c>
      <c r="AM88" s="46" t="s">
        <v>1148</v>
      </c>
      <c r="AN88" s="83">
        <v>67901</v>
      </c>
      <c r="AO88" s="46" t="s">
        <v>1148</v>
      </c>
      <c r="AP88" s="83">
        <v>82002</v>
      </c>
      <c r="AQ88" s="46" t="s">
        <v>1148</v>
      </c>
      <c r="AR88" s="83">
        <v>0</v>
      </c>
      <c r="AS88" s="46" t="s">
        <v>1148</v>
      </c>
      <c r="AT88" s="204">
        <v>998651</v>
      </c>
      <c r="AU88" s="46" t="s">
        <v>1148</v>
      </c>
      <c r="AV88" s="46">
        <v>379</v>
      </c>
      <c r="AW88" s="46" t="s">
        <v>1148</v>
      </c>
      <c r="AX88" s="46">
        <v>57</v>
      </c>
      <c r="AY88" s="46" t="s">
        <v>1148</v>
      </c>
      <c r="AZ88" s="46">
        <v>31</v>
      </c>
      <c r="BA88" s="46" t="s">
        <v>1148</v>
      </c>
      <c r="BB88" s="46">
        <v>43</v>
      </c>
      <c r="BC88" s="46" t="s">
        <v>1148</v>
      </c>
      <c r="BD88" s="46">
        <v>0</v>
      </c>
      <c r="BE88" s="46" t="s">
        <v>1148</v>
      </c>
      <c r="BF88" s="209">
        <v>510</v>
      </c>
      <c r="BG88" s="7" t="s">
        <v>1148</v>
      </c>
      <c r="BI88" s="83">
        <v>2719</v>
      </c>
      <c r="BJ88" s="46" t="s">
        <v>1148</v>
      </c>
      <c r="BK88" s="83">
        <v>0</v>
      </c>
      <c r="BL88" s="46" t="s">
        <v>1148</v>
      </c>
      <c r="BM88" s="83">
        <v>2173</v>
      </c>
      <c r="BN88" s="46" t="s">
        <v>1148</v>
      </c>
      <c r="BO88" s="83">
        <v>3108</v>
      </c>
      <c r="BP88" s="46" t="s">
        <v>1148</v>
      </c>
      <c r="BQ88" s="83">
        <v>0</v>
      </c>
      <c r="BR88" s="46" t="s">
        <v>1148</v>
      </c>
      <c r="BS88" s="85">
        <v>8000</v>
      </c>
      <c r="BT88" s="46" t="s">
        <v>1148</v>
      </c>
      <c r="BU88" s="46">
        <v>2</v>
      </c>
      <c r="BV88" s="46" t="s">
        <v>1148</v>
      </c>
      <c r="BW88" s="46">
        <v>0</v>
      </c>
      <c r="BX88" s="46" t="s">
        <v>1148</v>
      </c>
      <c r="BY88" s="46">
        <v>2</v>
      </c>
      <c r="BZ88" s="46" t="s">
        <v>1148</v>
      </c>
      <c r="CA88" s="46">
        <v>3</v>
      </c>
      <c r="CB88" s="46" t="s">
        <v>1148</v>
      </c>
      <c r="CC88" s="46">
        <v>0</v>
      </c>
      <c r="CD88" s="46" t="s">
        <v>1148</v>
      </c>
      <c r="CE88" s="209">
        <v>7</v>
      </c>
      <c r="CF88" s="7" t="s">
        <v>1148</v>
      </c>
      <c r="CH88" s="41">
        <v>0</v>
      </c>
      <c r="CI88" s="41" t="s">
        <v>1148</v>
      </c>
      <c r="CJ88" s="41">
        <v>0</v>
      </c>
      <c r="CK88" s="41" t="s">
        <v>1148</v>
      </c>
      <c r="CL88" s="41">
        <v>0</v>
      </c>
      <c r="CM88" s="41" t="s">
        <v>1148</v>
      </c>
      <c r="CN88" s="41">
        <v>0</v>
      </c>
      <c r="CO88" s="41" t="s">
        <v>1148</v>
      </c>
      <c r="CP88" s="43">
        <v>0</v>
      </c>
      <c r="CQ88" s="7" t="s">
        <v>1148</v>
      </c>
      <c r="CS88" s="39">
        <v>0</v>
      </c>
      <c r="CT88" s="39" t="s">
        <v>1148</v>
      </c>
      <c r="CU88" s="39">
        <v>0</v>
      </c>
      <c r="CV88" s="39" t="s">
        <v>1148</v>
      </c>
      <c r="CW88" s="39">
        <v>0</v>
      </c>
      <c r="CX88" s="39" t="s">
        <v>1148</v>
      </c>
      <c r="CY88" s="39">
        <v>0</v>
      </c>
      <c r="CZ88" s="39" t="s">
        <v>1148</v>
      </c>
      <c r="DA88" s="44">
        <v>0</v>
      </c>
      <c r="DB88" s="7" t="s">
        <v>1148</v>
      </c>
      <c r="DC88" s="1" t="str">
        <f t="shared" si="1"/>
        <v>No</v>
      </c>
    </row>
    <row r="89" spans="1:107">
      <c r="A89" s="7" t="s">
        <v>482</v>
      </c>
      <c r="B89" s="7" t="s">
        <v>483</v>
      </c>
      <c r="C89" s="37" t="s">
        <v>84</v>
      </c>
      <c r="D89" s="298">
        <v>6006</v>
      </c>
      <c r="E89" s="299">
        <v>60006</v>
      </c>
      <c r="F89" s="27" t="s">
        <v>164</v>
      </c>
      <c r="G89" s="73" t="s">
        <v>160</v>
      </c>
      <c r="H89" s="35">
        <v>803086</v>
      </c>
      <c r="I89" s="35">
        <v>187</v>
      </c>
      <c r="J89" s="294"/>
      <c r="K89" s="8">
        <v>938895</v>
      </c>
      <c r="L89" s="8" t="s">
        <v>1148</v>
      </c>
      <c r="M89" s="8">
        <v>233081</v>
      </c>
      <c r="N89" s="9" t="s">
        <v>1148</v>
      </c>
      <c r="O89" s="8">
        <v>25493</v>
      </c>
      <c r="P89" s="9" t="s">
        <v>1148</v>
      </c>
      <c r="Q89" s="8">
        <v>61965</v>
      </c>
      <c r="R89" s="9" t="s">
        <v>1148</v>
      </c>
      <c r="S89" s="8">
        <v>0</v>
      </c>
      <c r="T89" s="9" t="s">
        <v>1148</v>
      </c>
      <c r="U89" s="33">
        <v>1259434</v>
      </c>
      <c r="V89" s="9" t="s">
        <v>1148</v>
      </c>
      <c r="W89" s="30">
        <v>450</v>
      </c>
      <c r="X89" s="9" t="s">
        <v>1148</v>
      </c>
      <c r="Y89" s="30">
        <v>128</v>
      </c>
      <c r="Z89" s="9" t="s">
        <v>1148</v>
      </c>
      <c r="AA89" s="30">
        <v>14</v>
      </c>
      <c r="AB89" s="9" t="s">
        <v>1148</v>
      </c>
      <c r="AC89" s="30">
        <v>38</v>
      </c>
      <c r="AD89" s="9" t="s">
        <v>1148</v>
      </c>
      <c r="AE89" s="80">
        <v>0</v>
      </c>
      <c r="AF89" s="46" t="s">
        <v>1148</v>
      </c>
      <c r="AG89" s="88">
        <v>630</v>
      </c>
      <c r="AH89" s="47" t="s">
        <v>1148</v>
      </c>
      <c r="AJ89" s="83">
        <v>938895</v>
      </c>
      <c r="AK89" s="46" t="s">
        <v>1148</v>
      </c>
      <c r="AL89" s="83">
        <v>233081</v>
      </c>
      <c r="AM89" s="46" t="s">
        <v>1148</v>
      </c>
      <c r="AN89" s="83">
        <v>25493</v>
      </c>
      <c r="AO89" s="46" t="s">
        <v>1148</v>
      </c>
      <c r="AP89" s="83">
        <v>61965</v>
      </c>
      <c r="AQ89" s="46" t="s">
        <v>1148</v>
      </c>
      <c r="AR89" s="83">
        <v>0</v>
      </c>
      <c r="AS89" s="46" t="s">
        <v>1148</v>
      </c>
      <c r="AT89" s="204">
        <v>1259434</v>
      </c>
      <c r="AU89" s="46" t="s">
        <v>1148</v>
      </c>
      <c r="AV89" s="46">
        <v>450</v>
      </c>
      <c r="AW89" s="46" t="s">
        <v>1148</v>
      </c>
      <c r="AX89" s="46">
        <v>128</v>
      </c>
      <c r="AY89" s="46" t="s">
        <v>1148</v>
      </c>
      <c r="AZ89" s="46">
        <v>14</v>
      </c>
      <c r="BA89" s="46" t="s">
        <v>1148</v>
      </c>
      <c r="BB89" s="46">
        <v>38</v>
      </c>
      <c r="BC89" s="46" t="s">
        <v>1148</v>
      </c>
      <c r="BD89" s="46">
        <v>0</v>
      </c>
      <c r="BE89" s="46" t="s">
        <v>1148</v>
      </c>
      <c r="BF89" s="209">
        <v>630</v>
      </c>
      <c r="BG89" s="7" t="s">
        <v>1148</v>
      </c>
      <c r="BI89" s="83">
        <v>0</v>
      </c>
      <c r="BJ89" s="46" t="s">
        <v>1148</v>
      </c>
      <c r="BK89" s="83">
        <v>0</v>
      </c>
      <c r="BL89" s="46" t="s">
        <v>1148</v>
      </c>
      <c r="BM89" s="83">
        <v>0</v>
      </c>
      <c r="BN89" s="46" t="s">
        <v>1148</v>
      </c>
      <c r="BO89" s="83">
        <v>0</v>
      </c>
      <c r="BP89" s="46" t="s">
        <v>1148</v>
      </c>
      <c r="BQ89" s="83">
        <v>0</v>
      </c>
      <c r="BR89" s="46" t="s">
        <v>1148</v>
      </c>
      <c r="BS89" s="85">
        <v>0</v>
      </c>
      <c r="BT89" s="46" t="s">
        <v>1148</v>
      </c>
      <c r="BU89" s="46">
        <v>0</v>
      </c>
      <c r="BV89" s="46" t="s">
        <v>1148</v>
      </c>
      <c r="BW89" s="46">
        <v>0</v>
      </c>
      <c r="BX89" s="46" t="s">
        <v>1148</v>
      </c>
      <c r="BY89" s="46">
        <v>0</v>
      </c>
      <c r="BZ89" s="46" t="s">
        <v>1148</v>
      </c>
      <c r="CA89" s="46">
        <v>0</v>
      </c>
      <c r="CB89" s="46" t="s">
        <v>1148</v>
      </c>
      <c r="CC89" s="46">
        <v>0</v>
      </c>
      <c r="CD89" s="46" t="s">
        <v>1148</v>
      </c>
      <c r="CE89" s="209">
        <v>0</v>
      </c>
      <c r="CF89" s="7" t="s">
        <v>1148</v>
      </c>
      <c r="CH89" s="41">
        <v>0</v>
      </c>
      <c r="CI89" s="41" t="s">
        <v>1148</v>
      </c>
      <c r="CJ89" s="41">
        <v>0</v>
      </c>
      <c r="CK89" s="41" t="s">
        <v>1148</v>
      </c>
      <c r="CL89" s="41">
        <v>0</v>
      </c>
      <c r="CM89" s="41" t="s">
        <v>1148</v>
      </c>
      <c r="CN89" s="41">
        <v>0</v>
      </c>
      <c r="CO89" s="41" t="s">
        <v>1148</v>
      </c>
      <c r="CP89" s="43">
        <v>0</v>
      </c>
      <c r="CQ89" s="7" t="s">
        <v>1148</v>
      </c>
      <c r="CS89" s="39">
        <v>0</v>
      </c>
      <c r="CT89" s="39" t="s">
        <v>1148</v>
      </c>
      <c r="CU89" s="39">
        <v>0</v>
      </c>
      <c r="CV89" s="39" t="s">
        <v>1148</v>
      </c>
      <c r="CW89" s="39">
        <v>0</v>
      </c>
      <c r="CX89" s="39" t="s">
        <v>1148</v>
      </c>
      <c r="CY89" s="39">
        <v>0</v>
      </c>
      <c r="CZ89" s="39" t="s">
        <v>1148</v>
      </c>
      <c r="DA89" s="44">
        <v>0</v>
      </c>
      <c r="DB89" s="7" t="s">
        <v>1148</v>
      </c>
      <c r="DC89" s="1" t="str">
        <f t="shared" si="1"/>
        <v>No</v>
      </c>
    </row>
    <row r="90" spans="1:107">
      <c r="A90" s="7" t="s">
        <v>653</v>
      </c>
      <c r="B90" s="7" t="s">
        <v>654</v>
      </c>
      <c r="C90" s="37" t="s">
        <v>69</v>
      </c>
      <c r="D90" s="298">
        <v>6019</v>
      </c>
      <c r="E90" s="299">
        <v>60019</v>
      </c>
      <c r="F90" s="27" t="s">
        <v>164</v>
      </c>
      <c r="G90" s="73" t="s">
        <v>160</v>
      </c>
      <c r="H90" s="35">
        <v>741318</v>
      </c>
      <c r="I90" s="35">
        <v>187</v>
      </c>
      <c r="J90" s="294"/>
      <c r="K90" s="8">
        <v>745715</v>
      </c>
      <c r="L90" s="8" t="s">
        <v>1148</v>
      </c>
      <c r="M90" s="8">
        <v>163476</v>
      </c>
      <c r="N90" s="9" t="s">
        <v>1148</v>
      </c>
      <c r="O90" s="8">
        <v>24504</v>
      </c>
      <c r="P90" s="9" t="s">
        <v>1148</v>
      </c>
      <c r="Q90" s="8">
        <v>69943</v>
      </c>
      <c r="R90" s="9" t="s">
        <v>1148</v>
      </c>
      <c r="S90" s="8">
        <v>0</v>
      </c>
      <c r="T90" s="9" t="s">
        <v>1148</v>
      </c>
      <c r="U90" s="33">
        <v>1003638</v>
      </c>
      <c r="V90" s="9" t="s">
        <v>1148</v>
      </c>
      <c r="W90" s="30">
        <v>372</v>
      </c>
      <c r="X90" s="9" t="s">
        <v>1148</v>
      </c>
      <c r="Y90" s="30">
        <v>90</v>
      </c>
      <c r="Z90" s="9" t="s">
        <v>1148</v>
      </c>
      <c r="AA90" s="30">
        <v>13</v>
      </c>
      <c r="AB90" s="9" t="s">
        <v>1148</v>
      </c>
      <c r="AC90" s="30">
        <v>34</v>
      </c>
      <c r="AD90" s="9" t="s">
        <v>1148</v>
      </c>
      <c r="AE90" s="80">
        <v>0</v>
      </c>
      <c r="AF90" s="46" t="s">
        <v>1148</v>
      </c>
      <c r="AG90" s="88">
        <v>509</v>
      </c>
      <c r="AH90" s="47" t="s">
        <v>1148</v>
      </c>
      <c r="AJ90" s="83">
        <v>745715</v>
      </c>
      <c r="AK90" s="46" t="s">
        <v>1148</v>
      </c>
      <c r="AL90" s="83">
        <v>163476</v>
      </c>
      <c r="AM90" s="46" t="s">
        <v>1148</v>
      </c>
      <c r="AN90" s="83">
        <v>24504</v>
      </c>
      <c r="AO90" s="46" t="s">
        <v>1148</v>
      </c>
      <c r="AP90" s="83">
        <v>69943</v>
      </c>
      <c r="AQ90" s="46" t="s">
        <v>1148</v>
      </c>
      <c r="AR90" s="83">
        <v>0</v>
      </c>
      <c r="AS90" s="46" t="s">
        <v>1148</v>
      </c>
      <c r="AT90" s="204">
        <v>1003638</v>
      </c>
      <c r="AU90" s="46" t="s">
        <v>1148</v>
      </c>
      <c r="AV90" s="46">
        <v>372</v>
      </c>
      <c r="AW90" s="46" t="s">
        <v>1148</v>
      </c>
      <c r="AX90" s="46">
        <v>90</v>
      </c>
      <c r="AY90" s="46" t="s">
        <v>1148</v>
      </c>
      <c r="AZ90" s="46">
        <v>13</v>
      </c>
      <c r="BA90" s="46" t="s">
        <v>1148</v>
      </c>
      <c r="BB90" s="46">
        <v>34</v>
      </c>
      <c r="BC90" s="46" t="s">
        <v>1148</v>
      </c>
      <c r="BD90" s="46">
        <v>0</v>
      </c>
      <c r="BE90" s="46" t="s">
        <v>1148</v>
      </c>
      <c r="BF90" s="209">
        <v>509</v>
      </c>
      <c r="BG90" s="7" t="s">
        <v>1148</v>
      </c>
      <c r="BI90" s="83">
        <v>0</v>
      </c>
      <c r="BJ90" s="46" t="s">
        <v>1148</v>
      </c>
      <c r="BK90" s="83">
        <v>0</v>
      </c>
      <c r="BL90" s="46" t="s">
        <v>1148</v>
      </c>
      <c r="BM90" s="83">
        <v>0</v>
      </c>
      <c r="BN90" s="46" t="s">
        <v>1148</v>
      </c>
      <c r="BO90" s="83">
        <v>0</v>
      </c>
      <c r="BP90" s="46" t="s">
        <v>1148</v>
      </c>
      <c r="BQ90" s="83">
        <v>0</v>
      </c>
      <c r="BR90" s="46" t="s">
        <v>1148</v>
      </c>
      <c r="BS90" s="85">
        <v>0</v>
      </c>
      <c r="BT90" s="46" t="s">
        <v>1148</v>
      </c>
      <c r="BU90" s="46">
        <v>0</v>
      </c>
      <c r="BV90" s="46" t="s">
        <v>1148</v>
      </c>
      <c r="BW90" s="46">
        <v>0</v>
      </c>
      <c r="BX90" s="46" t="s">
        <v>1148</v>
      </c>
      <c r="BY90" s="46">
        <v>0</v>
      </c>
      <c r="BZ90" s="46" t="s">
        <v>1148</v>
      </c>
      <c r="CA90" s="46">
        <v>0</v>
      </c>
      <c r="CB90" s="46" t="s">
        <v>1148</v>
      </c>
      <c r="CC90" s="46">
        <v>0</v>
      </c>
      <c r="CD90" s="46" t="s">
        <v>1148</v>
      </c>
      <c r="CE90" s="209">
        <v>0</v>
      </c>
      <c r="CF90" s="7" t="s">
        <v>1148</v>
      </c>
      <c r="CH90" s="41">
        <v>0</v>
      </c>
      <c r="CI90" s="41" t="s">
        <v>1148</v>
      </c>
      <c r="CJ90" s="41">
        <v>0</v>
      </c>
      <c r="CK90" s="41" t="s">
        <v>1148</v>
      </c>
      <c r="CL90" s="41">
        <v>0</v>
      </c>
      <c r="CM90" s="41" t="s">
        <v>1148</v>
      </c>
      <c r="CN90" s="41">
        <v>0</v>
      </c>
      <c r="CO90" s="41" t="s">
        <v>1148</v>
      </c>
      <c r="CP90" s="43">
        <v>0</v>
      </c>
      <c r="CQ90" s="7" t="s">
        <v>1148</v>
      </c>
      <c r="CS90" s="39">
        <v>0</v>
      </c>
      <c r="CT90" s="39" t="s">
        <v>1148</v>
      </c>
      <c r="CU90" s="39">
        <v>0</v>
      </c>
      <c r="CV90" s="39" t="s">
        <v>1148</v>
      </c>
      <c r="CW90" s="39">
        <v>0</v>
      </c>
      <c r="CX90" s="39" t="s">
        <v>1148</v>
      </c>
      <c r="CY90" s="39">
        <v>0</v>
      </c>
      <c r="CZ90" s="39" t="s">
        <v>1148</v>
      </c>
      <c r="DA90" s="44">
        <v>0</v>
      </c>
      <c r="DB90" s="7" t="s">
        <v>1148</v>
      </c>
      <c r="DC90" s="1" t="str">
        <f t="shared" si="1"/>
        <v>No</v>
      </c>
    </row>
    <row r="91" spans="1:107">
      <c r="A91" s="7" t="s">
        <v>484</v>
      </c>
      <c r="B91" s="7" t="s">
        <v>485</v>
      </c>
      <c r="C91" s="37" t="s">
        <v>52</v>
      </c>
      <c r="D91" s="298">
        <v>5032</v>
      </c>
      <c r="E91" s="299">
        <v>50032</v>
      </c>
      <c r="F91" s="27" t="s">
        <v>167</v>
      </c>
      <c r="G91" s="73" t="s">
        <v>160</v>
      </c>
      <c r="H91" s="35">
        <v>356218</v>
      </c>
      <c r="I91" s="35">
        <v>185</v>
      </c>
      <c r="J91" s="294"/>
      <c r="K91" s="8">
        <v>595483</v>
      </c>
      <c r="L91" s="8" t="s">
        <v>1148</v>
      </c>
      <c r="M91" s="8">
        <v>94643</v>
      </c>
      <c r="N91" s="9" t="s">
        <v>1148</v>
      </c>
      <c r="O91" s="8">
        <v>17140</v>
      </c>
      <c r="P91" s="9" t="s">
        <v>1148</v>
      </c>
      <c r="Q91" s="8">
        <v>71193</v>
      </c>
      <c r="R91" s="9" t="s">
        <v>1148</v>
      </c>
      <c r="S91" s="8">
        <v>296</v>
      </c>
      <c r="T91" s="9" t="s">
        <v>1148</v>
      </c>
      <c r="U91" s="33">
        <v>778755</v>
      </c>
      <c r="V91" s="9" t="s">
        <v>1148</v>
      </c>
      <c r="W91" s="30">
        <v>372</v>
      </c>
      <c r="X91" s="9" t="s">
        <v>1148</v>
      </c>
      <c r="Y91" s="30">
        <v>49.1</v>
      </c>
      <c r="Z91" s="9" t="s">
        <v>1148</v>
      </c>
      <c r="AA91" s="30">
        <v>10</v>
      </c>
      <c r="AB91" s="9" t="s">
        <v>1148</v>
      </c>
      <c r="AC91" s="30">
        <v>49.9</v>
      </c>
      <c r="AD91" s="9" t="s">
        <v>1148</v>
      </c>
      <c r="AE91" s="80">
        <v>0.1</v>
      </c>
      <c r="AF91" s="46" t="s">
        <v>1148</v>
      </c>
      <c r="AG91" s="88">
        <v>481.1</v>
      </c>
      <c r="AH91" s="47" t="s">
        <v>1148</v>
      </c>
      <c r="AJ91" s="83">
        <v>445453</v>
      </c>
      <c r="AK91" s="46" t="s">
        <v>1148</v>
      </c>
      <c r="AL91" s="83">
        <v>94643</v>
      </c>
      <c r="AM91" s="46" t="s">
        <v>1148</v>
      </c>
      <c r="AN91" s="83">
        <v>17140</v>
      </c>
      <c r="AO91" s="46" t="s">
        <v>1148</v>
      </c>
      <c r="AP91" s="83">
        <v>60998</v>
      </c>
      <c r="AQ91" s="46" t="s">
        <v>1148</v>
      </c>
      <c r="AR91" s="83">
        <v>296</v>
      </c>
      <c r="AS91" s="46" t="s">
        <v>1148</v>
      </c>
      <c r="AT91" s="204">
        <v>618530</v>
      </c>
      <c r="AU91" s="46" t="s">
        <v>1148</v>
      </c>
      <c r="AV91" s="46">
        <v>236</v>
      </c>
      <c r="AW91" s="46" t="s">
        <v>1148</v>
      </c>
      <c r="AX91" s="46">
        <v>49.1</v>
      </c>
      <c r="AY91" s="46" t="s">
        <v>1148</v>
      </c>
      <c r="AZ91" s="46">
        <v>10</v>
      </c>
      <c r="BA91" s="46" t="s">
        <v>1148</v>
      </c>
      <c r="BB91" s="46">
        <v>38.9</v>
      </c>
      <c r="BC91" s="46" t="s">
        <v>1148</v>
      </c>
      <c r="BD91" s="46">
        <v>0.1</v>
      </c>
      <c r="BE91" s="46" t="s">
        <v>1148</v>
      </c>
      <c r="BF91" s="209">
        <v>334.1</v>
      </c>
      <c r="BG91" s="7" t="s">
        <v>1148</v>
      </c>
      <c r="BI91" s="83">
        <v>150030</v>
      </c>
      <c r="BJ91" s="46" t="s">
        <v>1148</v>
      </c>
      <c r="BK91" s="83">
        <v>0</v>
      </c>
      <c r="BL91" s="46" t="s">
        <v>1148</v>
      </c>
      <c r="BM91" s="83">
        <v>0</v>
      </c>
      <c r="BN91" s="46" t="s">
        <v>1148</v>
      </c>
      <c r="BO91" s="83">
        <v>10195</v>
      </c>
      <c r="BP91" s="46" t="s">
        <v>1148</v>
      </c>
      <c r="BQ91" s="83">
        <v>0</v>
      </c>
      <c r="BR91" s="46" t="s">
        <v>1148</v>
      </c>
      <c r="BS91" s="85">
        <v>160225</v>
      </c>
      <c r="BT91" s="46" t="s">
        <v>1148</v>
      </c>
      <c r="BU91" s="46">
        <v>136</v>
      </c>
      <c r="BV91" s="46" t="s">
        <v>1148</v>
      </c>
      <c r="BW91" s="46">
        <v>0</v>
      </c>
      <c r="BX91" s="46" t="s">
        <v>1148</v>
      </c>
      <c r="BY91" s="46">
        <v>0</v>
      </c>
      <c r="BZ91" s="46" t="s">
        <v>1148</v>
      </c>
      <c r="CA91" s="46">
        <v>11</v>
      </c>
      <c r="CB91" s="46" t="s">
        <v>1148</v>
      </c>
      <c r="CC91" s="46">
        <v>0</v>
      </c>
      <c r="CD91" s="46" t="s">
        <v>1148</v>
      </c>
      <c r="CE91" s="209">
        <v>147</v>
      </c>
      <c r="CF91" s="7" t="s">
        <v>1148</v>
      </c>
      <c r="CH91" s="41">
        <v>0</v>
      </c>
      <c r="CI91" s="41" t="s">
        <v>1148</v>
      </c>
      <c r="CJ91" s="41">
        <v>0</v>
      </c>
      <c r="CK91" s="41" t="s">
        <v>1148</v>
      </c>
      <c r="CL91" s="41">
        <v>0</v>
      </c>
      <c r="CM91" s="41" t="s">
        <v>1148</v>
      </c>
      <c r="CN91" s="41">
        <v>0</v>
      </c>
      <c r="CO91" s="41" t="s">
        <v>1148</v>
      </c>
      <c r="CP91" s="43">
        <v>0</v>
      </c>
      <c r="CQ91" s="7" t="s">
        <v>1148</v>
      </c>
      <c r="CS91" s="39">
        <v>0</v>
      </c>
      <c r="CT91" s="39" t="s">
        <v>1148</v>
      </c>
      <c r="CU91" s="39">
        <v>0</v>
      </c>
      <c r="CV91" s="39" t="s">
        <v>1148</v>
      </c>
      <c r="CW91" s="39">
        <v>0</v>
      </c>
      <c r="CX91" s="39" t="s">
        <v>1148</v>
      </c>
      <c r="CY91" s="39">
        <v>0</v>
      </c>
      <c r="CZ91" s="39" t="s">
        <v>1148</v>
      </c>
      <c r="DA91" s="44">
        <v>0</v>
      </c>
      <c r="DB91" s="7" t="s">
        <v>1148</v>
      </c>
      <c r="DC91" s="1" t="str">
        <f t="shared" si="1"/>
        <v>No</v>
      </c>
    </row>
    <row r="92" spans="1:107">
      <c r="A92" s="7" t="s">
        <v>510</v>
      </c>
      <c r="B92" s="7" t="s">
        <v>511</v>
      </c>
      <c r="C92" s="37" t="s">
        <v>73</v>
      </c>
      <c r="D92" s="298">
        <v>5017</v>
      </c>
      <c r="E92" s="299">
        <v>50017</v>
      </c>
      <c r="F92" s="27" t="s">
        <v>167</v>
      </c>
      <c r="G92" s="73" t="s">
        <v>160</v>
      </c>
      <c r="H92" s="35">
        <v>724091</v>
      </c>
      <c r="I92" s="35">
        <v>178</v>
      </c>
      <c r="J92" s="294"/>
      <c r="K92" s="8">
        <v>899011</v>
      </c>
      <c r="L92" s="8" t="s">
        <v>1148</v>
      </c>
      <c r="M92" s="8">
        <v>179174</v>
      </c>
      <c r="N92" s="9" t="s">
        <v>1148</v>
      </c>
      <c r="O92" s="8">
        <v>70553</v>
      </c>
      <c r="P92" s="9" t="s">
        <v>1148</v>
      </c>
      <c r="Q92" s="8">
        <v>148116</v>
      </c>
      <c r="R92" s="9" t="s">
        <v>1148</v>
      </c>
      <c r="S92" s="8">
        <v>4283</v>
      </c>
      <c r="T92" s="9" t="s">
        <v>1148</v>
      </c>
      <c r="U92" s="33">
        <v>1301137</v>
      </c>
      <c r="V92" s="9" t="s">
        <v>1148</v>
      </c>
      <c r="W92" s="30">
        <v>438.20000000000005</v>
      </c>
      <c r="X92" s="9" t="s">
        <v>1148</v>
      </c>
      <c r="Y92" s="30">
        <v>91.2</v>
      </c>
      <c r="Z92" s="9" t="s">
        <v>1148</v>
      </c>
      <c r="AA92" s="30">
        <v>36.200000000000003</v>
      </c>
      <c r="AB92" s="9" t="s">
        <v>1148</v>
      </c>
      <c r="AC92" s="30">
        <v>78.600000000000009</v>
      </c>
      <c r="AD92" s="9" t="s">
        <v>1148</v>
      </c>
      <c r="AE92" s="80">
        <v>2.4</v>
      </c>
      <c r="AF92" s="46" t="s">
        <v>1148</v>
      </c>
      <c r="AG92" s="88">
        <v>646.6</v>
      </c>
      <c r="AH92" s="47" t="s">
        <v>1148</v>
      </c>
      <c r="AJ92" s="83">
        <v>899011</v>
      </c>
      <c r="AK92" s="46" t="s">
        <v>1148</v>
      </c>
      <c r="AL92" s="83">
        <v>179174</v>
      </c>
      <c r="AM92" s="46" t="s">
        <v>1148</v>
      </c>
      <c r="AN92" s="83">
        <v>70553</v>
      </c>
      <c r="AO92" s="46" t="s">
        <v>1148</v>
      </c>
      <c r="AP92" s="83">
        <v>148116</v>
      </c>
      <c r="AQ92" s="46" t="s">
        <v>1148</v>
      </c>
      <c r="AR92" s="83">
        <v>4283</v>
      </c>
      <c r="AS92" s="46" t="s">
        <v>1148</v>
      </c>
      <c r="AT92" s="204">
        <v>1301137</v>
      </c>
      <c r="AU92" s="46" t="s">
        <v>1148</v>
      </c>
      <c r="AV92" s="46">
        <v>438.20000000000005</v>
      </c>
      <c r="AW92" s="46" t="s">
        <v>1148</v>
      </c>
      <c r="AX92" s="46">
        <v>91.2</v>
      </c>
      <c r="AY92" s="46" t="s">
        <v>1148</v>
      </c>
      <c r="AZ92" s="46">
        <v>36.200000000000003</v>
      </c>
      <c r="BA92" s="46" t="s">
        <v>1148</v>
      </c>
      <c r="BB92" s="46">
        <v>78.600000000000009</v>
      </c>
      <c r="BC92" s="46" t="s">
        <v>1148</v>
      </c>
      <c r="BD92" s="46">
        <v>2.4</v>
      </c>
      <c r="BE92" s="46" t="s">
        <v>1148</v>
      </c>
      <c r="BF92" s="209">
        <v>646.6</v>
      </c>
      <c r="BG92" s="7" t="s">
        <v>1148</v>
      </c>
      <c r="BI92" s="83">
        <v>0</v>
      </c>
      <c r="BJ92" s="46" t="s">
        <v>1148</v>
      </c>
      <c r="BK92" s="83">
        <v>0</v>
      </c>
      <c r="BL92" s="46" t="s">
        <v>1148</v>
      </c>
      <c r="BM92" s="83">
        <v>0</v>
      </c>
      <c r="BN92" s="46" t="s">
        <v>1148</v>
      </c>
      <c r="BO92" s="83">
        <v>0</v>
      </c>
      <c r="BP92" s="46" t="s">
        <v>1148</v>
      </c>
      <c r="BQ92" s="83">
        <v>0</v>
      </c>
      <c r="BR92" s="46" t="s">
        <v>1148</v>
      </c>
      <c r="BS92" s="85">
        <v>0</v>
      </c>
      <c r="BT92" s="46" t="s">
        <v>1148</v>
      </c>
      <c r="BU92" s="46">
        <v>0</v>
      </c>
      <c r="BV92" s="46" t="s">
        <v>1148</v>
      </c>
      <c r="BW92" s="46">
        <v>0</v>
      </c>
      <c r="BX92" s="46" t="s">
        <v>1148</v>
      </c>
      <c r="BY92" s="46">
        <v>0</v>
      </c>
      <c r="BZ92" s="46" t="s">
        <v>1148</v>
      </c>
      <c r="CA92" s="46">
        <v>0</v>
      </c>
      <c r="CB92" s="46" t="s">
        <v>1148</v>
      </c>
      <c r="CC92" s="46">
        <v>0</v>
      </c>
      <c r="CD92" s="46" t="s">
        <v>1148</v>
      </c>
      <c r="CE92" s="209">
        <v>0</v>
      </c>
      <c r="CF92" s="7" t="s">
        <v>1148</v>
      </c>
      <c r="CH92" s="41">
        <v>0</v>
      </c>
      <c r="CI92" s="41" t="s">
        <v>1148</v>
      </c>
      <c r="CJ92" s="41">
        <v>0</v>
      </c>
      <c r="CK92" s="41" t="s">
        <v>1148</v>
      </c>
      <c r="CL92" s="41">
        <v>0</v>
      </c>
      <c r="CM92" s="41" t="s">
        <v>1148</v>
      </c>
      <c r="CN92" s="41">
        <v>0</v>
      </c>
      <c r="CO92" s="41" t="s">
        <v>1148</v>
      </c>
      <c r="CP92" s="43">
        <v>0</v>
      </c>
      <c r="CQ92" s="7" t="s">
        <v>1148</v>
      </c>
      <c r="CS92" s="39">
        <v>0</v>
      </c>
      <c r="CT92" s="39" t="s">
        <v>1148</v>
      </c>
      <c r="CU92" s="39">
        <v>0</v>
      </c>
      <c r="CV92" s="39" t="s">
        <v>1148</v>
      </c>
      <c r="CW92" s="39">
        <v>0</v>
      </c>
      <c r="CX92" s="39" t="s">
        <v>1148</v>
      </c>
      <c r="CY92" s="39">
        <v>0</v>
      </c>
      <c r="CZ92" s="39" t="s">
        <v>1148</v>
      </c>
      <c r="DA92" s="44">
        <v>0</v>
      </c>
      <c r="DB92" s="7" t="s">
        <v>1148</v>
      </c>
      <c r="DC92" s="1" t="str">
        <f t="shared" si="1"/>
        <v>No</v>
      </c>
    </row>
    <row r="93" spans="1:107">
      <c r="A93" s="7" t="s">
        <v>667</v>
      </c>
      <c r="B93" s="7" t="s">
        <v>668</v>
      </c>
      <c r="C93" s="37" t="s">
        <v>73</v>
      </c>
      <c r="D93" s="298">
        <v>5022</v>
      </c>
      <c r="E93" s="299">
        <v>50022</v>
      </c>
      <c r="F93" s="27" t="s">
        <v>167</v>
      </c>
      <c r="G93" s="73" t="s">
        <v>160</v>
      </c>
      <c r="H93" s="35">
        <v>507643</v>
      </c>
      <c r="I93" s="35">
        <v>177</v>
      </c>
      <c r="J93" s="294"/>
      <c r="K93" s="8">
        <v>537721</v>
      </c>
      <c r="L93" s="8" t="s">
        <v>1148</v>
      </c>
      <c r="M93" s="8">
        <v>77135</v>
      </c>
      <c r="N93" s="9" t="s">
        <v>1148</v>
      </c>
      <c r="O93" s="8">
        <v>13228</v>
      </c>
      <c r="P93" s="9" t="s">
        <v>123</v>
      </c>
      <c r="Q93" s="8">
        <v>32480</v>
      </c>
      <c r="R93" s="9" t="s">
        <v>1148</v>
      </c>
      <c r="S93" s="8">
        <v>1749</v>
      </c>
      <c r="T93" s="9" t="s">
        <v>123</v>
      </c>
      <c r="U93" s="33">
        <v>662313</v>
      </c>
      <c r="V93" s="9" t="s">
        <v>123</v>
      </c>
      <c r="W93" s="30">
        <v>257</v>
      </c>
      <c r="X93" s="9" t="s">
        <v>1148</v>
      </c>
      <c r="Y93" s="30">
        <v>35</v>
      </c>
      <c r="Z93" s="9" t="s">
        <v>1148</v>
      </c>
      <c r="AA93" s="30">
        <v>7</v>
      </c>
      <c r="AB93" s="9" t="s">
        <v>1148</v>
      </c>
      <c r="AC93" s="30">
        <v>20.5</v>
      </c>
      <c r="AD93" s="9" t="s">
        <v>1148</v>
      </c>
      <c r="AE93" s="80">
        <v>1</v>
      </c>
      <c r="AF93" s="46" t="s">
        <v>1148</v>
      </c>
      <c r="AG93" s="88">
        <v>320.5</v>
      </c>
      <c r="AH93" s="47" t="s">
        <v>1148</v>
      </c>
      <c r="AJ93" s="83">
        <v>469836</v>
      </c>
      <c r="AK93" s="46" t="s">
        <v>1148</v>
      </c>
      <c r="AL93" s="83">
        <v>76927</v>
      </c>
      <c r="AM93" s="46" t="s">
        <v>1148</v>
      </c>
      <c r="AN93" s="83">
        <v>9849</v>
      </c>
      <c r="AO93" s="46" t="s">
        <v>123</v>
      </c>
      <c r="AP93" s="83">
        <v>30887</v>
      </c>
      <c r="AQ93" s="46" t="s">
        <v>1148</v>
      </c>
      <c r="AR93" s="83">
        <v>1749</v>
      </c>
      <c r="AS93" s="46" t="s">
        <v>123</v>
      </c>
      <c r="AT93" s="204">
        <v>589248</v>
      </c>
      <c r="AU93" s="46" t="s">
        <v>123</v>
      </c>
      <c r="AV93" s="46">
        <v>205</v>
      </c>
      <c r="AW93" s="46" t="s">
        <v>1148</v>
      </c>
      <c r="AX93" s="46">
        <v>34</v>
      </c>
      <c r="AY93" s="46" t="s">
        <v>1148</v>
      </c>
      <c r="AZ93" s="46">
        <v>4</v>
      </c>
      <c r="BA93" s="46" t="s">
        <v>1148</v>
      </c>
      <c r="BB93" s="46">
        <v>17.5</v>
      </c>
      <c r="BC93" s="46" t="s">
        <v>1148</v>
      </c>
      <c r="BD93" s="46">
        <v>1</v>
      </c>
      <c r="BE93" s="46" t="s">
        <v>1148</v>
      </c>
      <c r="BF93" s="209">
        <v>261.5</v>
      </c>
      <c r="BG93" s="7" t="s">
        <v>1148</v>
      </c>
      <c r="BI93" s="83">
        <v>67885</v>
      </c>
      <c r="BJ93" s="46" t="s">
        <v>1148</v>
      </c>
      <c r="BK93" s="83">
        <v>208</v>
      </c>
      <c r="BL93" s="46" t="s">
        <v>1148</v>
      </c>
      <c r="BM93" s="83">
        <v>3379</v>
      </c>
      <c r="BN93" s="46" t="s">
        <v>1148</v>
      </c>
      <c r="BO93" s="83">
        <v>1593</v>
      </c>
      <c r="BP93" s="46" t="s">
        <v>1148</v>
      </c>
      <c r="BQ93" s="83">
        <v>0</v>
      </c>
      <c r="BR93" s="46" t="s">
        <v>1148</v>
      </c>
      <c r="BS93" s="85">
        <v>73065</v>
      </c>
      <c r="BT93" s="46" t="s">
        <v>1148</v>
      </c>
      <c r="BU93" s="46">
        <v>52</v>
      </c>
      <c r="BV93" s="46" t="s">
        <v>1148</v>
      </c>
      <c r="BW93" s="46">
        <v>1</v>
      </c>
      <c r="BX93" s="46" t="s">
        <v>1148</v>
      </c>
      <c r="BY93" s="46">
        <v>3</v>
      </c>
      <c r="BZ93" s="46" t="s">
        <v>1148</v>
      </c>
      <c r="CA93" s="46">
        <v>3</v>
      </c>
      <c r="CB93" s="46" t="s">
        <v>1148</v>
      </c>
      <c r="CC93" s="46">
        <v>0</v>
      </c>
      <c r="CD93" s="46" t="s">
        <v>1148</v>
      </c>
      <c r="CE93" s="209">
        <v>59</v>
      </c>
      <c r="CF93" s="7" t="s">
        <v>1148</v>
      </c>
      <c r="CH93" s="41">
        <v>0</v>
      </c>
      <c r="CI93" s="41" t="s">
        <v>1148</v>
      </c>
      <c r="CJ93" s="41">
        <v>0</v>
      </c>
      <c r="CK93" s="41" t="s">
        <v>1148</v>
      </c>
      <c r="CL93" s="41">
        <v>0</v>
      </c>
      <c r="CM93" s="41" t="s">
        <v>1148</v>
      </c>
      <c r="CN93" s="41">
        <v>0</v>
      </c>
      <c r="CO93" s="41" t="s">
        <v>1148</v>
      </c>
      <c r="CP93" s="43">
        <v>0</v>
      </c>
      <c r="CQ93" s="7" t="s">
        <v>1148</v>
      </c>
      <c r="CS93" s="39">
        <v>0</v>
      </c>
      <c r="CT93" s="39" t="s">
        <v>1148</v>
      </c>
      <c r="CU93" s="39">
        <v>0</v>
      </c>
      <c r="CV93" s="39" t="s">
        <v>1148</v>
      </c>
      <c r="CW93" s="39">
        <v>0</v>
      </c>
      <c r="CX93" s="39" t="s">
        <v>123</v>
      </c>
      <c r="CY93" s="39">
        <v>0</v>
      </c>
      <c r="CZ93" s="39" t="s">
        <v>1148</v>
      </c>
      <c r="DA93" s="44">
        <v>0</v>
      </c>
      <c r="DB93" s="7" t="s">
        <v>123</v>
      </c>
      <c r="DC93" s="1" t="str">
        <f t="shared" si="1"/>
        <v>Yes</v>
      </c>
    </row>
    <row r="94" spans="1:107">
      <c r="A94" s="7" t="s">
        <v>251</v>
      </c>
      <c r="B94" s="7" t="s">
        <v>252</v>
      </c>
      <c r="C94" s="37" t="s">
        <v>52</v>
      </c>
      <c r="D94" s="298">
        <v>5036</v>
      </c>
      <c r="E94" s="299">
        <v>50036</v>
      </c>
      <c r="F94" s="27" t="s">
        <v>167</v>
      </c>
      <c r="G94" s="73" t="s">
        <v>160</v>
      </c>
      <c r="H94" s="35">
        <v>313532</v>
      </c>
      <c r="I94" s="35">
        <v>172</v>
      </c>
      <c r="J94" s="294"/>
      <c r="K94" s="8">
        <v>313624</v>
      </c>
      <c r="L94" s="8" t="s">
        <v>1148</v>
      </c>
      <c r="M94" s="8">
        <v>56151</v>
      </c>
      <c r="N94" s="9" t="s">
        <v>1148</v>
      </c>
      <c r="O94" s="8">
        <v>0</v>
      </c>
      <c r="P94" s="9" t="s">
        <v>1148</v>
      </c>
      <c r="Q94" s="8">
        <v>139228</v>
      </c>
      <c r="R94" s="9" t="s">
        <v>1148</v>
      </c>
      <c r="S94" s="8">
        <v>0</v>
      </c>
      <c r="T94" s="9" t="s">
        <v>1148</v>
      </c>
      <c r="U94" s="33">
        <v>509003</v>
      </c>
      <c r="V94" s="9" t="s">
        <v>1148</v>
      </c>
      <c r="W94" s="30">
        <v>230.36</v>
      </c>
      <c r="X94" s="9" t="s">
        <v>1148</v>
      </c>
      <c r="Y94" s="30">
        <v>28</v>
      </c>
      <c r="Z94" s="9" t="s">
        <v>1148</v>
      </c>
      <c r="AA94" s="30">
        <v>0</v>
      </c>
      <c r="AB94" s="9" t="s">
        <v>1148</v>
      </c>
      <c r="AC94" s="30">
        <v>100</v>
      </c>
      <c r="AD94" s="9" t="s">
        <v>1148</v>
      </c>
      <c r="AE94" s="80">
        <v>0</v>
      </c>
      <c r="AF94" s="46" t="s">
        <v>1148</v>
      </c>
      <c r="AG94" s="88">
        <v>358.36</v>
      </c>
      <c r="AH94" s="47" t="s">
        <v>1148</v>
      </c>
      <c r="AJ94" s="83">
        <v>280674</v>
      </c>
      <c r="AK94" s="46" t="s">
        <v>1148</v>
      </c>
      <c r="AL94" s="83">
        <v>56151</v>
      </c>
      <c r="AM94" s="46" t="s">
        <v>1148</v>
      </c>
      <c r="AN94" s="83">
        <v>0</v>
      </c>
      <c r="AO94" s="46" t="s">
        <v>1148</v>
      </c>
      <c r="AP94" s="83">
        <v>121207</v>
      </c>
      <c r="AQ94" s="46" t="s">
        <v>1148</v>
      </c>
      <c r="AR94" s="83">
        <v>0</v>
      </c>
      <c r="AS94" s="46" t="s">
        <v>1148</v>
      </c>
      <c r="AT94" s="204">
        <v>458032</v>
      </c>
      <c r="AU94" s="46" t="s">
        <v>1148</v>
      </c>
      <c r="AV94" s="46">
        <v>176</v>
      </c>
      <c r="AW94" s="46" t="s">
        <v>1148</v>
      </c>
      <c r="AX94" s="46">
        <v>28</v>
      </c>
      <c r="AY94" s="46" t="s">
        <v>1148</v>
      </c>
      <c r="AZ94" s="46">
        <v>0</v>
      </c>
      <c r="BA94" s="46" t="s">
        <v>1148</v>
      </c>
      <c r="BB94" s="46">
        <v>81</v>
      </c>
      <c r="BC94" s="46" t="s">
        <v>1148</v>
      </c>
      <c r="BD94" s="46">
        <v>0</v>
      </c>
      <c r="BE94" s="46" t="s">
        <v>1148</v>
      </c>
      <c r="BF94" s="209">
        <v>285</v>
      </c>
      <c r="BG94" s="7" t="s">
        <v>1148</v>
      </c>
      <c r="BI94" s="83">
        <v>32950</v>
      </c>
      <c r="BJ94" s="46" t="s">
        <v>1148</v>
      </c>
      <c r="BK94" s="83">
        <v>0</v>
      </c>
      <c r="BL94" s="46" t="s">
        <v>1148</v>
      </c>
      <c r="BM94" s="83">
        <v>0</v>
      </c>
      <c r="BN94" s="46" t="s">
        <v>1148</v>
      </c>
      <c r="BO94" s="83">
        <v>18021</v>
      </c>
      <c r="BP94" s="46" t="s">
        <v>1148</v>
      </c>
      <c r="BQ94" s="83">
        <v>0</v>
      </c>
      <c r="BR94" s="46" t="s">
        <v>1148</v>
      </c>
      <c r="BS94" s="85">
        <v>50971</v>
      </c>
      <c r="BT94" s="46" t="s">
        <v>1148</v>
      </c>
      <c r="BU94" s="46">
        <v>54.36</v>
      </c>
      <c r="BV94" s="46" t="s">
        <v>1148</v>
      </c>
      <c r="BW94" s="46">
        <v>0</v>
      </c>
      <c r="BX94" s="46" t="s">
        <v>1148</v>
      </c>
      <c r="BY94" s="46">
        <v>0</v>
      </c>
      <c r="BZ94" s="46" t="s">
        <v>1148</v>
      </c>
      <c r="CA94" s="46">
        <v>19</v>
      </c>
      <c r="CB94" s="46" t="s">
        <v>1148</v>
      </c>
      <c r="CC94" s="46">
        <v>0</v>
      </c>
      <c r="CD94" s="46" t="s">
        <v>1148</v>
      </c>
      <c r="CE94" s="209">
        <v>73.36</v>
      </c>
      <c r="CF94" s="7" t="s">
        <v>1148</v>
      </c>
      <c r="CH94" s="41">
        <v>0</v>
      </c>
      <c r="CI94" s="41" t="s">
        <v>1148</v>
      </c>
      <c r="CJ94" s="41">
        <v>0</v>
      </c>
      <c r="CK94" s="41" t="s">
        <v>1148</v>
      </c>
      <c r="CL94" s="41">
        <v>0</v>
      </c>
      <c r="CM94" s="41" t="s">
        <v>1148</v>
      </c>
      <c r="CN94" s="41">
        <v>0</v>
      </c>
      <c r="CO94" s="41" t="s">
        <v>1148</v>
      </c>
      <c r="CP94" s="43">
        <v>0</v>
      </c>
      <c r="CQ94" s="7" t="s">
        <v>1148</v>
      </c>
      <c r="CS94" s="39">
        <v>0</v>
      </c>
      <c r="CT94" s="39" t="s">
        <v>1148</v>
      </c>
      <c r="CU94" s="39">
        <v>0</v>
      </c>
      <c r="CV94" s="39" t="s">
        <v>1148</v>
      </c>
      <c r="CW94" s="39" t="s">
        <v>1148</v>
      </c>
      <c r="CX94" s="39" t="s">
        <v>1148</v>
      </c>
      <c r="CY94" s="39">
        <v>0</v>
      </c>
      <c r="CZ94" s="39" t="s">
        <v>1148</v>
      </c>
      <c r="DA94" s="44">
        <v>0</v>
      </c>
      <c r="DB94" s="7" t="s">
        <v>1148</v>
      </c>
      <c r="DC94" s="1" t="str">
        <f t="shared" si="1"/>
        <v>No</v>
      </c>
    </row>
    <row r="95" spans="1:107">
      <c r="A95" s="7" t="s">
        <v>326</v>
      </c>
      <c r="B95" s="7" t="s">
        <v>327</v>
      </c>
      <c r="C95" s="37" t="s">
        <v>89</v>
      </c>
      <c r="D95" s="298">
        <v>24</v>
      </c>
      <c r="E95" s="299">
        <v>24</v>
      </c>
      <c r="F95" s="27" t="s">
        <v>167</v>
      </c>
      <c r="G95" s="73" t="s">
        <v>160</v>
      </c>
      <c r="H95" s="35">
        <v>1849898</v>
      </c>
      <c r="I95" s="35">
        <v>171</v>
      </c>
      <c r="J95" s="294"/>
      <c r="K95" s="8">
        <v>541397</v>
      </c>
      <c r="L95" s="8" t="s">
        <v>1148</v>
      </c>
      <c r="M95" s="8">
        <v>80131</v>
      </c>
      <c r="N95" s="9" t="s">
        <v>1148</v>
      </c>
      <c r="O95" s="8">
        <v>16730</v>
      </c>
      <c r="P95" s="9" t="s">
        <v>1148</v>
      </c>
      <c r="Q95" s="8">
        <v>101681</v>
      </c>
      <c r="R95" s="9" t="s">
        <v>1148</v>
      </c>
      <c r="S95" s="8">
        <v>2071</v>
      </c>
      <c r="T95" s="9" t="s">
        <v>1148</v>
      </c>
      <c r="U95" s="33">
        <v>742010</v>
      </c>
      <c r="V95" s="9" t="s">
        <v>1148</v>
      </c>
      <c r="W95" s="30">
        <v>301.8</v>
      </c>
      <c r="X95" s="9" t="s">
        <v>1148</v>
      </c>
      <c r="Y95" s="30">
        <v>43.6</v>
      </c>
      <c r="Z95" s="9" t="s">
        <v>1148</v>
      </c>
      <c r="AA95" s="30">
        <v>9.52</v>
      </c>
      <c r="AB95" s="9" t="s">
        <v>1148</v>
      </c>
      <c r="AC95" s="30">
        <v>60.1</v>
      </c>
      <c r="AD95" s="9" t="s">
        <v>1148</v>
      </c>
      <c r="AE95" s="80">
        <v>1.2</v>
      </c>
      <c r="AF95" s="46" t="s">
        <v>1148</v>
      </c>
      <c r="AG95" s="88">
        <v>416.21999999999997</v>
      </c>
      <c r="AH95" s="47" t="s">
        <v>1148</v>
      </c>
      <c r="AJ95" s="83">
        <v>404134</v>
      </c>
      <c r="AK95" s="46" t="s">
        <v>1148</v>
      </c>
      <c r="AL95" s="83">
        <v>74511</v>
      </c>
      <c r="AM95" s="46" t="s">
        <v>1148</v>
      </c>
      <c r="AN95" s="83">
        <v>16730</v>
      </c>
      <c r="AO95" s="46" t="s">
        <v>1148</v>
      </c>
      <c r="AP95" s="83">
        <v>101681</v>
      </c>
      <c r="AQ95" s="46" t="s">
        <v>1148</v>
      </c>
      <c r="AR95" s="83">
        <v>1875</v>
      </c>
      <c r="AS95" s="46" t="s">
        <v>1148</v>
      </c>
      <c r="AT95" s="204">
        <v>598931</v>
      </c>
      <c r="AU95" s="46" t="s">
        <v>1148</v>
      </c>
      <c r="AV95" s="46">
        <v>218.8</v>
      </c>
      <c r="AW95" s="46" t="s">
        <v>1148</v>
      </c>
      <c r="AX95" s="46">
        <v>40.5</v>
      </c>
      <c r="AY95" s="46" t="s">
        <v>1148</v>
      </c>
      <c r="AZ95" s="46">
        <v>9.52</v>
      </c>
      <c r="BA95" s="46" t="s">
        <v>1148</v>
      </c>
      <c r="BB95" s="46">
        <v>60.1</v>
      </c>
      <c r="BC95" s="46" t="s">
        <v>1148</v>
      </c>
      <c r="BD95" s="46">
        <v>1</v>
      </c>
      <c r="BE95" s="46" t="s">
        <v>1148</v>
      </c>
      <c r="BF95" s="209">
        <v>329.91999999999996</v>
      </c>
      <c r="BG95" s="7" t="s">
        <v>1148</v>
      </c>
      <c r="BI95" s="83">
        <v>137263</v>
      </c>
      <c r="BJ95" s="46" t="s">
        <v>1148</v>
      </c>
      <c r="BK95" s="83">
        <v>5620</v>
      </c>
      <c r="BL95" s="46" t="s">
        <v>1148</v>
      </c>
      <c r="BM95" s="83">
        <v>0</v>
      </c>
      <c r="BN95" s="46" t="s">
        <v>1148</v>
      </c>
      <c r="BO95" s="83">
        <v>0</v>
      </c>
      <c r="BP95" s="46" t="s">
        <v>1148</v>
      </c>
      <c r="BQ95" s="83">
        <v>196</v>
      </c>
      <c r="BR95" s="46" t="s">
        <v>1148</v>
      </c>
      <c r="BS95" s="85">
        <v>143079</v>
      </c>
      <c r="BT95" s="46" t="s">
        <v>1148</v>
      </c>
      <c r="BU95" s="46">
        <v>83</v>
      </c>
      <c r="BV95" s="46" t="s">
        <v>1148</v>
      </c>
      <c r="BW95" s="46">
        <v>3.1</v>
      </c>
      <c r="BX95" s="46" t="s">
        <v>1148</v>
      </c>
      <c r="BY95" s="46">
        <v>0</v>
      </c>
      <c r="BZ95" s="46" t="s">
        <v>1148</v>
      </c>
      <c r="CA95" s="46">
        <v>0</v>
      </c>
      <c r="CB95" s="46" t="s">
        <v>1148</v>
      </c>
      <c r="CC95" s="46">
        <v>0.2</v>
      </c>
      <c r="CD95" s="46" t="s">
        <v>1148</v>
      </c>
      <c r="CE95" s="209">
        <v>86.3</v>
      </c>
      <c r="CF95" s="7" t="s">
        <v>1148</v>
      </c>
      <c r="CH95" s="41">
        <v>14090265</v>
      </c>
      <c r="CI95" s="41" t="s">
        <v>1148</v>
      </c>
      <c r="CJ95" s="41">
        <v>2124079</v>
      </c>
      <c r="CK95" s="41" t="s">
        <v>1148</v>
      </c>
      <c r="CL95" s="41">
        <v>449660</v>
      </c>
      <c r="CM95" s="41" t="s">
        <v>1148</v>
      </c>
      <c r="CN95" s="41">
        <v>3090185</v>
      </c>
      <c r="CO95" s="41" t="s">
        <v>1148</v>
      </c>
      <c r="CP95" s="43">
        <v>19754189</v>
      </c>
      <c r="CQ95" s="7" t="s">
        <v>1148</v>
      </c>
      <c r="CS95" s="39">
        <v>26.025753744479559</v>
      </c>
      <c r="CT95" s="39" t="s">
        <v>1148</v>
      </c>
      <c r="CU95" s="39">
        <v>26.507581335563014</v>
      </c>
      <c r="CV95" s="39" t="s">
        <v>1148</v>
      </c>
      <c r="CW95" s="39">
        <v>26.877465630603705</v>
      </c>
      <c r="CX95" s="39" t="s">
        <v>1148</v>
      </c>
      <c r="CY95" s="39">
        <v>30.390977665443888</v>
      </c>
      <c r="CZ95" s="39" t="s">
        <v>1148</v>
      </c>
      <c r="DA95" s="44">
        <v>26.622537432110079</v>
      </c>
      <c r="DB95" s="7" t="s">
        <v>1148</v>
      </c>
      <c r="DC95" s="1" t="str">
        <f t="shared" si="1"/>
        <v>No</v>
      </c>
    </row>
    <row r="96" spans="1:107">
      <c r="A96" s="7" t="s">
        <v>1143</v>
      </c>
      <c r="B96" s="7" t="s">
        <v>421</v>
      </c>
      <c r="C96" s="37" t="s">
        <v>84</v>
      </c>
      <c r="D96" s="298">
        <v>6084</v>
      </c>
      <c r="E96" s="299">
        <v>60084</v>
      </c>
      <c r="F96" s="27" t="s">
        <v>246</v>
      </c>
      <c r="G96" s="73" t="s">
        <v>160</v>
      </c>
      <c r="H96" s="35">
        <v>5121892</v>
      </c>
      <c r="I96" s="35">
        <v>170</v>
      </c>
      <c r="J96" s="294"/>
      <c r="K96" s="8">
        <v>0</v>
      </c>
      <c r="L96" s="8" t="s">
        <v>1148</v>
      </c>
      <c r="M96" s="8">
        <v>0</v>
      </c>
      <c r="N96" s="9" t="s">
        <v>1148</v>
      </c>
      <c r="O96" s="8">
        <v>0</v>
      </c>
      <c r="P96" s="9" t="s">
        <v>1148</v>
      </c>
      <c r="Q96" s="8">
        <v>4959</v>
      </c>
      <c r="R96" s="9" t="s">
        <v>1148</v>
      </c>
      <c r="S96" s="8">
        <v>0</v>
      </c>
      <c r="T96" s="9" t="s">
        <v>1148</v>
      </c>
      <c r="U96" s="33">
        <v>4959</v>
      </c>
      <c r="V96" s="9" t="s">
        <v>1148</v>
      </c>
      <c r="W96" s="30">
        <v>0</v>
      </c>
      <c r="X96" s="9" t="s">
        <v>1148</v>
      </c>
      <c r="Y96" s="30">
        <v>0</v>
      </c>
      <c r="Z96" s="9" t="s">
        <v>1148</v>
      </c>
      <c r="AA96" s="30">
        <v>0</v>
      </c>
      <c r="AB96" s="9" t="s">
        <v>1148</v>
      </c>
      <c r="AC96" s="30">
        <v>5</v>
      </c>
      <c r="AD96" s="9" t="s">
        <v>1148</v>
      </c>
      <c r="AE96" s="80">
        <v>0</v>
      </c>
      <c r="AF96" s="46" t="s">
        <v>1148</v>
      </c>
      <c r="AG96" s="88">
        <v>5</v>
      </c>
      <c r="AH96" s="47" t="s">
        <v>1148</v>
      </c>
      <c r="AJ96" s="83">
        <v>0</v>
      </c>
      <c r="AK96" s="46" t="s">
        <v>1148</v>
      </c>
      <c r="AL96" s="83">
        <v>0</v>
      </c>
      <c r="AM96" s="46" t="s">
        <v>1148</v>
      </c>
      <c r="AN96" s="83">
        <v>0</v>
      </c>
      <c r="AO96" s="46" t="s">
        <v>1148</v>
      </c>
      <c r="AP96" s="83">
        <v>3993</v>
      </c>
      <c r="AQ96" s="46" t="s">
        <v>1148</v>
      </c>
      <c r="AR96" s="83">
        <v>0</v>
      </c>
      <c r="AS96" s="46" t="s">
        <v>1148</v>
      </c>
      <c r="AT96" s="204">
        <v>3993</v>
      </c>
      <c r="AU96" s="46" t="s">
        <v>1148</v>
      </c>
      <c r="AV96" s="46">
        <v>0</v>
      </c>
      <c r="AW96" s="46" t="s">
        <v>1148</v>
      </c>
      <c r="AX96" s="46">
        <v>0</v>
      </c>
      <c r="AY96" s="46" t="s">
        <v>1148</v>
      </c>
      <c r="AZ96" s="46">
        <v>0</v>
      </c>
      <c r="BA96" s="46" t="s">
        <v>1148</v>
      </c>
      <c r="BB96" s="46">
        <v>3</v>
      </c>
      <c r="BC96" s="46" t="s">
        <v>1148</v>
      </c>
      <c r="BD96" s="46">
        <v>0</v>
      </c>
      <c r="BE96" s="46" t="s">
        <v>1148</v>
      </c>
      <c r="BF96" s="209">
        <v>3</v>
      </c>
      <c r="BG96" s="7" t="s">
        <v>1148</v>
      </c>
      <c r="BI96" s="83">
        <v>0</v>
      </c>
      <c r="BJ96" s="46" t="s">
        <v>1148</v>
      </c>
      <c r="BK96" s="83">
        <v>0</v>
      </c>
      <c r="BL96" s="46" t="s">
        <v>1148</v>
      </c>
      <c r="BM96" s="83">
        <v>0</v>
      </c>
      <c r="BN96" s="46" t="s">
        <v>1148</v>
      </c>
      <c r="BO96" s="83">
        <v>966</v>
      </c>
      <c r="BP96" s="46" t="s">
        <v>1148</v>
      </c>
      <c r="BQ96" s="83">
        <v>0</v>
      </c>
      <c r="BR96" s="46" t="s">
        <v>1148</v>
      </c>
      <c r="BS96" s="85">
        <v>966</v>
      </c>
      <c r="BT96" s="46" t="s">
        <v>1148</v>
      </c>
      <c r="BU96" s="46">
        <v>0</v>
      </c>
      <c r="BV96" s="46" t="s">
        <v>1148</v>
      </c>
      <c r="BW96" s="46">
        <v>0</v>
      </c>
      <c r="BX96" s="46" t="s">
        <v>1148</v>
      </c>
      <c r="BY96" s="46">
        <v>0</v>
      </c>
      <c r="BZ96" s="46" t="s">
        <v>1148</v>
      </c>
      <c r="CA96" s="46">
        <v>2</v>
      </c>
      <c r="CB96" s="46" t="s">
        <v>1148</v>
      </c>
      <c r="CC96" s="46">
        <v>0</v>
      </c>
      <c r="CD96" s="46" t="s">
        <v>1148</v>
      </c>
      <c r="CE96" s="209">
        <v>2</v>
      </c>
      <c r="CF96" s="7" t="s">
        <v>1148</v>
      </c>
      <c r="CH96" s="41">
        <v>0</v>
      </c>
      <c r="CI96" s="41" t="s">
        <v>1148</v>
      </c>
      <c r="CJ96" s="41">
        <v>0</v>
      </c>
      <c r="CK96" s="41" t="s">
        <v>1148</v>
      </c>
      <c r="CL96" s="41">
        <v>0</v>
      </c>
      <c r="CM96" s="41" t="s">
        <v>1148</v>
      </c>
      <c r="CN96" s="41">
        <v>0</v>
      </c>
      <c r="CO96" s="41" t="s">
        <v>1148</v>
      </c>
      <c r="CP96" s="43">
        <v>0</v>
      </c>
      <c r="CQ96" s="7" t="s">
        <v>1148</v>
      </c>
      <c r="CS96" s="39" t="s">
        <v>1148</v>
      </c>
      <c r="CT96" s="39" t="s">
        <v>1148</v>
      </c>
      <c r="CU96" s="39" t="s">
        <v>1148</v>
      </c>
      <c r="CV96" s="39" t="s">
        <v>1148</v>
      </c>
      <c r="CW96" s="39" t="s">
        <v>1148</v>
      </c>
      <c r="CX96" s="39" t="s">
        <v>1148</v>
      </c>
      <c r="CY96" s="39">
        <v>0</v>
      </c>
      <c r="CZ96" s="39" t="s">
        <v>1148</v>
      </c>
      <c r="DA96" s="44">
        <v>0</v>
      </c>
      <c r="DB96" s="7" t="s">
        <v>1148</v>
      </c>
      <c r="DC96" s="1" t="str">
        <f t="shared" si="1"/>
        <v>No</v>
      </c>
    </row>
    <row r="97" spans="1:107">
      <c r="A97" s="7" t="s">
        <v>464</v>
      </c>
      <c r="B97" s="7" t="s">
        <v>465</v>
      </c>
      <c r="C97" s="37" t="s">
        <v>77</v>
      </c>
      <c r="D97" s="298">
        <v>3010</v>
      </c>
      <c r="E97" s="299">
        <v>30010</v>
      </c>
      <c r="F97" s="27" t="s">
        <v>167</v>
      </c>
      <c r="G97" s="73" t="s">
        <v>160</v>
      </c>
      <c r="H97" s="35">
        <v>664651</v>
      </c>
      <c r="I97" s="35">
        <v>165</v>
      </c>
      <c r="J97" s="294"/>
      <c r="K97" s="8">
        <v>308086</v>
      </c>
      <c r="L97" s="8" t="s">
        <v>1148</v>
      </c>
      <c r="M97" s="8">
        <v>47045</v>
      </c>
      <c r="N97" s="9" t="s">
        <v>1148</v>
      </c>
      <c r="O97" s="8">
        <v>80</v>
      </c>
      <c r="P97" s="9" t="s">
        <v>1148</v>
      </c>
      <c r="Q97" s="8">
        <v>50494</v>
      </c>
      <c r="R97" s="9" t="s">
        <v>1148</v>
      </c>
      <c r="S97" s="8">
        <v>0</v>
      </c>
      <c r="T97" s="9" t="s">
        <v>1148</v>
      </c>
      <c r="U97" s="33">
        <v>405705</v>
      </c>
      <c r="V97" s="9" t="s">
        <v>1148</v>
      </c>
      <c r="W97" s="30">
        <v>170.25</v>
      </c>
      <c r="X97" s="9" t="s">
        <v>1148</v>
      </c>
      <c r="Y97" s="30">
        <v>27</v>
      </c>
      <c r="Z97" s="9" t="s">
        <v>1148</v>
      </c>
      <c r="AA97" s="30">
        <v>1</v>
      </c>
      <c r="AB97" s="9" t="s">
        <v>1148</v>
      </c>
      <c r="AC97" s="30">
        <v>34.75</v>
      </c>
      <c r="AD97" s="9" t="s">
        <v>1148</v>
      </c>
      <c r="AE97" s="80">
        <v>0</v>
      </c>
      <c r="AF97" s="46" t="s">
        <v>1148</v>
      </c>
      <c r="AG97" s="88">
        <v>233</v>
      </c>
      <c r="AH97" s="47" t="s">
        <v>1148</v>
      </c>
      <c r="AJ97" s="83">
        <v>308086</v>
      </c>
      <c r="AK97" s="46" t="s">
        <v>1148</v>
      </c>
      <c r="AL97" s="83">
        <v>47045</v>
      </c>
      <c r="AM97" s="46" t="s">
        <v>1148</v>
      </c>
      <c r="AN97" s="83">
        <v>80</v>
      </c>
      <c r="AO97" s="46" t="s">
        <v>1148</v>
      </c>
      <c r="AP97" s="83">
        <v>43971</v>
      </c>
      <c r="AQ97" s="46" t="s">
        <v>1148</v>
      </c>
      <c r="AR97" s="83">
        <v>0</v>
      </c>
      <c r="AS97" s="46" t="s">
        <v>1148</v>
      </c>
      <c r="AT97" s="204">
        <v>399182</v>
      </c>
      <c r="AU97" s="46" t="s">
        <v>1148</v>
      </c>
      <c r="AV97" s="46">
        <v>170.25</v>
      </c>
      <c r="AW97" s="46" t="s">
        <v>1148</v>
      </c>
      <c r="AX97" s="46">
        <v>27</v>
      </c>
      <c r="AY97" s="46" t="s">
        <v>1148</v>
      </c>
      <c r="AZ97" s="46">
        <v>1</v>
      </c>
      <c r="BA97" s="46" t="s">
        <v>1148</v>
      </c>
      <c r="BB97" s="46">
        <v>28.75</v>
      </c>
      <c r="BC97" s="46" t="s">
        <v>1148</v>
      </c>
      <c r="BD97" s="46">
        <v>0</v>
      </c>
      <c r="BE97" s="46" t="s">
        <v>1148</v>
      </c>
      <c r="BF97" s="209">
        <v>227</v>
      </c>
      <c r="BG97" s="7" t="s">
        <v>1148</v>
      </c>
      <c r="BI97" s="83">
        <v>0</v>
      </c>
      <c r="BJ97" s="46" t="s">
        <v>1148</v>
      </c>
      <c r="BK97" s="83">
        <v>0</v>
      </c>
      <c r="BL97" s="46" t="s">
        <v>1148</v>
      </c>
      <c r="BM97" s="83">
        <v>0</v>
      </c>
      <c r="BN97" s="46" t="s">
        <v>1148</v>
      </c>
      <c r="BO97" s="83">
        <v>6523</v>
      </c>
      <c r="BP97" s="46" t="s">
        <v>1148</v>
      </c>
      <c r="BQ97" s="83">
        <v>0</v>
      </c>
      <c r="BR97" s="46" t="s">
        <v>1148</v>
      </c>
      <c r="BS97" s="85">
        <v>6523</v>
      </c>
      <c r="BT97" s="46" t="s">
        <v>1148</v>
      </c>
      <c r="BU97" s="46">
        <v>0</v>
      </c>
      <c r="BV97" s="46" t="s">
        <v>1148</v>
      </c>
      <c r="BW97" s="46">
        <v>0</v>
      </c>
      <c r="BX97" s="46" t="s">
        <v>1148</v>
      </c>
      <c r="BY97" s="46">
        <v>0</v>
      </c>
      <c r="BZ97" s="46" t="s">
        <v>1148</v>
      </c>
      <c r="CA97" s="46">
        <v>6</v>
      </c>
      <c r="CB97" s="46" t="s">
        <v>1148</v>
      </c>
      <c r="CC97" s="46">
        <v>0</v>
      </c>
      <c r="CD97" s="46" t="s">
        <v>1148</v>
      </c>
      <c r="CE97" s="209">
        <v>6</v>
      </c>
      <c r="CF97" s="7" t="s">
        <v>1148</v>
      </c>
      <c r="CH97" s="41">
        <v>6510176</v>
      </c>
      <c r="CI97" s="41" t="s">
        <v>1148</v>
      </c>
      <c r="CJ97" s="41">
        <v>1187854</v>
      </c>
      <c r="CK97" s="41" t="s">
        <v>1148</v>
      </c>
      <c r="CL97" s="41">
        <v>2308</v>
      </c>
      <c r="CM97" s="41" t="s">
        <v>1148</v>
      </c>
      <c r="CN97" s="41">
        <v>989597</v>
      </c>
      <c r="CO97" s="41" t="s">
        <v>1148</v>
      </c>
      <c r="CP97" s="43">
        <v>8689935</v>
      </c>
      <c r="CQ97" s="7" t="s">
        <v>1148</v>
      </c>
      <c r="CS97" s="39">
        <v>21.131034840921043</v>
      </c>
      <c r="CT97" s="39" t="s">
        <v>1148</v>
      </c>
      <c r="CU97" s="39">
        <v>25.249314486130302</v>
      </c>
      <c r="CV97" s="39" t="s">
        <v>1148</v>
      </c>
      <c r="CW97" s="39">
        <v>28.85</v>
      </c>
      <c r="CX97" s="39" t="s">
        <v>1148</v>
      </c>
      <c r="CY97" s="39">
        <v>19.598308709945737</v>
      </c>
      <c r="CZ97" s="39" t="s">
        <v>1148</v>
      </c>
      <c r="DA97" s="44">
        <v>21.419344104706621</v>
      </c>
      <c r="DB97" s="7" t="s">
        <v>1148</v>
      </c>
      <c r="DC97" s="1" t="str">
        <f t="shared" si="1"/>
        <v>No</v>
      </c>
    </row>
    <row r="98" spans="1:107">
      <c r="A98" s="7" t="s">
        <v>122</v>
      </c>
      <c r="B98" s="7" t="s">
        <v>584</v>
      </c>
      <c r="C98" s="37" t="s">
        <v>58</v>
      </c>
      <c r="D98" s="298">
        <v>4108</v>
      </c>
      <c r="E98" s="299">
        <v>40108</v>
      </c>
      <c r="F98" s="27" t="s">
        <v>167</v>
      </c>
      <c r="G98" s="73" t="s">
        <v>160</v>
      </c>
      <c r="H98" s="35">
        <v>347602</v>
      </c>
      <c r="I98" s="35">
        <v>164</v>
      </c>
      <c r="J98" s="294"/>
      <c r="K98" s="8">
        <v>238858</v>
      </c>
      <c r="L98" s="8" t="s">
        <v>1148</v>
      </c>
      <c r="M98" s="8">
        <v>47838</v>
      </c>
      <c r="N98" s="9" t="s">
        <v>1148</v>
      </c>
      <c r="O98" s="8">
        <v>0</v>
      </c>
      <c r="P98" s="9" t="s">
        <v>1148</v>
      </c>
      <c r="Q98" s="8">
        <v>59263</v>
      </c>
      <c r="R98" s="9" t="s">
        <v>1148</v>
      </c>
      <c r="S98" s="8">
        <v>0</v>
      </c>
      <c r="T98" s="9" t="s">
        <v>1148</v>
      </c>
      <c r="U98" s="33">
        <v>345959</v>
      </c>
      <c r="V98" s="9" t="s">
        <v>1148</v>
      </c>
      <c r="W98" s="30">
        <v>137</v>
      </c>
      <c r="X98" s="9" t="s">
        <v>1148</v>
      </c>
      <c r="Y98" s="30">
        <v>27</v>
      </c>
      <c r="Z98" s="9" t="s">
        <v>1148</v>
      </c>
      <c r="AA98" s="30">
        <v>0</v>
      </c>
      <c r="AB98" s="9" t="s">
        <v>1148</v>
      </c>
      <c r="AC98" s="30">
        <v>50</v>
      </c>
      <c r="AD98" s="9" t="s">
        <v>1148</v>
      </c>
      <c r="AE98" s="80">
        <v>0</v>
      </c>
      <c r="AF98" s="46" t="s">
        <v>1148</v>
      </c>
      <c r="AG98" s="88">
        <v>214</v>
      </c>
      <c r="AH98" s="47" t="s">
        <v>1148</v>
      </c>
      <c r="AJ98" s="83">
        <v>225683</v>
      </c>
      <c r="AK98" s="46" t="s">
        <v>1148</v>
      </c>
      <c r="AL98" s="83">
        <v>47838</v>
      </c>
      <c r="AM98" s="46" t="s">
        <v>1148</v>
      </c>
      <c r="AN98" s="83">
        <v>0</v>
      </c>
      <c r="AO98" s="46" t="s">
        <v>1148</v>
      </c>
      <c r="AP98" s="83">
        <v>53043</v>
      </c>
      <c r="AQ98" s="46" t="s">
        <v>1148</v>
      </c>
      <c r="AR98" s="83">
        <v>0</v>
      </c>
      <c r="AS98" s="46" t="s">
        <v>1148</v>
      </c>
      <c r="AT98" s="204">
        <v>326564</v>
      </c>
      <c r="AU98" s="46" t="s">
        <v>1148</v>
      </c>
      <c r="AV98" s="46">
        <v>125</v>
      </c>
      <c r="AW98" s="46" t="s">
        <v>1148</v>
      </c>
      <c r="AX98" s="46">
        <v>27</v>
      </c>
      <c r="AY98" s="46" t="s">
        <v>1148</v>
      </c>
      <c r="AZ98" s="46">
        <v>0</v>
      </c>
      <c r="BA98" s="46" t="s">
        <v>1148</v>
      </c>
      <c r="BB98" s="46">
        <v>43</v>
      </c>
      <c r="BC98" s="46" t="s">
        <v>1148</v>
      </c>
      <c r="BD98" s="46">
        <v>0</v>
      </c>
      <c r="BE98" s="46" t="s">
        <v>1148</v>
      </c>
      <c r="BF98" s="209">
        <v>195</v>
      </c>
      <c r="BG98" s="7" t="s">
        <v>1148</v>
      </c>
      <c r="BI98" s="83">
        <v>13175</v>
      </c>
      <c r="BJ98" s="46" t="s">
        <v>1148</v>
      </c>
      <c r="BK98" s="83">
        <v>0</v>
      </c>
      <c r="BL98" s="46" t="s">
        <v>1148</v>
      </c>
      <c r="BM98" s="83">
        <v>0</v>
      </c>
      <c r="BN98" s="46" t="s">
        <v>1148</v>
      </c>
      <c r="BO98" s="83">
        <v>6220</v>
      </c>
      <c r="BP98" s="46" t="s">
        <v>1148</v>
      </c>
      <c r="BQ98" s="83">
        <v>0</v>
      </c>
      <c r="BR98" s="46" t="s">
        <v>1148</v>
      </c>
      <c r="BS98" s="85">
        <v>19395</v>
      </c>
      <c r="BT98" s="46" t="s">
        <v>1148</v>
      </c>
      <c r="BU98" s="46">
        <v>12</v>
      </c>
      <c r="BV98" s="46" t="s">
        <v>1148</v>
      </c>
      <c r="BW98" s="46">
        <v>0</v>
      </c>
      <c r="BX98" s="46" t="s">
        <v>1148</v>
      </c>
      <c r="BY98" s="46">
        <v>0</v>
      </c>
      <c r="BZ98" s="46" t="s">
        <v>1148</v>
      </c>
      <c r="CA98" s="46">
        <v>7</v>
      </c>
      <c r="CB98" s="46" t="s">
        <v>1148</v>
      </c>
      <c r="CC98" s="46">
        <v>0</v>
      </c>
      <c r="CD98" s="46" t="s">
        <v>1148</v>
      </c>
      <c r="CE98" s="209">
        <v>19</v>
      </c>
      <c r="CF98" s="7" t="s">
        <v>1148</v>
      </c>
      <c r="CH98" s="41">
        <v>5745389</v>
      </c>
      <c r="CI98" s="41" t="s">
        <v>1148</v>
      </c>
      <c r="CJ98" s="41">
        <v>1282092</v>
      </c>
      <c r="CK98" s="41" t="s">
        <v>1148</v>
      </c>
      <c r="CL98" s="41">
        <v>0</v>
      </c>
      <c r="CM98" s="41" t="s">
        <v>1148</v>
      </c>
      <c r="CN98" s="41">
        <v>2283957</v>
      </c>
      <c r="CO98" s="41" t="s">
        <v>1148</v>
      </c>
      <c r="CP98" s="43">
        <v>9311438</v>
      </c>
      <c r="CQ98" s="7" t="s">
        <v>1148</v>
      </c>
      <c r="CS98" s="39">
        <v>24.053575764680271</v>
      </c>
      <c r="CT98" s="39" t="s">
        <v>1148</v>
      </c>
      <c r="CU98" s="39">
        <v>26.800702370500439</v>
      </c>
      <c r="CV98" s="39" t="s">
        <v>1148</v>
      </c>
      <c r="CW98" s="39" t="s">
        <v>1148</v>
      </c>
      <c r="CX98" s="39" t="s">
        <v>1148</v>
      </c>
      <c r="CY98" s="39">
        <v>38.539341579062821</v>
      </c>
      <c r="CZ98" s="39" t="s">
        <v>1148</v>
      </c>
      <c r="DA98" s="44">
        <v>26.914859853335223</v>
      </c>
      <c r="DB98" s="7" t="s">
        <v>1148</v>
      </c>
      <c r="DC98" s="1" t="str">
        <f t="shared" si="1"/>
        <v>No</v>
      </c>
    </row>
    <row r="99" spans="1:107">
      <c r="A99" s="7" t="s">
        <v>168</v>
      </c>
      <c r="B99" s="7" t="s">
        <v>169</v>
      </c>
      <c r="C99" s="37" t="s">
        <v>17</v>
      </c>
      <c r="D99" s="298">
        <v>9008</v>
      </c>
      <c r="E99" s="299">
        <v>90008</v>
      </c>
      <c r="F99" s="27" t="s">
        <v>164</v>
      </c>
      <c r="G99" s="73" t="s">
        <v>160</v>
      </c>
      <c r="H99" s="35">
        <v>12150996</v>
      </c>
      <c r="I99" s="35">
        <v>163</v>
      </c>
      <c r="J99" s="294"/>
      <c r="K99" s="8">
        <v>697792</v>
      </c>
      <c r="L99" s="8" t="s">
        <v>1148</v>
      </c>
      <c r="M99" s="8">
        <v>142518</v>
      </c>
      <c r="N99" s="9" t="s">
        <v>1148</v>
      </c>
      <c r="O99" s="8">
        <v>16917</v>
      </c>
      <c r="P99" s="9" t="s">
        <v>1148</v>
      </c>
      <c r="Q99" s="8">
        <v>44908</v>
      </c>
      <c r="R99" s="9" t="s">
        <v>1148</v>
      </c>
      <c r="S99" s="8">
        <v>8914</v>
      </c>
      <c r="T99" s="9" t="s">
        <v>1148</v>
      </c>
      <c r="U99" s="33">
        <v>911049</v>
      </c>
      <c r="V99" s="9" t="s">
        <v>1148</v>
      </c>
      <c r="W99" s="30">
        <v>326.19</v>
      </c>
      <c r="X99" s="9" t="s">
        <v>1148</v>
      </c>
      <c r="Y99" s="30">
        <v>72.5</v>
      </c>
      <c r="Z99" s="9" t="s">
        <v>1148</v>
      </c>
      <c r="AA99" s="30">
        <v>9.5</v>
      </c>
      <c r="AB99" s="9" t="s">
        <v>1148</v>
      </c>
      <c r="AC99" s="30">
        <v>26.13</v>
      </c>
      <c r="AD99" s="9" t="s">
        <v>1148</v>
      </c>
      <c r="AE99" s="80">
        <v>4.96</v>
      </c>
      <c r="AF99" s="46" t="s">
        <v>1148</v>
      </c>
      <c r="AG99" s="88">
        <v>439.28</v>
      </c>
      <c r="AH99" s="47" t="s">
        <v>1148</v>
      </c>
      <c r="AJ99" s="83">
        <v>694919</v>
      </c>
      <c r="AK99" s="46" t="s">
        <v>1148</v>
      </c>
      <c r="AL99" s="83">
        <v>141542</v>
      </c>
      <c r="AM99" s="46" t="s">
        <v>1148</v>
      </c>
      <c r="AN99" s="83">
        <v>16917</v>
      </c>
      <c r="AO99" s="46" t="s">
        <v>1148</v>
      </c>
      <c r="AP99" s="83">
        <v>44566</v>
      </c>
      <c r="AQ99" s="46" t="s">
        <v>1148</v>
      </c>
      <c r="AR99" s="83">
        <v>8914</v>
      </c>
      <c r="AS99" s="46" t="s">
        <v>1148</v>
      </c>
      <c r="AT99" s="204">
        <v>906858</v>
      </c>
      <c r="AU99" s="46" t="s">
        <v>1148</v>
      </c>
      <c r="AV99" s="46">
        <v>323</v>
      </c>
      <c r="AW99" s="46" t="s">
        <v>1148</v>
      </c>
      <c r="AX99" s="46">
        <v>71.5</v>
      </c>
      <c r="AY99" s="46" t="s">
        <v>1148</v>
      </c>
      <c r="AZ99" s="46">
        <v>9.5</v>
      </c>
      <c r="BA99" s="46" t="s">
        <v>1148</v>
      </c>
      <c r="BB99" s="46">
        <v>25</v>
      </c>
      <c r="BC99" s="46" t="s">
        <v>1148</v>
      </c>
      <c r="BD99" s="46">
        <v>4.96</v>
      </c>
      <c r="BE99" s="46" t="s">
        <v>1148</v>
      </c>
      <c r="BF99" s="209">
        <v>433.96</v>
      </c>
      <c r="BG99" s="7" t="s">
        <v>1148</v>
      </c>
      <c r="BI99" s="83">
        <v>2873</v>
      </c>
      <c r="BJ99" s="46" t="s">
        <v>1148</v>
      </c>
      <c r="BK99" s="83">
        <v>976</v>
      </c>
      <c r="BL99" s="46" t="s">
        <v>1148</v>
      </c>
      <c r="BM99" s="83">
        <v>0</v>
      </c>
      <c r="BN99" s="46" t="s">
        <v>1148</v>
      </c>
      <c r="BO99" s="83">
        <v>342</v>
      </c>
      <c r="BP99" s="46" t="s">
        <v>1148</v>
      </c>
      <c r="BQ99" s="83">
        <v>0</v>
      </c>
      <c r="BR99" s="46" t="s">
        <v>1148</v>
      </c>
      <c r="BS99" s="85">
        <v>4191</v>
      </c>
      <c r="BT99" s="46" t="s">
        <v>1148</v>
      </c>
      <c r="BU99" s="46">
        <v>3.19</v>
      </c>
      <c r="BV99" s="46" t="s">
        <v>1148</v>
      </c>
      <c r="BW99" s="46">
        <v>1</v>
      </c>
      <c r="BX99" s="46" t="s">
        <v>1148</v>
      </c>
      <c r="BY99" s="46">
        <v>0</v>
      </c>
      <c r="BZ99" s="46" t="s">
        <v>1148</v>
      </c>
      <c r="CA99" s="46">
        <v>1.1299999999999999</v>
      </c>
      <c r="CB99" s="46" t="s">
        <v>1148</v>
      </c>
      <c r="CC99" s="46">
        <v>0</v>
      </c>
      <c r="CD99" s="46" t="s">
        <v>1148</v>
      </c>
      <c r="CE99" s="209">
        <v>5.32</v>
      </c>
      <c r="CF99" s="7" t="s">
        <v>1148</v>
      </c>
      <c r="CH99" s="41">
        <v>0</v>
      </c>
      <c r="CI99" s="41" t="s">
        <v>1148</v>
      </c>
      <c r="CJ99" s="41">
        <v>0</v>
      </c>
      <c r="CK99" s="41" t="s">
        <v>1148</v>
      </c>
      <c r="CL99" s="41">
        <v>0</v>
      </c>
      <c r="CM99" s="41" t="s">
        <v>1148</v>
      </c>
      <c r="CN99" s="41">
        <v>0</v>
      </c>
      <c r="CO99" s="41" t="s">
        <v>1148</v>
      </c>
      <c r="CP99" s="43">
        <v>0</v>
      </c>
      <c r="CQ99" s="7" t="s">
        <v>1148</v>
      </c>
      <c r="CS99" s="39">
        <v>0</v>
      </c>
      <c r="CT99" s="39" t="s">
        <v>1148</v>
      </c>
      <c r="CU99" s="39">
        <v>0</v>
      </c>
      <c r="CV99" s="39" t="s">
        <v>1148</v>
      </c>
      <c r="CW99" s="39">
        <v>0</v>
      </c>
      <c r="CX99" s="39" t="s">
        <v>1148</v>
      </c>
      <c r="CY99" s="39">
        <v>0</v>
      </c>
      <c r="CZ99" s="39" t="s">
        <v>1148</v>
      </c>
      <c r="DA99" s="44">
        <v>0</v>
      </c>
      <c r="DB99" s="7" t="s">
        <v>1148</v>
      </c>
      <c r="DC99" s="1" t="str">
        <f t="shared" si="1"/>
        <v>No</v>
      </c>
    </row>
    <row r="100" spans="1:107">
      <c r="A100" s="7" t="s">
        <v>241</v>
      </c>
      <c r="B100" s="7" t="s">
        <v>242</v>
      </c>
      <c r="C100" s="37" t="s">
        <v>70</v>
      </c>
      <c r="D100" s="298">
        <v>2018</v>
      </c>
      <c r="E100" s="299">
        <v>20018</v>
      </c>
      <c r="F100" s="27" t="s">
        <v>243</v>
      </c>
      <c r="G100" s="73" t="s">
        <v>160</v>
      </c>
      <c r="H100" s="35">
        <v>412317</v>
      </c>
      <c r="I100" s="35">
        <v>162</v>
      </c>
      <c r="J100" s="294"/>
      <c r="K100" s="8">
        <v>504437</v>
      </c>
      <c r="L100" s="8" t="s">
        <v>1148</v>
      </c>
      <c r="M100" s="8">
        <v>156027</v>
      </c>
      <c r="N100" s="9" t="s">
        <v>1148</v>
      </c>
      <c r="O100" s="8">
        <v>34962</v>
      </c>
      <c r="P100" s="9" t="s">
        <v>1148</v>
      </c>
      <c r="Q100" s="8">
        <v>73940</v>
      </c>
      <c r="R100" s="9" t="s">
        <v>1148</v>
      </c>
      <c r="S100" s="8">
        <v>0</v>
      </c>
      <c r="T100" s="9" t="s">
        <v>1148</v>
      </c>
      <c r="U100" s="33">
        <v>769366</v>
      </c>
      <c r="V100" s="9" t="s">
        <v>1148</v>
      </c>
      <c r="W100" s="30">
        <v>259</v>
      </c>
      <c r="X100" s="9" t="s">
        <v>1148</v>
      </c>
      <c r="Y100" s="30">
        <v>76</v>
      </c>
      <c r="Z100" s="9" t="s">
        <v>1148</v>
      </c>
      <c r="AA100" s="30">
        <v>25</v>
      </c>
      <c r="AB100" s="9" t="s">
        <v>1148</v>
      </c>
      <c r="AC100" s="30">
        <v>53</v>
      </c>
      <c r="AD100" s="9" t="s">
        <v>1148</v>
      </c>
      <c r="AE100" s="80">
        <v>0</v>
      </c>
      <c r="AF100" s="46" t="s">
        <v>1148</v>
      </c>
      <c r="AG100" s="88">
        <v>413</v>
      </c>
      <c r="AH100" s="47" t="s">
        <v>1148</v>
      </c>
      <c r="AJ100" s="83">
        <v>472827</v>
      </c>
      <c r="AK100" s="46" t="s">
        <v>1148</v>
      </c>
      <c r="AL100" s="83">
        <v>156027</v>
      </c>
      <c r="AM100" s="46" t="s">
        <v>1148</v>
      </c>
      <c r="AN100" s="83">
        <v>25293</v>
      </c>
      <c r="AO100" s="46" t="s">
        <v>1148</v>
      </c>
      <c r="AP100" s="83">
        <v>54280</v>
      </c>
      <c r="AQ100" s="46" t="s">
        <v>1148</v>
      </c>
      <c r="AR100" s="83">
        <v>0</v>
      </c>
      <c r="AS100" s="46" t="s">
        <v>1148</v>
      </c>
      <c r="AT100" s="204">
        <v>708427</v>
      </c>
      <c r="AU100" s="46" t="s">
        <v>1148</v>
      </c>
      <c r="AV100" s="46">
        <v>215</v>
      </c>
      <c r="AW100" s="46" t="s">
        <v>1148</v>
      </c>
      <c r="AX100" s="46">
        <v>76</v>
      </c>
      <c r="AY100" s="46" t="s">
        <v>1148</v>
      </c>
      <c r="AZ100" s="46">
        <v>15</v>
      </c>
      <c r="BA100" s="46" t="s">
        <v>1148</v>
      </c>
      <c r="BB100" s="46">
        <v>33</v>
      </c>
      <c r="BC100" s="46" t="s">
        <v>1148</v>
      </c>
      <c r="BD100" s="46">
        <v>0</v>
      </c>
      <c r="BE100" s="46" t="s">
        <v>1148</v>
      </c>
      <c r="BF100" s="209">
        <v>339</v>
      </c>
      <c r="BG100" s="7" t="s">
        <v>1148</v>
      </c>
      <c r="BI100" s="83">
        <v>31610</v>
      </c>
      <c r="BJ100" s="46" t="s">
        <v>1148</v>
      </c>
      <c r="BK100" s="83">
        <v>0</v>
      </c>
      <c r="BL100" s="46" t="s">
        <v>1148</v>
      </c>
      <c r="BM100" s="83">
        <v>9669</v>
      </c>
      <c r="BN100" s="46" t="s">
        <v>1148</v>
      </c>
      <c r="BO100" s="83">
        <v>19660</v>
      </c>
      <c r="BP100" s="46" t="s">
        <v>1148</v>
      </c>
      <c r="BQ100" s="83">
        <v>0</v>
      </c>
      <c r="BR100" s="46" t="s">
        <v>1148</v>
      </c>
      <c r="BS100" s="85">
        <v>60939</v>
      </c>
      <c r="BT100" s="46" t="s">
        <v>1148</v>
      </c>
      <c r="BU100" s="46">
        <v>44</v>
      </c>
      <c r="BV100" s="46" t="s">
        <v>1148</v>
      </c>
      <c r="BW100" s="46">
        <v>0</v>
      </c>
      <c r="BX100" s="46" t="s">
        <v>1148</v>
      </c>
      <c r="BY100" s="46">
        <v>10</v>
      </c>
      <c r="BZ100" s="46" t="s">
        <v>1148</v>
      </c>
      <c r="CA100" s="46">
        <v>20</v>
      </c>
      <c r="CB100" s="46" t="s">
        <v>1148</v>
      </c>
      <c r="CC100" s="46">
        <v>0</v>
      </c>
      <c r="CD100" s="46" t="s">
        <v>1148</v>
      </c>
      <c r="CE100" s="209">
        <v>74</v>
      </c>
      <c r="CF100" s="7" t="s">
        <v>1148</v>
      </c>
      <c r="CH100" s="41">
        <v>11186994</v>
      </c>
      <c r="CI100" s="41" t="s">
        <v>1148</v>
      </c>
      <c r="CJ100" s="41">
        <v>3005096</v>
      </c>
      <c r="CK100" s="41" t="s">
        <v>1148</v>
      </c>
      <c r="CL100" s="41">
        <v>845570</v>
      </c>
      <c r="CM100" s="41" t="s">
        <v>1148</v>
      </c>
      <c r="CN100" s="41">
        <v>1387831</v>
      </c>
      <c r="CO100" s="41" t="s">
        <v>1148</v>
      </c>
      <c r="CP100" s="43">
        <v>16425491</v>
      </c>
      <c r="CQ100" s="7" t="s">
        <v>1148</v>
      </c>
      <c r="CS100" s="39">
        <v>22.177187636910059</v>
      </c>
      <c r="CT100" s="39" t="s">
        <v>1148</v>
      </c>
      <c r="CU100" s="39">
        <v>19.260102418171215</v>
      </c>
      <c r="CV100" s="39" t="s">
        <v>1148</v>
      </c>
      <c r="CW100" s="39">
        <v>24.185401292832218</v>
      </c>
      <c r="CX100" s="39" t="s">
        <v>1148</v>
      </c>
      <c r="CY100" s="39">
        <v>18.769691641871788</v>
      </c>
      <c r="CZ100" s="39" t="s">
        <v>1148</v>
      </c>
      <c r="DA100" s="44">
        <v>21.349385078103268</v>
      </c>
      <c r="DB100" s="7" t="s">
        <v>1148</v>
      </c>
      <c r="DC100" s="1" t="str">
        <f t="shared" si="1"/>
        <v>No</v>
      </c>
    </row>
    <row r="101" spans="1:107">
      <c r="A101" s="7" t="s">
        <v>330</v>
      </c>
      <c r="B101" s="7" t="s">
        <v>331</v>
      </c>
      <c r="C101" s="37" t="s">
        <v>26</v>
      </c>
      <c r="D101" s="298">
        <v>8005</v>
      </c>
      <c r="E101" s="299">
        <v>80005</v>
      </c>
      <c r="F101" s="27" t="s">
        <v>164</v>
      </c>
      <c r="G101" s="73" t="s">
        <v>160</v>
      </c>
      <c r="H101" s="35">
        <v>559409</v>
      </c>
      <c r="I101" s="35">
        <v>161</v>
      </c>
      <c r="J101" s="294"/>
      <c r="K101" s="8">
        <v>0</v>
      </c>
      <c r="L101" s="8" t="s">
        <v>1148</v>
      </c>
      <c r="M101" s="8">
        <v>2364</v>
      </c>
      <c r="N101" s="9" t="s">
        <v>1148</v>
      </c>
      <c r="O101" s="8">
        <v>627</v>
      </c>
      <c r="P101" s="9" t="s">
        <v>1148</v>
      </c>
      <c r="Q101" s="8">
        <v>4441</v>
      </c>
      <c r="R101" s="9" t="s">
        <v>1148</v>
      </c>
      <c r="S101" s="8">
        <v>0</v>
      </c>
      <c r="T101" s="9" t="s">
        <v>1148</v>
      </c>
      <c r="U101" s="33">
        <v>7432</v>
      </c>
      <c r="V101" s="9" t="s">
        <v>1148</v>
      </c>
      <c r="W101" s="30">
        <v>0</v>
      </c>
      <c r="X101" s="9" t="s">
        <v>1148</v>
      </c>
      <c r="Y101" s="30">
        <v>1.5</v>
      </c>
      <c r="Z101" s="9" t="s">
        <v>1148</v>
      </c>
      <c r="AA101" s="30">
        <v>0.33</v>
      </c>
      <c r="AB101" s="9" t="s">
        <v>1148</v>
      </c>
      <c r="AC101" s="30">
        <v>2.66</v>
      </c>
      <c r="AD101" s="9" t="s">
        <v>1148</v>
      </c>
      <c r="AE101" s="80">
        <v>0</v>
      </c>
      <c r="AF101" s="46" t="s">
        <v>1148</v>
      </c>
      <c r="AG101" s="88">
        <v>4.49</v>
      </c>
      <c r="AH101" s="47" t="s">
        <v>1148</v>
      </c>
      <c r="AJ101" s="83">
        <v>0</v>
      </c>
      <c r="AK101" s="46" t="s">
        <v>1148</v>
      </c>
      <c r="AL101" s="83">
        <v>2364</v>
      </c>
      <c r="AM101" s="46" t="s">
        <v>1148</v>
      </c>
      <c r="AN101" s="83">
        <v>627</v>
      </c>
      <c r="AO101" s="46" t="s">
        <v>1148</v>
      </c>
      <c r="AP101" s="83">
        <v>4441</v>
      </c>
      <c r="AQ101" s="46" t="s">
        <v>1148</v>
      </c>
      <c r="AR101" s="83">
        <v>0</v>
      </c>
      <c r="AS101" s="46" t="s">
        <v>1148</v>
      </c>
      <c r="AT101" s="204">
        <v>7432</v>
      </c>
      <c r="AU101" s="46" t="s">
        <v>1148</v>
      </c>
      <c r="AV101" s="46">
        <v>0</v>
      </c>
      <c r="AW101" s="46" t="s">
        <v>1148</v>
      </c>
      <c r="AX101" s="46">
        <v>1.5</v>
      </c>
      <c r="AY101" s="46" t="s">
        <v>1148</v>
      </c>
      <c r="AZ101" s="46">
        <v>0.33</v>
      </c>
      <c r="BA101" s="46" t="s">
        <v>1148</v>
      </c>
      <c r="BB101" s="46">
        <v>2.66</v>
      </c>
      <c r="BC101" s="46" t="s">
        <v>1148</v>
      </c>
      <c r="BD101" s="46">
        <v>0</v>
      </c>
      <c r="BE101" s="46" t="s">
        <v>1148</v>
      </c>
      <c r="BF101" s="209">
        <v>4.49</v>
      </c>
      <c r="BG101" s="7" t="s">
        <v>1148</v>
      </c>
      <c r="BI101" s="83">
        <v>0</v>
      </c>
      <c r="BJ101" s="46" t="s">
        <v>1148</v>
      </c>
      <c r="BK101" s="83">
        <v>0</v>
      </c>
      <c r="BL101" s="46" t="s">
        <v>1148</v>
      </c>
      <c r="BM101" s="83">
        <v>0</v>
      </c>
      <c r="BN101" s="46" t="s">
        <v>1148</v>
      </c>
      <c r="BO101" s="83">
        <v>0</v>
      </c>
      <c r="BP101" s="46" t="s">
        <v>1148</v>
      </c>
      <c r="BQ101" s="83">
        <v>0</v>
      </c>
      <c r="BR101" s="46" t="s">
        <v>1148</v>
      </c>
      <c r="BS101" s="85">
        <v>0</v>
      </c>
      <c r="BT101" s="46" t="s">
        <v>1148</v>
      </c>
      <c r="BU101" s="46">
        <v>0</v>
      </c>
      <c r="BV101" s="46" t="s">
        <v>1148</v>
      </c>
      <c r="BW101" s="46">
        <v>0</v>
      </c>
      <c r="BX101" s="46" t="s">
        <v>1148</v>
      </c>
      <c r="BY101" s="46">
        <v>0</v>
      </c>
      <c r="BZ101" s="46" t="s">
        <v>1148</v>
      </c>
      <c r="CA101" s="46">
        <v>0</v>
      </c>
      <c r="CB101" s="46" t="s">
        <v>1148</v>
      </c>
      <c r="CC101" s="46">
        <v>0</v>
      </c>
      <c r="CD101" s="46" t="s">
        <v>1148</v>
      </c>
      <c r="CE101" s="209">
        <v>0</v>
      </c>
      <c r="CF101" s="7" t="s">
        <v>1148</v>
      </c>
      <c r="CH101" s="41">
        <v>0</v>
      </c>
      <c r="CI101" s="41" t="s">
        <v>1148</v>
      </c>
      <c r="CJ101" s="41">
        <v>0</v>
      </c>
      <c r="CK101" s="41" t="s">
        <v>1148</v>
      </c>
      <c r="CL101" s="41">
        <v>0</v>
      </c>
      <c r="CM101" s="41" t="s">
        <v>1148</v>
      </c>
      <c r="CN101" s="41">
        <v>0</v>
      </c>
      <c r="CO101" s="41" t="s">
        <v>1148</v>
      </c>
      <c r="CP101" s="43">
        <v>0</v>
      </c>
      <c r="CQ101" s="7" t="s">
        <v>1148</v>
      </c>
      <c r="CS101" s="39" t="s">
        <v>1148</v>
      </c>
      <c r="CT101" s="39" t="s">
        <v>1148</v>
      </c>
      <c r="CU101" s="39">
        <v>0</v>
      </c>
      <c r="CV101" s="39" t="s">
        <v>1148</v>
      </c>
      <c r="CW101" s="39">
        <v>0</v>
      </c>
      <c r="CX101" s="39" t="s">
        <v>1148</v>
      </c>
      <c r="CY101" s="39">
        <v>0</v>
      </c>
      <c r="CZ101" s="39" t="s">
        <v>1148</v>
      </c>
      <c r="DA101" s="44">
        <v>0</v>
      </c>
      <c r="DB101" s="7" t="s">
        <v>1148</v>
      </c>
      <c r="DC101" s="1" t="str">
        <f t="shared" si="1"/>
        <v>No</v>
      </c>
    </row>
    <row r="102" spans="1:107">
      <c r="A102" s="7" t="s">
        <v>426</v>
      </c>
      <c r="B102" s="7" t="s">
        <v>427</v>
      </c>
      <c r="C102" s="37" t="s">
        <v>63</v>
      </c>
      <c r="D102" s="298">
        <v>2126</v>
      </c>
      <c r="E102" s="299">
        <v>20126</v>
      </c>
      <c r="F102" s="27" t="s">
        <v>175</v>
      </c>
      <c r="G102" s="73" t="s">
        <v>160</v>
      </c>
      <c r="H102" s="35">
        <v>18351295</v>
      </c>
      <c r="I102" s="35">
        <v>161</v>
      </c>
      <c r="J102" s="294"/>
      <c r="K102" s="8">
        <v>439390</v>
      </c>
      <c r="L102" s="8" t="s">
        <v>1148</v>
      </c>
      <c r="M102" s="8">
        <v>100320</v>
      </c>
      <c r="N102" s="9" t="s">
        <v>1148</v>
      </c>
      <c r="O102" s="8">
        <v>0</v>
      </c>
      <c r="P102" s="9" t="s">
        <v>1148</v>
      </c>
      <c r="Q102" s="8">
        <v>29394</v>
      </c>
      <c r="R102" s="9" t="s">
        <v>1148</v>
      </c>
      <c r="S102" s="8">
        <v>0</v>
      </c>
      <c r="T102" s="9" t="s">
        <v>1148</v>
      </c>
      <c r="U102" s="33">
        <v>569104</v>
      </c>
      <c r="V102" s="9" t="s">
        <v>1148</v>
      </c>
      <c r="W102" s="30">
        <v>224</v>
      </c>
      <c r="X102" s="9" t="s">
        <v>1148</v>
      </c>
      <c r="Y102" s="30">
        <v>52</v>
      </c>
      <c r="Z102" s="9" t="s">
        <v>1148</v>
      </c>
      <c r="AA102" s="30">
        <v>0</v>
      </c>
      <c r="AB102" s="9" t="s">
        <v>1148</v>
      </c>
      <c r="AC102" s="30">
        <v>16</v>
      </c>
      <c r="AD102" s="9" t="s">
        <v>1148</v>
      </c>
      <c r="AE102" s="80">
        <v>0</v>
      </c>
      <c r="AF102" s="46" t="s">
        <v>1148</v>
      </c>
      <c r="AG102" s="88">
        <v>292</v>
      </c>
      <c r="AH102" s="47" t="s">
        <v>1148</v>
      </c>
      <c r="AJ102" s="83">
        <v>438064</v>
      </c>
      <c r="AK102" s="46" t="s">
        <v>1148</v>
      </c>
      <c r="AL102" s="83">
        <v>100320</v>
      </c>
      <c r="AM102" s="46" t="s">
        <v>1148</v>
      </c>
      <c r="AN102" s="83">
        <v>0</v>
      </c>
      <c r="AO102" s="46" t="s">
        <v>1148</v>
      </c>
      <c r="AP102" s="83">
        <v>28320</v>
      </c>
      <c r="AQ102" s="46" t="s">
        <v>1148</v>
      </c>
      <c r="AR102" s="83">
        <v>0</v>
      </c>
      <c r="AS102" s="46" t="s">
        <v>1148</v>
      </c>
      <c r="AT102" s="204">
        <v>566704</v>
      </c>
      <c r="AU102" s="46" t="s">
        <v>1148</v>
      </c>
      <c r="AV102" s="46">
        <v>222</v>
      </c>
      <c r="AW102" s="46" t="s">
        <v>1148</v>
      </c>
      <c r="AX102" s="46">
        <v>52</v>
      </c>
      <c r="AY102" s="46" t="s">
        <v>1148</v>
      </c>
      <c r="AZ102" s="46">
        <v>0</v>
      </c>
      <c r="BA102" s="46" t="s">
        <v>1148</v>
      </c>
      <c r="BB102" s="46">
        <v>15</v>
      </c>
      <c r="BC102" s="46" t="s">
        <v>1148</v>
      </c>
      <c r="BD102" s="46">
        <v>0</v>
      </c>
      <c r="BE102" s="46" t="s">
        <v>1148</v>
      </c>
      <c r="BF102" s="209">
        <v>289</v>
      </c>
      <c r="BG102" s="7" t="s">
        <v>1148</v>
      </c>
      <c r="BI102" s="83">
        <v>1326</v>
      </c>
      <c r="BJ102" s="46" t="s">
        <v>1148</v>
      </c>
      <c r="BK102" s="83">
        <v>0</v>
      </c>
      <c r="BL102" s="46" t="s">
        <v>1148</v>
      </c>
      <c r="BM102" s="83">
        <v>0</v>
      </c>
      <c r="BN102" s="46" t="s">
        <v>1148</v>
      </c>
      <c r="BO102" s="83">
        <v>1074</v>
      </c>
      <c r="BP102" s="46" t="s">
        <v>1148</v>
      </c>
      <c r="BQ102" s="83">
        <v>0</v>
      </c>
      <c r="BR102" s="46" t="s">
        <v>1148</v>
      </c>
      <c r="BS102" s="85">
        <v>2400</v>
      </c>
      <c r="BT102" s="46" t="s">
        <v>1148</v>
      </c>
      <c r="BU102" s="46">
        <v>2</v>
      </c>
      <c r="BV102" s="46" t="s">
        <v>1148</v>
      </c>
      <c r="BW102" s="46">
        <v>0</v>
      </c>
      <c r="BX102" s="46" t="s">
        <v>1148</v>
      </c>
      <c r="BY102" s="46">
        <v>0</v>
      </c>
      <c r="BZ102" s="46" t="s">
        <v>1148</v>
      </c>
      <c r="CA102" s="46">
        <v>1</v>
      </c>
      <c r="CB102" s="46" t="s">
        <v>1148</v>
      </c>
      <c r="CC102" s="46">
        <v>0</v>
      </c>
      <c r="CD102" s="46" t="s">
        <v>1148</v>
      </c>
      <c r="CE102" s="209">
        <v>3</v>
      </c>
      <c r="CF102" s="7" t="s">
        <v>1148</v>
      </c>
      <c r="CH102" s="41">
        <v>13357726</v>
      </c>
      <c r="CI102" s="41" t="s">
        <v>1148</v>
      </c>
      <c r="CJ102" s="41">
        <v>2646006</v>
      </c>
      <c r="CK102" s="41" t="s">
        <v>1148</v>
      </c>
      <c r="CL102" s="41">
        <v>0</v>
      </c>
      <c r="CM102" s="41" t="s">
        <v>1148</v>
      </c>
      <c r="CN102" s="41">
        <v>1006721</v>
      </c>
      <c r="CO102" s="41" t="s">
        <v>1148</v>
      </c>
      <c r="CP102" s="43">
        <v>17010453</v>
      </c>
      <c r="CQ102" s="7" t="s">
        <v>1148</v>
      </c>
      <c r="CS102" s="39">
        <v>30.400614488267827</v>
      </c>
      <c r="CT102" s="39" t="s">
        <v>1148</v>
      </c>
      <c r="CU102" s="39">
        <v>26.375657894736843</v>
      </c>
      <c r="CV102" s="39" t="s">
        <v>1148</v>
      </c>
      <c r="CW102" s="39" t="s">
        <v>1148</v>
      </c>
      <c r="CX102" s="39" t="s">
        <v>1148</v>
      </c>
      <c r="CY102" s="39">
        <v>34.249200517112335</v>
      </c>
      <c r="CZ102" s="39" t="s">
        <v>1148</v>
      </c>
      <c r="DA102" s="44">
        <v>29.889884801371981</v>
      </c>
      <c r="DB102" s="7" t="s">
        <v>1148</v>
      </c>
      <c r="DC102" s="1" t="str">
        <f t="shared" si="1"/>
        <v>No</v>
      </c>
    </row>
    <row r="103" spans="1:107">
      <c r="A103" s="7" t="s">
        <v>474</v>
      </c>
      <c r="B103" s="7" t="s">
        <v>475</v>
      </c>
      <c r="C103" s="37" t="s">
        <v>40</v>
      </c>
      <c r="D103" s="298">
        <v>5146</v>
      </c>
      <c r="E103" s="299">
        <v>50146</v>
      </c>
      <c r="F103" s="27" t="s">
        <v>167</v>
      </c>
      <c r="G103" s="73" t="s">
        <v>160</v>
      </c>
      <c r="H103" s="35">
        <v>2150706</v>
      </c>
      <c r="I103" s="35">
        <v>157</v>
      </c>
      <c r="J103" s="294"/>
      <c r="K103" s="8">
        <v>0</v>
      </c>
      <c r="L103" s="8" t="s">
        <v>1148</v>
      </c>
      <c r="M103" s="8">
        <v>2111</v>
      </c>
      <c r="N103" s="9" t="s">
        <v>1148</v>
      </c>
      <c r="O103" s="8">
        <v>0</v>
      </c>
      <c r="P103" s="9" t="s">
        <v>1148</v>
      </c>
      <c r="Q103" s="8">
        <v>7892</v>
      </c>
      <c r="R103" s="9" t="s">
        <v>1148</v>
      </c>
      <c r="S103" s="8">
        <v>0</v>
      </c>
      <c r="T103" s="9" t="s">
        <v>1148</v>
      </c>
      <c r="U103" s="33">
        <v>10003</v>
      </c>
      <c r="V103" s="9" t="s">
        <v>1148</v>
      </c>
      <c r="W103" s="30">
        <v>0</v>
      </c>
      <c r="X103" s="9" t="s">
        <v>1148</v>
      </c>
      <c r="Y103" s="30">
        <v>1.2</v>
      </c>
      <c r="Z103" s="9" t="s">
        <v>1148</v>
      </c>
      <c r="AA103" s="30">
        <v>0</v>
      </c>
      <c r="AB103" s="9" t="s">
        <v>1148</v>
      </c>
      <c r="AC103" s="30">
        <v>4.4000000000000004</v>
      </c>
      <c r="AD103" s="9" t="s">
        <v>1148</v>
      </c>
      <c r="AE103" s="80">
        <v>0</v>
      </c>
      <c r="AF103" s="46" t="s">
        <v>1148</v>
      </c>
      <c r="AG103" s="88">
        <v>5.6</v>
      </c>
      <c r="AH103" s="47" t="s">
        <v>1148</v>
      </c>
      <c r="AJ103" s="83">
        <v>0</v>
      </c>
      <c r="AK103" s="46" t="s">
        <v>1148</v>
      </c>
      <c r="AL103" s="83">
        <v>2111</v>
      </c>
      <c r="AM103" s="46" t="s">
        <v>1148</v>
      </c>
      <c r="AN103" s="83">
        <v>0</v>
      </c>
      <c r="AO103" s="46" t="s">
        <v>1148</v>
      </c>
      <c r="AP103" s="83">
        <v>7892</v>
      </c>
      <c r="AQ103" s="46" t="s">
        <v>1148</v>
      </c>
      <c r="AR103" s="83">
        <v>0</v>
      </c>
      <c r="AS103" s="46" t="s">
        <v>1148</v>
      </c>
      <c r="AT103" s="204">
        <v>10003</v>
      </c>
      <c r="AU103" s="46" t="s">
        <v>1148</v>
      </c>
      <c r="AV103" s="46">
        <v>0</v>
      </c>
      <c r="AW103" s="46" t="s">
        <v>1148</v>
      </c>
      <c r="AX103" s="46">
        <v>1.2</v>
      </c>
      <c r="AY103" s="46" t="s">
        <v>1148</v>
      </c>
      <c r="AZ103" s="46">
        <v>0</v>
      </c>
      <c r="BA103" s="46" t="s">
        <v>1148</v>
      </c>
      <c r="BB103" s="46">
        <v>4.4000000000000004</v>
      </c>
      <c r="BC103" s="46" t="s">
        <v>1148</v>
      </c>
      <c r="BD103" s="46">
        <v>0</v>
      </c>
      <c r="BE103" s="46" t="s">
        <v>1148</v>
      </c>
      <c r="BF103" s="209">
        <v>5.6</v>
      </c>
      <c r="BG103" s="7" t="s">
        <v>1148</v>
      </c>
      <c r="BI103" s="83">
        <v>0</v>
      </c>
      <c r="BJ103" s="46" t="s">
        <v>1148</v>
      </c>
      <c r="BK103" s="83">
        <v>0</v>
      </c>
      <c r="BL103" s="46" t="s">
        <v>1148</v>
      </c>
      <c r="BM103" s="83">
        <v>0</v>
      </c>
      <c r="BN103" s="46" t="s">
        <v>1148</v>
      </c>
      <c r="BO103" s="83">
        <v>0</v>
      </c>
      <c r="BP103" s="46" t="s">
        <v>1148</v>
      </c>
      <c r="BQ103" s="83">
        <v>0</v>
      </c>
      <c r="BR103" s="46" t="s">
        <v>1148</v>
      </c>
      <c r="BS103" s="85">
        <v>0</v>
      </c>
      <c r="BT103" s="46" t="s">
        <v>1148</v>
      </c>
      <c r="BU103" s="46">
        <v>0</v>
      </c>
      <c r="BV103" s="46" t="s">
        <v>1148</v>
      </c>
      <c r="BW103" s="46">
        <v>0</v>
      </c>
      <c r="BX103" s="46" t="s">
        <v>1148</v>
      </c>
      <c r="BY103" s="46">
        <v>0</v>
      </c>
      <c r="BZ103" s="46" t="s">
        <v>1148</v>
      </c>
      <c r="CA103" s="46">
        <v>0</v>
      </c>
      <c r="CB103" s="46" t="s">
        <v>1148</v>
      </c>
      <c r="CC103" s="46">
        <v>0</v>
      </c>
      <c r="CD103" s="46" t="s">
        <v>1148</v>
      </c>
      <c r="CE103" s="209">
        <v>0</v>
      </c>
      <c r="CF103" s="7" t="s">
        <v>1148</v>
      </c>
      <c r="CH103" s="41">
        <v>0</v>
      </c>
      <c r="CI103" s="41" t="s">
        <v>1148</v>
      </c>
      <c r="CJ103" s="41">
        <v>0</v>
      </c>
      <c r="CK103" s="41" t="s">
        <v>1148</v>
      </c>
      <c r="CL103" s="41">
        <v>0</v>
      </c>
      <c r="CM103" s="41" t="s">
        <v>1148</v>
      </c>
      <c r="CN103" s="41">
        <v>0</v>
      </c>
      <c r="CO103" s="41" t="s">
        <v>1148</v>
      </c>
      <c r="CP103" s="43">
        <v>0</v>
      </c>
      <c r="CQ103" s="7" t="s">
        <v>1148</v>
      </c>
      <c r="CS103" s="39" t="s">
        <v>1148</v>
      </c>
      <c r="CT103" s="39" t="s">
        <v>1148</v>
      </c>
      <c r="CU103" s="39">
        <v>0</v>
      </c>
      <c r="CV103" s="39" t="s">
        <v>1148</v>
      </c>
      <c r="CW103" s="39" t="s">
        <v>1148</v>
      </c>
      <c r="CX103" s="39" t="s">
        <v>1148</v>
      </c>
      <c r="CY103" s="39">
        <v>0</v>
      </c>
      <c r="CZ103" s="39" t="s">
        <v>1148</v>
      </c>
      <c r="DA103" s="44">
        <v>0</v>
      </c>
      <c r="DB103" s="7" t="s">
        <v>1148</v>
      </c>
      <c r="DC103" s="1" t="str">
        <f t="shared" si="1"/>
        <v>No</v>
      </c>
    </row>
    <row r="104" spans="1:107">
      <c r="A104" s="7" t="s">
        <v>711</v>
      </c>
      <c r="B104" s="7" t="s">
        <v>712</v>
      </c>
      <c r="C104" s="37" t="s">
        <v>44</v>
      </c>
      <c r="D104" s="298">
        <v>7015</v>
      </c>
      <c r="E104" s="299">
        <v>70015</v>
      </c>
      <c r="F104" s="27" t="s">
        <v>164</v>
      </c>
      <c r="G104" s="73" t="s">
        <v>160</v>
      </c>
      <c r="H104" s="35">
        <v>472870</v>
      </c>
      <c r="I104" s="35">
        <v>156</v>
      </c>
      <c r="J104" s="294"/>
      <c r="K104" s="8">
        <v>187673</v>
      </c>
      <c r="L104" s="8" t="s">
        <v>1148</v>
      </c>
      <c r="M104" s="8">
        <v>33139</v>
      </c>
      <c r="N104" s="9" t="s">
        <v>1148</v>
      </c>
      <c r="O104" s="8">
        <v>6302</v>
      </c>
      <c r="P104" s="9" t="s">
        <v>1148</v>
      </c>
      <c r="Q104" s="8">
        <v>26788</v>
      </c>
      <c r="R104" s="9" t="s">
        <v>1148</v>
      </c>
      <c r="S104" s="8">
        <v>0</v>
      </c>
      <c r="T104" s="9" t="s">
        <v>1148</v>
      </c>
      <c r="U104" s="33">
        <v>253902</v>
      </c>
      <c r="V104" s="9" t="s">
        <v>1148</v>
      </c>
      <c r="W104" s="30">
        <v>91.100000000000009</v>
      </c>
      <c r="X104" s="9" t="s">
        <v>1148</v>
      </c>
      <c r="Y104" s="30">
        <v>16.669999999999998</v>
      </c>
      <c r="Z104" s="9" t="s">
        <v>1148</v>
      </c>
      <c r="AA104" s="30">
        <v>2.33</v>
      </c>
      <c r="AB104" s="9" t="s">
        <v>1148</v>
      </c>
      <c r="AC104" s="30">
        <v>14.709999999999999</v>
      </c>
      <c r="AD104" s="9" t="s">
        <v>1148</v>
      </c>
      <c r="AE104" s="80">
        <v>0</v>
      </c>
      <c r="AF104" s="46" t="s">
        <v>1148</v>
      </c>
      <c r="AG104" s="88">
        <v>124.81</v>
      </c>
      <c r="AH104" s="47" t="s">
        <v>1148</v>
      </c>
      <c r="AJ104" s="83">
        <v>186248</v>
      </c>
      <c r="AK104" s="46" t="s">
        <v>1148</v>
      </c>
      <c r="AL104" s="83">
        <v>33139</v>
      </c>
      <c r="AM104" s="46" t="s">
        <v>1148</v>
      </c>
      <c r="AN104" s="83">
        <v>6302</v>
      </c>
      <c r="AO104" s="46" t="s">
        <v>1148</v>
      </c>
      <c r="AP104" s="83">
        <v>26788</v>
      </c>
      <c r="AQ104" s="46" t="s">
        <v>1148</v>
      </c>
      <c r="AR104" s="83">
        <v>0</v>
      </c>
      <c r="AS104" s="46" t="s">
        <v>1148</v>
      </c>
      <c r="AT104" s="204">
        <v>252477</v>
      </c>
      <c r="AU104" s="46" t="s">
        <v>1148</v>
      </c>
      <c r="AV104" s="46">
        <v>90.100000000000009</v>
      </c>
      <c r="AW104" s="46" t="s">
        <v>1148</v>
      </c>
      <c r="AX104" s="46">
        <v>16.669999999999998</v>
      </c>
      <c r="AY104" s="46" t="s">
        <v>1148</v>
      </c>
      <c r="AZ104" s="46">
        <v>2.33</v>
      </c>
      <c r="BA104" s="46" t="s">
        <v>1148</v>
      </c>
      <c r="BB104" s="46">
        <v>14.709999999999999</v>
      </c>
      <c r="BC104" s="46" t="s">
        <v>1148</v>
      </c>
      <c r="BD104" s="46">
        <v>0</v>
      </c>
      <c r="BE104" s="46" t="s">
        <v>1148</v>
      </c>
      <c r="BF104" s="209">
        <v>123.81</v>
      </c>
      <c r="BG104" s="7" t="s">
        <v>1148</v>
      </c>
      <c r="BI104" s="83">
        <v>1425</v>
      </c>
      <c r="BJ104" s="46" t="s">
        <v>1148</v>
      </c>
      <c r="BK104" s="83">
        <v>0</v>
      </c>
      <c r="BL104" s="46" t="s">
        <v>1148</v>
      </c>
      <c r="BM104" s="83">
        <v>0</v>
      </c>
      <c r="BN104" s="46" t="s">
        <v>1148</v>
      </c>
      <c r="BO104" s="83">
        <v>0</v>
      </c>
      <c r="BP104" s="46" t="s">
        <v>1148</v>
      </c>
      <c r="BQ104" s="83">
        <v>0</v>
      </c>
      <c r="BR104" s="46" t="s">
        <v>1148</v>
      </c>
      <c r="BS104" s="85">
        <v>1425</v>
      </c>
      <c r="BT104" s="46" t="s">
        <v>1148</v>
      </c>
      <c r="BU104" s="46">
        <v>1</v>
      </c>
      <c r="BV104" s="46" t="s">
        <v>1148</v>
      </c>
      <c r="BW104" s="46">
        <v>0</v>
      </c>
      <c r="BX104" s="46" t="s">
        <v>1148</v>
      </c>
      <c r="BY104" s="46">
        <v>0</v>
      </c>
      <c r="BZ104" s="46" t="s">
        <v>1148</v>
      </c>
      <c r="CA104" s="46">
        <v>0</v>
      </c>
      <c r="CB104" s="46" t="s">
        <v>1148</v>
      </c>
      <c r="CC104" s="46">
        <v>0</v>
      </c>
      <c r="CD104" s="46" t="s">
        <v>1148</v>
      </c>
      <c r="CE104" s="209">
        <v>1</v>
      </c>
      <c r="CF104" s="7" t="s">
        <v>1148</v>
      </c>
      <c r="CH104" s="41">
        <v>0</v>
      </c>
      <c r="CI104" s="41" t="s">
        <v>1148</v>
      </c>
      <c r="CJ104" s="41">
        <v>0</v>
      </c>
      <c r="CK104" s="41" t="s">
        <v>1148</v>
      </c>
      <c r="CL104" s="41">
        <v>0</v>
      </c>
      <c r="CM104" s="41" t="s">
        <v>1148</v>
      </c>
      <c r="CN104" s="41">
        <v>0</v>
      </c>
      <c r="CO104" s="41" t="s">
        <v>1148</v>
      </c>
      <c r="CP104" s="43">
        <v>0</v>
      </c>
      <c r="CQ104" s="7" t="s">
        <v>1148</v>
      </c>
      <c r="CS104" s="39">
        <v>0</v>
      </c>
      <c r="CT104" s="39" t="s">
        <v>1148</v>
      </c>
      <c r="CU104" s="39">
        <v>0</v>
      </c>
      <c r="CV104" s="39" t="s">
        <v>1148</v>
      </c>
      <c r="CW104" s="39">
        <v>0</v>
      </c>
      <c r="CX104" s="39" t="s">
        <v>1148</v>
      </c>
      <c r="CY104" s="39">
        <v>0</v>
      </c>
      <c r="CZ104" s="39" t="s">
        <v>1148</v>
      </c>
      <c r="DA104" s="44">
        <v>0</v>
      </c>
      <c r="DB104" s="7" t="s">
        <v>1148</v>
      </c>
      <c r="DC104" s="1" t="str">
        <f t="shared" si="1"/>
        <v>No</v>
      </c>
    </row>
    <row r="105" spans="1:107">
      <c r="A105" s="7" t="s">
        <v>203</v>
      </c>
      <c r="B105" s="7" t="s">
        <v>204</v>
      </c>
      <c r="C105" s="37" t="s">
        <v>52</v>
      </c>
      <c r="D105" s="298">
        <v>5040</v>
      </c>
      <c r="E105" s="299">
        <v>50040</v>
      </c>
      <c r="F105" s="27" t="s">
        <v>167</v>
      </c>
      <c r="G105" s="73" t="s">
        <v>160</v>
      </c>
      <c r="H105" s="35">
        <v>306022</v>
      </c>
      <c r="I105" s="35">
        <v>154</v>
      </c>
      <c r="J105" s="294"/>
      <c r="K105" s="8">
        <v>318090</v>
      </c>
      <c r="L105" s="8" t="s">
        <v>1148</v>
      </c>
      <c r="M105" s="8">
        <v>68986</v>
      </c>
      <c r="N105" s="9" t="s">
        <v>1148</v>
      </c>
      <c r="O105" s="8">
        <v>6894</v>
      </c>
      <c r="P105" s="9" t="s">
        <v>1148</v>
      </c>
      <c r="Q105" s="8">
        <v>60388</v>
      </c>
      <c r="R105" s="9" t="s">
        <v>1148</v>
      </c>
      <c r="S105" s="8">
        <v>0</v>
      </c>
      <c r="T105" s="9" t="s">
        <v>1148</v>
      </c>
      <c r="U105" s="33">
        <v>454358</v>
      </c>
      <c r="V105" s="9" t="s">
        <v>1148</v>
      </c>
      <c r="W105" s="30">
        <v>227</v>
      </c>
      <c r="X105" s="9" t="s">
        <v>1148</v>
      </c>
      <c r="Y105" s="30">
        <v>40.950000000000003</v>
      </c>
      <c r="Z105" s="9" t="s">
        <v>1148</v>
      </c>
      <c r="AA105" s="30">
        <v>4</v>
      </c>
      <c r="AB105" s="9" t="s">
        <v>1148</v>
      </c>
      <c r="AC105" s="30">
        <v>39.229999999999997</v>
      </c>
      <c r="AD105" s="9" t="s">
        <v>1148</v>
      </c>
      <c r="AE105" s="80">
        <v>0</v>
      </c>
      <c r="AF105" s="46" t="s">
        <v>1148</v>
      </c>
      <c r="AG105" s="88">
        <v>311.18</v>
      </c>
      <c r="AH105" s="47" t="s">
        <v>1148</v>
      </c>
      <c r="AJ105" s="83">
        <v>280756</v>
      </c>
      <c r="AK105" s="46" t="s">
        <v>1148</v>
      </c>
      <c r="AL105" s="83">
        <v>68986</v>
      </c>
      <c r="AM105" s="46" t="s">
        <v>1148</v>
      </c>
      <c r="AN105" s="83">
        <v>5680</v>
      </c>
      <c r="AO105" s="46" t="s">
        <v>1148</v>
      </c>
      <c r="AP105" s="83">
        <v>59799</v>
      </c>
      <c r="AQ105" s="46" t="s">
        <v>1148</v>
      </c>
      <c r="AR105" s="83">
        <v>0</v>
      </c>
      <c r="AS105" s="46" t="s">
        <v>1148</v>
      </c>
      <c r="AT105" s="204">
        <v>415221</v>
      </c>
      <c r="AU105" s="46" t="s">
        <v>1148</v>
      </c>
      <c r="AV105" s="46">
        <v>183</v>
      </c>
      <c r="AW105" s="46" t="s">
        <v>1148</v>
      </c>
      <c r="AX105" s="46">
        <v>40.950000000000003</v>
      </c>
      <c r="AY105" s="46" t="s">
        <v>1148</v>
      </c>
      <c r="AZ105" s="46">
        <v>3</v>
      </c>
      <c r="BA105" s="46" t="s">
        <v>1148</v>
      </c>
      <c r="BB105" s="46">
        <v>38.229999999999997</v>
      </c>
      <c r="BC105" s="46" t="s">
        <v>1148</v>
      </c>
      <c r="BD105" s="46">
        <v>0</v>
      </c>
      <c r="BE105" s="46" t="s">
        <v>1148</v>
      </c>
      <c r="BF105" s="209">
        <v>265.18</v>
      </c>
      <c r="BG105" s="7" t="s">
        <v>1148</v>
      </c>
      <c r="BI105" s="83">
        <v>37334</v>
      </c>
      <c r="BJ105" s="46" t="s">
        <v>1148</v>
      </c>
      <c r="BK105" s="83">
        <v>0</v>
      </c>
      <c r="BL105" s="46" t="s">
        <v>1148</v>
      </c>
      <c r="BM105" s="83">
        <v>1214</v>
      </c>
      <c r="BN105" s="46" t="s">
        <v>1148</v>
      </c>
      <c r="BO105" s="83">
        <v>589</v>
      </c>
      <c r="BP105" s="46" t="s">
        <v>1148</v>
      </c>
      <c r="BQ105" s="83">
        <v>0</v>
      </c>
      <c r="BR105" s="46" t="s">
        <v>1148</v>
      </c>
      <c r="BS105" s="85">
        <v>39137</v>
      </c>
      <c r="BT105" s="46" t="s">
        <v>1148</v>
      </c>
      <c r="BU105" s="46">
        <v>44</v>
      </c>
      <c r="BV105" s="46" t="s">
        <v>1148</v>
      </c>
      <c r="BW105" s="46">
        <v>0</v>
      </c>
      <c r="BX105" s="46" t="s">
        <v>1148</v>
      </c>
      <c r="BY105" s="46">
        <v>1</v>
      </c>
      <c r="BZ105" s="46" t="s">
        <v>1148</v>
      </c>
      <c r="CA105" s="46">
        <v>1</v>
      </c>
      <c r="CB105" s="46" t="s">
        <v>1148</v>
      </c>
      <c r="CC105" s="46">
        <v>0</v>
      </c>
      <c r="CD105" s="46" t="s">
        <v>1148</v>
      </c>
      <c r="CE105" s="209">
        <v>46</v>
      </c>
      <c r="CF105" s="7" t="s">
        <v>1148</v>
      </c>
      <c r="CH105" s="41">
        <v>0</v>
      </c>
      <c r="CI105" s="41" t="s">
        <v>1148</v>
      </c>
      <c r="CJ105" s="41">
        <v>0</v>
      </c>
      <c r="CK105" s="41" t="s">
        <v>1148</v>
      </c>
      <c r="CL105" s="41">
        <v>0</v>
      </c>
      <c r="CM105" s="41" t="s">
        <v>1148</v>
      </c>
      <c r="CN105" s="41">
        <v>0</v>
      </c>
      <c r="CO105" s="41" t="s">
        <v>1148</v>
      </c>
      <c r="CP105" s="43">
        <v>0</v>
      </c>
      <c r="CQ105" s="7" t="s">
        <v>1148</v>
      </c>
      <c r="CS105" s="39">
        <v>0</v>
      </c>
      <c r="CT105" s="39" t="s">
        <v>1148</v>
      </c>
      <c r="CU105" s="39">
        <v>0</v>
      </c>
      <c r="CV105" s="39" t="s">
        <v>1148</v>
      </c>
      <c r="CW105" s="39">
        <v>0</v>
      </c>
      <c r="CX105" s="39" t="s">
        <v>1148</v>
      </c>
      <c r="CY105" s="39">
        <v>0</v>
      </c>
      <c r="CZ105" s="39" t="s">
        <v>1148</v>
      </c>
      <c r="DA105" s="44">
        <v>0</v>
      </c>
      <c r="DB105" s="7" t="s">
        <v>1148</v>
      </c>
      <c r="DC105" s="1" t="str">
        <f t="shared" si="1"/>
        <v>No</v>
      </c>
    </row>
    <row r="106" spans="1:107">
      <c r="A106" s="7" t="s">
        <v>638</v>
      </c>
      <c r="B106" s="7" t="s">
        <v>639</v>
      </c>
      <c r="C106" s="37" t="s">
        <v>32</v>
      </c>
      <c r="D106" s="298">
        <v>4063</v>
      </c>
      <c r="E106" s="299">
        <v>40063</v>
      </c>
      <c r="F106" s="27" t="s">
        <v>164</v>
      </c>
      <c r="G106" s="73" t="s">
        <v>160</v>
      </c>
      <c r="H106" s="35">
        <v>452791</v>
      </c>
      <c r="I106" s="35">
        <v>154</v>
      </c>
      <c r="J106" s="294"/>
      <c r="K106" s="8">
        <v>225030</v>
      </c>
      <c r="L106" s="8" t="s">
        <v>1148</v>
      </c>
      <c r="M106" s="8">
        <v>0</v>
      </c>
      <c r="N106" s="9" t="s">
        <v>1148</v>
      </c>
      <c r="O106" s="8">
        <v>0</v>
      </c>
      <c r="P106" s="9" t="s">
        <v>1148</v>
      </c>
      <c r="Q106" s="8">
        <v>17040</v>
      </c>
      <c r="R106" s="9" t="s">
        <v>1148</v>
      </c>
      <c r="S106" s="8">
        <v>0</v>
      </c>
      <c r="T106" s="9" t="s">
        <v>1148</v>
      </c>
      <c r="U106" s="33">
        <v>242070</v>
      </c>
      <c r="V106" s="9" t="s">
        <v>1148</v>
      </c>
      <c r="W106" s="30">
        <v>96</v>
      </c>
      <c r="X106" s="9" t="s">
        <v>1148</v>
      </c>
      <c r="Y106" s="30">
        <v>0</v>
      </c>
      <c r="Z106" s="9" t="s">
        <v>1148</v>
      </c>
      <c r="AA106" s="30">
        <v>0</v>
      </c>
      <c r="AB106" s="9" t="s">
        <v>1148</v>
      </c>
      <c r="AC106" s="30">
        <v>8.5</v>
      </c>
      <c r="AD106" s="9" t="s">
        <v>1148</v>
      </c>
      <c r="AE106" s="80">
        <v>0</v>
      </c>
      <c r="AF106" s="46" t="s">
        <v>1148</v>
      </c>
      <c r="AG106" s="88">
        <v>104.5</v>
      </c>
      <c r="AH106" s="47" t="s">
        <v>1148</v>
      </c>
      <c r="AJ106" s="83">
        <v>205400</v>
      </c>
      <c r="AK106" s="46" t="s">
        <v>1148</v>
      </c>
      <c r="AL106" s="83">
        <v>0</v>
      </c>
      <c r="AM106" s="46" t="s">
        <v>1148</v>
      </c>
      <c r="AN106" s="83">
        <v>0</v>
      </c>
      <c r="AO106" s="46" t="s">
        <v>1148</v>
      </c>
      <c r="AP106" s="83">
        <v>16000</v>
      </c>
      <c r="AQ106" s="46" t="s">
        <v>1148</v>
      </c>
      <c r="AR106" s="83">
        <v>0</v>
      </c>
      <c r="AS106" s="46" t="s">
        <v>1148</v>
      </c>
      <c r="AT106" s="204">
        <v>221400</v>
      </c>
      <c r="AU106" s="46" t="s">
        <v>1148</v>
      </c>
      <c r="AV106" s="46">
        <v>79</v>
      </c>
      <c r="AW106" s="46" t="s">
        <v>1148</v>
      </c>
      <c r="AX106" s="46">
        <v>0</v>
      </c>
      <c r="AY106" s="46" t="s">
        <v>1148</v>
      </c>
      <c r="AZ106" s="46">
        <v>0</v>
      </c>
      <c r="BA106" s="46" t="s">
        <v>1148</v>
      </c>
      <c r="BB106" s="46">
        <v>8</v>
      </c>
      <c r="BC106" s="46" t="s">
        <v>1148</v>
      </c>
      <c r="BD106" s="46">
        <v>0</v>
      </c>
      <c r="BE106" s="46" t="s">
        <v>1148</v>
      </c>
      <c r="BF106" s="209">
        <v>87</v>
      </c>
      <c r="BG106" s="7" t="s">
        <v>1148</v>
      </c>
      <c r="BI106" s="83">
        <v>19630</v>
      </c>
      <c r="BJ106" s="46" t="s">
        <v>1148</v>
      </c>
      <c r="BK106" s="83">
        <v>0</v>
      </c>
      <c r="BL106" s="46" t="s">
        <v>1148</v>
      </c>
      <c r="BM106" s="83">
        <v>0</v>
      </c>
      <c r="BN106" s="46" t="s">
        <v>1148</v>
      </c>
      <c r="BO106" s="83">
        <v>1040</v>
      </c>
      <c r="BP106" s="46" t="s">
        <v>1148</v>
      </c>
      <c r="BQ106" s="83">
        <v>0</v>
      </c>
      <c r="BR106" s="46" t="s">
        <v>1148</v>
      </c>
      <c r="BS106" s="85">
        <v>20670</v>
      </c>
      <c r="BT106" s="46" t="s">
        <v>1148</v>
      </c>
      <c r="BU106" s="46">
        <v>17</v>
      </c>
      <c r="BV106" s="46" t="s">
        <v>1148</v>
      </c>
      <c r="BW106" s="46">
        <v>0</v>
      </c>
      <c r="BX106" s="46" t="s">
        <v>1148</v>
      </c>
      <c r="BY106" s="46">
        <v>0</v>
      </c>
      <c r="BZ106" s="46" t="s">
        <v>1148</v>
      </c>
      <c r="CA106" s="46">
        <v>0.5</v>
      </c>
      <c r="CB106" s="46" t="s">
        <v>1148</v>
      </c>
      <c r="CC106" s="46">
        <v>0</v>
      </c>
      <c r="CD106" s="46" t="s">
        <v>1148</v>
      </c>
      <c r="CE106" s="209">
        <v>17.5</v>
      </c>
      <c r="CF106" s="7" t="s">
        <v>1148</v>
      </c>
      <c r="CH106" s="41">
        <v>2974673</v>
      </c>
      <c r="CI106" s="41" t="s">
        <v>1148</v>
      </c>
      <c r="CJ106" s="41">
        <v>0</v>
      </c>
      <c r="CK106" s="41" t="s">
        <v>1148</v>
      </c>
      <c r="CL106" s="41">
        <v>0</v>
      </c>
      <c r="CM106" s="41" t="s">
        <v>1148</v>
      </c>
      <c r="CN106" s="41">
        <v>374383</v>
      </c>
      <c r="CO106" s="41" t="s">
        <v>1148</v>
      </c>
      <c r="CP106" s="43">
        <v>3349056</v>
      </c>
      <c r="CQ106" s="7" t="s">
        <v>1148</v>
      </c>
      <c r="CS106" s="39">
        <v>13.219006354708261</v>
      </c>
      <c r="CT106" s="39" t="s">
        <v>1148</v>
      </c>
      <c r="CU106" s="39" t="s">
        <v>1148</v>
      </c>
      <c r="CV106" s="39" t="s">
        <v>1148</v>
      </c>
      <c r="CW106" s="39" t="s">
        <v>1148</v>
      </c>
      <c r="CX106" s="39" t="s">
        <v>1148</v>
      </c>
      <c r="CY106" s="39">
        <v>21.970833333333335</v>
      </c>
      <c r="CZ106" s="39" t="s">
        <v>1148</v>
      </c>
      <c r="DA106" s="44">
        <v>13.835072499690172</v>
      </c>
      <c r="DB106" s="7" t="s">
        <v>1148</v>
      </c>
      <c r="DC106" s="1" t="str">
        <f t="shared" si="1"/>
        <v>No</v>
      </c>
    </row>
    <row r="107" spans="1:107">
      <c r="A107" s="7" t="s">
        <v>488</v>
      </c>
      <c r="B107" s="7" t="s">
        <v>489</v>
      </c>
      <c r="C107" s="37" t="s">
        <v>83</v>
      </c>
      <c r="D107" s="298">
        <v>4003</v>
      </c>
      <c r="E107" s="299">
        <v>40003</v>
      </c>
      <c r="F107" s="27" t="s">
        <v>164</v>
      </c>
      <c r="G107" s="73" t="s">
        <v>160</v>
      </c>
      <c r="H107" s="35">
        <v>1060061</v>
      </c>
      <c r="I107" s="35">
        <v>150</v>
      </c>
      <c r="J107" s="294"/>
      <c r="K107" s="8">
        <v>583254</v>
      </c>
      <c r="L107" s="8" t="s">
        <v>1148</v>
      </c>
      <c r="M107" s="8">
        <v>133146</v>
      </c>
      <c r="N107" s="9" t="s">
        <v>1148</v>
      </c>
      <c r="O107" s="8">
        <v>10105</v>
      </c>
      <c r="P107" s="9" t="s">
        <v>1148</v>
      </c>
      <c r="Q107" s="8">
        <v>99418</v>
      </c>
      <c r="R107" s="9" t="s">
        <v>1148</v>
      </c>
      <c r="S107" s="8">
        <v>0</v>
      </c>
      <c r="T107" s="9" t="s">
        <v>1148</v>
      </c>
      <c r="U107" s="33">
        <v>825923</v>
      </c>
      <c r="V107" s="9" t="s">
        <v>1148</v>
      </c>
      <c r="W107" s="30">
        <v>307</v>
      </c>
      <c r="X107" s="9" t="s">
        <v>1148</v>
      </c>
      <c r="Y107" s="30">
        <v>80</v>
      </c>
      <c r="Z107" s="9" t="s">
        <v>1148</v>
      </c>
      <c r="AA107" s="30">
        <v>5</v>
      </c>
      <c r="AB107" s="9" t="s">
        <v>1148</v>
      </c>
      <c r="AC107" s="30">
        <v>55</v>
      </c>
      <c r="AD107" s="9" t="s">
        <v>1148</v>
      </c>
      <c r="AE107" s="80">
        <v>0</v>
      </c>
      <c r="AF107" s="46" t="s">
        <v>1148</v>
      </c>
      <c r="AG107" s="88">
        <v>447</v>
      </c>
      <c r="AH107" s="47" t="s">
        <v>1148</v>
      </c>
      <c r="AJ107" s="83">
        <v>581743</v>
      </c>
      <c r="AK107" s="46" t="s">
        <v>1148</v>
      </c>
      <c r="AL107" s="83">
        <v>133146</v>
      </c>
      <c r="AM107" s="46" t="s">
        <v>1148</v>
      </c>
      <c r="AN107" s="83">
        <v>10105</v>
      </c>
      <c r="AO107" s="46" t="s">
        <v>1148</v>
      </c>
      <c r="AP107" s="83">
        <v>99418</v>
      </c>
      <c r="AQ107" s="46" t="s">
        <v>1148</v>
      </c>
      <c r="AR107" s="83">
        <v>0</v>
      </c>
      <c r="AS107" s="46" t="s">
        <v>1148</v>
      </c>
      <c r="AT107" s="204">
        <v>824412</v>
      </c>
      <c r="AU107" s="46" t="s">
        <v>1148</v>
      </c>
      <c r="AV107" s="46">
        <v>306</v>
      </c>
      <c r="AW107" s="46" t="s">
        <v>1148</v>
      </c>
      <c r="AX107" s="46">
        <v>80</v>
      </c>
      <c r="AY107" s="46" t="s">
        <v>1148</v>
      </c>
      <c r="AZ107" s="46">
        <v>5</v>
      </c>
      <c r="BA107" s="46" t="s">
        <v>1148</v>
      </c>
      <c r="BB107" s="46">
        <v>55</v>
      </c>
      <c r="BC107" s="46" t="s">
        <v>1148</v>
      </c>
      <c r="BD107" s="46">
        <v>0</v>
      </c>
      <c r="BE107" s="46" t="s">
        <v>1148</v>
      </c>
      <c r="BF107" s="209">
        <v>446</v>
      </c>
      <c r="BG107" s="7" t="s">
        <v>1148</v>
      </c>
      <c r="BI107" s="83">
        <v>1511</v>
      </c>
      <c r="BJ107" s="46" t="s">
        <v>1148</v>
      </c>
      <c r="BK107" s="83">
        <v>0</v>
      </c>
      <c r="BL107" s="46" t="s">
        <v>1148</v>
      </c>
      <c r="BM107" s="83">
        <v>0</v>
      </c>
      <c r="BN107" s="46" t="s">
        <v>1148</v>
      </c>
      <c r="BO107" s="83">
        <v>0</v>
      </c>
      <c r="BP107" s="46" t="s">
        <v>1148</v>
      </c>
      <c r="BQ107" s="83">
        <v>0</v>
      </c>
      <c r="BR107" s="46" t="s">
        <v>1148</v>
      </c>
      <c r="BS107" s="85">
        <v>1511</v>
      </c>
      <c r="BT107" s="46" t="s">
        <v>1148</v>
      </c>
      <c r="BU107" s="46">
        <v>1</v>
      </c>
      <c r="BV107" s="46" t="s">
        <v>1148</v>
      </c>
      <c r="BW107" s="46">
        <v>0</v>
      </c>
      <c r="BX107" s="46" t="s">
        <v>1148</v>
      </c>
      <c r="BY107" s="46">
        <v>0</v>
      </c>
      <c r="BZ107" s="46" t="s">
        <v>1148</v>
      </c>
      <c r="CA107" s="46">
        <v>0</v>
      </c>
      <c r="CB107" s="46" t="s">
        <v>1148</v>
      </c>
      <c r="CC107" s="46">
        <v>0</v>
      </c>
      <c r="CD107" s="46" t="s">
        <v>1148</v>
      </c>
      <c r="CE107" s="209">
        <v>1</v>
      </c>
      <c r="CF107" s="7" t="s">
        <v>1148</v>
      </c>
      <c r="CH107" s="41">
        <v>13526418</v>
      </c>
      <c r="CI107" s="41" t="s">
        <v>1148</v>
      </c>
      <c r="CJ107" s="41">
        <v>3170107</v>
      </c>
      <c r="CK107" s="41" t="s">
        <v>1148</v>
      </c>
      <c r="CL107" s="41">
        <v>337600</v>
      </c>
      <c r="CM107" s="41" t="s">
        <v>1148</v>
      </c>
      <c r="CN107" s="41">
        <v>2353214</v>
      </c>
      <c r="CO107" s="41" t="s">
        <v>1148</v>
      </c>
      <c r="CP107" s="43">
        <v>19387339</v>
      </c>
      <c r="CQ107" s="7" t="s">
        <v>1148</v>
      </c>
      <c r="CS107" s="39">
        <v>23.19129915954284</v>
      </c>
      <c r="CT107" s="39" t="s">
        <v>1148</v>
      </c>
      <c r="CU107" s="39">
        <v>23.80925450257612</v>
      </c>
      <c r="CV107" s="39" t="s">
        <v>1148</v>
      </c>
      <c r="CW107" s="39">
        <v>33.409203364670958</v>
      </c>
      <c r="CX107" s="39" t="s">
        <v>1148</v>
      </c>
      <c r="CY107" s="39">
        <v>23.66989881108049</v>
      </c>
      <c r="CZ107" s="39" t="s">
        <v>1148</v>
      </c>
      <c r="DA107" s="44">
        <v>23.473542933179001</v>
      </c>
      <c r="DB107" s="7" t="s">
        <v>1148</v>
      </c>
      <c r="DC107" s="1" t="str">
        <f t="shared" si="1"/>
        <v>No</v>
      </c>
    </row>
    <row r="108" spans="1:107">
      <c r="A108" s="7" t="s">
        <v>260</v>
      </c>
      <c r="B108" s="7" t="s">
        <v>261</v>
      </c>
      <c r="C108" s="37" t="s">
        <v>17</v>
      </c>
      <c r="D108" s="298">
        <v>9078</v>
      </c>
      <c r="E108" s="299">
        <v>90078</v>
      </c>
      <c r="F108" s="27" t="s">
        <v>167</v>
      </c>
      <c r="G108" s="73" t="s">
        <v>160</v>
      </c>
      <c r="H108" s="35">
        <v>615968</v>
      </c>
      <c r="I108" s="35">
        <v>143</v>
      </c>
      <c r="J108" s="294"/>
      <c r="K108" s="8">
        <v>328875</v>
      </c>
      <c r="L108" s="8" t="s">
        <v>1148</v>
      </c>
      <c r="M108" s="8">
        <v>55936</v>
      </c>
      <c r="N108" s="9" t="s">
        <v>1148</v>
      </c>
      <c r="O108" s="8">
        <v>8904</v>
      </c>
      <c r="P108" s="9" t="s">
        <v>1148</v>
      </c>
      <c r="Q108" s="8">
        <v>63503</v>
      </c>
      <c r="R108" s="9" t="s">
        <v>1148</v>
      </c>
      <c r="S108" s="8">
        <v>0</v>
      </c>
      <c r="T108" s="9" t="s">
        <v>1148</v>
      </c>
      <c r="U108" s="33">
        <v>457218</v>
      </c>
      <c r="V108" s="9" t="s">
        <v>1148</v>
      </c>
      <c r="W108" s="30">
        <v>178</v>
      </c>
      <c r="X108" s="9" t="s">
        <v>1148</v>
      </c>
      <c r="Y108" s="30">
        <v>32</v>
      </c>
      <c r="Z108" s="9" t="s">
        <v>1148</v>
      </c>
      <c r="AA108" s="30">
        <v>5</v>
      </c>
      <c r="AB108" s="9" t="s">
        <v>1148</v>
      </c>
      <c r="AC108" s="30">
        <v>36</v>
      </c>
      <c r="AD108" s="9" t="s">
        <v>1148</v>
      </c>
      <c r="AE108" s="80">
        <v>0</v>
      </c>
      <c r="AF108" s="46" t="s">
        <v>1148</v>
      </c>
      <c r="AG108" s="88">
        <v>251</v>
      </c>
      <c r="AH108" s="47" t="s">
        <v>1148</v>
      </c>
      <c r="AJ108" s="83">
        <v>323116</v>
      </c>
      <c r="AK108" s="46" t="s">
        <v>1148</v>
      </c>
      <c r="AL108" s="83">
        <v>55936</v>
      </c>
      <c r="AM108" s="46" t="s">
        <v>1148</v>
      </c>
      <c r="AN108" s="83">
        <v>8904</v>
      </c>
      <c r="AO108" s="46" t="s">
        <v>1148</v>
      </c>
      <c r="AP108" s="83">
        <v>59710</v>
      </c>
      <c r="AQ108" s="46" t="s">
        <v>1148</v>
      </c>
      <c r="AR108" s="83">
        <v>0</v>
      </c>
      <c r="AS108" s="46" t="s">
        <v>1148</v>
      </c>
      <c r="AT108" s="204">
        <v>447666</v>
      </c>
      <c r="AU108" s="46" t="s">
        <v>1148</v>
      </c>
      <c r="AV108" s="46">
        <v>174</v>
      </c>
      <c r="AW108" s="46" t="s">
        <v>1148</v>
      </c>
      <c r="AX108" s="46">
        <v>32</v>
      </c>
      <c r="AY108" s="46" t="s">
        <v>1148</v>
      </c>
      <c r="AZ108" s="46">
        <v>5</v>
      </c>
      <c r="BA108" s="46" t="s">
        <v>1148</v>
      </c>
      <c r="BB108" s="46">
        <v>33</v>
      </c>
      <c r="BC108" s="46" t="s">
        <v>1148</v>
      </c>
      <c r="BD108" s="46">
        <v>0</v>
      </c>
      <c r="BE108" s="46" t="s">
        <v>1148</v>
      </c>
      <c r="BF108" s="209">
        <v>244</v>
      </c>
      <c r="BG108" s="7" t="s">
        <v>1148</v>
      </c>
      <c r="BI108" s="83">
        <v>5759</v>
      </c>
      <c r="BJ108" s="46" t="s">
        <v>1148</v>
      </c>
      <c r="BK108" s="83">
        <v>0</v>
      </c>
      <c r="BL108" s="46" t="s">
        <v>1148</v>
      </c>
      <c r="BM108" s="83">
        <v>0</v>
      </c>
      <c r="BN108" s="46" t="s">
        <v>1148</v>
      </c>
      <c r="BO108" s="83">
        <v>3793</v>
      </c>
      <c r="BP108" s="46" t="s">
        <v>1148</v>
      </c>
      <c r="BQ108" s="83">
        <v>0</v>
      </c>
      <c r="BR108" s="46" t="s">
        <v>1148</v>
      </c>
      <c r="BS108" s="85">
        <v>9552</v>
      </c>
      <c r="BT108" s="46" t="s">
        <v>1148</v>
      </c>
      <c r="BU108" s="46">
        <v>4</v>
      </c>
      <c r="BV108" s="46" t="s">
        <v>1148</v>
      </c>
      <c r="BW108" s="46">
        <v>0</v>
      </c>
      <c r="BX108" s="46" t="s">
        <v>1148</v>
      </c>
      <c r="BY108" s="46">
        <v>0</v>
      </c>
      <c r="BZ108" s="46" t="s">
        <v>1148</v>
      </c>
      <c r="CA108" s="46">
        <v>3</v>
      </c>
      <c r="CB108" s="46" t="s">
        <v>1148</v>
      </c>
      <c r="CC108" s="46">
        <v>0</v>
      </c>
      <c r="CD108" s="46" t="s">
        <v>1148</v>
      </c>
      <c r="CE108" s="209">
        <v>7</v>
      </c>
      <c r="CF108" s="7" t="s">
        <v>1148</v>
      </c>
      <c r="CH108" s="41">
        <v>0</v>
      </c>
      <c r="CI108" s="41" t="s">
        <v>1148</v>
      </c>
      <c r="CJ108" s="41">
        <v>0</v>
      </c>
      <c r="CK108" s="41" t="s">
        <v>1148</v>
      </c>
      <c r="CL108" s="41">
        <v>0</v>
      </c>
      <c r="CM108" s="41" t="s">
        <v>1148</v>
      </c>
      <c r="CN108" s="41">
        <v>0</v>
      </c>
      <c r="CO108" s="41" t="s">
        <v>1148</v>
      </c>
      <c r="CP108" s="43">
        <v>0</v>
      </c>
      <c r="CQ108" s="7" t="s">
        <v>1148</v>
      </c>
      <c r="CS108" s="39">
        <v>0</v>
      </c>
      <c r="CT108" s="39" t="s">
        <v>1148</v>
      </c>
      <c r="CU108" s="39">
        <v>0</v>
      </c>
      <c r="CV108" s="39" t="s">
        <v>1148</v>
      </c>
      <c r="CW108" s="39">
        <v>0</v>
      </c>
      <c r="CX108" s="39" t="s">
        <v>1148</v>
      </c>
      <c r="CY108" s="39">
        <v>0</v>
      </c>
      <c r="CZ108" s="39" t="s">
        <v>1148</v>
      </c>
      <c r="DA108" s="44">
        <v>0</v>
      </c>
      <c r="DB108" s="7" t="s">
        <v>1148</v>
      </c>
      <c r="DC108" s="1" t="str">
        <f t="shared" si="1"/>
        <v>No</v>
      </c>
    </row>
    <row r="109" spans="1:107">
      <c r="A109" s="7" t="s">
        <v>389</v>
      </c>
      <c r="B109" s="7" t="s">
        <v>390</v>
      </c>
      <c r="C109" s="37" t="s">
        <v>32</v>
      </c>
      <c r="D109" s="298">
        <v>4030</v>
      </c>
      <c r="E109" s="299">
        <v>40030</v>
      </c>
      <c r="F109" s="27" t="s">
        <v>164</v>
      </c>
      <c r="G109" s="73" t="s">
        <v>160</v>
      </c>
      <c r="H109" s="35">
        <v>187781</v>
      </c>
      <c r="I109" s="35">
        <v>142</v>
      </c>
      <c r="J109" s="294"/>
      <c r="K109" s="8">
        <v>445673</v>
      </c>
      <c r="L109" s="8" t="s">
        <v>1148</v>
      </c>
      <c r="M109" s="8">
        <v>67307</v>
      </c>
      <c r="N109" s="9" t="s">
        <v>1148</v>
      </c>
      <c r="O109" s="8">
        <v>8184</v>
      </c>
      <c r="P109" s="9" t="s">
        <v>1148</v>
      </c>
      <c r="Q109" s="8">
        <v>79204</v>
      </c>
      <c r="R109" s="9" t="s">
        <v>1148</v>
      </c>
      <c r="S109" s="8">
        <v>0</v>
      </c>
      <c r="T109" s="9" t="s">
        <v>1148</v>
      </c>
      <c r="U109" s="33">
        <v>600368</v>
      </c>
      <c r="V109" s="9" t="s">
        <v>1148</v>
      </c>
      <c r="W109" s="30">
        <v>215</v>
      </c>
      <c r="X109" s="9" t="s">
        <v>1148</v>
      </c>
      <c r="Y109" s="30">
        <v>37</v>
      </c>
      <c r="Z109" s="9" t="s">
        <v>1148</v>
      </c>
      <c r="AA109" s="30">
        <v>5</v>
      </c>
      <c r="AB109" s="9" t="s">
        <v>1148</v>
      </c>
      <c r="AC109" s="30">
        <v>43</v>
      </c>
      <c r="AD109" s="9" t="s">
        <v>1148</v>
      </c>
      <c r="AE109" s="80">
        <v>0</v>
      </c>
      <c r="AF109" s="46" t="s">
        <v>1148</v>
      </c>
      <c r="AG109" s="88">
        <v>300</v>
      </c>
      <c r="AH109" s="47" t="s">
        <v>1148</v>
      </c>
      <c r="AJ109" s="83">
        <v>445673</v>
      </c>
      <c r="AK109" s="46" t="s">
        <v>1148</v>
      </c>
      <c r="AL109" s="83">
        <v>67307</v>
      </c>
      <c r="AM109" s="46" t="s">
        <v>1148</v>
      </c>
      <c r="AN109" s="83">
        <v>8184</v>
      </c>
      <c r="AO109" s="46" t="s">
        <v>1148</v>
      </c>
      <c r="AP109" s="83">
        <v>77988</v>
      </c>
      <c r="AQ109" s="46" t="s">
        <v>1148</v>
      </c>
      <c r="AR109" s="83">
        <v>0</v>
      </c>
      <c r="AS109" s="46" t="s">
        <v>1148</v>
      </c>
      <c r="AT109" s="204">
        <v>599152</v>
      </c>
      <c r="AU109" s="46" t="s">
        <v>1148</v>
      </c>
      <c r="AV109" s="46">
        <v>215</v>
      </c>
      <c r="AW109" s="46" t="s">
        <v>1148</v>
      </c>
      <c r="AX109" s="46">
        <v>37</v>
      </c>
      <c r="AY109" s="46" t="s">
        <v>1148</v>
      </c>
      <c r="AZ109" s="46">
        <v>5</v>
      </c>
      <c r="BA109" s="46" t="s">
        <v>1148</v>
      </c>
      <c r="BB109" s="46">
        <v>41</v>
      </c>
      <c r="BC109" s="46" t="s">
        <v>1148</v>
      </c>
      <c r="BD109" s="46">
        <v>0</v>
      </c>
      <c r="BE109" s="46" t="s">
        <v>1148</v>
      </c>
      <c r="BF109" s="209">
        <v>298</v>
      </c>
      <c r="BG109" s="7" t="s">
        <v>1148</v>
      </c>
      <c r="BI109" s="83">
        <v>0</v>
      </c>
      <c r="BJ109" s="46" t="s">
        <v>1148</v>
      </c>
      <c r="BK109" s="83">
        <v>0</v>
      </c>
      <c r="BL109" s="46" t="s">
        <v>1148</v>
      </c>
      <c r="BM109" s="83">
        <v>0</v>
      </c>
      <c r="BN109" s="46" t="s">
        <v>1148</v>
      </c>
      <c r="BO109" s="83">
        <v>1216</v>
      </c>
      <c r="BP109" s="46" t="s">
        <v>1148</v>
      </c>
      <c r="BQ109" s="83">
        <v>0</v>
      </c>
      <c r="BR109" s="46" t="s">
        <v>1148</v>
      </c>
      <c r="BS109" s="85">
        <v>1216</v>
      </c>
      <c r="BT109" s="46" t="s">
        <v>1148</v>
      </c>
      <c r="BU109" s="46">
        <v>0</v>
      </c>
      <c r="BV109" s="46" t="s">
        <v>1148</v>
      </c>
      <c r="BW109" s="46">
        <v>0</v>
      </c>
      <c r="BX109" s="46" t="s">
        <v>1148</v>
      </c>
      <c r="BY109" s="46">
        <v>0</v>
      </c>
      <c r="BZ109" s="46" t="s">
        <v>1148</v>
      </c>
      <c r="CA109" s="46">
        <v>2</v>
      </c>
      <c r="CB109" s="46" t="s">
        <v>1148</v>
      </c>
      <c r="CC109" s="46">
        <v>0</v>
      </c>
      <c r="CD109" s="46" t="s">
        <v>1148</v>
      </c>
      <c r="CE109" s="209">
        <v>2</v>
      </c>
      <c r="CF109" s="7" t="s">
        <v>1148</v>
      </c>
      <c r="CH109" s="41">
        <v>7917053</v>
      </c>
      <c r="CI109" s="41" t="s">
        <v>1148</v>
      </c>
      <c r="CJ109" s="41">
        <v>1117889</v>
      </c>
      <c r="CK109" s="41" t="s">
        <v>1148</v>
      </c>
      <c r="CL109" s="41">
        <v>161186</v>
      </c>
      <c r="CM109" s="41" t="s">
        <v>1148</v>
      </c>
      <c r="CN109" s="41">
        <v>1701451</v>
      </c>
      <c r="CO109" s="41" t="s">
        <v>1148</v>
      </c>
      <c r="CP109" s="43">
        <v>10897579</v>
      </c>
      <c r="CQ109" s="7" t="s">
        <v>1148</v>
      </c>
      <c r="CS109" s="39">
        <v>17.764264382181555</v>
      </c>
      <c r="CT109" s="39" t="s">
        <v>1148</v>
      </c>
      <c r="CU109" s="39">
        <v>16.608807404876163</v>
      </c>
      <c r="CV109" s="39" t="s">
        <v>1148</v>
      </c>
      <c r="CW109" s="39">
        <v>19.695259042033236</v>
      </c>
      <c r="CX109" s="39" t="s">
        <v>1148</v>
      </c>
      <c r="CY109" s="39">
        <v>21.481882228170296</v>
      </c>
      <c r="CZ109" s="39" t="s">
        <v>1148</v>
      </c>
      <c r="DA109" s="44">
        <v>18.151498747434907</v>
      </c>
      <c r="DB109" s="7" t="s">
        <v>1148</v>
      </c>
      <c r="DC109" s="1" t="str">
        <f t="shared" si="1"/>
        <v>No</v>
      </c>
    </row>
    <row r="110" spans="1:107">
      <c r="A110" s="7" t="s">
        <v>23</v>
      </c>
      <c r="B110" s="7" t="s">
        <v>598</v>
      </c>
      <c r="C110" s="37" t="s">
        <v>17</v>
      </c>
      <c r="D110" s="298">
        <v>9223</v>
      </c>
      <c r="E110" s="299">
        <v>90223</v>
      </c>
      <c r="F110" s="27" t="s">
        <v>189</v>
      </c>
      <c r="G110" s="73" t="s">
        <v>160</v>
      </c>
      <c r="H110" s="35">
        <v>1723634</v>
      </c>
      <c r="I110" s="35">
        <v>142</v>
      </c>
      <c r="J110" s="294"/>
      <c r="K110" s="8">
        <v>347093</v>
      </c>
      <c r="L110" s="8" t="s">
        <v>1148</v>
      </c>
      <c r="M110" s="8">
        <v>20721</v>
      </c>
      <c r="N110" s="9" t="s">
        <v>1148</v>
      </c>
      <c r="O110" s="8">
        <v>1709</v>
      </c>
      <c r="P110" s="9" t="s">
        <v>1148</v>
      </c>
      <c r="Q110" s="8">
        <v>39121</v>
      </c>
      <c r="R110" s="9" t="s">
        <v>1148</v>
      </c>
      <c r="S110" s="8">
        <v>0</v>
      </c>
      <c r="T110" s="9" t="s">
        <v>1148</v>
      </c>
      <c r="U110" s="33">
        <v>408644</v>
      </c>
      <c r="V110" s="9" t="s">
        <v>1148</v>
      </c>
      <c r="W110" s="30">
        <v>184</v>
      </c>
      <c r="X110" s="9" t="s">
        <v>1148</v>
      </c>
      <c r="Y110" s="30">
        <v>11.7</v>
      </c>
      <c r="Z110" s="9" t="s">
        <v>1148</v>
      </c>
      <c r="AA110" s="30">
        <v>1</v>
      </c>
      <c r="AB110" s="9" t="s">
        <v>1148</v>
      </c>
      <c r="AC110" s="30">
        <v>23.1</v>
      </c>
      <c r="AD110" s="9" t="s">
        <v>1148</v>
      </c>
      <c r="AE110" s="80">
        <v>0</v>
      </c>
      <c r="AF110" s="46" t="s">
        <v>1148</v>
      </c>
      <c r="AG110" s="88">
        <v>219.79999999999998</v>
      </c>
      <c r="AH110" s="47" t="s">
        <v>1148</v>
      </c>
      <c r="AJ110" s="83">
        <v>326497</v>
      </c>
      <c r="AK110" s="46" t="s">
        <v>1148</v>
      </c>
      <c r="AL110" s="83">
        <v>20721</v>
      </c>
      <c r="AM110" s="46" t="s">
        <v>1148</v>
      </c>
      <c r="AN110" s="83">
        <v>1709</v>
      </c>
      <c r="AO110" s="46" t="s">
        <v>1148</v>
      </c>
      <c r="AP110" s="83">
        <v>39121</v>
      </c>
      <c r="AQ110" s="46" t="s">
        <v>1148</v>
      </c>
      <c r="AR110" s="83">
        <v>0</v>
      </c>
      <c r="AS110" s="46" t="s">
        <v>1148</v>
      </c>
      <c r="AT110" s="204">
        <v>388048</v>
      </c>
      <c r="AU110" s="46" t="s">
        <v>1148</v>
      </c>
      <c r="AV110" s="46">
        <v>165.9</v>
      </c>
      <c r="AW110" s="46" t="s">
        <v>1148</v>
      </c>
      <c r="AX110" s="46">
        <v>11.7</v>
      </c>
      <c r="AY110" s="46" t="s">
        <v>1148</v>
      </c>
      <c r="AZ110" s="46">
        <v>1</v>
      </c>
      <c r="BA110" s="46" t="s">
        <v>1148</v>
      </c>
      <c r="BB110" s="46">
        <v>23.1</v>
      </c>
      <c r="BC110" s="46" t="s">
        <v>1148</v>
      </c>
      <c r="BD110" s="46">
        <v>0</v>
      </c>
      <c r="BE110" s="46" t="s">
        <v>1148</v>
      </c>
      <c r="BF110" s="209">
        <v>201.7</v>
      </c>
      <c r="BG110" s="7" t="s">
        <v>1148</v>
      </c>
      <c r="BI110" s="83">
        <v>20596</v>
      </c>
      <c r="BJ110" s="46" t="s">
        <v>1148</v>
      </c>
      <c r="BK110" s="83">
        <v>0</v>
      </c>
      <c r="BL110" s="46" t="s">
        <v>1148</v>
      </c>
      <c r="BM110" s="83">
        <v>0</v>
      </c>
      <c r="BN110" s="46" t="s">
        <v>1148</v>
      </c>
      <c r="BO110" s="83">
        <v>0</v>
      </c>
      <c r="BP110" s="46" t="s">
        <v>1148</v>
      </c>
      <c r="BQ110" s="83">
        <v>0</v>
      </c>
      <c r="BR110" s="46" t="s">
        <v>1148</v>
      </c>
      <c r="BS110" s="85">
        <v>20596</v>
      </c>
      <c r="BT110" s="46" t="s">
        <v>1148</v>
      </c>
      <c r="BU110" s="46">
        <v>18.100000000000001</v>
      </c>
      <c r="BV110" s="46" t="s">
        <v>1148</v>
      </c>
      <c r="BW110" s="46">
        <v>0</v>
      </c>
      <c r="BX110" s="46" t="s">
        <v>1148</v>
      </c>
      <c r="BY110" s="46">
        <v>0</v>
      </c>
      <c r="BZ110" s="46" t="s">
        <v>1148</v>
      </c>
      <c r="CA110" s="46">
        <v>0</v>
      </c>
      <c r="CB110" s="46" t="s">
        <v>1148</v>
      </c>
      <c r="CC110" s="46">
        <v>0</v>
      </c>
      <c r="CD110" s="46" t="s">
        <v>1148</v>
      </c>
      <c r="CE110" s="209">
        <v>18.100000000000001</v>
      </c>
      <c r="CF110" s="7" t="s">
        <v>1148</v>
      </c>
      <c r="CH110" s="41">
        <v>0</v>
      </c>
      <c r="CI110" s="41" t="s">
        <v>1148</v>
      </c>
      <c r="CJ110" s="41">
        <v>0</v>
      </c>
      <c r="CK110" s="41" t="s">
        <v>1148</v>
      </c>
      <c r="CL110" s="41">
        <v>0</v>
      </c>
      <c r="CM110" s="41" t="s">
        <v>1148</v>
      </c>
      <c r="CN110" s="41">
        <v>0</v>
      </c>
      <c r="CO110" s="41" t="s">
        <v>1148</v>
      </c>
      <c r="CP110" s="43">
        <v>0</v>
      </c>
      <c r="CQ110" s="7" t="s">
        <v>1148</v>
      </c>
      <c r="CS110" s="39">
        <v>0</v>
      </c>
      <c r="CT110" s="39" t="s">
        <v>1148</v>
      </c>
      <c r="CU110" s="39">
        <v>0</v>
      </c>
      <c r="CV110" s="39" t="s">
        <v>1148</v>
      </c>
      <c r="CW110" s="39">
        <v>0</v>
      </c>
      <c r="CX110" s="39" t="s">
        <v>1148</v>
      </c>
      <c r="CY110" s="39">
        <v>0</v>
      </c>
      <c r="CZ110" s="39" t="s">
        <v>1148</v>
      </c>
      <c r="DA110" s="44">
        <v>0</v>
      </c>
      <c r="DB110" s="7" t="s">
        <v>1148</v>
      </c>
      <c r="DC110" s="1" t="str">
        <f t="shared" si="1"/>
        <v>No</v>
      </c>
    </row>
    <row r="111" spans="1:107">
      <c r="A111" s="7" t="s">
        <v>395</v>
      </c>
      <c r="B111" s="7" t="s">
        <v>396</v>
      </c>
      <c r="C111" s="37" t="s">
        <v>17</v>
      </c>
      <c r="D111" s="298">
        <v>9016</v>
      </c>
      <c r="E111" s="299">
        <v>90016</v>
      </c>
      <c r="F111" s="27" t="s">
        <v>167</v>
      </c>
      <c r="G111" s="73" t="s">
        <v>160</v>
      </c>
      <c r="H111" s="35">
        <v>3281212</v>
      </c>
      <c r="I111" s="35">
        <v>141</v>
      </c>
      <c r="J111" s="294"/>
      <c r="K111" s="8">
        <v>905199</v>
      </c>
      <c r="L111" s="8" t="s">
        <v>1148</v>
      </c>
      <c r="M111" s="8">
        <v>127666</v>
      </c>
      <c r="N111" s="9" t="s">
        <v>1148</v>
      </c>
      <c r="O111" s="8">
        <v>10102</v>
      </c>
      <c r="P111" s="9" t="s">
        <v>1148</v>
      </c>
      <c r="Q111" s="8">
        <v>184205</v>
      </c>
      <c r="R111" s="9" t="s">
        <v>1148</v>
      </c>
      <c r="S111" s="8">
        <v>0</v>
      </c>
      <c r="T111" s="9" t="s">
        <v>1148</v>
      </c>
      <c r="U111" s="33">
        <v>1227172</v>
      </c>
      <c r="V111" s="9" t="s">
        <v>1148</v>
      </c>
      <c r="W111" s="30">
        <v>427</v>
      </c>
      <c r="X111" s="9" t="s">
        <v>1148</v>
      </c>
      <c r="Y111" s="30">
        <v>80</v>
      </c>
      <c r="Z111" s="9" t="s">
        <v>1148</v>
      </c>
      <c r="AA111" s="30">
        <v>5</v>
      </c>
      <c r="AB111" s="9" t="s">
        <v>1148</v>
      </c>
      <c r="AC111" s="30">
        <v>99</v>
      </c>
      <c r="AD111" s="9" t="s">
        <v>1148</v>
      </c>
      <c r="AE111" s="80">
        <v>0</v>
      </c>
      <c r="AF111" s="46" t="s">
        <v>1148</v>
      </c>
      <c r="AG111" s="88">
        <v>611</v>
      </c>
      <c r="AH111" s="47" t="s">
        <v>1148</v>
      </c>
      <c r="AJ111" s="83">
        <v>837279</v>
      </c>
      <c r="AK111" s="46" t="s">
        <v>1148</v>
      </c>
      <c r="AL111" s="83">
        <v>127666</v>
      </c>
      <c r="AM111" s="46" t="s">
        <v>1148</v>
      </c>
      <c r="AN111" s="83">
        <v>10102</v>
      </c>
      <c r="AO111" s="46" t="s">
        <v>1148</v>
      </c>
      <c r="AP111" s="83">
        <v>184205</v>
      </c>
      <c r="AQ111" s="46" t="s">
        <v>1148</v>
      </c>
      <c r="AR111" s="83">
        <v>0</v>
      </c>
      <c r="AS111" s="46" t="s">
        <v>1148</v>
      </c>
      <c r="AT111" s="204">
        <v>1159252</v>
      </c>
      <c r="AU111" s="46" t="s">
        <v>1148</v>
      </c>
      <c r="AV111" s="46">
        <v>345</v>
      </c>
      <c r="AW111" s="46" t="s">
        <v>1148</v>
      </c>
      <c r="AX111" s="46">
        <v>80</v>
      </c>
      <c r="AY111" s="46" t="s">
        <v>1148</v>
      </c>
      <c r="AZ111" s="46">
        <v>5</v>
      </c>
      <c r="BA111" s="46" t="s">
        <v>1148</v>
      </c>
      <c r="BB111" s="46">
        <v>99</v>
      </c>
      <c r="BC111" s="46" t="s">
        <v>1148</v>
      </c>
      <c r="BD111" s="46">
        <v>0</v>
      </c>
      <c r="BE111" s="46" t="s">
        <v>1148</v>
      </c>
      <c r="BF111" s="209">
        <v>529</v>
      </c>
      <c r="BG111" s="7" t="s">
        <v>1148</v>
      </c>
      <c r="BI111" s="83">
        <v>67920</v>
      </c>
      <c r="BJ111" s="46" t="s">
        <v>1148</v>
      </c>
      <c r="BK111" s="83">
        <v>0</v>
      </c>
      <c r="BL111" s="46" t="s">
        <v>1148</v>
      </c>
      <c r="BM111" s="83">
        <v>0</v>
      </c>
      <c r="BN111" s="46" t="s">
        <v>1148</v>
      </c>
      <c r="BO111" s="83">
        <v>0</v>
      </c>
      <c r="BP111" s="46" t="s">
        <v>1148</v>
      </c>
      <c r="BQ111" s="83">
        <v>0</v>
      </c>
      <c r="BR111" s="46" t="s">
        <v>1148</v>
      </c>
      <c r="BS111" s="85">
        <v>67920</v>
      </c>
      <c r="BT111" s="46" t="s">
        <v>1148</v>
      </c>
      <c r="BU111" s="46">
        <v>82</v>
      </c>
      <c r="BV111" s="46" t="s">
        <v>1148</v>
      </c>
      <c r="BW111" s="46">
        <v>0</v>
      </c>
      <c r="BX111" s="46" t="s">
        <v>1148</v>
      </c>
      <c r="BY111" s="46">
        <v>0</v>
      </c>
      <c r="BZ111" s="46" t="s">
        <v>1148</v>
      </c>
      <c r="CA111" s="46">
        <v>0</v>
      </c>
      <c r="CB111" s="46" t="s">
        <v>1148</v>
      </c>
      <c r="CC111" s="46">
        <v>0</v>
      </c>
      <c r="CD111" s="46" t="s">
        <v>1148</v>
      </c>
      <c r="CE111" s="209">
        <v>82</v>
      </c>
      <c r="CF111" s="7" t="s">
        <v>1148</v>
      </c>
      <c r="CH111" s="41">
        <v>0</v>
      </c>
      <c r="CI111" s="41" t="s">
        <v>1148</v>
      </c>
      <c r="CJ111" s="41">
        <v>0</v>
      </c>
      <c r="CK111" s="41" t="s">
        <v>1148</v>
      </c>
      <c r="CL111" s="41">
        <v>0</v>
      </c>
      <c r="CM111" s="41" t="s">
        <v>1148</v>
      </c>
      <c r="CN111" s="41">
        <v>0</v>
      </c>
      <c r="CO111" s="41" t="s">
        <v>1148</v>
      </c>
      <c r="CP111" s="43">
        <v>0</v>
      </c>
      <c r="CQ111" s="7" t="s">
        <v>1148</v>
      </c>
      <c r="CS111" s="39">
        <v>0</v>
      </c>
      <c r="CT111" s="39" t="s">
        <v>1148</v>
      </c>
      <c r="CU111" s="39">
        <v>0</v>
      </c>
      <c r="CV111" s="39" t="s">
        <v>1148</v>
      </c>
      <c r="CW111" s="39">
        <v>0</v>
      </c>
      <c r="CX111" s="39" t="s">
        <v>1148</v>
      </c>
      <c r="CY111" s="39">
        <v>0</v>
      </c>
      <c r="CZ111" s="39" t="s">
        <v>1148</v>
      </c>
      <c r="DA111" s="44">
        <v>0</v>
      </c>
      <c r="DB111" s="7" t="s">
        <v>1148</v>
      </c>
      <c r="DC111" s="1" t="str">
        <f t="shared" si="1"/>
        <v>No</v>
      </c>
    </row>
    <row r="112" spans="1:107">
      <c r="A112" s="7" t="s">
        <v>725</v>
      </c>
      <c r="B112" s="7" t="s">
        <v>726</v>
      </c>
      <c r="C112" s="37" t="s">
        <v>77</v>
      </c>
      <c r="D112" s="298">
        <v>3027</v>
      </c>
      <c r="E112" s="299">
        <v>30027</v>
      </c>
      <c r="F112" s="27" t="s">
        <v>167</v>
      </c>
      <c r="G112" s="73" t="s">
        <v>160</v>
      </c>
      <c r="H112" s="35">
        <v>232045</v>
      </c>
      <c r="I112" s="35">
        <v>135</v>
      </c>
      <c r="J112" s="294"/>
      <c r="K112" s="8">
        <v>311087</v>
      </c>
      <c r="L112" s="8" t="s">
        <v>1148</v>
      </c>
      <c r="M112" s="8">
        <v>36439</v>
      </c>
      <c r="N112" s="9" t="s">
        <v>1148</v>
      </c>
      <c r="O112" s="8">
        <v>2921</v>
      </c>
      <c r="P112" s="9" t="s">
        <v>1148</v>
      </c>
      <c r="Q112" s="8">
        <v>22590</v>
      </c>
      <c r="R112" s="9" t="s">
        <v>1148</v>
      </c>
      <c r="S112" s="8">
        <v>0</v>
      </c>
      <c r="T112" s="9" t="s">
        <v>1148</v>
      </c>
      <c r="U112" s="33">
        <v>373037</v>
      </c>
      <c r="V112" s="9" t="s">
        <v>1148</v>
      </c>
      <c r="W112" s="30">
        <v>185.08</v>
      </c>
      <c r="X112" s="9" t="s">
        <v>1148</v>
      </c>
      <c r="Y112" s="30">
        <v>19</v>
      </c>
      <c r="Z112" s="9" t="s">
        <v>1148</v>
      </c>
      <c r="AA112" s="30">
        <v>2</v>
      </c>
      <c r="AB112" s="9" t="s">
        <v>1148</v>
      </c>
      <c r="AC112" s="30">
        <v>12</v>
      </c>
      <c r="AD112" s="9" t="s">
        <v>1148</v>
      </c>
      <c r="AE112" s="80">
        <v>0</v>
      </c>
      <c r="AF112" s="46" t="s">
        <v>1148</v>
      </c>
      <c r="AG112" s="88">
        <v>218.07999999999998</v>
      </c>
      <c r="AH112" s="47" t="s">
        <v>1148</v>
      </c>
      <c r="AJ112" s="83">
        <v>217466</v>
      </c>
      <c r="AK112" s="46" t="s">
        <v>1148</v>
      </c>
      <c r="AL112" s="83">
        <v>36439</v>
      </c>
      <c r="AM112" s="46" t="s">
        <v>1148</v>
      </c>
      <c r="AN112" s="83">
        <v>1825</v>
      </c>
      <c r="AO112" s="46" t="s">
        <v>1148</v>
      </c>
      <c r="AP112" s="83">
        <v>22590</v>
      </c>
      <c r="AQ112" s="46" t="s">
        <v>1148</v>
      </c>
      <c r="AR112" s="83">
        <v>0</v>
      </c>
      <c r="AS112" s="46" t="s">
        <v>1148</v>
      </c>
      <c r="AT112" s="204">
        <v>278320</v>
      </c>
      <c r="AU112" s="46" t="s">
        <v>1148</v>
      </c>
      <c r="AV112" s="46">
        <v>123.83000000000001</v>
      </c>
      <c r="AW112" s="46" t="s">
        <v>1148</v>
      </c>
      <c r="AX112" s="46">
        <v>19</v>
      </c>
      <c r="AY112" s="46" t="s">
        <v>1148</v>
      </c>
      <c r="AZ112" s="46">
        <v>1</v>
      </c>
      <c r="BA112" s="46" t="s">
        <v>1148</v>
      </c>
      <c r="BB112" s="46">
        <v>12</v>
      </c>
      <c r="BC112" s="46" t="s">
        <v>1148</v>
      </c>
      <c r="BD112" s="46">
        <v>0</v>
      </c>
      <c r="BE112" s="46" t="s">
        <v>1148</v>
      </c>
      <c r="BF112" s="209">
        <v>155.82999999999998</v>
      </c>
      <c r="BG112" s="7" t="s">
        <v>1148</v>
      </c>
      <c r="BI112" s="83">
        <v>93621</v>
      </c>
      <c r="BJ112" s="46" t="s">
        <v>1148</v>
      </c>
      <c r="BK112" s="83">
        <v>0</v>
      </c>
      <c r="BL112" s="46" t="s">
        <v>1148</v>
      </c>
      <c r="BM112" s="83">
        <v>1096</v>
      </c>
      <c r="BN112" s="46" t="s">
        <v>1148</v>
      </c>
      <c r="BO112" s="83">
        <v>0</v>
      </c>
      <c r="BP112" s="46" t="s">
        <v>1148</v>
      </c>
      <c r="BQ112" s="83">
        <v>0</v>
      </c>
      <c r="BR112" s="46" t="s">
        <v>1148</v>
      </c>
      <c r="BS112" s="85">
        <v>94717</v>
      </c>
      <c r="BT112" s="46" t="s">
        <v>1148</v>
      </c>
      <c r="BU112" s="46">
        <v>61.25</v>
      </c>
      <c r="BV112" s="46" t="s">
        <v>1148</v>
      </c>
      <c r="BW112" s="46">
        <v>0</v>
      </c>
      <c r="BX112" s="46" t="s">
        <v>1148</v>
      </c>
      <c r="BY112" s="46">
        <v>1</v>
      </c>
      <c r="BZ112" s="46" t="s">
        <v>1148</v>
      </c>
      <c r="CA112" s="46">
        <v>0</v>
      </c>
      <c r="CB112" s="46" t="s">
        <v>1148</v>
      </c>
      <c r="CC112" s="46">
        <v>0</v>
      </c>
      <c r="CD112" s="46" t="s">
        <v>1148</v>
      </c>
      <c r="CE112" s="209">
        <v>62.249999999999993</v>
      </c>
      <c r="CF112" s="7" t="s">
        <v>1148</v>
      </c>
      <c r="CH112" s="41">
        <v>5641419</v>
      </c>
      <c r="CI112" s="41" t="s">
        <v>1148</v>
      </c>
      <c r="CJ112" s="41">
        <v>792984</v>
      </c>
      <c r="CK112" s="41" t="s">
        <v>1148</v>
      </c>
      <c r="CL112" s="41">
        <v>40189</v>
      </c>
      <c r="CM112" s="41" t="s">
        <v>1148</v>
      </c>
      <c r="CN112" s="41">
        <v>786657</v>
      </c>
      <c r="CO112" s="41" t="s">
        <v>1148</v>
      </c>
      <c r="CP112" s="43">
        <v>7261249</v>
      </c>
      <c r="CQ112" s="7" t="s">
        <v>1148</v>
      </c>
      <c r="CS112" s="39">
        <v>18.134537926689319</v>
      </c>
      <c r="CT112" s="39" t="s">
        <v>1148</v>
      </c>
      <c r="CU112" s="39">
        <v>21.761958341337579</v>
      </c>
      <c r="CV112" s="39" t="s">
        <v>1148</v>
      </c>
      <c r="CW112" s="39">
        <v>13.758644299897295</v>
      </c>
      <c r="CX112" s="39" t="s">
        <v>1148</v>
      </c>
      <c r="CY112" s="39">
        <v>34.823240371845948</v>
      </c>
      <c r="CZ112" s="39" t="s">
        <v>1148</v>
      </c>
      <c r="DA112" s="44">
        <v>19.465224629192278</v>
      </c>
      <c r="DB112" s="7" t="s">
        <v>1148</v>
      </c>
      <c r="DC112" s="1" t="str">
        <f t="shared" si="1"/>
        <v>No</v>
      </c>
    </row>
    <row r="113" spans="1:107">
      <c r="A113" s="7" t="s">
        <v>387</v>
      </c>
      <c r="B113" s="7" t="s">
        <v>388</v>
      </c>
      <c r="C113" s="37" t="s">
        <v>17</v>
      </c>
      <c r="D113" s="298">
        <v>9027</v>
      </c>
      <c r="E113" s="299">
        <v>90027</v>
      </c>
      <c r="F113" s="27" t="s">
        <v>164</v>
      </c>
      <c r="G113" s="73" t="s">
        <v>160</v>
      </c>
      <c r="H113" s="35">
        <v>654628</v>
      </c>
      <c r="I113" s="35">
        <v>130</v>
      </c>
      <c r="J113" s="294"/>
      <c r="K113" s="8">
        <v>443874</v>
      </c>
      <c r="L113" s="8" t="s">
        <v>1148</v>
      </c>
      <c r="M113" s="8">
        <v>92273</v>
      </c>
      <c r="N113" s="9" t="s">
        <v>1148</v>
      </c>
      <c r="O113" s="8">
        <v>13422</v>
      </c>
      <c r="P113" s="9" t="s">
        <v>1148</v>
      </c>
      <c r="Q113" s="8">
        <v>44911</v>
      </c>
      <c r="R113" s="9" t="s">
        <v>1148</v>
      </c>
      <c r="S113" s="8">
        <v>0</v>
      </c>
      <c r="T113" s="9" t="s">
        <v>1148</v>
      </c>
      <c r="U113" s="33">
        <v>594480</v>
      </c>
      <c r="V113" s="9" t="s">
        <v>1148</v>
      </c>
      <c r="W113" s="30">
        <v>235</v>
      </c>
      <c r="X113" s="9" t="s">
        <v>1148</v>
      </c>
      <c r="Y113" s="30">
        <v>52</v>
      </c>
      <c r="Z113" s="9" t="s">
        <v>1148</v>
      </c>
      <c r="AA113" s="30">
        <v>7</v>
      </c>
      <c r="AB113" s="9" t="s">
        <v>1148</v>
      </c>
      <c r="AC113" s="30">
        <v>23</v>
      </c>
      <c r="AD113" s="9" t="s">
        <v>1148</v>
      </c>
      <c r="AE113" s="80">
        <v>0</v>
      </c>
      <c r="AF113" s="46" t="s">
        <v>1148</v>
      </c>
      <c r="AG113" s="88">
        <v>317</v>
      </c>
      <c r="AH113" s="47" t="s">
        <v>1148</v>
      </c>
      <c r="AJ113" s="83">
        <v>443874</v>
      </c>
      <c r="AK113" s="46" t="s">
        <v>1148</v>
      </c>
      <c r="AL113" s="83">
        <v>92273</v>
      </c>
      <c r="AM113" s="46" t="s">
        <v>1148</v>
      </c>
      <c r="AN113" s="83">
        <v>13422</v>
      </c>
      <c r="AO113" s="46" t="s">
        <v>1148</v>
      </c>
      <c r="AP113" s="83">
        <v>44911</v>
      </c>
      <c r="AQ113" s="46" t="s">
        <v>1148</v>
      </c>
      <c r="AR113" s="83">
        <v>0</v>
      </c>
      <c r="AS113" s="46" t="s">
        <v>1148</v>
      </c>
      <c r="AT113" s="204">
        <v>594480</v>
      </c>
      <c r="AU113" s="46" t="s">
        <v>1148</v>
      </c>
      <c r="AV113" s="46">
        <v>235</v>
      </c>
      <c r="AW113" s="46" t="s">
        <v>1148</v>
      </c>
      <c r="AX113" s="46">
        <v>52</v>
      </c>
      <c r="AY113" s="46" t="s">
        <v>1148</v>
      </c>
      <c r="AZ113" s="46">
        <v>7</v>
      </c>
      <c r="BA113" s="46" t="s">
        <v>1148</v>
      </c>
      <c r="BB113" s="46">
        <v>23</v>
      </c>
      <c r="BC113" s="46" t="s">
        <v>1148</v>
      </c>
      <c r="BD113" s="46">
        <v>0</v>
      </c>
      <c r="BE113" s="46" t="s">
        <v>1148</v>
      </c>
      <c r="BF113" s="209">
        <v>317</v>
      </c>
      <c r="BG113" s="7" t="s">
        <v>1148</v>
      </c>
      <c r="BI113" s="83">
        <v>0</v>
      </c>
      <c r="BJ113" s="46" t="s">
        <v>1148</v>
      </c>
      <c r="BK113" s="83">
        <v>0</v>
      </c>
      <c r="BL113" s="46" t="s">
        <v>1148</v>
      </c>
      <c r="BM113" s="83">
        <v>0</v>
      </c>
      <c r="BN113" s="46" t="s">
        <v>1148</v>
      </c>
      <c r="BO113" s="83">
        <v>0</v>
      </c>
      <c r="BP113" s="46" t="s">
        <v>1148</v>
      </c>
      <c r="BQ113" s="83">
        <v>0</v>
      </c>
      <c r="BR113" s="46" t="s">
        <v>1148</v>
      </c>
      <c r="BS113" s="85">
        <v>0</v>
      </c>
      <c r="BT113" s="46" t="s">
        <v>1148</v>
      </c>
      <c r="BU113" s="46">
        <v>0</v>
      </c>
      <c r="BV113" s="46" t="s">
        <v>1148</v>
      </c>
      <c r="BW113" s="46">
        <v>0</v>
      </c>
      <c r="BX113" s="46" t="s">
        <v>1148</v>
      </c>
      <c r="BY113" s="46">
        <v>0</v>
      </c>
      <c r="BZ113" s="46" t="s">
        <v>1148</v>
      </c>
      <c r="CA113" s="46">
        <v>0</v>
      </c>
      <c r="CB113" s="46" t="s">
        <v>1148</v>
      </c>
      <c r="CC113" s="46">
        <v>0</v>
      </c>
      <c r="CD113" s="46" t="s">
        <v>1148</v>
      </c>
      <c r="CE113" s="209">
        <v>0</v>
      </c>
      <c r="CF113" s="7" t="s">
        <v>1148</v>
      </c>
      <c r="CH113" s="41">
        <v>0</v>
      </c>
      <c r="CI113" s="41" t="s">
        <v>1148</v>
      </c>
      <c r="CJ113" s="41">
        <v>0</v>
      </c>
      <c r="CK113" s="41" t="s">
        <v>1148</v>
      </c>
      <c r="CL113" s="41">
        <v>0</v>
      </c>
      <c r="CM113" s="41" t="s">
        <v>1148</v>
      </c>
      <c r="CN113" s="41">
        <v>0</v>
      </c>
      <c r="CO113" s="41" t="s">
        <v>1148</v>
      </c>
      <c r="CP113" s="43">
        <v>0</v>
      </c>
      <c r="CQ113" s="7" t="s">
        <v>1148</v>
      </c>
      <c r="CS113" s="39">
        <v>0</v>
      </c>
      <c r="CT113" s="39" t="s">
        <v>1148</v>
      </c>
      <c r="CU113" s="39">
        <v>0</v>
      </c>
      <c r="CV113" s="39" t="s">
        <v>1148</v>
      </c>
      <c r="CW113" s="39">
        <v>0</v>
      </c>
      <c r="CX113" s="39" t="s">
        <v>1148</v>
      </c>
      <c r="CY113" s="39">
        <v>0</v>
      </c>
      <c r="CZ113" s="39" t="s">
        <v>1148</v>
      </c>
      <c r="DA113" s="44">
        <v>0</v>
      </c>
      <c r="DB113" s="7" t="s">
        <v>1148</v>
      </c>
      <c r="DC113" s="1" t="str">
        <f t="shared" si="1"/>
        <v>No</v>
      </c>
    </row>
    <row r="114" spans="1:107">
      <c r="A114" s="7" t="s">
        <v>681</v>
      </c>
      <c r="B114" s="7" t="s">
        <v>682</v>
      </c>
      <c r="C114" s="37" t="s">
        <v>60</v>
      </c>
      <c r="D114" s="298">
        <v>7002</v>
      </c>
      <c r="E114" s="299">
        <v>70002</v>
      </c>
      <c r="F114" s="27" t="s">
        <v>167</v>
      </c>
      <c r="G114" s="73" t="s">
        <v>160</v>
      </c>
      <c r="H114" s="35">
        <v>725008</v>
      </c>
      <c r="I114" s="35">
        <v>125</v>
      </c>
      <c r="J114" s="294"/>
      <c r="K114" s="8">
        <v>395796</v>
      </c>
      <c r="L114" s="8" t="s">
        <v>1148</v>
      </c>
      <c r="M114" s="8">
        <v>58710</v>
      </c>
      <c r="N114" s="9" t="s">
        <v>1148</v>
      </c>
      <c r="O114" s="8">
        <v>29815</v>
      </c>
      <c r="P114" s="9" t="s">
        <v>1148</v>
      </c>
      <c r="Q114" s="8">
        <v>60062</v>
      </c>
      <c r="R114" s="9" t="s">
        <v>1148</v>
      </c>
      <c r="S114" s="8">
        <v>0</v>
      </c>
      <c r="T114" s="9" t="s">
        <v>1148</v>
      </c>
      <c r="U114" s="33">
        <v>544383</v>
      </c>
      <c r="V114" s="9" t="s">
        <v>1148</v>
      </c>
      <c r="W114" s="30">
        <v>178</v>
      </c>
      <c r="X114" s="9" t="s">
        <v>1148</v>
      </c>
      <c r="Y114" s="30">
        <v>35</v>
      </c>
      <c r="Z114" s="9" t="s">
        <v>1148</v>
      </c>
      <c r="AA114" s="30">
        <v>18</v>
      </c>
      <c r="AB114" s="9" t="s">
        <v>1148</v>
      </c>
      <c r="AC114" s="30">
        <v>37</v>
      </c>
      <c r="AD114" s="9" t="s">
        <v>1148</v>
      </c>
      <c r="AE114" s="80">
        <v>0</v>
      </c>
      <c r="AF114" s="46" t="s">
        <v>1148</v>
      </c>
      <c r="AG114" s="88">
        <v>268</v>
      </c>
      <c r="AH114" s="47" t="s">
        <v>1148</v>
      </c>
      <c r="AJ114" s="83">
        <v>395796</v>
      </c>
      <c r="AK114" s="46" t="s">
        <v>1148</v>
      </c>
      <c r="AL114" s="83">
        <v>58710</v>
      </c>
      <c r="AM114" s="46" t="s">
        <v>1148</v>
      </c>
      <c r="AN114" s="83">
        <v>29815</v>
      </c>
      <c r="AO114" s="46" t="s">
        <v>1148</v>
      </c>
      <c r="AP114" s="83">
        <v>58323</v>
      </c>
      <c r="AQ114" s="46" t="s">
        <v>1148</v>
      </c>
      <c r="AR114" s="83">
        <v>0</v>
      </c>
      <c r="AS114" s="46" t="s">
        <v>1148</v>
      </c>
      <c r="AT114" s="204">
        <v>542644</v>
      </c>
      <c r="AU114" s="46" t="s">
        <v>1148</v>
      </c>
      <c r="AV114" s="46">
        <v>178</v>
      </c>
      <c r="AW114" s="46" t="s">
        <v>1148</v>
      </c>
      <c r="AX114" s="46">
        <v>35</v>
      </c>
      <c r="AY114" s="46" t="s">
        <v>1148</v>
      </c>
      <c r="AZ114" s="46">
        <v>18</v>
      </c>
      <c r="BA114" s="46" t="s">
        <v>1148</v>
      </c>
      <c r="BB114" s="46">
        <v>33</v>
      </c>
      <c r="BC114" s="46" t="s">
        <v>1148</v>
      </c>
      <c r="BD114" s="46">
        <v>0</v>
      </c>
      <c r="BE114" s="46" t="s">
        <v>1148</v>
      </c>
      <c r="BF114" s="209">
        <v>264</v>
      </c>
      <c r="BG114" s="7" t="s">
        <v>1148</v>
      </c>
      <c r="BI114" s="83">
        <v>0</v>
      </c>
      <c r="BJ114" s="46" t="s">
        <v>1148</v>
      </c>
      <c r="BK114" s="83">
        <v>0</v>
      </c>
      <c r="BL114" s="46" t="s">
        <v>1148</v>
      </c>
      <c r="BM114" s="83">
        <v>0</v>
      </c>
      <c r="BN114" s="46" t="s">
        <v>1148</v>
      </c>
      <c r="BO114" s="83">
        <v>1739</v>
      </c>
      <c r="BP114" s="46" t="s">
        <v>1148</v>
      </c>
      <c r="BQ114" s="83">
        <v>0</v>
      </c>
      <c r="BR114" s="46" t="s">
        <v>1148</v>
      </c>
      <c r="BS114" s="85">
        <v>1739</v>
      </c>
      <c r="BT114" s="46" t="s">
        <v>1148</v>
      </c>
      <c r="BU114" s="46">
        <v>0</v>
      </c>
      <c r="BV114" s="46" t="s">
        <v>1148</v>
      </c>
      <c r="BW114" s="46">
        <v>0</v>
      </c>
      <c r="BX114" s="46" t="s">
        <v>1148</v>
      </c>
      <c r="BY114" s="46">
        <v>0</v>
      </c>
      <c r="BZ114" s="46" t="s">
        <v>1148</v>
      </c>
      <c r="CA114" s="46">
        <v>4</v>
      </c>
      <c r="CB114" s="46" t="s">
        <v>1148</v>
      </c>
      <c r="CC114" s="46">
        <v>0</v>
      </c>
      <c r="CD114" s="46" t="s">
        <v>1148</v>
      </c>
      <c r="CE114" s="209">
        <v>4</v>
      </c>
      <c r="CF114" s="7" t="s">
        <v>1148</v>
      </c>
      <c r="CH114" s="41">
        <v>0</v>
      </c>
      <c r="CI114" s="41" t="s">
        <v>1148</v>
      </c>
      <c r="CJ114" s="41">
        <v>0</v>
      </c>
      <c r="CK114" s="41" t="s">
        <v>1148</v>
      </c>
      <c r="CL114" s="41">
        <v>0</v>
      </c>
      <c r="CM114" s="41" t="s">
        <v>1148</v>
      </c>
      <c r="CN114" s="41">
        <v>0</v>
      </c>
      <c r="CO114" s="41" t="s">
        <v>1148</v>
      </c>
      <c r="CP114" s="43">
        <v>0</v>
      </c>
      <c r="CQ114" s="7" t="s">
        <v>1148</v>
      </c>
      <c r="CS114" s="39">
        <v>0</v>
      </c>
      <c r="CT114" s="39" t="s">
        <v>1148</v>
      </c>
      <c r="CU114" s="39">
        <v>0</v>
      </c>
      <c r="CV114" s="39" t="s">
        <v>1148</v>
      </c>
      <c r="CW114" s="39">
        <v>0</v>
      </c>
      <c r="CX114" s="39" t="s">
        <v>1148</v>
      </c>
      <c r="CY114" s="39">
        <v>0</v>
      </c>
      <c r="CZ114" s="39" t="s">
        <v>1148</v>
      </c>
      <c r="DA114" s="44">
        <v>0</v>
      </c>
      <c r="DB114" s="7" t="s">
        <v>1148</v>
      </c>
      <c r="DC114" s="1" t="str">
        <f t="shared" si="1"/>
        <v>No</v>
      </c>
    </row>
    <row r="115" spans="1:107">
      <c r="A115" s="7" t="s">
        <v>500</v>
      </c>
      <c r="B115" s="7" t="s">
        <v>501</v>
      </c>
      <c r="C115" s="37" t="s">
        <v>79</v>
      </c>
      <c r="D115" s="298">
        <v>4086</v>
      </c>
      <c r="E115" s="299">
        <v>40086</v>
      </c>
      <c r="F115" s="27" t="s">
        <v>167</v>
      </c>
      <c r="G115" s="73" t="s">
        <v>160</v>
      </c>
      <c r="H115" s="35">
        <v>2148346</v>
      </c>
      <c r="I115" s="35">
        <v>125</v>
      </c>
      <c r="J115" s="294"/>
      <c r="K115" s="8">
        <v>893893</v>
      </c>
      <c r="L115" s="8" t="s">
        <v>1148</v>
      </c>
      <c r="M115" s="8">
        <v>375647</v>
      </c>
      <c r="N115" s="9" t="s">
        <v>1148</v>
      </c>
      <c r="O115" s="8">
        <v>68845</v>
      </c>
      <c r="P115" s="9" t="s">
        <v>1148</v>
      </c>
      <c r="Q115" s="8">
        <v>205226</v>
      </c>
      <c r="R115" s="9" t="s">
        <v>1148</v>
      </c>
      <c r="S115" s="8">
        <v>0</v>
      </c>
      <c r="T115" s="9" t="s">
        <v>1148</v>
      </c>
      <c r="U115" s="33">
        <v>1543611</v>
      </c>
      <c r="V115" s="9" t="s">
        <v>1148</v>
      </c>
      <c r="W115" s="30">
        <v>481</v>
      </c>
      <c r="X115" s="9" t="s">
        <v>1148</v>
      </c>
      <c r="Y115" s="30">
        <v>209</v>
      </c>
      <c r="Z115" s="9" t="s">
        <v>1148</v>
      </c>
      <c r="AA115" s="30">
        <v>39</v>
      </c>
      <c r="AB115" s="9" t="s">
        <v>1148</v>
      </c>
      <c r="AC115" s="30">
        <v>120</v>
      </c>
      <c r="AD115" s="9" t="s">
        <v>1148</v>
      </c>
      <c r="AE115" s="80">
        <v>0</v>
      </c>
      <c r="AF115" s="46" t="s">
        <v>1148</v>
      </c>
      <c r="AG115" s="88">
        <v>849</v>
      </c>
      <c r="AH115" s="47" t="s">
        <v>1148</v>
      </c>
      <c r="AJ115" s="83">
        <v>893893</v>
      </c>
      <c r="AK115" s="46" t="s">
        <v>1148</v>
      </c>
      <c r="AL115" s="83">
        <v>375647</v>
      </c>
      <c r="AM115" s="46" t="s">
        <v>1148</v>
      </c>
      <c r="AN115" s="83">
        <v>68845</v>
      </c>
      <c r="AO115" s="46" t="s">
        <v>1148</v>
      </c>
      <c r="AP115" s="83">
        <v>205226</v>
      </c>
      <c r="AQ115" s="46" t="s">
        <v>1148</v>
      </c>
      <c r="AR115" s="83">
        <v>0</v>
      </c>
      <c r="AS115" s="46" t="s">
        <v>1148</v>
      </c>
      <c r="AT115" s="204">
        <v>1543611</v>
      </c>
      <c r="AU115" s="46" t="s">
        <v>1148</v>
      </c>
      <c r="AV115" s="46">
        <v>481</v>
      </c>
      <c r="AW115" s="46" t="s">
        <v>1148</v>
      </c>
      <c r="AX115" s="46">
        <v>209</v>
      </c>
      <c r="AY115" s="46" t="s">
        <v>1148</v>
      </c>
      <c r="AZ115" s="46">
        <v>39</v>
      </c>
      <c r="BA115" s="46" t="s">
        <v>1148</v>
      </c>
      <c r="BB115" s="46">
        <v>120</v>
      </c>
      <c r="BC115" s="46" t="s">
        <v>1148</v>
      </c>
      <c r="BD115" s="46">
        <v>0</v>
      </c>
      <c r="BE115" s="46" t="s">
        <v>1148</v>
      </c>
      <c r="BF115" s="209">
        <v>849</v>
      </c>
      <c r="BG115" s="7" t="s">
        <v>1148</v>
      </c>
      <c r="BI115" s="83">
        <v>0</v>
      </c>
      <c r="BJ115" s="46" t="s">
        <v>1148</v>
      </c>
      <c r="BK115" s="83">
        <v>0</v>
      </c>
      <c r="BL115" s="46" t="s">
        <v>1148</v>
      </c>
      <c r="BM115" s="83">
        <v>0</v>
      </c>
      <c r="BN115" s="46" t="s">
        <v>1148</v>
      </c>
      <c r="BO115" s="83">
        <v>0</v>
      </c>
      <c r="BP115" s="46" t="s">
        <v>1148</v>
      </c>
      <c r="BQ115" s="83">
        <v>0</v>
      </c>
      <c r="BR115" s="46" t="s">
        <v>1148</v>
      </c>
      <c r="BS115" s="85">
        <v>0</v>
      </c>
      <c r="BT115" s="46" t="s">
        <v>1148</v>
      </c>
      <c r="BU115" s="46">
        <v>0</v>
      </c>
      <c r="BV115" s="46" t="s">
        <v>1148</v>
      </c>
      <c r="BW115" s="46">
        <v>0</v>
      </c>
      <c r="BX115" s="46" t="s">
        <v>1148</v>
      </c>
      <c r="BY115" s="46">
        <v>0</v>
      </c>
      <c r="BZ115" s="46" t="s">
        <v>1148</v>
      </c>
      <c r="CA115" s="46">
        <v>0</v>
      </c>
      <c r="CB115" s="46" t="s">
        <v>1148</v>
      </c>
      <c r="CC115" s="46">
        <v>0</v>
      </c>
      <c r="CD115" s="46" t="s">
        <v>1148</v>
      </c>
      <c r="CE115" s="209">
        <v>0</v>
      </c>
      <c r="CF115" s="7" t="s">
        <v>1148</v>
      </c>
      <c r="CH115" s="41">
        <v>16657158</v>
      </c>
      <c r="CI115" s="41" t="s">
        <v>1148</v>
      </c>
      <c r="CJ115" s="41">
        <v>5942974</v>
      </c>
      <c r="CK115" s="41" t="s">
        <v>1148</v>
      </c>
      <c r="CL115" s="41">
        <v>1140280</v>
      </c>
      <c r="CM115" s="41" t="s">
        <v>1148</v>
      </c>
      <c r="CN115" s="41">
        <v>4015496</v>
      </c>
      <c r="CO115" s="41" t="s">
        <v>1148</v>
      </c>
      <c r="CP115" s="43">
        <v>27755908</v>
      </c>
      <c r="CQ115" s="7" t="s">
        <v>1148</v>
      </c>
      <c r="CS115" s="39">
        <v>18.634398076727305</v>
      </c>
      <c r="CT115" s="39" t="s">
        <v>1148</v>
      </c>
      <c r="CU115" s="39">
        <v>15.820634798095019</v>
      </c>
      <c r="CV115" s="39" t="s">
        <v>1148</v>
      </c>
      <c r="CW115" s="39">
        <v>16.563003849226522</v>
      </c>
      <c r="CX115" s="39" t="s">
        <v>1148</v>
      </c>
      <c r="CY115" s="39">
        <v>19.56621480709072</v>
      </c>
      <c r="CZ115" s="39" t="s">
        <v>1148</v>
      </c>
      <c r="DA115" s="44">
        <v>17.981154578452731</v>
      </c>
      <c r="DB115" s="7" t="s">
        <v>1148</v>
      </c>
      <c r="DC115" s="1" t="str">
        <f t="shared" si="1"/>
        <v>No</v>
      </c>
    </row>
    <row r="116" spans="1:107">
      <c r="A116" s="7" t="s">
        <v>348</v>
      </c>
      <c r="B116" s="7" t="s">
        <v>349</v>
      </c>
      <c r="C116" s="37" t="s">
        <v>32</v>
      </c>
      <c r="D116" s="298">
        <v>4032</v>
      </c>
      <c r="E116" s="299">
        <v>40032</v>
      </c>
      <c r="F116" s="27" t="s">
        <v>164</v>
      </c>
      <c r="G116" s="73" t="s">
        <v>160</v>
      </c>
      <c r="H116" s="35">
        <v>349064</v>
      </c>
      <c r="I116" s="35">
        <v>125</v>
      </c>
      <c r="J116" s="294"/>
      <c r="K116" s="8">
        <v>321435</v>
      </c>
      <c r="L116" s="8" t="s">
        <v>1148</v>
      </c>
      <c r="M116" s="8">
        <v>58564</v>
      </c>
      <c r="N116" s="9" t="s">
        <v>123</v>
      </c>
      <c r="O116" s="8">
        <v>26404</v>
      </c>
      <c r="P116" s="9" t="s">
        <v>123</v>
      </c>
      <c r="Q116" s="8">
        <v>79991</v>
      </c>
      <c r="R116" s="9" t="s">
        <v>1148</v>
      </c>
      <c r="S116" s="8">
        <v>0</v>
      </c>
      <c r="T116" s="9" t="s">
        <v>1148</v>
      </c>
      <c r="U116" s="33">
        <v>486394</v>
      </c>
      <c r="V116" s="9" t="s">
        <v>123</v>
      </c>
      <c r="W116" s="30">
        <v>178.8</v>
      </c>
      <c r="X116" s="9" t="s">
        <v>1148</v>
      </c>
      <c r="Y116" s="30">
        <v>30.759999999999998</v>
      </c>
      <c r="Z116" s="9" t="s">
        <v>123</v>
      </c>
      <c r="AA116" s="30">
        <v>14.22</v>
      </c>
      <c r="AB116" s="9" t="s">
        <v>123</v>
      </c>
      <c r="AC116" s="30">
        <v>46.26</v>
      </c>
      <c r="AD116" s="9" t="s">
        <v>1148</v>
      </c>
      <c r="AE116" s="80">
        <v>0</v>
      </c>
      <c r="AF116" s="46" t="s">
        <v>1148</v>
      </c>
      <c r="AG116" s="88">
        <v>270.04000000000002</v>
      </c>
      <c r="AH116" s="47" t="s">
        <v>123</v>
      </c>
      <c r="AJ116" s="83">
        <v>321435</v>
      </c>
      <c r="AK116" s="46" t="s">
        <v>1148</v>
      </c>
      <c r="AL116" s="83">
        <v>58564</v>
      </c>
      <c r="AM116" s="46" t="s">
        <v>123</v>
      </c>
      <c r="AN116" s="83">
        <v>24458</v>
      </c>
      <c r="AO116" s="46" t="s">
        <v>123</v>
      </c>
      <c r="AP116" s="83">
        <v>73858</v>
      </c>
      <c r="AQ116" s="46" t="s">
        <v>1148</v>
      </c>
      <c r="AR116" s="83">
        <v>0</v>
      </c>
      <c r="AS116" s="46" t="s">
        <v>1148</v>
      </c>
      <c r="AT116" s="204">
        <v>478315</v>
      </c>
      <c r="AU116" s="46" t="s">
        <v>123</v>
      </c>
      <c r="AV116" s="46">
        <v>178.8</v>
      </c>
      <c r="AW116" s="46" t="s">
        <v>1148</v>
      </c>
      <c r="AX116" s="46">
        <v>30.759999999999998</v>
      </c>
      <c r="AY116" s="46" t="s">
        <v>123</v>
      </c>
      <c r="AZ116" s="46">
        <v>12.92</v>
      </c>
      <c r="BA116" s="46" t="s">
        <v>123</v>
      </c>
      <c r="BB116" s="46">
        <v>40.76</v>
      </c>
      <c r="BC116" s="46" t="s">
        <v>1148</v>
      </c>
      <c r="BD116" s="46">
        <v>0</v>
      </c>
      <c r="BE116" s="46" t="s">
        <v>1148</v>
      </c>
      <c r="BF116" s="209">
        <v>263.24</v>
      </c>
      <c r="BG116" s="7" t="s">
        <v>123</v>
      </c>
      <c r="BI116" s="83">
        <v>0</v>
      </c>
      <c r="BJ116" s="46" t="s">
        <v>1148</v>
      </c>
      <c r="BK116" s="83">
        <v>0</v>
      </c>
      <c r="BL116" s="46" t="s">
        <v>1148</v>
      </c>
      <c r="BM116" s="83">
        <v>1946</v>
      </c>
      <c r="BN116" s="46" t="s">
        <v>1148</v>
      </c>
      <c r="BO116" s="83">
        <v>6133</v>
      </c>
      <c r="BP116" s="46" t="s">
        <v>1148</v>
      </c>
      <c r="BQ116" s="83">
        <v>0</v>
      </c>
      <c r="BR116" s="46" t="s">
        <v>1148</v>
      </c>
      <c r="BS116" s="85">
        <v>8079</v>
      </c>
      <c r="BT116" s="46" t="s">
        <v>1148</v>
      </c>
      <c r="BU116" s="46">
        <v>0</v>
      </c>
      <c r="BV116" s="46" t="s">
        <v>1148</v>
      </c>
      <c r="BW116" s="46">
        <v>0</v>
      </c>
      <c r="BX116" s="46" t="s">
        <v>1148</v>
      </c>
      <c r="BY116" s="46">
        <v>1.3</v>
      </c>
      <c r="BZ116" s="46" t="s">
        <v>1148</v>
      </c>
      <c r="CA116" s="46">
        <v>5.5</v>
      </c>
      <c r="CB116" s="46" t="s">
        <v>1148</v>
      </c>
      <c r="CC116" s="46">
        <v>0</v>
      </c>
      <c r="CD116" s="46" t="s">
        <v>1148</v>
      </c>
      <c r="CE116" s="209">
        <v>6.8</v>
      </c>
      <c r="CF116" s="7" t="s">
        <v>1148</v>
      </c>
      <c r="CH116" s="41">
        <v>5585990</v>
      </c>
      <c r="CI116" s="41" t="s">
        <v>1148</v>
      </c>
      <c r="CJ116" s="41">
        <v>854002</v>
      </c>
      <c r="CK116" s="41" t="s">
        <v>1148</v>
      </c>
      <c r="CL116" s="41">
        <v>565538</v>
      </c>
      <c r="CM116" s="41" t="s">
        <v>1148</v>
      </c>
      <c r="CN116" s="41">
        <v>1135632</v>
      </c>
      <c r="CO116" s="41" t="s">
        <v>1148</v>
      </c>
      <c r="CP116" s="43">
        <v>8141162</v>
      </c>
      <c r="CQ116" s="7" t="s">
        <v>1148</v>
      </c>
      <c r="CS116" s="39">
        <v>17.378287989795759</v>
      </c>
      <c r="CT116" s="39" t="s">
        <v>1148</v>
      </c>
      <c r="CU116" s="39">
        <v>14.582371422717028</v>
      </c>
      <c r="CV116" s="39" t="s">
        <v>123</v>
      </c>
      <c r="CW116" s="39">
        <v>21.418648689592487</v>
      </c>
      <c r="CX116" s="39" t="s">
        <v>123</v>
      </c>
      <c r="CY116" s="39">
        <v>14.196997162180745</v>
      </c>
      <c r="CZ116" s="39" t="s">
        <v>1148</v>
      </c>
      <c r="DA116" s="44">
        <v>16.737792818167986</v>
      </c>
      <c r="DB116" s="7" t="s">
        <v>123</v>
      </c>
      <c r="DC116" s="1" t="str">
        <f t="shared" si="1"/>
        <v>Yes</v>
      </c>
    </row>
    <row r="117" spans="1:107">
      <c r="A117" s="7" t="s">
        <v>27</v>
      </c>
      <c r="B117" s="7" t="s">
        <v>583</v>
      </c>
      <c r="C117" s="37" t="s">
        <v>26</v>
      </c>
      <c r="D117" s="298">
        <v>8109</v>
      </c>
      <c r="E117" s="299">
        <v>80109</v>
      </c>
      <c r="F117" s="27" t="s">
        <v>246</v>
      </c>
      <c r="G117" s="73" t="s">
        <v>160</v>
      </c>
      <c r="H117" s="35">
        <v>2374203</v>
      </c>
      <c r="I117" s="35">
        <v>120</v>
      </c>
      <c r="J117" s="294"/>
      <c r="K117" s="8">
        <v>0</v>
      </c>
      <c r="L117" s="8" t="s">
        <v>1148</v>
      </c>
      <c r="M117" s="8">
        <v>0</v>
      </c>
      <c r="N117" s="9" t="s">
        <v>1148</v>
      </c>
      <c r="O117" s="8">
        <v>0</v>
      </c>
      <c r="P117" s="9" t="s">
        <v>1148</v>
      </c>
      <c r="Q117" s="8">
        <v>2555</v>
      </c>
      <c r="R117" s="9" t="s">
        <v>1148</v>
      </c>
      <c r="S117" s="8">
        <v>0</v>
      </c>
      <c r="T117" s="9" t="s">
        <v>1148</v>
      </c>
      <c r="U117" s="33">
        <v>2555</v>
      </c>
      <c r="V117" s="9" t="s">
        <v>1148</v>
      </c>
      <c r="W117" s="30">
        <v>0</v>
      </c>
      <c r="X117" s="9" t="s">
        <v>1148</v>
      </c>
      <c r="Y117" s="30">
        <v>0</v>
      </c>
      <c r="Z117" s="9" t="s">
        <v>1148</v>
      </c>
      <c r="AA117" s="30">
        <v>0</v>
      </c>
      <c r="AB117" s="9" t="s">
        <v>1148</v>
      </c>
      <c r="AC117" s="30">
        <v>4</v>
      </c>
      <c r="AD117" s="9" t="s">
        <v>1148</v>
      </c>
      <c r="AE117" s="80">
        <v>0</v>
      </c>
      <c r="AF117" s="46" t="s">
        <v>1148</v>
      </c>
      <c r="AG117" s="88">
        <v>4</v>
      </c>
      <c r="AH117" s="47" t="s">
        <v>1148</v>
      </c>
      <c r="AJ117" s="83">
        <v>0</v>
      </c>
      <c r="AK117" s="46" t="s">
        <v>1148</v>
      </c>
      <c r="AL117" s="83">
        <v>0</v>
      </c>
      <c r="AM117" s="46" t="s">
        <v>1148</v>
      </c>
      <c r="AN117" s="83">
        <v>0</v>
      </c>
      <c r="AO117" s="46" t="s">
        <v>1148</v>
      </c>
      <c r="AP117" s="83">
        <v>2280</v>
      </c>
      <c r="AQ117" s="46" t="s">
        <v>1148</v>
      </c>
      <c r="AR117" s="83">
        <v>0</v>
      </c>
      <c r="AS117" s="46" t="s">
        <v>1148</v>
      </c>
      <c r="AT117" s="204">
        <v>2280</v>
      </c>
      <c r="AU117" s="46" t="s">
        <v>1148</v>
      </c>
      <c r="AV117" s="46">
        <v>0</v>
      </c>
      <c r="AW117" s="46" t="s">
        <v>1148</v>
      </c>
      <c r="AX117" s="46">
        <v>0</v>
      </c>
      <c r="AY117" s="46" t="s">
        <v>1148</v>
      </c>
      <c r="AZ117" s="46">
        <v>0</v>
      </c>
      <c r="BA117" s="46" t="s">
        <v>1148</v>
      </c>
      <c r="BB117" s="46">
        <v>2</v>
      </c>
      <c r="BC117" s="46" t="s">
        <v>1148</v>
      </c>
      <c r="BD117" s="46">
        <v>0</v>
      </c>
      <c r="BE117" s="46" t="s">
        <v>1148</v>
      </c>
      <c r="BF117" s="209">
        <v>2</v>
      </c>
      <c r="BG117" s="7" t="s">
        <v>1148</v>
      </c>
      <c r="BI117" s="83">
        <v>0</v>
      </c>
      <c r="BJ117" s="46" t="s">
        <v>1148</v>
      </c>
      <c r="BK117" s="83">
        <v>0</v>
      </c>
      <c r="BL117" s="46" t="s">
        <v>1148</v>
      </c>
      <c r="BM117" s="83">
        <v>0</v>
      </c>
      <c r="BN117" s="46" t="s">
        <v>1148</v>
      </c>
      <c r="BO117" s="83">
        <v>275</v>
      </c>
      <c r="BP117" s="46" t="s">
        <v>1148</v>
      </c>
      <c r="BQ117" s="83">
        <v>0</v>
      </c>
      <c r="BR117" s="46" t="s">
        <v>1148</v>
      </c>
      <c r="BS117" s="85">
        <v>275</v>
      </c>
      <c r="BT117" s="46" t="s">
        <v>1148</v>
      </c>
      <c r="BU117" s="46">
        <v>0</v>
      </c>
      <c r="BV117" s="46" t="s">
        <v>1148</v>
      </c>
      <c r="BW117" s="46">
        <v>0</v>
      </c>
      <c r="BX117" s="46" t="s">
        <v>1148</v>
      </c>
      <c r="BY117" s="46">
        <v>0</v>
      </c>
      <c r="BZ117" s="46" t="s">
        <v>1148</v>
      </c>
      <c r="CA117" s="46">
        <v>2</v>
      </c>
      <c r="CB117" s="46" t="s">
        <v>1148</v>
      </c>
      <c r="CC117" s="46">
        <v>0</v>
      </c>
      <c r="CD117" s="46" t="s">
        <v>1148</v>
      </c>
      <c r="CE117" s="209">
        <v>2</v>
      </c>
      <c r="CF117" s="7" t="s">
        <v>1148</v>
      </c>
      <c r="CH117" s="41">
        <v>0</v>
      </c>
      <c r="CI117" s="41" t="s">
        <v>1148</v>
      </c>
      <c r="CJ117" s="41">
        <v>0</v>
      </c>
      <c r="CK117" s="41" t="s">
        <v>1148</v>
      </c>
      <c r="CL117" s="41">
        <v>0</v>
      </c>
      <c r="CM117" s="41" t="s">
        <v>1148</v>
      </c>
      <c r="CN117" s="41">
        <v>0</v>
      </c>
      <c r="CO117" s="41" t="s">
        <v>1148</v>
      </c>
      <c r="CP117" s="43">
        <v>0</v>
      </c>
      <c r="CQ117" s="7" t="s">
        <v>1148</v>
      </c>
      <c r="CS117" s="39" t="s">
        <v>1148</v>
      </c>
      <c r="CT117" s="39" t="s">
        <v>1148</v>
      </c>
      <c r="CU117" s="39" t="s">
        <v>1148</v>
      </c>
      <c r="CV117" s="39" t="s">
        <v>1148</v>
      </c>
      <c r="CW117" s="39" t="s">
        <v>1148</v>
      </c>
      <c r="CX117" s="39" t="s">
        <v>1148</v>
      </c>
      <c r="CY117" s="39">
        <v>0</v>
      </c>
      <c r="CZ117" s="39" t="s">
        <v>1148</v>
      </c>
      <c r="DA117" s="44">
        <v>0</v>
      </c>
      <c r="DB117" s="7" t="s">
        <v>1148</v>
      </c>
      <c r="DC117" s="1" t="str">
        <f t="shared" si="1"/>
        <v>No</v>
      </c>
    </row>
    <row r="118" spans="1:107">
      <c r="A118" s="7" t="s">
        <v>677</v>
      </c>
      <c r="B118" s="7" t="s">
        <v>678</v>
      </c>
      <c r="C118" s="37" t="s">
        <v>45</v>
      </c>
      <c r="D118" s="298">
        <v>4017</v>
      </c>
      <c r="E118" s="299">
        <v>40017</v>
      </c>
      <c r="F118" s="27" t="s">
        <v>167</v>
      </c>
      <c r="G118" s="73" t="s">
        <v>160</v>
      </c>
      <c r="H118" s="35">
        <v>290263</v>
      </c>
      <c r="I118" s="35">
        <v>120</v>
      </c>
      <c r="J118" s="294"/>
      <c r="K118" s="8">
        <v>229213</v>
      </c>
      <c r="L118" s="8" t="s">
        <v>1148</v>
      </c>
      <c r="M118" s="8">
        <v>69416</v>
      </c>
      <c r="N118" s="9" t="s">
        <v>1148</v>
      </c>
      <c r="O118" s="8">
        <v>7865</v>
      </c>
      <c r="P118" s="9" t="s">
        <v>1148</v>
      </c>
      <c r="Q118" s="8">
        <v>26286</v>
      </c>
      <c r="R118" s="9" t="s">
        <v>1148</v>
      </c>
      <c r="S118" s="8">
        <v>0</v>
      </c>
      <c r="T118" s="9" t="s">
        <v>1148</v>
      </c>
      <c r="U118" s="33">
        <v>332780</v>
      </c>
      <c r="V118" s="9" t="s">
        <v>1148</v>
      </c>
      <c r="W118" s="30">
        <v>122</v>
      </c>
      <c r="X118" s="9" t="s">
        <v>1148</v>
      </c>
      <c r="Y118" s="30">
        <v>40</v>
      </c>
      <c r="Z118" s="9" t="s">
        <v>1148</v>
      </c>
      <c r="AA118" s="30">
        <v>4</v>
      </c>
      <c r="AB118" s="9" t="s">
        <v>1148</v>
      </c>
      <c r="AC118" s="30">
        <v>14</v>
      </c>
      <c r="AD118" s="9" t="s">
        <v>1148</v>
      </c>
      <c r="AE118" s="80">
        <v>0</v>
      </c>
      <c r="AF118" s="46" t="s">
        <v>1148</v>
      </c>
      <c r="AG118" s="88">
        <v>180</v>
      </c>
      <c r="AH118" s="47" t="s">
        <v>1148</v>
      </c>
      <c r="AJ118" s="83">
        <v>228074</v>
      </c>
      <c r="AK118" s="46" t="s">
        <v>1148</v>
      </c>
      <c r="AL118" s="83">
        <v>69416</v>
      </c>
      <c r="AM118" s="46" t="s">
        <v>1148</v>
      </c>
      <c r="AN118" s="83">
        <v>7865</v>
      </c>
      <c r="AO118" s="46" t="s">
        <v>1148</v>
      </c>
      <c r="AP118" s="83">
        <v>26286</v>
      </c>
      <c r="AQ118" s="46" t="s">
        <v>1148</v>
      </c>
      <c r="AR118" s="83">
        <v>0</v>
      </c>
      <c r="AS118" s="46" t="s">
        <v>1148</v>
      </c>
      <c r="AT118" s="204">
        <v>331641</v>
      </c>
      <c r="AU118" s="46" t="s">
        <v>1148</v>
      </c>
      <c r="AV118" s="46">
        <v>121</v>
      </c>
      <c r="AW118" s="46" t="s">
        <v>1148</v>
      </c>
      <c r="AX118" s="46">
        <v>40</v>
      </c>
      <c r="AY118" s="46" t="s">
        <v>1148</v>
      </c>
      <c r="AZ118" s="46">
        <v>4</v>
      </c>
      <c r="BA118" s="46" t="s">
        <v>1148</v>
      </c>
      <c r="BB118" s="46">
        <v>14</v>
      </c>
      <c r="BC118" s="46" t="s">
        <v>1148</v>
      </c>
      <c r="BD118" s="46">
        <v>0</v>
      </c>
      <c r="BE118" s="46" t="s">
        <v>1148</v>
      </c>
      <c r="BF118" s="209">
        <v>179</v>
      </c>
      <c r="BG118" s="7" t="s">
        <v>1148</v>
      </c>
      <c r="BI118" s="83">
        <v>1139</v>
      </c>
      <c r="BJ118" s="46" t="s">
        <v>1148</v>
      </c>
      <c r="BK118" s="83">
        <v>0</v>
      </c>
      <c r="BL118" s="46" t="s">
        <v>1148</v>
      </c>
      <c r="BM118" s="83">
        <v>0</v>
      </c>
      <c r="BN118" s="46" t="s">
        <v>1148</v>
      </c>
      <c r="BO118" s="83">
        <v>0</v>
      </c>
      <c r="BP118" s="46" t="s">
        <v>1148</v>
      </c>
      <c r="BQ118" s="83">
        <v>0</v>
      </c>
      <c r="BR118" s="46" t="s">
        <v>1148</v>
      </c>
      <c r="BS118" s="85">
        <v>1139</v>
      </c>
      <c r="BT118" s="46" t="s">
        <v>1148</v>
      </c>
      <c r="BU118" s="46">
        <v>1</v>
      </c>
      <c r="BV118" s="46" t="s">
        <v>1148</v>
      </c>
      <c r="BW118" s="46">
        <v>0</v>
      </c>
      <c r="BX118" s="46" t="s">
        <v>1148</v>
      </c>
      <c r="BY118" s="46">
        <v>0</v>
      </c>
      <c r="BZ118" s="46" t="s">
        <v>1148</v>
      </c>
      <c r="CA118" s="46">
        <v>0</v>
      </c>
      <c r="CB118" s="46" t="s">
        <v>1148</v>
      </c>
      <c r="CC118" s="46">
        <v>0</v>
      </c>
      <c r="CD118" s="46" t="s">
        <v>1148</v>
      </c>
      <c r="CE118" s="209">
        <v>1</v>
      </c>
      <c r="CF118" s="7" t="s">
        <v>1148</v>
      </c>
      <c r="CH118" s="41">
        <v>4992945</v>
      </c>
      <c r="CI118" s="41" t="s">
        <v>1148</v>
      </c>
      <c r="CJ118" s="41">
        <v>1641333</v>
      </c>
      <c r="CK118" s="41" t="s">
        <v>1148</v>
      </c>
      <c r="CL118" s="41">
        <v>125283</v>
      </c>
      <c r="CM118" s="41" t="s">
        <v>1148</v>
      </c>
      <c r="CN118" s="41">
        <v>632895</v>
      </c>
      <c r="CO118" s="41" t="s">
        <v>1148</v>
      </c>
      <c r="CP118" s="43">
        <v>7392456</v>
      </c>
      <c r="CQ118" s="7" t="s">
        <v>1148</v>
      </c>
      <c r="CS118" s="39">
        <v>21.78299223866011</v>
      </c>
      <c r="CT118" s="39" t="s">
        <v>1148</v>
      </c>
      <c r="CU118" s="39">
        <v>23.644880142906533</v>
      </c>
      <c r="CV118" s="39" t="s">
        <v>1148</v>
      </c>
      <c r="CW118" s="39">
        <v>15.929179910998092</v>
      </c>
      <c r="CX118" s="39" t="s">
        <v>1148</v>
      </c>
      <c r="CY118" s="39">
        <v>24.077265464505821</v>
      </c>
      <c r="CZ118" s="39" t="s">
        <v>1148</v>
      </c>
      <c r="DA118" s="44">
        <v>22.214243644449787</v>
      </c>
      <c r="DB118" s="7" t="s">
        <v>1148</v>
      </c>
      <c r="DC118" s="1" t="str">
        <f t="shared" si="1"/>
        <v>No</v>
      </c>
    </row>
    <row r="119" spans="1:107">
      <c r="A119" s="7" t="s">
        <v>274</v>
      </c>
      <c r="B119" s="7" t="s">
        <v>275</v>
      </c>
      <c r="C119" s="37" t="s">
        <v>40</v>
      </c>
      <c r="D119" s="298">
        <v>5060</v>
      </c>
      <c r="E119" s="299">
        <v>50060</v>
      </c>
      <c r="F119" s="27" t="s">
        <v>167</v>
      </c>
      <c r="G119" s="73" t="s">
        <v>160</v>
      </c>
      <c r="H119" s="35">
        <v>145361</v>
      </c>
      <c r="I119" s="35">
        <v>119</v>
      </c>
      <c r="J119" s="294"/>
      <c r="K119" s="8">
        <v>412891</v>
      </c>
      <c r="L119" s="8" t="s">
        <v>1148</v>
      </c>
      <c r="M119" s="8">
        <v>84623</v>
      </c>
      <c r="N119" s="9" t="s">
        <v>1148</v>
      </c>
      <c r="O119" s="8">
        <v>12504</v>
      </c>
      <c r="P119" s="9" t="s">
        <v>1148</v>
      </c>
      <c r="Q119" s="8">
        <v>44161</v>
      </c>
      <c r="R119" s="9" t="s">
        <v>1148</v>
      </c>
      <c r="S119" s="8">
        <v>0</v>
      </c>
      <c r="T119" s="9" t="s">
        <v>1148</v>
      </c>
      <c r="U119" s="33">
        <v>554179</v>
      </c>
      <c r="V119" s="9" t="s">
        <v>1148</v>
      </c>
      <c r="W119" s="30">
        <v>249.28</v>
      </c>
      <c r="X119" s="9" t="s">
        <v>1148</v>
      </c>
      <c r="Y119" s="30">
        <v>56.83</v>
      </c>
      <c r="Z119" s="9" t="s">
        <v>1148</v>
      </c>
      <c r="AA119" s="30">
        <v>8</v>
      </c>
      <c r="AB119" s="9" t="s">
        <v>1148</v>
      </c>
      <c r="AC119" s="30">
        <v>28.05</v>
      </c>
      <c r="AD119" s="9" t="s">
        <v>1148</v>
      </c>
      <c r="AE119" s="80">
        <v>0</v>
      </c>
      <c r="AF119" s="46" t="s">
        <v>1148</v>
      </c>
      <c r="AG119" s="88">
        <v>342.15999999999997</v>
      </c>
      <c r="AH119" s="47" t="s">
        <v>1148</v>
      </c>
      <c r="AJ119" s="83">
        <v>278677</v>
      </c>
      <c r="AK119" s="46" t="s">
        <v>1148</v>
      </c>
      <c r="AL119" s="83">
        <v>69096</v>
      </c>
      <c r="AM119" s="46" t="s">
        <v>1148</v>
      </c>
      <c r="AN119" s="83">
        <v>8061</v>
      </c>
      <c r="AO119" s="46" t="s">
        <v>1148</v>
      </c>
      <c r="AP119" s="83">
        <v>32284</v>
      </c>
      <c r="AQ119" s="46" t="s">
        <v>1148</v>
      </c>
      <c r="AR119" s="83">
        <v>0</v>
      </c>
      <c r="AS119" s="46" t="s">
        <v>1148</v>
      </c>
      <c r="AT119" s="204">
        <v>388118</v>
      </c>
      <c r="AU119" s="46" t="s">
        <v>1148</v>
      </c>
      <c r="AV119" s="46">
        <v>155.4</v>
      </c>
      <c r="AW119" s="46" t="s">
        <v>1148</v>
      </c>
      <c r="AX119" s="46">
        <v>41.3</v>
      </c>
      <c r="AY119" s="46" t="s">
        <v>1148</v>
      </c>
      <c r="AZ119" s="46">
        <v>4</v>
      </c>
      <c r="BA119" s="46" t="s">
        <v>1148</v>
      </c>
      <c r="BB119" s="46">
        <v>17</v>
      </c>
      <c r="BC119" s="46" t="s">
        <v>1148</v>
      </c>
      <c r="BD119" s="46">
        <v>0</v>
      </c>
      <c r="BE119" s="46" t="s">
        <v>1148</v>
      </c>
      <c r="BF119" s="209">
        <v>217.7</v>
      </c>
      <c r="BG119" s="7" t="s">
        <v>1148</v>
      </c>
      <c r="BI119" s="83">
        <v>134214</v>
      </c>
      <c r="BJ119" s="46" t="s">
        <v>1148</v>
      </c>
      <c r="BK119" s="83">
        <v>15527</v>
      </c>
      <c r="BL119" s="46" t="s">
        <v>1148</v>
      </c>
      <c r="BM119" s="83">
        <v>4443</v>
      </c>
      <c r="BN119" s="46" t="s">
        <v>1148</v>
      </c>
      <c r="BO119" s="83">
        <v>11877</v>
      </c>
      <c r="BP119" s="46" t="s">
        <v>1148</v>
      </c>
      <c r="BQ119" s="83">
        <v>0</v>
      </c>
      <c r="BR119" s="46" t="s">
        <v>1148</v>
      </c>
      <c r="BS119" s="85">
        <v>166061</v>
      </c>
      <c r="BT119" s="46" t="s">
        <v>1148</v>
      </c>
      <c r="BU119" s="46">
        <v>93.88</v>
      </c>
      <c r="BV119" s="46" t="s">
        <v>1148</v>
      </c>
      <c r="BW119" s="46">
        <v>15.530000000000001</v>
      </c>
      <c r="BX119" s="46" t="s">
        <v>1148</v>
      </c>
      <c r="BY119" s="46">
        <v>4</v>
      </c>
      <c r="BZ119" s="46" t="s">
        <v>1148</v>
      </c>
      <c r="CA119" s="46">
        <v>11.05</v>
      </c>
      <c r="CB119" s="46" t="s">
        <v>1148</v>
      </c>
      <c r="CC119" s="46">
        <v>0</v>
      </c>
      <c r="CD119" s="46" t="s">
        <v>1148</v>
      </c>
      <c r="CE119" s="209">
        <v>124.46</v>
      </c>
      <c r="CF119" s="7" t="s">
        <v>1148</v>
      </c>
      <c r="CH119" s="41">
        <v>0</v>
      </c>
      <c r="CI119" s="41" t="s">
        <v>1148</v>
      </c>
      <c r="CJ119" s="41">
        <v>0</v>
      </c>
      <c r="CK119" s="41" t="s">
        <v>1148</v>
      </c>
      <c r="CL119" s="41">
        <v>0</v>
      </c>
      <c r="CM119" s="41" t="s">
        <v>1148</v>
      </c>
      <c r="CN119" s="41">
        <v>0</v>
      </c>
      <c r="CO119" s="41" t="s">
        <v>1148</v>
      </c>
      <c r="CP119" s="43">
        <v>0</v>
      </c>
      <c r="CQ119" s="7" t="s">
        <v>1148</v>
      </c>
      <c r="CS119" s="39">
        <v>0</v>
      </c>
      <c r="CT119" s="39" t="s">
        <v>1148</v>
      </c>
      <c r="CU119" s="39">
        <v>0</v>
      </c>
      <c r="CV119" s="39" t="s">
        <v>1148</v>
      </c>
      <c r="CW119" s="39">
        <v>0</v>
      </c>
      <c r="CX119" s="39" t="s">
        <v>1148</v>
      </c>
      <c r="CY119" s="39">
        <v>0</v>
      </c>
      <c r="CZ119" s="39" t="s">
        <v>1148</v>
      </c>
      <c r="DA119" s="44">
        <v>0</v>
      </c>
      <c r="DB119" s="7" t="s">
        <v>1148</v>
      </c>
      <c r="DC119" s="1" t="str">
        <f t="shared" si="1"/>
        <v>No</v>
      </c>
    </row>
    <row r="120" spans="1:107">
      <c r="A120" s="7" t="s">
        <v>613</v>
      </c>
      <c r="B120" s="7" t="s">
        <v>614</v>
      </c>
      <c r="C120" s="37" t="s">
        <v>17</v>
      </c>
      <c r="D120" s="298">
        <v>9006</v>
      </c>
      <c r="E120" s="299">
        <v>90006</v>
      </c>
      <c r="F120" s="27" t="s">
        <v>167</v>
      </c>
      <c r="G120" s="73" t="s">
        <v>160</v>
      </c>
      <c r="H120" s="35">
        <v>163703</v>
      </c>
      <c r="I120" s="35">
        <v>118</v>
      </c>
      <c r="J120" s="294"/>
      <c r="K120" s="8">
        <v>460953</v>
      </c>
      <c r="L120" s="8" t="s">
        <v>1148</v>
      </c>
      <c r="M120" s="8">
        <v>65129</v>
      </c>
      <c r="N120" s="9" t="s">
        <v>1148</v>
      </c>
      <c r="O120" s="8">
        <v>22098</v>
      </c>
      <c r="P120" s="9" t="s">
        <v>1148</v>
      </c>
      <c r="Q120" s="8">
        <v>70809</v>
      </c>
      <c r="R120" s="9" t="s">
        <v>1148</v>
      </c>
      <c r="S120" s="8">
        <v>8095</v>
      </c>
      <c r="T120" s="9" t="s">
        <v>1148</v>
      </c>
      <c r="U120" s="33">
        <v>627084</v>
      </c>
      <c r="V120" s="9" t="s">
        <v>1148</v>
      </c>
      <c r="W120" s="30">
        <v>237</v>
      </c>
      <c r="X120" s="9" t="s">
        <v>1148</v>
      </c>
      <c r="Y120" s="30">
        <v>36</v>
      </c>
      <c r="Z120" s="9" t="s">
        <v>1148</v>
      </c>
      <c r="AA120" s="30">
        <v>15</v>
      </c>
      <c r="AB120" s="9" t="s">
        <v>1148</v>
      </c>
      <c r="AC120" s="30">
        <v>42.1</v>
      </c>
      <c r="AD120" s="9" t="s">
        <v>1148</v>
      </c>
      <c r="AE120" s="80">
        <v>4</v>
      </c>
      <c r="AF120" s="46" t="s">
        <v>1148</v>
      </c>
      <c r="AG120" s="88">
        <v>334.1</v>
      </c>
      <c r="AH120" s="47" t="s">
        <v>1148</v>
      </c>
      <c r="AJ120" s="83">
        <v>460953</v>
      </c>
      <c r="AK120" s="46" t="s">
        <v>1148</v>
      </c>
      <c r="AL120" s="83">
        <v>65129</v>
      </c>
      <c r="AM120" s="46" t="s">
        <v>1148</v>
      </c>
      <c r="AN120" s="83">
        <v>22098</v>
      </c>
      <c r="AO120" s="46" t="s">
        <v>1148</v>
      </c>
      <c r="AP120" s="83">
        <v>70809</v>
      </c>
      <c r="AQ120" s="46" t="s">
        <v>1148</v>
      </c>
      <c r="AR120" s="83">
        <v>8095</v>
      </c>
      <c r="AS120" s="46" t="s">
        <v>1148</v>
      </c>
      <c r="AT120" s="204">
        <v>627084</v>
      </c>
      <c r="AU120" s="46" t="s">
        <v>1148</v>
      </c>
      <c r="AV120" s="46">
        <v>237</v>
      </c>
      <c r="AW120" s="46" t="s">
        <v>1148</v>
      </c>
      <c r="AX120" s="46">
        <v>36</v>
      </c>
      <c r="AY120" s="46" t="s">
        <v>1148</v>
      </c>
      <c r="AZ120" s="46">
        <v>15</v>
      </c>
      <c r="BA120" s="46" t="s">
        <v>1148</v>
      </c>
      <c r="BB120" s="46">
        <v>42.1</v>
      </c>
      <c r="BC120" s="46" t="s">
        <v>1148</v>
      </c>
      <c r="BD120" s="46">
        <v>4</v>
      </c>
      <c r="BE120" s="46" t="s">
        <v>1148</v>
      </c>
      <c r="BF120" s="209">
        <v>334.1</v>
      </c>
      <c r="BG120" s="7" t="s">
        <v>1148</v>
      </c>
      <c r="BI120" s="83">
        <v>0</v>
      </c>
      <c r="BJ120" s="46" t="s">
        <v>1148</v>
      </c>
      <c r="BK120" s="83">
        <v>0</v>
      </c>
      <c r="BL120" s="46" t="s">
        <v>1148</v>
      </c>
      <c r="BM120" s="83">
        <v>0</v>
      </c>
      <c r="BN120" s="46" t="s">
        <v>1148</v>
      </c>
      <c r="BO120" s="83">
        <v>0</v>
      </c>
      <c r="BP120" s="46" t="s">
        <v>1148</v>
      </c>
      <c r="BQ120" s="83">
        <v>0</v>
      </c>
      <c r="BR120" s="46" t="s">
        <v>1148</v>
      </c>
      <c r="BS120" s="85">
        <v>0</v>
      </c>
      <c r="BT120" s="46" t="s">
        <v>1148</v>
      </c>
      <c r="BU120" s="46">
        <v>0</v>
      </c>
      <c r="BV120" s="46" t="s">
        <v>1148</v>
      </c>
      <c r="BW120" s="46">
        <v>0</v>
      </c>
      <c r="BX120" s="46" t="s">
        <v>1148</v>
      </c>
      <c r="BY120" s="46">
        <v>0</v>
      </c>
      <c r="BZ120" s="46" t="s">
        <v>1148</v>
      </c>
      <c r="CA120" s="46">
        <v>0</v>
      </c>
      <c r="CB120" s="46" t="s">
        <v>1148</v>
      </c>
      <c r="CC120" s="46">
        <v>0</v>
      </c>
      <c r="CD120" s="46" t="s">
        <v>1148</v>
      </c>
      <c r="CE120" s="209">
        <v>0</v>
      </c>
      <c r="CF120" s="7" t="s">
        <v>1148</v>
      </c>
      <c r="CH120" s="41">
        <v>0</v>
      </c>
      <c r="CI120" s="41" t="s">
        <v>1148</v>
      </c>
      <c r="CJ120" s="41">
        <v>0</v>
      </c>
      <c r="CK120" s="41" t="s">
        <v>1148</v>
      </c>
      <c r="CL120" s="41">
        <v>0</v>
      </c>
      <c r="CM120" s="41" t="s">
        <v>1148</v>
      </c>
      <c r="CN120" s="41">
        <v>0</v>
      </c>
      <c r="CO120" s="41" t="s">
        <v>1148</v>
      </c>
      <c r="CP120" s="43">
        <v>0</v>
      </c>
      <c r="CQ120" s="7" t="s">
        <v>1148</v>
      </c>
      <c r="CS120" s="39">
        <v>0</v>
      </c>
      <c r="CT120" s="39" t="s">
        <v>1148</v>
      </c>
      <c r="CU120" s="39">
        <v>0</v>
      </c>
      <c r="CV120" s="39" t="s">
        <v>1148</v>
      </c>
      <c r="CW120" s="39">
        <v>0</v>
      </c>
      <c r="CX120" s="39" t="s">
        <v>1148</v>
      </c>
      <c r="CY120" s="39">
        <v>0</v>
      </c>
      <c r="CZ120" s="39" t="s">
        <v>1148</v>
      </c>
      <c r="DA120" s="44">
        <v>0</v>
      </c>
      <c r="DB120" s="7" t="s">
        <v>1148</v>
      </c>
      <c r="DC120" s="1" t="str">
        <f t="shared" si="1"/>
        <v>No</v>
      </c>
    </row>
    <row r="121" spans="1:107">
      <c r="A121" s="7" t="s">
        <v>233</v>
      </c>
      <c r="B121" s="7" t="s">
        <v>234</v>
      </c>
      <c r="C121" s="37" t="s">
        <v>84</v>
      </c>
      <c r="D121" s="298">
        <v>6059</v>
      </c>
      <c r="E121" s="299">
        <v>60059</v>
      </c>
      <c r="F121" s="27" t="s">
        <v>167</v>
      </c>
      <c r="G121" s="73" t="s">
        <v>160</v>
      </c>
      <c r="H121" s="35">
        <v>171345</v>
      </c>
      <c r="I121" s="35">
        <v>118</v>
      </c>
      <c r="J121" s="294"/>
      <c r="K121" s="8">
        <v>142479</v>
      </c>
      <c r="L121" s="8" t="s">
        <v>1148</v>
      </c>
      <c r="M121" s="8">
        <v>29577</v>
      </c>
      <c r="N121" s="9" t="s">
        <v>1148</v>
      </c>
      <c r="O121" s="8">
        <v>2609</v>
      </c>
      <c r="P121" s="9" t="s">
        <v>1148</v>
      </c>
      <c r="Q121" s="8">
        <v>29278</v>
      </c>
      <c r="R121" s="9" t="s">
        <v>1148</v>
      </c>
      <c r="S121" s="8">
        <v>0</v>
      </c>
      <c r="T121" s="9" t="s">
        <v>1148</v>
      </c>
      <c r="U121" s="33">
        <v>203943</v>
      </c>
      <c r="V121" s="9" t="s">
        <v>1148</v>
      </c>
      <c r="W121" s="30">
        <v>74</v>
      </c>
      <c r="X121" s="9" t="s">
        <v>1148</v>
      </c>
      <c r="Y121" s="30">
        <v>14</v>
      </c>
      <c r="Z121" s="9" t="s">
        <v>1148</v>
      </c>
      <c r="AA121" s="30">
        <v>2</v>
      </c>
      <c r="AB121" s="9" t="s">
        <v>1148</v>
      </c>
      <c r="AC121" s="30">
        <v>15</v>
      </c>
      <c r="AD121" s="9" t="s">
        <v>1148</v>
      </c>
      <c r="AE121" s="80">
        <v>0</v>
      </c>
      <c r="AF121" s="46" t="s">
        <v>1148</v>
      </c>
      <c r="AG121" s="88">
        <v>105</v>
      </c>
      <c r="AH121" s="47" t="s">
        <v>1148</v>
      </c>
      <c r="AJ121" s="83">
        <v>122859</v>
      </c>
      <c r="AK121" s="46" t="s">
        <v>1148</v>
      </c>
      <c r="AL121" s="83">
        <v>29577</v>
      </c>
      <c r="AM121" s="46" t="s">
        <v>1148</v>
      </c>
      <c r="AN121" s="83">
        <v>0</v>
      </c>
      <c r="AO121" s="46" t="s">
        <v>1148</v>
      </c>
      <c r="AP121" s="83">
        <v>29278</v>
      </c>
      <c r="AQ121" s="46" t="s">
        <v>1148</v>
      </c>
      <c r="AR121" s="83">
        <v>0</v>
      </c>
      <c r="AS121" s="46" t="s">
        <v>1148</v>
      </c>
      <c r="AT121" s="204">
        <v>181714</v>
      </c>
      <c r="AU121" s="46" t="s">
        <v>1148</v>
      </c>
      <c r="AV121" s="46">
        <v>59</v>
      </c>
      <c r="AW121" s="46" t="s">
        <v>1148</v>
      </c>
      <c r="AX121" s="46">
        <v>14</v>
      </c>
      <c r="AY121" s="46" t="s">
        <v>1148</v>
      </c>
      <c r="AZ121" s="46">
        <v>0</v>
      </c>
      <c r="BA121" s="46" t="s">
        <v>1148</v>
      </c>
      <c r="BB121" s="46">
        <v>15</v>
      </c>
      <c r="BC121" s="46" t="s">
        <v>1148</v>
      </c>
      <c r="BD121" s="46">
        <v>0</v>
      </c>
      <c r="BE121" s="46" t="s">
        <v>1148</v>
      </c>
      <c r="BF121" s="209">
        <v>88</v>
      </c>
      <c r="BG121" s="7" t="s">
        <v>1148</v>
      </c>
      <c r="BI121" s="83">
        <v>19620</v>
      </c>
      <c r="BJ121" s="46" t="s">
        <v>1148</v>
      </c>
      <c r="BK121" s="83">
        <v>0</v>
      </c>
      <c r="BL121" s="46" t="s">
        <v>1148</v>
      </c>
      <c r="BM121" s="83">
        <v>2609</v>
      </c>
      <c r="BN121" s="46" t="s">
        <v>1148</v>
      </c>
      <c r="BO121" s="83">
        <v>0</v>
      </c>
      <c r="BP121" s="46" t="s">
        <v>1148</v>
      </c>
      <c r="BQ121" s="83">
        <v>0</v>
      </c>
      <c r="BR121" s="46" t="s">
        <v>1148</v>
      </c>
      <c r="BS121" s="85">
        <v>22229</v>
      </c>
      <c r="BT121" s="46" t="s">
        <v>1148</v>
      </c>
      <c r="BU121" s="46">
        <v>15</v>
      </c>
      <c r="BV121" s="46" t="s">
        <v>1148</v>
      </c>
      <c r="BW121" s="46">
        <v>0</v>
      </c>
      <c r="BX121" s="46" t="s">
        <v>1148</v>
      </c>
      <c r="BY121" s="46">
        <v>2</v>
      </c>
      <c r="BZ121" s="46" t="s">
        <v>1148</v>
      </c>
      <c r="CA121" s="46">
        <v>0</v>
      </c>
      <c r="CB121" s="46" t="s">
        <v>1148</v>
      </c>
      <c r="CC121" s="46">
        <v>0</v>
      </c>
      <c r="CD121" s="46" t="s">
        <v>1148</v>
      </c>
      <c r="CE121" s="209">
        <v>17</v>
      </c>
      <c r="CF121" s="7" t="s">
        <v>1148</v>
      </c>
      <c r="CH121" s="41">
        <v>0</v>
      </c>
      <c r="CI121" s="41" t="s">
        <v>1148</v>
      </c>
      <c r="CJ121" s="41">
        <v>0</v>
      </c>
      <c r="CK121" s="41" t="s">
        <v>1148</v>
      </c>
      <c r="CL121" s="41">
        <v>0</v>
      </c>
      <c r="CM121" s="41" t="s">
        <v>1148</v>
      </c>
      <c r="CN121" s="41">
        <v>0</v>
      </c>
      <c r="CO121" s="41" t="s">
        <v>1148</v>
      </c>
      <c r="CP121" s="43">
        <v>0</v>
      </c>
      <c r="CQ121" s="7" t="s">
        <v>1148</v>
      </c>
      <c r="CS121" s="39">
        <v>0</v>
      </c>
      <c r="CT121" s="39" t="s">
        <v>1148</v>
      </c>
      <c r="CU121" s="39">
        <v>0</v>
      </c>
      <c r="CV121" s="39" t="s">
        <v>1148</v>
      </c>
      <c r="CW121" s="39">
        <v>0</v>
      </c>
      <c r="CX121" s="39" t="s">
        <v>1148</v>
      </c>
      <c r="CY121" s="39">
        <v>0</v>
      </c>
      <c r="CZ121" s="39" t="s">
        <v>1148</v>
      </c>
      <c r="DA121" s="44">
        <v>0</v>
      </c>
      <c r="DB121" s="7" t="s">
        <v>1148</v>
      </c>
      <c r="DC121" s="1" t="str">
        <f t="shared" si="1"/>
        <v>No</v>
      </c>
    </row>
    <row r="122" spans="1:107">
      <c r="A122" s="7" t="s">
        <v>809</v>
      </c>
      <c r="B122" s="7" t="s">
        <v>353</v>
      </c>
      <c r="C122" s="37" t="s">
        <v>40</v>
      </c>
      <c r="D122" s="298">
        <v>5211</v>
      </c>
      <c r="E122" s="299">
        <v>50211</v>
      </c>
      <c r="F122" s="27" t="s">
        <v>167</v>
      </c>
      <c r="G122" s="73" t="s">
        <v>160</v>
      </c>
      <c r="H122" s="35">
        <v>67821</v>
      </c>
      <c r="I122" s="35">
        <v>117</v>
      </c>
      <c r="J122" s="294"/>
      <c r="K122" s="8">
        <v>306188</v>
      </c>
      <c r="L122" s="8" t="s">
        <v>1148</v>
      </c>
      <c r="M122" s="8">
        <v>30668</v>
      </c>
      <c r="N122" s="9" t="s">
        <v>1148</v>
      </c>
      <c r="O122" s="8">
        <v>0</v>
      </c>
      <c r="P122" s="9" t="s">
        <v>1148</v>
      </c>
      <c r="Q122" s="8">
        <v>36178</v>
      </c>
      <c r="R122" s="9" t="s">
        <v>1148</v>
      </c>
      <c r="S122" s="8">
        <v>0</v>
      </c>
      <c r="T122" s="9" t="s">
        <v>1148</v>
      </c>
      <c r="U122" s="33">
        <v>373034</v>
      </c>
      <c r="V122" s="9" t="s">
        <v>1148</v>
      </c>
      <c r="W122" s="30">
        <v>159</v>
      </c>
      <c r="X122" s="9" t="s">
        <v>1148</v>
      </c>
      <c r="Y122" s="30">
        <v>18</v>
      </c>
      <c r="Z122" s="9" t="s">
        <v>1148</v>
      </c>
      <c r="AA122" s="30">
        <v>0</v>
      </c>
      <c r="AB122" s="9" t="s">
        <v>1148</v>
      </c>
      <c r="AC122" s="30">
        <v>22</v>
      </c>
      <c r="AD122" s="9" t="s">
        <v>1148</v>
      </c>
      <c r="AE122" s="80">
        <v>0</v>
      </c>
      <c r="AF122" s="46" t="s">
        <v>1148</v>
      </c>
      <c r="AG122" s="88">
        <v>199</v>
      </c>
      <c r="AH122" s="47" t="s">
        <v>1148</v>
      </c>
      <c r="AJ122" s="83">
        <v>302880</v>
      </c>
      <c r="AK122" s="46" t="s">
        <v>1148</v>
      </c>
      <c r="AL122" s="83">
        <v>25975</v>
      </c>
      <c r="AM122" s="46" t="s">
        <v>1148</v>
      </c>
      <c r="AN122" s="83">
        <v>0</v>
      </c>
      <c r="AO122" s="46" t="s">
        <v>1148</v>
      </c>
      <c r="AP122" s="83">
        <v>35932</v>
      </c>
      <c r="AQ122" s="46" t="s">
        <v>1148</v>
      </c>
      <c r="AR122" s="83">
        <v>0</v>
      </c>
      <c r="AS122" s="46" t="s">
        <v>1148</v>
      </c>
      <c r="AT122" s="204">
        <v>364787</v>
      </c>
      <c r="AU122" s="46" t="s">
        <v>1148</v>
      </c>
      <c r="AV122" s="46">
        <v>155</v>
      </c>
      <c r="AW122" s="46" t="s">
        <v>1148</v>
      </c>
      <c r="AX122" s="46">
        <v>15</v>
      </c>
      <c r="AY122" s="46" t="s">
        <v>1148</v>
      </c>
      <c r="AZ122" s="46">
        <v>0</v>
      </c>
      <c r="BA122" s="46" t="s">
        <v>1148</v>
      </c>
      <c r="BB122" s="46">
        <v>21</v>
      </c>
      <c r="BC122" s="46" t="s">
        <v>1148</v>
      </c>
      <c r="BD122" s="46">
        <v>0</v>
      </c>
      <c r="BE122" s="46" t="s">
        <v>1148</v>
      </c>
      <c r="BF122" s="209">
        <v>191</v>
      </c>
      <c r="BG122" s="7" t="s">
        <v>1148</v>
      </c>
      <c r="BI122" s="83">
        <v>3308</v>
      </c>
      <c r="BJ122" s="46" t="s">
        <v>1148</v>
      </c>
      <c r="BK122" s="83">
        <v>4693</v>
      </c>
      <c r="BL122" s="46" t="s">
        <v>1148</v>
      </c>
      <c r="BM122" s="83">
        <v>0</v>
      </c>
      <c r="BN122" s="46" t="s">
        <v>1148</v>
      </c>
      <c r="BO122" s="83">
        <v>246</v>
      </c>
      <c r="BP122" s="46" t="s">
        <v>1148</v>
      </c>
      <c r="BQ122" s="83">
        <v>0</v>
      </c>
      <c r="BR122" s="46" t="s">
        <v>1148</v>
      </c>
      <c r="BS122" s="85">
        <v>8247</v>
      </c>
      <c r="BT122" s="46" t="s">
        <v>1148</v>
      </c>
      <c r="BU122" s="46">
        <v>4</v>
      </c>
      <c r="BV122" s="46" t="s">
        <v>1148</v>
      </c>
      <c r="BW122" s="46">
        <v>3</v>
      </c>
      <c r="BX122" s="46" t="s">
        <v>1148</v>
      </c>
      <c r="BY122" s="46">
        <v>0</v>
      </c>
      <c r="BZ122" s="46" t="s">
        <v>1148</v>
      </c>
      <c r="CA122" s="46">
        <v>1</v>
      </c>
      <c r="CB122" s="46" t="s">
        <v>1148</v>
      </c>
      <c r="CC122" s="46">
        <v>0</v>
      </c>
      <c r="CD122" s="46" t="s">
        <v>1148</v>
      </c>
      <c r="CE122" s="209">
        <v>8</v>
      </c>
      <c r="CF122" s="7" t="s">
        <v>1148</v>
      </c>
      <c r="CH122" s="41">
        <v>0</v>
      </c>
      <c r="CI122" s="41" t="s">
        <v>1148</v>
      </c>
      <c r="CJ122" s="41">
        <v>0</v>
      </c>
      <c r="CK122" s="41" t="s">
        <v>1148</v>
      </c>
      <c r="CL122" s="41">
        <v>0</v>
      </c>
      <c r="CM122" s="41" t="s">
        <v>1148</v>
      </c>
      <c r="CN122" s="41">
        <v>0</v>
      </c>
      <c r="CO122" s="41" t="s">
        <v>1148</v>
      </c>
      <c r="CP122" s="43">
        <v>0</v>
      </c>
      <c r="CQ122" s="7" t="s">
        <v>1148</v>
      </c>
      <c r="CS122" s="39">
        <v>0</v>
      </c>
      <c r="CT122" s="39" t="s">
        <v>1148</v>
      </c>
      <c r="CU122" s="39">
        <v>0</v>
      </c>
      <c r="CV122" s="39" t="s">
        <v>1148</v>
      </c>
      <c r="CW122" s="39" t="s">
        <v>1148</v>
      </c>
      <c r="CX122" s="39" t="s">
        <v>1148</v>
      </c>
      <c r="CY122" s="39">
        <v>0</v>
      </c>
      <c r="CZ122" s="39" t="s">
        <v>1148</v>
      </c>
      <c r="DA122" s="44">
        <v>0</v>
      </c>
      <c r="DB122" s="7" t="s">
        <v>1148</v>
      </c>
      <c r="DC122" s="1" t="str">
        <f t="shared" si="1"/>
        <v>No</v>
      </c>
    </row>
    <row r="123" spans="1:107">
      <c r="A123" s="7" t="s">
        <v>374</v>
      </c>
      <c r="B123" s="7" t="s">
        <v>375</v>
      </c>
      <c r="C123" s="37" t="s">
        <v>77</v>
      </c>
      <c r="D123" s="298">
        <v>3013</v>
      </c>
      <c r="E123" s="299">
        <v>30013</v>
      </c>
      <c r="F123" s="27" t="s">
        <v>167</v>
      </c>
      <c r="G123" s="73" t="s">
        <v>160</v>
      </c>
      <c r="H123" s="35">
        <v>196611</v>
      </c>
      <c r="I123" s="35">
        <v>116</v>
      </c>
      <c r="J123" s="294"/>
      <c r="K123" s="8">
        <v>341658</v>
      </c>
      <c r="L123" s="8" t="s">
        <v>1148</v>
      </c>
      <c r="M123" s="8">
        <v>40530</v>
      </c>
      <c r="N123" s="9" t="s">
        <v>1148</v>
      </c>
      <c r="O123" s="8">
        <v>11043</v>
      </c>
      <c r="P123" s="9" t="s">
        <v>1148</v>
      </c>
      <c r="Q123" s="8">
        <v>26522</v>
      </c>
      <c r="R123" s="9" t="s">
        <v>1148</v>
      </c>
      <c r="S123" s="8">
        <v>0</v>
      </c>
      <c r="T123" s="9" t="s">
        <v>1148</v>
      </c>
      <c r="U123" s="33">
        <v>419753</v>
      </c>
      <c r="V123" s="9" t="s">
        <v>1148</v>
      </c>
      <c r="W123" s="30">
        <v>187</v>
      </c>
      <c r="X123" s="9" t="s">
        <v>1148</v>
      </c>
      <c r="Y123" s="30">
        <v>21</v>
      </c>
      <c r="Z123" s="9" t="s">
        <v>1148</v>
      </c>
      <c r="AA123" s="30">
        <v>7</v>
      </c>
      <c r="AB123" s="9" t="s">
        <v>1148</v>
      </c>
      <c r="AC123" s="30">
        <v>12</v>
      </c>
      <c r="AD123" s="9" t="s">
        <v>1148</v>
      </c>
      <c r="AE123" s="80">
        <v>0</v>
      </c>
      <c r="AF123" s="46" t="s">
        <v>1148</v>
      </c>
      <c r="AG123" s="88">
        <v>227</v>
      </c>
      <c r="AH123" s="47" t="s">
        <v>1148</v>
      </c>
      <c r="AJ123" s="83">
        <v>296724</v>
      </c>
      <c r="AK123" s="46" t="s">
        <v>1148</v>
      </c>
      <c r="AL123" s="83">
        <v>40530</v>
      </c>
      <c r="AM123" s="46" t="s">
        <v>1148</v>
      </c>
      <c r="AN123" s="83">
        <v>11043</v>
      </c>
      <c r="AO123" s="46" t="s">
        <v>1148</v>
      </c>
      <c r="AP123" s="83">
        <v>26016</v>
      </c>
      <c r="AQ123" s="46" t="s">
        <v>1148</v>
      </c>
      <c r="AR123" s="83">
        <v>0</v>
      </c>
      <c r="AS123" s="46" t="s">
        <v>1148</v>
      </c>
      <c r="AT123" s="204">
        <v>374313</v>
      </c>
      <c r="AU123" s="46" t="s">
        <v>1148</v>
      </c>
      <c r="AV123" s="46">
        <v>155</v>
      </c>
      <c r="AW123" s="46" t="s">
        <v>1148</v>
      </c>
      <c r="AX123" s="46">
        <v>21</v>
      </c>
      <c r="AY123" s="46" t="s">
        <v>1148</v>
      </c>
      <c r="AZ123" s="46">
        <v>7</v>
      </c>
      <c r="BA123" s="46" t="s">
        <v>1148</v>
      </c>
      <c r="BB123" s="46">
        <v>12</v>
      </c>
      <c r="BC123" s="46" t="s">
        <v>1148</v>
      </c>
      <c r="BD123" s="46">
        <v>0</v>
      </c>
      <c r="BE123" s="46" t="s">
        <v>1148</v>
      </c>
      <c r="BF123" s="209">
        <v>195</v>
      </c>
      <c r="BG123" s="7" t="s">
        <v>1148</v>
      </c>
      <c r="BI123" s="83">
        <v>44934</v>
      </c>
      <c r="BJ123" s="46" t="s">
        <v>1148</v>
      </c>
      <c r="BK123" s="83">
        <v>0</v>
      </c>
      <c r="BL123" s="46" t="s">
        <v>1148</v>
      </c>
      <c r="BM123" s="83">
        <v>0</v>
      </c>
      <c r="BN123" s="46" t="s">
        <v>1148</v>
      </c>
      <c r="BO123" s="83">
        <v>506</v>
      </c>
      <c r="BP123" s="46" t="s">
        <v>1148</v>
      </c>
      <c r="BQ123" s="83">
        <v>0</v>
      </c>
      <c r="BR123" s="46" t="s">
        <v>1148</v>
      </c>
      <c r="BS123" s="85">
        <v>45440</v>
      </c>
      <c r="BT123" s="46" t="s">
        <v>1148</v>
      </c>
      <c r="BU123" s="46">
        <v>32</v>
      </c>
      <c r="BV123" s="46" t="s">
        <v>1148</v>
      </c>
      <c r="BW123" s="46">
        <v>0</v>
      </c>
      <c r="BX123" s="46" t="s">
        <v>1148</v>
      </c>
      <c r="BY123" s="46">
        <v>0</v>
      </c>
      <c r="BZ123" s="46" t="s">
        <v>1148</v>
      </c>
      <c r="CA123" s="46">
        <v>0</v>
      </c>
      <c r="CB123" s="46" t="s">
        <v>1148</v>
      </c>
      <c r="CC123" s="46">
        <v>0</v>
      </c>
      <c r="CD123" s="46" t="s">
        <v>1148</v>
      </c>
      <c r="CE123" s="209">
        <v>32</v>
      </c>
      <c r="CF123" s="7" t="s">
        <v>1148</v>
      </c>
      <c r="CH123" s="41">
        <v>6730994</v>
      </c>
      <c r="CI123" s="41" t="s">
        <v>1148</v>
      </c>
      <c r="CJ123" s="41">
        <v>925967</v>
      </c>
      <c r="CK123" s="41" t="s">
        <v>1148</v>
      </c>
      <c r="CL123" s="41">
        <v>241966</v>
      </c>
      <c r="CM123" s="41" t="s">
        <v>1148</v>
      </c>
      <c r="CN123" s="41">
        <v>603188</v>
      </c>
      <c r="CO123" s="41" t="s">
        <v>1148</v>
      </c>
      <c r="CP123" s="43">
        <v>8502115</v>
      </c>
      <c r="CQ123" s="7" t="s">
        <v>1148</v>
      </c>
      <c r="CS123" s="39">
        <v>19.700969975823778</v>
      </c>
      <c r="CT123" s="39" t="s">
        <v>1148</v>
      </c>
      <c r="CU123" s="39">
        <v>22.846459412780657</v>
      </c>
      <c r="CV123" s="39" t="s">
        <v>1148</v>
      </c>
      <c r="CW123" s="39">
        <v>21.911255999275561</v>
      </c>
      <c r="CX123" s="39" t="s">
        <v>1148</v>
      </c>
      <c r="CY123" s="39">
        <v>22.742930397405928</v>
      </c>
      <c r="CZ123" s="39" t="s">
        <v>1148</v>
      </c>
      <c r="DA123" s="44">
        <v>20.25504284662647</v>
      </c>
      <c r="DB123" s="7" t="s">
        <v>1148</v>
      </c>
      <c r="DC123" s="1" t="str">
        <f t="shared" si="1"/>
        <v>No</v>
      </c>
    </row>
    <row r="124" spans="1:107">
      <c r="A124" s="7" t="s">
        <v>176</v>
      </c>
      <c r="B124" s="7" t="s">
        <v>177</v>
      </c>
      <c r="C124" s="37" t="s">
        <v>48</v>
      </c>
      <c r="D124" s="298">
        <v>3085</v>
      </c>
      <c r="E124" s="299">
        <v>30085</v>
      </c>
      <c r="F124" s="27" t="s">
        <v>164</v>
      </c>
      <c r="G124" s="73" t="s">
        <v>160</v>
      </c>
      <c r="H124" s="35">
        <v>4586770</v>
      </c>
      <c r="I124" s="35">
        <v>116</v>
      </c>
      <c r="J124" s="294"/>
      <c r="K124" s="8">
        <v>53837</v>
      </c>
      <c r="L124" s="8" t="s">
        <v>1148</v>
      </c>
      <c r="M124" s="8">
        <v>2715</v>
      </c>
      <c r="N124" s="9" t="s">
        <v>1148</v>
      </c>
      <c r="O124" s="8">
        <v>7988</v>
      </c>
      <c r="P124" s="9" t="s">
        <v>1148</v>
      </c>
      <c r="Q124" s="8">
        <v>11704</v>
      </c>
      <c r="R124" s="9" t="s">
        <v>1148</v>
      </c>
      <c r="S124" s="8">
        <v>0</v>
      </c>
      <c r="T124" s="9" t="s">
        <v>1148</v>
      </c>
      <c r="U124" s="33">
        <v>76244</v>
      </c>
      <c r="V124" s="9" t="s">
        <v>1148</v>
      </c>
      <c r="W124" s="30">
        <v>32.83</v>
      </c>
      <c r="X124" s="9" t="s">
        <v>1148</v>
      </c>
      <c r="Y124" s="30">
        <v>1.7</v>
      </c>
      <c r="Z124" s="9" t="s">
        <v>1148</v>
      </c>
      <c r="AA124" s="30">
        <v>4.99</v>
      </c>
      <c r="AB124" s="9" t="s">
        <v>1148</v>
      </c>
      <c r="AC124" s="30">
        <v>7.32</v>
      </c>
      <c r="AD124" s="9" t="s">
        <v>1148</v>
      </c>
      <c r="AE124" s="80">
        <v>0</v>
      </c>
      <c r="AF124" s="46" t="s">
        <v>1148</v>
      </c>
      <c r="AG124" s="88">
        <v>46.84</v>
      </c>
      <c r="AH124" s="47" t="s">
        <v>1148</v>
      </c>
      <c r="AJ124" s="83">
        <v>53837</v>
      </c>
      <c r="AK124" s="46" t="s">
        <v>1148</v>
      </c>
      <c r="AL124" s="83">
        <v>2715</v>
      </c>
      <c r="AM124" s="46" t="s">
        <v>1148</v>
      </c>
      <c r="AN124" s="83">
        <v>7988</v>
      </c>
      <c r="AO124" s="46" t="s">
        <v>1148</v>
      </c>
      <c r="AP124" s="83">
        <v>11704</v>
      </c>
      <c r="AQ124" s="46" t="s">
        <v>1148</v>
      </c>
      <c r="AR124" s="83">
        <v>0</v>
      </c>
      <c r="AS124" s="46" t="s">
        <v>1148</v>
      </c>
      <c r="AT124" s="204">
        <v>76244</v>
      </c>
      <c r="AU124" s="46" t="s">
        <v>1148</v>
      </c>
      <c r="AV124" s="46">
        <v>32.83</v>
      </c>
      <c r="AW124" s="46" t="s">
        <v>1148</v>
      </c>
      <c r="AX124" s="46">
        <v>1.7</v>
      </c>
      <c r="AY124" s="46" t="s">
        <v>1148</v>
      </c>
      <c r="AZ124" s="46">
        <v>4.99</v>
      </c>
      <c r="BA124" s="46" t="s">
        <v>1148</v>
      </c>
      <c r="BB124" s="46">
        <v>7.32</v>
      </c>
      <c r="BC124" s="46" t="s">
        <v>1148</v>
      </c>
      <c r="BD124" s="46">
        <v>0</v>
      </c>
      <c r="BE124" s="46" t="s">
        <v>1148</v>
      </c>
      <c r="BF124" s="209">
        <v>46.84</v>
      </c>
      <c r="BG124" s="7" t="s">
        <v>1148</v>
      </c>
      <c r="BI124" s="83">
        <v>0</v>
      </c>
      <c r="BJ124" s="46" t="s">
        <v>1148</v>
      </c>
      <c r="BK124" s="83">
        <v>0</v>
      </c>
      <c r="BL124" s="46" t="s">
        <v>1148</v>
      </c>
      <c r="BM124" s="83">
        <v>0</v>
      </c>
      <c r="BN124" s="46" t="s">
        <v>1148</v>
      </c>
      <c r="BO124" s="83">
        <v>0</v>
      </c>
      <c r="BP124" s="46" t="s">
        <v>1148</v>
      </c>
      <c r="BQ124" s="83">
        <v>0</v>
      </c>
      <c r="BR124" s="46" t="s">
        <v>1148</v>
      </c>
      <c r="BS124" s="85">
        <v>0</v>
      </c>
      <c r="BT124" s="46" t="s">
        <v>1148</v>
      </c>
      <c r="BU124" s="46">
        <v>0</v>
      </c>
      <c r="BV124" s="46" t="s">
        <v>1148</v>
      </c>
      <c r="BW124" s="46">
        <v>0</v>
      </c>
      <c r="BX124" s="46" t="s">
        <v>1148</v>
      </c>
      <c r="BY124" s="46">
        <v>0</v>
      </c>
      <c r="BZ124" s="46" t="s">
        <v>1148</v>
      </c>
      <c r="CA124" s="46">
        <v>0</v>
      </c>
      <c r="CB124" s="46" t="s">
        <v>1148</v>
      </c>
      <c r="CC124" s="46">
        <v>0</v>
      </c>
      <c r="CD124" s="46" t="s">
        <v>1148</v>
      </c>
      <c r="CE124" s="209">
        <v>0</v>
      </c>
      <c r="CF124" s="7" t="s">
        <v>1148</v>
      </c>
      <c r="CH124" s="41">
        <v>1166041</v>
      </c>
      <c r="CI124" s="41" t="s">
        <v>1148</v>
      </c>
      <c r="CJ124" s="41">
        <v>53351</v>
      </c>
      <c r="CK124" s="41" t="s">
        <v>1148</v>
      </c>
      <c r="CL124" s="41">
        <v>79205</v>
      </c>
      <c r="CM124" s="41" t="s">
        <v>1148</v>
      </c>
      <c r="CN124" s="41">
        <v>568931</v>
      </c>
      <c r="CO124" s="41" t="s">
        <v>1148</v>
      </c>
      <c r="CP124" s="43">
        <v>1867528</v>
      </c>
      <c r="CQ124" s="7" t="s">
        <v>1148</v>
      </c>
      <c r="CS124" s="39">
        <v>21.658729126808701</v>
      </c>
      <c r="CT124" s="39" t="s">
        <v>1148</v>
      </c>
      <c r="CU124" s="39">
        <v>19.650460405156537</v>
      </c>
      <c r="CV124" s="39" t="s">
        <v>1148</v>
      </c>
      <c r="CW124" s="39">
        <v>9.9154982473710565</v>
      </c>
      <c r="CX124" s="39" t="s">
        <v>1148</v>
      </c>
      <c r="CY124" s="39">
        <v>48.609962406015036</v>
      </c>
      <c r="CZ124" s="39" t="s">
        <v>1148</v>
      </c>
      <c r="DA124" s="44">
        <v>24.494097896227899</v>
      </c>
      <c r="DB124" s="7" t="s">
        <v>1148</v>
      </c>
      <c r="DC124" s="1" t="str">
        <f t="shared" si="1"/>
        <v>No</v>
      </c>
    </row>
    <row r="125" spans="1:107">
      <c r="A125" s="7" t="s">
        <v>170</v>
      </c>
      <c r="B125" s="7" t="s">
        <v>171</v>
      </c>
      <c r="C125" s="37" t="s">
        <v>84</v>
      </c>
      <c r="D125" s="298">
        <v>6091</v>
      </c>
      <c r="E125" s="299">
        <v>60091</v>
      </c>
      <c r="F125" s="27" t="s">
        <v>167</v>
      </c>
      <c r="G125" s="73" t="s">
        <v>160</v>
      </c>
      <c r="H125" s="35">
        <v>217630</v>
      </c>
      <c r="I125" s="35">
        <v>115</v>
      </c>
      <c r="J125" s="294"/>
      <c r="K125" s="8">
        <v>307935</v>
      </c>
      <c r="L125" s="8" t="s">
        <v>1148</v>
      </c>
      <c r="M125" s="8">
        <v>19294</v>
      </c>
      <c r="N125" s="9" t="s">
        <v>1148</v>
      </c>
      <c r="O125" s="8">
        <v>7668</v>
      </c>
      <c r="P125" s="9" t="s">
        <v>1148</v>
      </c>
      <c r="Q125" s="8">
        <v>28779</v>
      </c>
      <c r="R125" s="9" t="s">
        <v>1148</v>
      </c>
      <c r="S125" s="8">
        <v>0</v>
      </c>
      <c r="T125" s="9" t="s">
        <v>1148</v>
      </c>
      <c r="U125" s="33">
        <v>363676</v>
      </c>
      <c r="V125" s="9" t="s">
        <v>1148</v>
      </c>
      <c r="W125" s="30">
        <v>162</v>
      </c>
      <c r="X125" s="9" t="s">
        <v>1148</v>
      </c>
      <c r="Y125" s="30">
        <v>11</v>
      </c>
      <c r="Z125" s="9" t="s">
        <v>1148</v>
      </c>
      <c r="AA125" s="30">
        <v>6</v>
      </c>
      <c r="AB125" s="9" t="s">
        <v>1148</v>
      </c>
      <c r="AC125" s="30">
        <v>16</v>
      </c>
      <c r="AD125" s="9" t="s">
        <v>1148</v>
      </c>
      <c r="AE125" s="80">
        <v>0</v>
      </c>
      <c r="AF125" s="46" t="s">
        <v>1148</v>
      </c>
      <c r="AG125" s="88">
        <v>195</v>
      </c>
      <c r="AH125" s="47" t="s">
        <v>1148</v>
      </c>
      <c r="AJ125" s="83">
        <v>307935</v>
      </c>
      <c r="AK125" s="46" t="s">
        <v>1148</v>
      </c>
      <c r="AL125" s="83">
        <v>19294</v>
      </c>
      <c r="AM125" s="46" t="s">
        <v>1148</v>
      </c>
      <c r="AN125" s="83">
        <v>7668</v>
      </c>
      <c r="AO125" s="46" t="s">
        <v>1148</v>
      </c>
      <c r="AP125" s="83">
        <v>28779</v>
      </c>
      <c r="AQ125" s="46" t="s">
        <v>1148</v>
      </c>
      <c r="AR125" s="83">
        <v>0</v>
      </c>
      <c r="AS125" s="46" t="s">
        <v>1148</v>
      </c>
      <c r="AT125" s="204">
        <v>363676</v>
      </c>
      <c r="AU125" s="46" t="s">
        <v>1148</v>
      </c>
      <c r="AV125" s="46">
        <v>162</v>
      </c>
      <c r="AW125" s="46" t="s">
        <v>1148</v>
      </c>
      <c r="AX125" s="46">
        <v>11</v>
      </c>
      <c r="AY125" s="46" t="s">
        <v>1148</v>
      </c>
      <c r="AZ125" s="46">
        <v>6</v>
      </c>
      <c r="BA125" s="46" t="s">
        <v>1148</v>
      </c>
      <c r="BB125" s="46">
        <v>16</v>
      </c>
      <c r="BC125" s="46" t="s">
        <v>1148</v>
      </c>
      <c r="BD125" s="46">
        <v>0</v>
      </c>
      <c r="BE125" s="46" t="s">
        <v>1148</v>
      </c>
      <c r="BF125" s="209">
        <v>195</v>
      </c>
      <c r="BG125" s="7" t="s">
        <v>1148</v>
      </c>
      <c r="BI125" s="83">
        <v>0</v>
      </c>
      <c r="BJ125" s="46" t="s">
        <v>1148</v>
      </c>
      <c r="BK125" s="83">
        <v>0</v>
      </c>
      <c r="BL125" s="46" t="s">
        <v>1148</v>
      </c>
      <c r="BM125" s="83">
        <v>0</v>
      </c>
      <c r="BN125" s="46" t="s">
        <v>1148</v>
      </c>
      <c r="BO125" s="83">
        <v>0</v>
      </c>
      <c r="BP125" s="46" t="s">
        <v>1148</v>
      </c>
      <c r="BQ125" s="83">
        <v>0</v>
      </c>
      <c r="BR125" s="46" t="s">
        <v>1148</v>
      </c>
      <c r="BS125" s="85">
        <v>0</v>
      </c>
      <c r="BT125" s="46" t="s">
        <v>1148</v>
      </c>
      <c r="BU125" s="46">
        <v>0</v>
      </c>
      <c r="BV125" s="46" t="s">
        <v>1148</v>
      </c>
      <c r="BW125" s="46">
        <v>0</v>
      </c>
      <c r="BX125" s="46" t="s">
        <v>1148</v>
      </c>
      <c r="BY125" s="46">
        <v>0</v>
      </c>
      <c r="BZ125" s="46" t="s">
        <v>1148</v>
      </c>
      <c r="CA125" s="46">
        <v>0</v>
      </c>
      <c r="CB125" s="46" t="s">
        <v>1148</v>
      </c>
      <c r="CC125" s="46">
        <v>0</v>
      </c>
      <c r="CD125" s="46" t="s">
        <v>1148</v>
      </c>
      <c r="CE125" s="209">
        <v>0</v>
      </c>
      <c r="CF125" s="7" t="s">
        <v>1148</v>
      </c>
      <c r="CH125" s="41">
        <v>0</v>
      </c>
      <c r="CI125" s="41" t="s">
        <v>1148</v>
      </c>
      <c r="CJ125" s="41">
        <v>0</v>
      </c>
      <c r="CK125" s="41" t="s">
        <v>1148</v>
      </c>
      <c r="CL125" s="41">
        <v>0</v>
      </c>
      <c r="CM125" s="41" t="s">
        <v>1148</v>
      </c>
      <c r="CN125" s="41">
        <v>0</v>
      </c>
      <c r="CO125" s="41" t="s">
        <v>1148</v>
      </c>
      <c r="CP125" s="43">
        <v>0</v>
      </c>
      <c r="CQ125" s="7" t="s">
        <v>1148</v>
      </c>
      <c r="CS125" s="39">
        <v>0</v>
      </c>
      <c r="CT125" s="39" t="s">
        <v>1148</v>
      </c>
      <c r="CU125" s="39">
        <v>0</v>
      </c>
      <c r="CV125" s="39" t="s">
        <v>1148</v>
      </c>
      <c r="CW125" s="39">
        <v>0</v>
      </c>
      <c r="CX125" s="39" t="s">
        <v>1148</v>
      </c>
      <c r="CY125" s="39">
        <v>0</v>
      </c>
      <c r="CZ125" s="39" t="s">
        <v>1148</v>
      </c>
      <c r="DA125" s="44">
        <v>0</v>
      </c>
      <c r="DB125" s="7" t="s">
        <v>1148</v>
      </c>
      <c r="DC125" s="1" t="str">
        <f t="shared" si="1"/>
        <v>No</v>
      </c>
    </row>
    <row r="126" spans="1:107">
      <c r="A126" s="7" t="s">
        <v>270</v>
      </c>
      <c r="B126" s="7" t="s">
        <v>271</v>
      </c>
      <c r="C126" s="37" t="s">
        <v>77</v>
      </c>
      <c r="D126" s="298">
        <v>3054</v>
      </c>
      <c r="E126" s="299">
        <v>30054</v>
      </c>
      <c r="F126" s="27" t="s">
        <v>167</v>
      </c>
      <c r="G126" s="73" t="s">
        <v>160</v>
      </c>
      <c r="H126" s="35">
        <v>87454</v>
      </c>
      <c r="I126" s="35">
        <v>113</v>
      </c>
      <c r="J126" s="294"/>
      <c r="K126" s="8">
        <v>236905</v>
      </c>
      <c r="L126" s="8" t="s">
        <v>1148</v>
      </c>
      <c r="M126" s="8">
        <v>25916</v>
      </c>
      <c r="N126" s="9" t="s">
        <v>1148</v>
      </c>
      <c r="O126" s="8">
        <v>14508</v>
      </c>
      <c r="P126" s="9" t="s">
        <v>1148</v>
      </c>
      <c r="Q126" s="8">
        <v>67435</v>
      </c>
      <c r="R126" s="9" t="s">
        <v>1148</v>
      </c>
      <c r="S126" s="8">
        <v>0</v>
      </c>
      <c r="T126" s="9" t="s">
        <v>1148</v>
      </c>
      <c r="U126" s="33">
        <v>344764</v>
      </c>
      <c r="V126" s="9" t="s">
        <v>1148</v>
      </c>
      <c r="W126" s="30">
        <v>128</v>
      </c>
      <c r="X126" s="9" t="s">
        <v>1148</v>
      </c>
      <c r="Y126" s="30">
        <v>14</v>
      </c>
      <c r="Z126" s="9" t="s">
        <v>1148</v>
      </c>
      <c r="AA126" s="30">
        <v>8</v>
      </c>
      <c r="AB126" s="9" t="s">
        <v>1148</v>
      </c>
      <c r="AC126" s="30">
        <v>41</v>
      </c>
      <c r="AD126" s="9" t="s">
        <v>1148</v>
      </c>
      <c r="AE126" s="80">
        <v>0</v>
      </c>
      <c r="AF126" s="46" t="s">
        <v>1148</v>
      </c>
      <c r="AG126" s="88">
        <v>191</v>
      </c>
      <c r="AH126" s="47" t="s">
        <v>1148</v>
      </c>
      <c r="AJ126" s="83">
        <v>236905</v>
      </c>
      <c r="AK126" s="46" t="s">
        <v>1148</v>
      </c>
      <c r="AL126" s="83">
        <v>24858</v>
      </c>
      <c r="AM126" s="46" t="s">
        <v>1148</v>
      </c>
      <c r="AN126" s="83">
        <v>14508</v>
      </c>
      <c r="AO126" s="46" t="s">
        <v>1148</v>
      </c>
      <c r="AP126" s="83">
        <v>63208</v>
      </c>
      <c r="AQ126" s="46" t="s">
        <v>1148</v>
      </c>
      <c r="AR126" s="83">
        <v>0</v>
      </c>
      <c r="AS126" s="46" t="s">
        <v>1148</v>
      </c>
      <c r="AT126" s="204">
        <v>339479</v>
      </c>
      <c r="AU126" s="46" t="s">
        <v>1148</v>
      </c>
      <c r="AV126" s="46">
        <v>128</v>
      </c>
      <c r="AW126" s="46" t="s">
        <v>1148</v>
      </c>
      <c r="AX126" s="46">
        <v>11</v>
      </c>
      <c r="AY126" s="46" t="s">
        <v>1148</v>
      </c>
      <c r="AZ126" s="46">
        <v>8</v>
      </c>
      <c r="BA126" s="46" t="s">
        <v>1148</v>
      </c>
      <c r="BB126" s="46">
        <v>37</v>
      </c>
      <c r="BC126" s="46" t="s">
        <v>1148</v>
      </c>
      <c r="BD126" s="46">
        <v>0</v>
      </c>
      <c r="BE126" s="46" t="s">
        <v>1148</v>
      </c>
      <c r="BF126" s="209">
        <v>184</v>
      </c>
      <c r="BG126" s="7" t="s">
        <v>1148</v>
      </c>
      <c r="BI126" s="83">
        <v>0</v>
      </c>
      <c r="BJ126" s="46" t="s">
        <v>1148</v>
      </c>
      <c r="BK126" s="83">
        <v>1058</v>
      </c>
      <c r="BL126" s="46" t="s">
        <v>1148</v>
      </c>
      <c r="BM126" s="83">
        <v>0</v>
      </c>
      <c r="BN126" s="46" t="s">
        <v>1148</v>
      </c>
      <c r="BO126" s="83">
        <v>4227</v>
      </c>
      <c r="BP126" s="46" t="s">
        <v>1148</v>
      </c>
      <c r="BQ126" s="83">
        <v>0</v>
      </c>
      <c r="BR126" s="46" t="s">
        <v>1148</v>
      </c>
      <c r="BS126" s="85">
        <v>5285</v>
      </c>
      <c r="BT126" s="46" t="s">
        <v>1148</v>
      </c>
      <c r="BU126" s="46">
        <v>0</v>
      </c>
      <c r="BV126" s="46" t="s">
        <v>1148</v>
      </c>
      <c r="BW126" s="46">
        <v>3</v>
      </c>
      <c r="BX126" s="46" t="s">
        <v>1148</v>
      </c>
      <c r="BY126" s="46">
        <v>0</v>
      </c>
      <c r="BZ126" s="46" t="s">
        <v>1148</v>
      </c>
      <c r="CA126" s="46">
        <v>4</v>
      </c>
      <c r="CB126" s="46" t="s">
        <v>1148</v>
      </c>
      <c r="CC126" s="46">
        <v>0</v>
      </c>
      <c r="CD126" s="46" t="s">
        <v>1148</v>
      </c>
      <c r="CE126" s="209">
        <v>7</v>
      </c>
      <c r="CF126" s="7" t="s">
        <v>1148</v>
      </c>
      <c r="CH126" s="41">
        <v>5644116</v>
      </c>
      <c r="CI126" s="41" t="s">
        <v>1148</v>
      </c>
      <c r="CJ126" s="41">
        <v>835731</v>
      </c>
      <c r="CK126" s="41" t="s">
        <v>1148</v>
      </c>
      <c r="CL126" s="41">
        <v>375001</v>
      </c>
      <c r="CM126" s="41" t="s">
        <v>1148</v>
      </c>
      <c r="CN126" s="41">
        <v>939152</v>
      </c>
      <c r="CO126" s="41" t="s">
        <v>1148</v>
      </c>
      <c r="CP126" s="43">
        <v>7794000</v>
      </c>
      <c r="CQ126" s="7" t="s">
        <v>1148</v>
      </c>
      <c r="CS126" s="39">
        <v>23.824385302125325</v>
      </c>
      <c r="CT126" s="39" t="s">
        <v>1148</v>
      </c>
      <c r="CU126" s="39">
        <v>32.247684827905537</v>
      </c>
      <c r="CV126" s="39" t="s">
        <v>1148</v>
      </c>
      <c r="CW126" s="39">
        <v>25.847877033360906</v>
      </c>
      <c r="CX126" s="39" t="s">
        <v>1148</v>
      </c>
      <c r="CY126" s="39">
        <v>13.926773930451546</v>
      </c>
      <c r="CZ126" s="39" t="s">
        <v>1148</v>
      </c>
      <c r="DA126" s="44">
        <v>22.606768688146094</v>
      </c>
      <c r="DB126" s="7" t="s">
        <v>1148</v>
      </c>
      <c r="DC126" s="1" t="str">
        <f t="shared" si="1"/>
        <v>No</v>
      </c>
    </row>
    <row r="127" spans="1:107">
      <c r="A127" s="7" t="s">
        <v>352</v>
      </c>
      <c r="B127" s="7" t="s">
        <v>353</v>
      </c>
      <c r="C127" s="37" t="s">
        <v>77</v>
      </c>
      <c r="D127" s="298">
        <v>3014</v>
      </c>
      <c r="E127" s="299">
        <v>30014</v>
      </c>
      <c r="F127" s="27" t="s">
        <v>167</v>
      </c>
      <c r="G127" s="73" t="s">
        <v>160</v>
      </c>
      <c r="H127" s="35">
        <v>444474</v>
      </c>
      <c r="I127" s="35">
        <v>113</v>
      </c>
      <c r="J127" s="294"/>
      <c r="K127" s="8">
        <v>303034</v>
      </c>
      <c r="L127" s="8" t="s">
        <v>1148</v>
      </c>
      <c r="M127" s="8">
        <v>67620</v>
      </c>
      <c r="N127" s="9" t="s">
        <v>1148</v>
      </c>
      <c r="O127" s="8">
        <v>8215</v>
      </c>
      <c r="P127" s="9" t="s">
        <v>1148</v>
      </c>
      <c r="Q127" s="8">
        <v>29780</v>
      </c>
      <c r="R127" s="9" t="s">
        <v>1148</v>
      </c>
      <c r="S127" s="8">
        <v>0</v>
      </c>
      <c r="T127" s="9" t="s">
        <v>1148</v>
      </c>
      <c r="U127" s="33">
        <v>408649</v>
      </c>
      <c r="V127" s="9" t="s">
        <v>1148</v>
      </c>
      <c r="W127" s="30">
        <v>153.62</v>
      </c>
      <c r="X127" s="9" t="s">
        <v>1148</v>
      </c>
      <c r="Y127" s="30">
        <v>30.650000000000002</v>
      </c>
      <c r="Z127" s="9" t="s">
        <v>1148</v>
      </c>
      <c r="AA127" s="30">
        <v>3.68</v>
      </c>
      <c r="AB127" s="9" t="s">
        <v>1148</v>
      </c>
      <c r="AC127" s="30">
        <v>14.6</v>
      </c>
      <c r="AD127" s="9" t="s">
        <v>1148</v>
      </c>
      <c r="AE127" s="80">
        <v>0</v>
      </c>
      <c r="AF127" s="46" t="s">
        <v>1148</v>
      </c>
      <c r="AG127" s="88">
        <v>202.54999999999998</v>
      </c>
      <c r="AH127" s="47" t="s">
        <v>1148</v>
      </c>
      <c r="AJ127" s="83">
        <v>284135</v>
      </c>
      <c r="AK127" s="46" t="s">
        <v>1148</v>
      </c>
      <c r="AL127" s="83">
        <v>67620</v>
      </c>
      <c r="AM127" s="46" t="s">
        <v>1148</v>
      </c>
      <c r="AN127" s="83">
        <v>8215</v>
      </c>
      <c r="AO127" s="46" t="s">
        <v>1148</v>
      </c>
      <c r="AP127" s="83">
        <v>28344</v>
      </c>
      <c r="AQ127" s="46" t="s">
        <v>1148</v>
      </c>
      <c r="AR127" s="83">
        <v>0</v>
      </c>
      <c r="AS127" s="46" t="s">
        <v>1148</v>
      </c>
      <c r="AT127" s="204">
        <v>388314</v>
      </c>
      <c r="AU127" s="46" t="s">
        <v>1148</v>
      </c>
      <c r="AV127" s="46">
        <v>138.62</v>
      </c>
      <c r="AW127" s="46" t="s">
        <v>1148</v>
      </c>
      <c r="AX127" s="46">
        <v>30.650000000000002</v>
      </c>
      <c r="AY127" s="46" t="s">
        <v>1148</v>
      </c>
      <c r="AZ127" s="46">
        <v>3.68</v>
      </c>
      <c r="BA127" s="46" t="s">
        <v>1148</v>
      </c>
      <c r="BB127" s="46">
        <v>13.6</v>
      </c>
      <c r="BC127" s="46" t="s">
        <v>1148</v>
      </c>
      <c r="BD127" s="46">
        <v>0</v>
      </c>
      <c r="BE127" s="46" t="s">
        <v>1148</v>
      </c>
      <c r="BF127" s="209">
        <v>186.54999999999998</v>
      </c>
      <c r="BG127" s="7" t="s">
        <v>1148</v>
      </c>
      <c r="BI127" s="83">
        <v>18899</v>
      </c>
      <c r="BJ127" s="46" t="s">
        <v>1148</v>
      </c>
      <c r="BK127" s="83">
        <v>0</v>
      </c>
      <c r="BL127" s="46" t="s">
        <v>1148</v>
      </c>
      <c r="BM127" s="83">
        <v>0</v>
      </c>
      <c r="BN127" s="46" t="s">
        <v>1148</v>
      </c>
      <c r="BO127" s="83">
        <v>1436</v>
      </c>
      <c r="BP127" s="46" t="s">
        <v>1148</v>
      </c>
      <c r="BQ127" s="83">
        <v>0</v>
      </c>
      <c r="BR127" s="46" t="s">
        <v>1148</v>
      </c>
      <c r="BS127" s="85">
        <v>20335</v>
      </c>
      <c r="BT127" s="46" t="s">
        <v>1148</v>
      </c>
      <c r="BU127" s="46">
        <v>15</v>
      </c>
      <c r="BV127" s="46" t="s">
        <v>1148</v>
      </c>
      <c r="BW127" s="46">
        <v>0</v>
      </c>
      <c r="BX127" s="46" t="s">
        <v>1148</v>
      </c>
      <c r="BY127" s="46">
        <v>0</v>
      </c>
      <c r="BZ127" s="46" t="s">
        <v>1148</v>
      </c>
      <c r="CA127" s="46">
        <v>1</v>
      </c>
      <c r="CB127" s="46" t="s">
        <v>1148</v>
      </c>
      <c r="CC127" s="46">
        <v>0</v>
      </c>
      <c r="CD127" s="46" t="s">
        <v>1148</v>
      </c>
      <c r="CE127" s="209">
        <v>16</v>
      </c>
      <c r="CF127" s="7" t="s">
        <v>1148</v>
      </c>
      <c r="CH127" s="41">
        <v>5839702</v>
      </c>
      <c r="CI127" s="41" t="s">
        <v>1148</v>
      </c>
      <c r="CJ127" s="41">
        <v>1528602</v>
      </c>
      <c r="CK127" s="41" t="s">
        <v>1148</v>
      </c>
      <c r="CL127" s="41">
        <v>205758</v>
      </c>
      <c r="CM127" s="41" t="s">
        <v>1148</v>
      </c>
      <c r="CN127" s="41">
        <v>673470</v>
      </c>
      <c r="CO127" s="41" t="s">
        <v>1148</v>
      </c>
      <c r="CP127" s="43">
        <v>8247532</v>
      </c>
      <c r="CQ127" s="7" t="s">
        <v>1148</v>
      </c>
      <c r="CS127" s="39">
        <v>19.270781496465744</v>
      </c>
      <c r="CT127" s="39" t="s">
        <v>1148</v>
      </c>
      <c r="CU127" s="39">
        <v>22.605767524401063</v>
      </c>
      <c r="CV127" s="39" t="s">
        <v>1148</v>
      </c>
      <c r="CW127" s="39">
        <v>25.046622032866708</v>
      </c>
      <c r="CX127" s="39" t="s">
        <v>1148</v>
      </c>
      <c r="CY127" s="39">
        <v>22.614842175957019</v>
      </c>
      <c r="CZ127" s="39" t="s">
        <v>1148</v>
      </c>
      <c r="DA127" s="44">
        <v>20.18243529287971</v>
      </c>
      <c r="DB127" s="7" t="s">
        <v>1148</v>
      </c>
      <c r="DC127" s="1" t="str">
        <f t="shared" si="1"/>
        <v>No</v>
      </c>
    </row>
    <row r="128" spans="1:107">
      <c r="A128" s="7" t="s">
        <v>679</v>
      </c>
      <c r="B128" s="7" t="s">
        <v>680</v>
      </c>
      <c r="C128" s="37" t="s">
        <v>45</v>
      </c>
      <c r="D128" s="298">
        <v>4019</v>
      </c>
      <c r="E128" s="299">
        <v>40019</v>
      </c>
      <c r="F128" s="27" t="s">
        <v>167</v>
      </c>
      <c r="G128" s="73" t="s">
        <v>160</v>
      </c>
      <c r="H128" s="35">
        <v>1624827</v>
      </c>
      <c r="I128" s="35">
        <v>109</v>
      </c>
      <c r="J128" s="294"/>
      <c r="K128" s="8">
        <v>401115</v>
      </c>
      <c r="L128" s="8" t="s">
        <v>1148</v>
      </c>
      <c r="M128" s="8">
        <v>78773</v>
      </c>
      <c r="N128" s="9" t="s">
        <v>1148</v>
      </c>
      <c r="O128" s="8">
        <v>7955</v>
      </c>
      <c r="P128" s="9" t="s">
        <v>1148</v>
      </c>
      <c r="Q128" s="8">
        <v>41452</v>
      </c>
      <c r="R128" s="9" t="s">
        <v>1148</v>
      </c>
      <c r="S128" s="8">
        <v>0</v>
      </c>
      <c r="T128" s="9" t="s">
        <v>1148</v>
      </c>
      <c r="U128" s="33">
        <v>529295</v>
      </c>
      <c r="V128" s="9" t="s">
        <v>1148</v>
      </c>
      <c r="W128" s="30">
        <v>205</v>
      </c>
      <c r="X128" s="9" t="s">
        <v>1148</v>
      </c>
      <c r="Y128" s="30">
        <v>43.099999999999994</v>
      </c>
      <c r="Z128" s="9" t="s">
        <v>1148</v>
      </c>
      <c r="AA128" s="30">
        <v>5.2</v>
      </c>
      <c r="AB128" s="9" t="s">
        <v>1148</v>
      </c>
      <c r="AC128" s="30">
        <v>22</v>
      </c>
      <c r="AD128" s="9" t="s">
        <v>1148</v>
      </c>
      <c r="AE128" s="80">
        <v>0</v>
      </c>
      <c r="AF128" s="46" t="s">
        <v>1148</v>
      </c>
      <c r="AG128" s="88">
        <v>275.3</v>
      </c>
      <c r="AH128" s="47" t="s">
        <v>1148</v>
      </c>
      <c r="AJ128" s="83">
        <v>370437</v>
      </c>
      <c r="AK128" s="46" t="s">
        <v>1148</v>
      </c>
      <c r="AL128" s="83">
        <v>75266</v>
      </c>
      <c r="AM128" s="46" t="s">
        <v>1148</v>
      </c>
      <c r="AN128" s="83">
        <v>5615</v>
      </c>
      <c r="AO128" s="46" t="s">
        <v>1148</v>
      </c>
      <c r="AP128" s="83">
        <v>37729</v>
      </c>
      <c r="AQ128" s="46" t="s">
        <v>1148</v>
      </c>
      <c r="AR128" s="83">
        <v>0</v>
      </c>
      <c r="AS128" s="46" t="s">
        <v>1148</v>
      </c>
      <c r="AT128" s="204">
        <v>489047</v>
      </c>
      <c r="AU128" s="46" t="s">
        <v>1148</v>
      </c>
      <c r="AV128" s="46">
        <v>181</v>
      </c>
      <c r="AW128" s="46" t="s">
        <v>1148</v>
      </c>
      <c r="AX128" s="46">
        <v>40.099999999999994</v>
      </c>
      <c r="AY128" s="46" t="s">
        <v>1148</v>
      </c>
      <c r="AZ128" s="46">
        <v>3</v>
      </c>
      <c r="BA128" s="46" t="s">
        <v>1148</v>
      </c>
      <c r="BB128" s="46">
        <v>19</v>
      </c>
      <c r="BC128" s="46" t="s">
        <v>1148</v>
      </c>
      <c r="BD128" s="46">
        <v>0</v>
      </c>
      <c r="BE128" s="46" t="s">
        <v>1148</v>
      </c>
      <c r="BF128" s="209">
        <v>243.1</v>
      </c>
      <c r="BG128" s="7" t="s">
        <v>1148</v>
      </c>
      <c r="BI128" s="83">
        <v>30678</v>
      </c>
      <c r="BJ128" s="46" t="s">
        <v>1148</v>
      </c>
      <c r="BK128" s="83">
        <v>3507</v>
      </c>
      <c r="BL128" s="46" t="s">
        <v>1148</v>
      </c>
      <c r="BM128" s="83">
        <v>2340</v>
      </c>
      <c r="BN128" s="46" t="s">
        <v>1148</v>
      </c>
      <c r="BO128" s="83">
        <v>3723</v>
      </c>
      <c r="BP128" s="46" t="s">
        <v>1148</v>
      </c>
      <c r="BQ128" s="83">
        <v>0</v>
      </c>
      <c r="BR128" s="46" t="s">
        <v>1148</v>
      </c>
      <c r="BS128" s="85">
        <v>40248</v>
      </c>
      <c r="BT128" s="46" t="s">
        <v>1148</v>
      </c>
      <c r="BU128" s="46">
        <v>24</v>
      </c>
      <c r="BV128" s="46" t="s">
        <v>1148</v>
      </c>
      <c r="BW128" s="46">
        <v>3</v>
      </c>
      <c r="BX128" s="46" t="s">
        <v>1148</v>
      </c>
      <c r="BY128" s="46">
        <v>2.2000000000000002</v>
      </c>
      <c r="BZ128" s="46" t="s">
        <v>1148</v>
      </c>
      <c r="CA128" s="46">
        <v>3</v>
      </c>
      <c r="CB128" s="46" t="s">
        <v>1148</v>
      </c>
      <c r="CC128" s="46">
        <v>0</v>
      </c>
      <c r="CD128" s="46" t="s">
        <v>1148</v>
      </c>
      <c r="CE128" s="209">
        <v>32.200000000000003</v>
      </c>
      <c r="CF128" s="7" t="s">
        <v>1148</v>
      </c>
      <c r="CH128" s="41">
        <v>7905718</v>
      </c>
      <c r="CI128" s="41" t="s">
        <v>1148</v>
      </c>
      <c r="CJ128" s="41">
        <v>1628307</v>
      </c>
      <c r="CK128" s="41" t="s">
        <v>1148</v>
      </c>
      <c r="CL128" s="41">
        <v>145396</v>
      </c>
      <c r="CM128" s="41" t="s">
        <v>1148</v>
      </c>
      <c r="CN128" s="41">
        <v>768086</v>
      </c>
      <c r="CO128" s="41" t="s">
        <v>1148</v>
      </c>
      <c r="CP128" s="43">
        <v>10447507</v>
      </c>
      <c r="CQ128" s="7" t="s">
        <v>1148</v>
      </c>
      <c r="CS128" s="39">
        <v>19.709355172456778</v>
      </c>
      <c r="CT128" s="39" t="s">
        <v>1148</v>
      </c>
      <c r="CU128" s="39">
        <v>20.670877077171113</v>
      </c>
      <c r="CV128" s="39" t="s">
        <v>1148</v>
      </c>
      <c r="CW128" s="39">
        <v>18.277309868007542</v>
      </c>
      <c r="CX128" s="39" t="s">
        <v>1148</v>
      </c>
      <c r="CY128" s="39">
        <v>18.529528128920198</v>
      </c>
      <c r="CZ128" s="39" t="s">
        <v>1148</v>
      </c>
      <c r="DA128" s="44">
        <v>19.738533332073796</v>
      </c>
      <c r="DB128" s="7" t="s">
        <v>1148</v>
      </c>
      <c r="DC128" s="1" t="str">
        <f t="shared" si="1"/>
        <v>No</v>
      </c>
    </row>
    <row r="129" spans="1:107">
      <c r="A129" s="7" t="s">
        <v>709</v>
      </c>
      <c r="B129" s="7" t="s">
        <v>710</v>
      </c>
      <c r="C129" s="37" t="s">
        <v>89</v>
      </c>
      <c r="D129" s="298">
        <v>21</v>
      </c>
      <c r="E129" s="299">
        <v>21</v>
      </c>
      <c r="F129" s="27" t="s">
        <v>167</v>
      </c>
      <c r="G129" s="73" t="s">
        <v>160</v>
      </c>
      <c r="H129" s="35">
        <v>114473</v>
      </c>
      <c r="I129" s="35">
        <v>107</v>
      </c>
      <c r="J129" s="294"/>
      <c r="K129" s="8">
        <v>300724</v>
      </c>
      <c r="L129" s="8" t="s">
        <v>1148</v>
      </c>
      <c r="M129" s="8">
        <v>41396</v>
      </c>
      <c r="N129" s="9" t="s">
        <v>1148</v>
      </c>
      <c r="O129" s="8">
        <v>9650</v>
      </c>
      <c r="P129" s="9" t="s">
        <v>1148</v>
      </c>
      <c r="Q129" s="8">
        <v>53969</v>
      </c>
      <c r="R129" s="9" t="s">
        <v>1148</v>
      </c>
      <c r="S129" s="8">
        <v>1496</v>
      </c>
      <c r="T129" s="9" t="s">
        <v>1148</v>
      </c>
      <c r="U129" s="33">
        <v>407235</v>
      </c>
      <c r="V129" s="9" t="s">
        <v>1148</v>
      </c>
      <c r="W129" s="30">
        <v>171.70000000000002</v>
      </c>
      <c r="X129" s="9" t="s">
        <v>1148</v>
      </c>
      <c r="Y129" s="30">
        <v>23</v>
      </c>
      <c r="Z129" s="9" t="s">
        <v>1148</v>
      </c>
      <c r="AA129" s="30">
        <v>4.9000000000000004</v>
      </c>
      <c r="AB129" s="9" t="s">
        <v>1148</v>
      </c>
      <c r="AC129" s="30">
        <v>30.199999999999996</v>
      </c>
      <c r="AD129" s="9" t="s">
        <v>1148</v>
      </c>
      <c r="AE129" s="80">
        <v>0.3</v>
      </c>
      <c r="AF129" s="46" t="s">
        <v>1148</v>
      </c>
      <c r="AG129" s="88">
        <v>230.10000000000002</v>
      </c>
      <c r="AH129" s="47" t="s">
        <v>1148</v>
      </c>
      <c r="AJ129" s="83">
        <v>298540</v>
      </c>
      <c r="AK129" s="46" t="s">
        <v>1148</v>
      </c>
      <c r="AL129" s="83">
        <v>41396</v>
      </c>
      <c r="AM129" s="46" t="s">
        <v>1148</v>
      </c>
      <c r="AN129" s="83">
        <v>9011</v>
      </c>
      <c r="AO129" s="46" t="s">
        <v>1148</v>
      </c>
      <c r="AP129" s="83">
        <v>52367</v>
      </c>
      <c r="AQ129" s="46" t="s">
        <v>1148</v>
      </c>
      <c r="AR129" s="83">
        <v>1496</v>
      </c>
      <c r="AS129" s="46" t="s">
        <v>1148</v>
      </c>
      <c r="AT129" s="204">
        <v>402810</v>
      </c>
      <c r="AU129" s="46" t="s">
        <v>1148</v>
      </c>
      <c r="AV129" s="46">
        <v>169.8</v>
      </c>
      <c r="AW129" s="46" t="s">
        <v>1148</v>
      </c>
      <c r="AX129" s="46">
        <v>23</v>
      </c>
      <c r="AY129" s="46" t="s">
        <v>1148</v>
      </c>
      <c r="AZ129" s="46">
        <v>4.9000000000000004</v>
      </c>
      <c r="BA129" s="46" t="s">
        <v>1148</v>
      </c>
      <c r="BB129" s="46">
        <v>27.999999999999996</v>
      </c>
      <c r="BC129" s="46" t="s">
        <v>1148</v>
      </c>
      <c r="BD129" s="46">
        <v>0.3</v>
      </c>
      <c r="BE129" s="46" t="s">
        <v>1148</v>
      </c>
      <c r="BF129" s="209">
        <v>226.00000000000003</v>
      </c>
      <c r="BG129" s="7" t="s">
        <v>1148</v>
      </c>
      <c r="BI129" s="83">
        <v>2184</v>
      </c>
      <c r="BJ129" s="46" t="s">
        <v>1148</v>
      </c>
      <c r="BK129" s="83">
        <v>0</v>
      </c>
      <c r="BL129" s="46" t="s">
        <v>1148</v>
      </c>
      <c r="BM129" s="83">
        <v>639</v>
      </c>
      <c r="BN129" s="46" t="s">
        <v>1148</v>
      </c>
      <c r="BO129" s="83">
        <v>1602</v>
      </c>
      <c r="BP129" s="46" t="s">
        <v>1148</v>
      </c>
      <c r="BQ129" s="83">
        <v>0</v>
      </c>
      <c r="BR129" s="46" t="s">
        <v>1148</v>
      </c>
      <c r="BS129" s="85">
        <v>4425</v>
      </c>
      <c r="BT129" s="46" t="s">
        <v>1148</v>
      </c>
      <c r="BU129" s="46">
        <v>1.9</v>
      </c>
      <c r="BV129" s="46" t="s">
        <v>1148</v>
      </c>
      <c r="BW129" s="46">
        <v>0</v>
      </c>
      <c r="BX129" s="46" t="s">
        <v>1148</v>
      </c>
      <c r="BY129" s="46">
        <v>0</v>
      </c>
      <c r="BZ129" s="46" t="s">
        <v>1148</v>
      </c>
      <c r="CA129" s="46">
        <v>2.2000000000000002</v>
      </c>
      <c r="CB129" s="46" t="s">
        <v>1148</v>
      </c>
      <c r="CC129" s="46">
        <v>0</v>
      </c>
      <c r="CD129" s="46" t="s">
        <v>1148</v>
      </c>
      <c r="CE129" s="209">
        <v>4.1000000000000005</v>
      </c>
      <c r="CF129" s="7" t="s">
        <v>1148</v>
      </c>
      <c r="CH129" s="41">
        <v>7743114</v>
      </c>
      <c r="CI129" s="41" t="s">
        <v>1148</v>
      </c>
      <c r="CJ129" s="41">
        <v>1156326</v>
      </c>
      <c r="CK129" s="41" t="s">
        <v>1148</v>
      </c>
      <c r="CL129" s="41">
        <v>209320</v>
      </c>
      <c r="CM129" s="41" t="s">
        <v>1148</v>
      </c>
      <c r="CN129" s="41">
        <v>2032738</v>
      </c>
      <c r="CO129" s="41" t="s">
        <v>1148</v>
      </c>
      <c r="CP129" s="43">
        <v>11141498</v>
      </c>
      <c r="CQ129" s="7" t="s">
        <v>1148</v>
      </c>
      <c r="CS129" s="39">
        <v>25.748240911932538</v>
      </c>
      <c r="CT129" s="39" t="s">
        <v>1148</v>
      </c>
      <c r="CU129" s="39">
        <v>27.933278577640351</v>
      </c>
      <c r="CV129" s="39" t="s">
        <v>1148</v>
      </c>
      <c r="CW129" s="39">
        <v>21.69119170984456</v>
      </c>
      <c r="CX129" s="39" t="s">
        <v>1148</v>
      </c>
      <c r="CY129" s="39">
        <v>37.664918749652578</v>
      </c>
      <c r="CZ129" s="39" t="s">
        <v>1148</v>
      </c>
      <c r="DA129" s="44">
        <v>27.358891057988632</v>
      </c>
      <c r="DB129" s="7" t="s">
        <v>1148</v>
      </c>
      <c r="DC129" s="1" t="str">
        <f t="shared" si="1"/>
        <v>No</v>
      </c>
    </row>
    <row r="130" spans="1:107">
      <c r="A130" s="7" t="s">
        <v>525</v>
      </c>
      <c r="B130" s="7" t="s">
        <v>526</v>
      </c>
      <c r="C130" s="37" t="s">
        <v>17</v>
      </c>
      <c r="D130" s="298">
        <v>9041</v>
      </c>
      <c r="E130" s="299">
        <v>90041</v>
      </c>
      <c r="F130" s="27" t="s">
        <v>164</v>
      </c>
      <c r="G130" s="73" t="s">
        <v>160</v>
      </c>
      <c r="H130" s="35">
        <v>12150996</v>
      </c>
      <c r="I130" s="35">
        <v>104</v>
      </c>
      <c r="J130" s="294"/>
      <c r="K130" s="8">
        <v>273912</v>
      </c>
      <c r="L130" s="8" t="s">
        <v>1148</v>
      </c>
      <c r="M130" s="8">
        <v>50192</v>
      </c>
      <c r="N130" s="9" t="s">
        <v>1148</v>
      </c>
      <c r="O130" s="8">
        <v>12293</v>
      </c>
      <c r="P130" s="9" t="s">
        <v>1148</v>
      </c>
      <c r="Q130" s="8">
        <v>34589</v>
      </c>
      <c r="R130" s="9" t="s">
        <v>1148</v>
      </c>
      <c r="S130" s="8">
        <v>0</v>
      </c>
      <c r="T130" s="9" t="s">
        <v>1148</v>
      </c>
      <c r="U130" s="33">
        <v>370986</v>
      </c>
      <c r="V130" s="9" t="s">
        <v>1148</v>
      </c>
      <c r="W130" s="30">
        <v>148.1</v>
      </c>
      <c r="X130" s="9" t="s">
        <v>1148</v>
      </c>
      <c r="Y130" s="30">
        <v>30</v>
      </c>
      <c r="Z130" s="9" t="s">
        <v>1148</v>
      </c>
      <c r="AA130" s="30">
        <v>8</v>
      </c>
      <c r="AB130" s="9" t="s">
        <v>1148</v>
      </c>
      <c r="AC130" s="30">
        <v>14.9</v>
      </c>
      <c r="AD130" s="9" t="s">
        <v>1148</v>
      </c>
      <c r="AE130" s="80">
        <v>0</v>
      </c>
      <c r="AF130" s="46" t="s">
        <v>1148</v>
      </c>
      <c r="AG130" s="88">
        <v>201</v>
      </c>
      <c r="AH130" s="47" t="s">
        <v>1148</v>
      </c>
      <c r="AJ130" s="83">
        <v>187795</v>
      </c>
      <c r="AK130" s="46" t="s">
        <v>1148</v>
      </c>
      <c r="AL130" s="83">
        <v>39397</v>
      </c>
      <c r="AM130" s="46" t="s">
        <v>1148</v>
      </c>
      <c r="AN130" s="83">
        <v>12293</v>
      </c>
      <c r="AO130" s="46" t="s">
        <v>1148</v>
      </c>
      <c r="AP130" s="83">
        <v>32621</v>
      </c>
      <c r="AQ130" s="46" t="s">
        <v>1148</v>
      </c>
      <c r="AR130" s="83">
        <v>0</v>
      </c>
      <c r="AS130" s="46" t="s">
        <v>1148</v>
      </c>
      <c r="AT130" s="204">
        <v>272106</v>
      </c>
      <c r="AU130" s="46" t="s">
        <v>1148</v>
      </c>
      <c r="AV130" s="46">
        <v>103</v>
      </c>
      <c r="AW130" s="46" t="s">
        <v>1148</v>
      </c>
      <c r="AX130" s="46">
        <v>26</v>
      </c>
      <c r="AY130" s="46" t="s">
        <v>1148</v>
      </c>
      <c r="AZ130" s="46">
        <v>8</v>
      </c>
      <c r="BA130" s="46" t="s">
        <v>1148</v>
      </c>
      <c r="BB130" s="46">
        <v>13</v>
      </c>
      <c r="BC130" s="46" t="s">
        <v>1148</v>
      </c>
      <c r="BD130" s="46">
        <v>0</v>
      </c>
      <c r="BE130" s="46" t="s">
        <v>1148</v>
      </c>
      <c r="BF130" s="209">
        <v>150</v>
      </c>
      <c r="BG130" s="7" t="s">
        <v>1148</v>
      </c>
      <c r="BI130" s="83">
        <v>86117</v>
      </c>
      <c r="BJ130" s="46" t="s">
        <v>1148</v>
      </c>
      <c r="BK130" s="83">
        <v>10795</v>
      </c>
      <c r="BL130" s="46" t="s">
        <v>1148</v>
      </c>
      <c r="BM130" s="83">
        <v>0</v>
      </c>
      <c r="BN130" s="46" t="s">
        <v>1148</v>
      </c>
      <c r="BO130" s="83">
        <v>1968</v>
      </c>
      <c r="BP130" s="46" t="s">
        <v>1148</v>
      </c>
      <c r="BQ130" s="83">
        <v>0</v>
      </c>
      <c r="BR130" s="46" t="s">
        <v>1148</v>
      </c>
      <c r="BS130" s="85">
        <v>98880</v>
      </c>
      <c r="BT130" s="46" t="s">
        <v>1148</v>
      </c>
      <c r="BU130" s="46">
        <v>45.1</v>
      </c>
      <c r="BV130" s="46" t="s">
        <v>1148</v>
      </c>
      <c r="BW130" s="46">
        <v>4</v>
      </c>
      <c r="BX130" s="46" t="s">
        <v>1148</v>
      </c>
      <c r="BY130" s="46">
        <v>0</v>
      </c>
      <c r="BZ130" s="46" t="s">
        <v>1148</v>
      </c>
      <c r="CA130" s="46">
        <v>1.9</v>
      </c>
      <c r="CB130" s="46" t="s">
        <v>1148</v>
      </c>
      <c r="CC130" s="46">
        <v>0</v>
      </c>
      <c r="CD130" s="46" t="s">
        <v>1148</v>
      </c>
      <c r="CE130" s="209">
        <v>51</v>
      </c>
      <c r="CF130" s="7" t="s">
        <v>1148</v>
      </c>
      <c r="CH130" s="41">
        <v>0</v>
      </c>
      <c r="CI130" s="41" t="s">
        <v>1148</v>
      </c>
      <c r="CJ130" s="41">
        <v>0</v>
      </c>
      <c r="CK130" s="41" t="s">
        <v>1148</v>
      </c>
      <c r="CL130" s="41">
        <v>0</v>
      </c>
      <c r="CM130" s="41" t="s">
        <v>1148</v>
      </c>
      <c r="CN130" s="41">
        <v>0</v>
      </c>
      <c r="CO130" s="41" t="s">
        <v>1148</v>
      </c>
      <c r="CP130" s="43">
        <v>0</v>
      </c>
      <c r="CQ130" s="7" t="s">
        <v>1148</v>
      </c>
      <c r="CS130" s="39">
        <v>0</v>
      </c>
      <c r="CT130" s="39" t="s">
        <v>1148</v>
      </c>
      <c r="CU130" s="39">
        <v>0</v>
      </c>
      <c r="CV130" s="39" t="s">
        <v>1148</v>
      </c>
      <c r="CW130" s="39">
        <v>0</v>
      </c>
      <c r="CX130" s="39" t="s">
        <v>1148</v>
      </c>
      <c r="CY130" s="39">
        <v>0</v>
      </c>
      <c r="CZ130" s="39" t="s">
        <v>1148</v>
      </c>
      <c r="DA130" s="44">
        <v>0</v>
      </c>
      <c r="DB130" s="7" t="s">
        <v>1148</v>
      </c>
      <c r="DC130" s="1" t="str">
        <f t="shared" ref="DC130:DC193" si="2">IF(OR(L130="Q",N130="Q",P130="Q",R130="Q",T130="Q",V130="Q",X130="Q",Z130="Q",AB130="Q",AD130="Q",AF130="Q",AH130="Q",AK130="Q",AM130="Q",AO130="Q",AQ130="Q",AS130="Q",AU130="Q",AW130="Q",AY130="Q",BA130="Q",BC130="Q",BE130="Q",BG130="Q",BJ130="Q",BL130="Q",BN130="Q",BP130="Q",BR130="Q",BT130="Q",BV130="Q",BX130="Q",BZ130="Q",CB130="Q",CD130="Q",CF130="Q",CI130="Q",CK130="Q",CM130="Q",CO130="Q",CQ130="Q",CT130="Q",CV130="Q",CX130="Q",CZ130="Q",DB130="Q"),"Yes","No")</f>
        <v>No</v>
      </c>
    </row>
    <row r="131" spans="1:107">
      <c r="A131" s="7" t="s">
        <v>462</v>
      </c>
      <c r="B131" s="7" t="s">
        <v>463</v>
      </c>
      <c r="C131" s="37" t="s">
        <v>32</v>
      </c>
      <c r="D131" s="298">
        <v>4028</v>
      </c>
      <c r="E131" s="299">
        <v>40028</v>
      </c>
      <c r="F131" s="27" t="s">
        <v>164</v>
      </c>
      <c r="G131" s="73" t="s">
        <v>160</v>
      </c>
      <c r="H131" s="35">
        <v>530290</v>
      </c>
      <c r="I131" s="35">
        <v>104</v>
      </c>
      <c r="J131" s="294"/>
      <c r="K131" s="8">
        <v>403861</v>
      </c>
      <c r="L131" s="8" t="s">
        <v>1148</v>
      </c>
      <c r="M131" s="8">
        <v>54446</v>
      </c>
      <c r="N131" s="9" t="s">
        <v>1148</v>
      </c>
      <c r="O131" s="8">
        <v>9967</v>
      </c>
      <c r="P131" s="9" t="s">
        <v>1148</v>
      </c>
      <c r="Q131" s="8">
        <v>33938</v>
      </c>
      <c r="R131" s="9" t="s">
        <v>1148</v>
      </c>
      <c r="S131" s="8">
        <v>0</v>
      </c>
      <c r="T131" s="9" t="s">
        <v>1148</v>
      </c>
      <c r="U131" s="33">
        <v>502212</v>
      </c>
      <c r="V131" s="9" t="s">
        <v>1148</v>
      </c>
      <c r="W131" s="30">
        <v>204.25</v>
      </c>
      <c r="X131" s="9" t="s">
        <v>1148</v>
      </c>
      <c r="Y131" s="30">
        <v>26.15</v>
      </c>
      <c r="Z131" s="9" t="s">
        <v>1148</v>
      </c>
      <c r="AA131" s="30">
        <v>5.5</v>
      </c>
      <c r="AB131" s="9" t="s">
        <v>1148</v>
      </c>
      <c r="AC131" s="30">
        <v>19.100000000000001</v>
      </c>
      <c r="AD131" s="9" t="s">
        <v>1148</v>
      </c>
      <c r="AE131" s="80">
        <v>0</v>
      </c>
      <c r="AF131" s="46" t="s">
        <v>1148</v>
      </c>
      <c r="AG131" s="88">
        <v>255</v>
      </c>
      <c r="AH131" s="47" t="s">
        <v>1148</v>
      </c>
      <c r="AJ131" s="83">
        <v>400829</v>
      </c>
      <c r="AK131" s="46" t="s">
        <v>1148</v>
      </c>
      <c r="AL131" s="83">
        <v>54446</v>
      </c>
      <c r="AM131" s="46" t="s">
        <v>1148</v>
      </c>
      <c r="AN131" s="83">
        <v>9967</v>
      </c>
      <c r="AO131" s="46" t="s">
        <v>1148</v>
      </c>
      <c r="AP131" s="83">
        <v>33938</v>
      </c>
      <c r="AQ131" s="46" t="s">
        <v>1148</v>
      </c>
      <c r="AR131" s="83">
        <v>0</v>
      </c>
      <c r="AS131" s="46" t="s">
        <v>1148</v>
      </c>
      <c r="AT131" s="204">
        <v>499180</v>
      </c>
      <c r="AU131" s="46" t="s">
        <v>1148</v>
      </c>
      <c r="AV131" s="46">
        <v>202.25</v>
      </c>
      <c r="AW131" s="46" t="s">
        <v>1148</v>
      </c>
      <c r="AX131" s="46">
        <v>26.15</v>
      </c>
      <c r="AY131" s="46" t="s">
        <v>1148</v>
      </c>
      <c r="AZ131" s="46">
        <v>5.5</v>
      </c>
      <c r="BA131" s="46" t="s">
        <v>1148</v>
      </c>
      <c r="BB131" s="46">
        <v>19.100000000000001</v>
      </c>
      <c r="BC131" s="46" t="s">
        <v>1148</v>
      </c>
      <c r="BD131" s="46">
        <v>0</v>
      </c>
      <c r="BE131" s="46" t="s">
        <v>1148</v>
      </c>
      <c r="BF131" s="209">
        <v>253</v>
      </c>
      <c r="BG131" s="7" t="s">
        <v>1148</v>
      </c>
      <c r="BI131" s="83">
        <v>3032</v>
      </c>
      <c r="BJ131" s="46" t="s">
        <v>1148</v>
      </c>
      <c r="BK131" s="83">
        <v>0</v>
      </c>
      <c r="BL131" s="46" t="s">
        <v>1148</v>
      </c>
      <c r="BM131" s="83">
        <v>0</v>
      </c>
      <c r="BN131" s="46" t="s">
        <v>1148</v>
      </c>
      <c r="BO131" s="83">
        <v>0</v>
      </c>
      <c r="BP131" s="46" t="s">
        <v>1148</v>
      </c>
      <c r="BQ131" s="83">
        <v>0</v>
      </c>
      <c r="BR131" s="46" t="s">
        <v>1148</v>
      </c>
      <c r="BS131" s="85">
        <v>3032</v>
      </c>
      <c r="BT131" s="46" t="s">
        <v>1148</v>
      </c>
      <c r="BU131" s="46">
        <v>2</v>
      </c>
      <c r="BV131" s="46" t="s">
        <v>1148</v>
      </c>
      <c r="BW131" s="46">
        <v>0</v>
      </c>
      <c r="BX131" s="46" t="s">
        <v>1148</v>
      </c>
      <c r="BY131" s="46">
        <v>0</v>
      </c>
      <c r="BZ131" s="46" t="s">
        <v>1148</v>
      </c>
      <c r="CA131" s="46">
        <v>0</v>
      </c>
      <c r="CB131" s="46" t="s">
        <v>1148</v>
      </c>
      <c r="CC131" s="46">
        <v>0</v>
      </c>
      <c r="CD131" s="46" t="s">
        <v>1148</v>
      </c>
      <c r="CE131" s="209">
        <v>2</v>
      </c>
      <c r="CF131" s="7" t="s">
        <v>1148</v>
      </c>
      <c r="CH131" s="41">
        <v>6703828</v>
      </c>
      <c r="CI131" s="41" t="s">
        <v>1148</v>
      </c>
      <c r="CJ131" s="41">
        <v>922512</v>
      </c>
      <c r="CK131" s="41" t="s">
        <v>1148</v>
      </c>
      <c r="CL131" s="41">
        <v>159373</v>
      </c>
      <c r="CM131" s="41" t="s">
        <v>1148</v>
      </c>
      <c r="CN131" s="41">
        <v>904936</v>
      </c>
      <c r="CO131" s="41" t="s">
        <v>1148</v>
      </c>
      <c r="CP131" s="43">
        <v>8690649</v>
      </c>
      <c r="CQ131" s="7" t="s">
        <v>1148</v>
      </c>
      <c r="CS131" s="39">
        <v>16.599344824085513</v>
      </c>
      <c r="CT131" s="39" t="s">
        <v>1148</v>
      </c>
      <c r="CU131" s="39">
        <v>16.943613855930646</v>
      </c>
      <c r="CV131" s="39" t="s">
        <v>1148</v>
      </c>
      <c r="CW131" s="39">
        <v>15.990067221832046</v>
      </c>
      <c r="CX131" s="39" t="s">
        <v>1148</v>
      </c>
      <c r="CY131" s="39">
        <v>26.664388001650067</v>
      </c>
      <c r="CZ131" s="39" t="s">
        <v>1148</v>
      </c>
      <c r="DA131" s="44">
        <v>17.304741822178681</v>
      </c>
      <c r="DB131" s="7" t="s">
        <v>1148</v>
      </c>
      <c r="DC131" s="1" t="str">
        <f t="shared" si="2"/>
        <v>No</v>
      </c>
    </row>
    <row r="132" spans="1:107">
      <c r="A132" s="7" t="s">
        <v>527</v>
      </c>
      <c r="B132" s="7" t="s">
        <v>528</v>
      </c>
      <c r="C132" s="37" t="s">
        <v>17</v>
      </c>
      <c r="D132" s="298">
        <v>9062</v>
      </c>
      <c r="E132" s="299">
        <v>90062</v>
      </c>
      <c r="F132" s="27" t="s">
        <v>167</v>
      </c>
      <c r="G132" s="73" t="s">
        <v>160</v>
      </c>
      <c r="H132" s="35">
        <v>114237</v>
      </c>
      <c r="I132" s="35">
        <v>103</v>
      </c>
      <c r="J132" s="294"/>
      <c r="K132" s="8">
        <v>304620</v>
      </c>
      <c r="L132" s="8" t="s">
        <v>1148</v>
      </c>
      <c r="M132" s="8">
        <v>64015</v>
      </c>
      <c r="N132" s="9" t="s">
        <v>1148</v>
      </c>
      <c r="O132" s="8">
        <v>12168</v>
      </c>
      <c r="P132" s="9" t="s">
        <v>1148</v>
      </c>
      <c r="Q132" s="8">
        <v>56960</v>
      </c>
      <c r="R132" s="9" t="s">
        <v>1148</v>
      </c>
      <c r="S132" s="8">
        <v>0</v>
      </c>
      <c r="T132" s="9" t="s">
        <v>1148</v>
      </c>
      <c r="U132" s="33">
        <v>437763</v>
      </c>
      <c r="V132" s="9" t="s">
        <v>1148</v>
      </c>
      <c r="W132" s="30">
        <v>159</v>
      </c>
      <c r="X132" s="9" t="s">
        <v>1148</v>
      </c>
      <c r="Y132" s="30">
        <v>33</v>
      </c>
      <c r="Z132" s="9" t="s">
        <v>1148</v>
      </c>
      <c r="AA132" s="30">
        <v>6</v>
      </c>
      <c r="AB132" s="9" t="s">
        <v>1148</v>
      </c>
      <c r="AC132" s="30">
        <v>31</v>
      </c>
      <c r="AD132" s="9" t="s">
        <v>1148</v>
      </c>
      <c r="AE132" s="80">
        <v>0</v>
      </c>
      <c r="AF132" s="46" t="s">
        <v>1148</v>
      </c>
      <c r="AG132" s="88">
        <v>229</v>
      </c>
      <c r="AH132" s="47" t="s">
        <v>1148</v>
      </c>
      <c r="AJ132" s="83">
        <v>304620</v>
      </c>
      <c r="AK132" s="46" t="s">
        <v>1148</v>
      </c>
      <c r="AL132" s="83">
        <v>64015</v>
      </c>
      <c r="AM132" s="46" t="s">
        <v>1148</v>
      </c>
      <c r="AN132" s="83">
        <v>12168</v>
      </c>
      <c r="AO132" s="46" t="s">
        <v>1148</v>
      </c>
      <c r="AP132" s="83">
        <v>56276</v>
      </c>
      <c r="AQ132" s="46" t="s">
        <v>1148</v>
      </c>
      <c r="AR132" s="83">
        <v>0</v>
      </c>
      <c r="AS132" s="46" t="s">
        <v>1148</v>
      </c>
      <c r="AT132" s="204">
        <v>437079</v>
      </c>
      <c r="AU132" s="46" t="s">
        <v>1148</v>
      </c>
      <c r="AV132" s="46">
        <v>159</v>
      </c>
      <c r="AW132" s="46" t="s">
        <v>1148</v>
      </c>
      <c r="AX132" s="46">
        <v>33</v>
      </c>
      <c r="AY132" s="46" t="s">
        <v>1148</v>
      </c>
      <c r="AZ132" s="46">
        <v>6</v>
      </c>
      <c r="BA132" s="46" t="s">
        <v>1148</v>
      </c>
      <c r="BB132" s="46">
        <v>30</v>
      </c>
      <c r="BC132" s="46" t="s">
        <v>1148</v>
      </c>
      <c r="BD132" s="46">
        <v>0</v>
      </c>
      <c r="BE132" s="46" t="s">
        <v>1148</v>
      </c>
      <c r="BF132" s="209">
        <v>228</v>
      </c>
      <c r="BG132" s="7" t="s">
        <v>1148</v>
      </c>
      <c r="BI132" s="83">
        <v>0</v>
      </c>
      <c r="BJ132" s="46" t="s">
        <v>1148</v>
      </c>
      <c r="BK132" s="83">
        <v>0</v>
      </c>
      <c r="BL132" s="46" t="s">
        <v>1148</v>
      </c>
      <c r="BM132" s="83">
        <v>0</v>
      </c>
      <c r="BN132" s="46" t="s">
        <v>1148</v>
      </c>
      <c r="BO132" s="83">
        <v>684</v>
      </c>
      <c r="BP132" s="46" t="s">
        <v>1148</v>
      </c>
      <c r="BQ132" s="83">
        <v>0</v>
      </c>
      <c r="BR132" s="46" t="s">
        <v>1148</v>
      </c>
      <c r="BS132" s="85">
        <v>684</v>
      </c>
      <c r="BT132" s="46" t="s">
        <v>1148</v>
      </c>
      <c r="BU132" s="46">
        <v>0</v>
      </c>
      <c r="BV132" s="46" t="s">
        <v>1148</v>
      </c>
      <c r="BW132" s="46">
        <v>0</v>
      </c>
      <c r="BX132" s="46" t="s">
        <v>1148</v>
      </c>
      <c r="BY132" s="46">
        <v>0</v>
      </c>
      <c r="BZ132" s="46" t="s">
        <v>1148</v>
      </c>
      <c r="CA132" s="46">
        <v>1</v>
      </c>
      <c r="CB132" s="46" t="s">
        <v>1148</v>
      </c>
      <c r="CC132" s="46">
        <v>0</v>
      </c>
      <c r="CD132" s="46" t="s">
        <v>1148</v>
      </c>
      <c r="CE132" s="209">
        <v>1</v>
      </c>
      <c r="CF132" s="7" t="s">
        <v>1148</v>
      </c>
      <c r="CH132" s="41">
        <v>0</v>
      </c>
      <c r="CI132" s="41" t="s">
        <v>1148</v>
      </c>
      <c r="CJ132" s="41">
        <v>0</v>
      </c>
      <c r="CK132" s="41" t="s">
        <v>1148</v>
      </c>
      <c r="CL132" s="41">
        <v>0</v>
      </c>
      <c r="CM132" s="41" t="s">
        <v>1148</v>
      </c>
      <c r="CN132" s="41">
        <v>0</v>
      </c>
      <c r="CO132" s="41" t="s">
        <v>1148</v>
      </c>
      <c r="CP132" s="43">
        <v>0</v>
      </c>
      <c r="CQ132" s="7" t="s">
        <v>1148</v>
      </c>
      <c r="CS132" s="39">
        <v>0</v>
      </c>
      <c r="CT132" s="39" t="s">
        <v>1148</v>
      </c>
      <c r="CU132" s="39">
        <v>0</v>
      </c>
      <c r="CV132" s="39" t="s">
        <v>1148</v>
      </c>
      <c r="CW132" s="39">
        <v>0</v>
      </c>
      <c r="CX132" s="39" t="s">
        <v>1148</v>
      </c>
      <c r="CY132" s="39">
        <v>0</v>
      </c>
      <c r="CZ132" s="39" t="s">
        <v>1148</v>
      </c>
      <c r="DA132" s="44">
        <v>0</v>
      </c>
      <c r="DB132" s="7" t="s">
        <v>1148</v>
      </c>
      <c r="DC132" s="1" t="str">
        <f t="shared" si="2"/>
        <v>No</v>
      </c>
    </row>
    <row r="133" spans="1:107">
      <c r="A133" s="7" t="s">
        <v>607</v>
      </c>
      <c r="B133" s="7" t="s">
        <v>608</v>
      </c>
      <c r="C133" s="37" t="s">
        <v>17</v>
      </c>
      <c r="D133" s="298">
        <v>9012</v>
      </c>
      <c r="E133" s="299">
        <v>90012</v>
      </c>
      <c r="F133" s="27" t="s">
        <v>167</v>
      </c>
      <c r="G133" s="73" t="s">
        <v>160</v>
      </c>
      <c r="H133" s="35">
        <v>370583</v>
      </c>
      <c r="I133" s="35">
        <v>102</v>
      </c>
      <c r="J133" s="294"/>
      <c r="K133" s="8">
        <v>199450</v>
      </c>
      <c r="L133" s="8" t="s">
        <v>1148</v>
      </c>
      <c r="M133" s="8">
        <v>58603</v>
      </c>
      <c r="N133" s="9" t="s">
        <v>1148</v>
      </c>
      <c r="O133" s="8">
        <v>29231</v>
      </c>
      <c r="P133" s="9" t="s">
        <v>1148</v>
      </c>
      <c r="Q133" s="8">
        <v>72479</v>
      </c>
      <c r="R133" s="9" t="s">
        <v>1148</v>
      </c>
      <c r="S133" s="8">
        <v>18673</v>
      </c>
      <c r="T133" s="9" t="s">
        <v>1148</v>
      </c>
      <c r="U133" s="33">
        <v>378436</v>
      </c>
      <c r="V133" s="9" t="s">
        <v>1148</v>
      </c>
      <c r="W133" s="30">
        <v>108</v>
      </c>
      <c r="X133" s="9" t="s">
        <v>1148</v>
      </c>
      <c r="Y133" s="30">
        <v>29</v>
      </c>
      <c r="Z133" s="9" t="s">
        <v>1148</v>
      </c>
      <c r="AA133" s="30">
        <v>13</v>
      </c>
      <c r="AB133" s="9" t="s">
        <v>1148</v>
      </c>
      <c r="AC133" s="30">
        <v>37</v>
      </c>
      <c r="AD133" s="9" t="s">
        <v>1148</v>
      </c>
      <c r="AE133" s="80">
        <v>12</v>
      </c>
      <c r="AF133" s="46" t="s">
        <v>1148</v>
      </c>
      <c r="AG133" s="88">
        <v>199</v>
      </c>
      <c r="AH133" s="47" t="s">
        <v>1148</v>
      </c>
      <c r="AJ133" s="83">
        <v>191923</v>
      </c>
      <c r="AK133" s="46" t="s">
        <v>1148</v>
      </c>
      <c r="AL133" s="83">
        <v>58603</v>
      </c>
      <c r="AM133" s="46" t="s">
        <v>1148</v>
      </c>
      <c r="AN133" s="83">
        <v>29231</v>
      </c>
      <c r="AO133" s="46" t="s">
        <v>1148</v>
      </c>
      <c r="AP133" s="83">
        <v>67575</v>
      </c>
      <c r="AQ133" s="46" t="s">
        <v>1148</v>
      </c>
      <c r="AR133" s="83">
        <v>15817</v>
      </c>
      <c r="AS133" s="46" t="s">
        <v>1148</v>
      </c>
      <c r="AT133" s="204">
        <v>363149</v>
      </c>
      <c r="AU133" s="46" t="s">
        <v>1148</v>
      </c>
      <c r="AV133" s="46">
        <v>91</v>
      </c>
      <c r="AW133" s="46" t="s">
        <v>1148</v>
      </c>
      <c r="AX133" s="46">
        <v>29</v>
      </c>
      <c r="AY133" s="46" t="s">
        <v>1148</v>
      </c>
      <c r="AZ133" s="46">
        <v>13</v>
      </c>
      <c r="BA133" s="46" t="s">
        <v>1148</v>
      </c>
      <c r="BB133" s="46">
        <v>33</v>
      </c>
      <c r="BC133" s="46" t="s">
        <v>1148</v>
      </c>
      <c r="BD133" s="46">
        <v>7</v>
      </c>
      <c r="BE133" s="46" t="s">
        <v>1148</v>
      </c>
      <c r="BF133" s="209">
        <v>173</v>
      </c>
      <c r="BG133" s="7" t="s">
        <v>1148</v>
      </c>
      <c r="BI133" s="83">
        <v>7527</v>
      </c>
      <c r="BJ133" s="46" t="s">
        <v>1148</v>
      </c>
      <c r="BK133" s="83">
        <v>0</v>
      </c>
      <c r="BL133" s="46" t="s">
        <v>1148</v>
      </c>
      <c r="BM133" s="83">
        <v>0</v>
      </c>
      <c r="BN133" s="46" t="s">
        <v>1148</v>
      </c>
      <c r="BO133" s="83">
        <v>4904</v>
      </c>
      <c r="BP133" s="46" t="s">
        <v>1148</v>
      </c>
      <c r="BQ133" s="83">
        <v>2856</v>
      </c>
      <c r="BR133" s="46" t="s">
        <v>1148</v>
      </c>
      <c r="BS133" s="85">
        <v>15287</v>
      </c>
      <c r="BT133" s="46" t="s">
        <v>1148</v>
      </c>
      <c r="BU133" s="46">
        <v>17</v>
      </c>
      <c r="BV133" s="46" t="s">
        <v>1148</v>
      </c>
      <c r="BW133" s="46">
        <v>0</v>
      </c>
      <c r="BX133" s="46" t="s">
        <v>1148</v>
      </c>
      <c r="BY133" s="46">
        <v>0</v>
      </c>
      <c r="BZ133" s="46" t="s">
        <v>1148</v>
      </c>
      <c r="CA133" s="46">
        <v>4</v>
      </c>
      <c r="CB133" s="46" t="s">
        <v>1148</v>
      </c>
      <c r="CC133" s="46">
        <v>5</v>
      </c>
      <c r="CD133" s="46" t="s">
        <v>1148</v>
      </c>
      <c r="CE133" s="209">
        <v>26</v>
      </c>
      <c r="CF133" s="7" t="s">
        <v>1148</v>
      </c>
      <c r="CH133" s="41">
        <v>0</v>
      </c>
      <c r="CI133" s="41" t="s">
        <v>1148</v>
      </c>
      <c r="CJ133" s="41">
        <v>0</v>
      </c>
      <c r="CK133" s="41" t="s">
        <v>1148</v>
      </c>
      <c r="CL133" s="41">
        <v>0</v>
      </c>
      <c r="CM133" s="41" t="s">
        <v>1148</v>
      </c>
      <c r="CN133" s="41">
        <v>0</v>
      </c>
      <c r="CO133" s="41" t="s">
        <v>1148</v>
      </c>
      <c r="CP133" s="43">
        <v>0</v>
      </c>
      <c r="CQ133" s="7" t="s">
        <v>1148</v>
      </c>
      <c r="CS133" s="39">
        <v>0</v>
      </c>
      <c r="CT133" s="39" t="s">
        <v>1148</v>
      </c>
      <c r="CU133" s="39">
        <v>0</v>
      </c>
      <c r="CV133" s="39" t="s">
        <v>1148</v>
      </c>
      <c r="CW133" s="39">
        <v>0</v>
      </c>
      <c r="CX133" s="39" t="s">
        <v>1148</v>
      </c>
      <c r="CY133" s="39">
        <v>0</v>
      </c>
      <c r="CZ133" s="39" t="s">
        <v>1148</v>
      </c>
      <c r="DA133" s="44">
        <v>0</v>
      </c>
      <c r="DB133" s="7" t="s">
        <v>1148</v>
      </c>
      <c r="DC133" s="1" t="str">
        <f t="shared" si="2"/>
        <v>No</v>
      </c>
    </row>
    <row r="134" spans="1:107">
      <c r="A134" s="7" t="s">
        <v>344</v>
      </c>
      <c r="B134" s="7" t="s">
        <v>345</v>
      </c>
      <c r="C134" s="37" t="s">
        <v>84</v>
      </c>
      <c r="D134" s="298">
        <v>6051</v>
      </c>
      <c r="E134" s="299">
        <v>60051</v>
      </c>
      <c r="F134" s="27" t="s">
        <v>167</v>
      </c>
      <c r="G134" s="73" t="s">
        <v>160</v>
      </c>
      <c r="H134" s="35">
        <v>320069</v>
      </c>
      <c r="I134" s="35">
        <v>102</v>
      </c>
      <c r="J134" s="294"/>
      <c r="K134" s="8">
        <v>346333</v>
      </c>
      <c r="L134" s="8" t="s">
        <v>1148</v>
      </c>
      <c r="M134" s="8">
        <v>67375</v>
      </c>
      <c r="N134" s="9" t="s">
        <v>1148</v>
      </c>
      <c r="O134" s="8">
        <v>28463</v>
      </c>
      <c r="P134" s="9" t="s">
        <v>1148</v>
      </c>
      <c r="Q134" s="8">
        <v>36124</v>
      </c>
      <c r="R134" s="9" t="s">
        <v>1148</v>
      </c>
      <c r="S134" s="8">
        <v>0</v>
      </c>
      <c r="T134" s="9" t="s">
        <v>1148</v>
      </c>
      <c r="U134" s="33">
        <v>478295</v>
      </c>
      <c r="V134" s="9" t="s">
        <v>1148</v>
      </c>
      <c r="W134" s="30">
        <v>201.4</v>
      </c>
      <c r="X134" s="9" t="s">
        <v>1148</v>
      </c>
      <c r="Y134" s="30">
        <v>34.9</v>
      </c>
      <c r="Z134" s="9" t="s">
        <v>1148</v>
      </c>
      <c r="AA134" s="30">
        <v>14.6</v>
      </c>
      <c r="AB134" s="9" t="s">
        <v>1148</v>
      </c>
      <c r="AC134" s="30">
        <v>21.200000000000003</v>
      </c>
      <c r="AD134" s="9" t="s">
        <v>1148</v>
      </c>
      <c r="AE134" s="80">
        <v>0</v>
      </c>
      <c r="AF134" s="46" t="s">
        <v>1148</v>
      </c>
      <c r="AG134" s="88">
        <v>272.10000000000002</v>
      </c>
      <c r="AH134" s="47" t="s">
        <v>1148</v>
      </c>
      <c r="AJ134" s="83">
        <v>336639</v>
      </c>
      <c r="AK134" s="46" t="s">
        <v>1148</v>
      </c>
      <c r="AL134" s="83">
        <v>67375</v>
      </c>
      <c r="AM134" s="46" t="s">
        <v>1148</v>
      </c>
      <c r="AN134" s="83">
        <v>27375</v>
      </c>
      <c r="AO134" s="46" t="s">
        <v>1148</v>
      </c>
      <c r="AP134" s="83">
        <v>34568</v>
      </c>
      <c r="AQ134" s="46" t="s">
        <v>1148</v>
      </c>
      <c r="AR134" s="83">
        <v>0</v>
      </c>
      <c r="AS134" s="46" t="s">
        <v>1148</v>
      </c>
      <c r="AT134" s="204">
        <v>465957</v>
      </c>
      <c r="AU134" s="46" t="s">
        <v>1148</v>
      </c>
      <c r="AV134" s="46">
        <v>193.4</v>
      </c>
      <c r="AW134" s="46" t="s">
        <v>1148</v>
      </c>
      <c r="AX134" s="46">
        <v>34.9</v>
      </c>
      <c r="AY134" s="46" t="s">
        <v>1148</v>
      </c>
      <c r="AZ134" s="46">
        <v>13.6</v>
      </c>
      <c r="BA134" s="46" t="s">
        <v>1148</v>
      </c>
      <c r="BB134" s="46">
        <v>18.600000000000001</v>
      </c>
      <c r="BC134" s="46" t="s">
        <v>1148</v>
      </c>
      <c r="BD134" s="46">
        <v>0</v>
      </c>
      <c r="BE134" s="46" t="s">
        <v>1148</v>
      </c>
      <c r="BF134" s="209">
        <v>260.5</v>
      </c>
      <c r="BG134" s="7" t="s">
        <v>1148</v>
      </c>
      <c r="BI134" s="83">
        <v>9694</v>
      </c>
      <c r="BJ134" s="46" t="s">
        <v>1148</v>
      </c>
      <c r="BK134" s="83">
        <v>0</v>
      </c>
      <c r="BL134" s="46" t="s">
        <v>1148</v>
      </c>
      <c r="BM134" s="83">
        <v>1088</v>
      </c>
      <c r="BN134" s="46" t="s">
        <v>1148</v>
      </c>
      <c r="BO134" s="83">
        <v>1556</v>
      </c>
      <c r="BP134" s="46" t="s">
        <v>1148</v>
      </c>
      <c r="BQ134" s="83">
        <v>0</v>
      </c>
      <c r="BR134" s="46" t="s">
        <v>1148</v>
      </c>
      <c r="BS134" s="85">
        <v>12338</v>
      </c>
      <c r="BT134" s="46" t="s">
        <v>1148</v>
      </c>
      <c r="BU134" s="46">
        <v>8</v>
      </c>
      <c r="BV134" s="46" t="s">
        <v>1148</v>
      </c>
      <c r="BW134" s="46">
        <v>0</v>
      </c>
      <c r="BX134" s="46" t="s">
        <v>1148</v>
      </c>
      <c r="BY134" s="46">
        <v>1</v>
      </c>
      <c r="BZ134" s="46" t="s">
        <v>1148</v>
      </c>
      <c r="CA134" s="46">
        <v>2.6</v>
      </c>
      <c r="CB134" s="46" t="s">
        <v>1148</v>
      </c>
      <c r="CC134" s="46">
        <v>0</v>
      </c>
      <c r="CD134" s="46" t="s">
        <v>1148</v>
      </c>
      <c r="CE134" s="209">
        <v>11.6</v>
      </c>
      <c r="CF134" s="7" t="s">
        <v>1148</v>
      </c>
      <c r="CH134" s="41">
        <v>0</v>
      </c>
      <c r="CI134" s="41" t="s">
        <v>1148</v>
      </c>
      <c r="CJ134" s="41">
        <v>0</v>
      </c>
      <c r="CK134" s="41" t="s">
        <v>1148</v>
      </c>
      <c r="CL134" s="41">
        <v>0</v>
      </c>
      <c r="CM134" s="41" t="s">
        <v>1148</v>
      </c>
      <c r="CN134" s="41">
        <v>0</v>
      </c>
      <c r="CO134" s="41" t="s">
        <v>1148</v>
      </c>
      <c r="CP134" s="43">
        <v>0</v>
      </c>
      <c r="CQ134" s="7" t="s">
        <v>1148</v>
      </c>
      <c r="CS134" s="39">
        <v>0</v>
      </c>
      <c r="CT134" s="39" t="s">
        <v>1148</v>
      </c>
      <c r="CU134" s="39">
        <v>0</v>
      </c>
      <c r="CV134" s="39" t="s">
        <v>1148</v>
      </c>
      <c r="CW134" s="39">
        <v>0</v>
      </c>
      <c r="CX134" s="39" t="s">
        <v>1148</v>
      </c>
      <c r="CY134" s="39">
        <v>0</v>
      </c>
      <c r="CZ134" s="39" t="s">
        <v>1148</v>
      </c>
      <c r="DA134" s="44">
        <v>0</v>
      </c>
      <c r="DB134" s="7" t="s">
        <v>1148</v>
      </c>
      <c r="DC134" s="1" t="str">
        <f t="shared" si="2"/>
        <v>No</v>
      </c>
    </row>
    <row r="135" spans="1:107">
      <c r="A135" s="7" t="s">
        <v>617</v>
      </c>
      <c r="B135" s="7" t="s">
        <v>618</v>
      </c>
      <c r="C135" s="37" t="s">
        <v>32</v>
      </c>
      <c r="D135" s="298">
        <v>4046</v>
      </c>
      <c r="E135" s="299">
        <v>40046</v>
      </c>
      <c r="F135" s="27" t="s">
        <v>164</v>
      </c>
      <c r="G135" s="73" t="s">
        <v>160</v>
      </c>
      <c r="H135" s="35">
        <v>643260</v>
      </c>
      <c r="I135" s="35">
        <v>100</v>
      </c>
      <c r="J135" s="294"/>
      <c r="K135" s="8">
        <v>385786</v>
      </c>
      <c r="L135" s="8" t="s">
        <v>1148</v>
      </c>
      <c r="M135" s="8">
        <v>37754</v>
      </c>
      <c r="N135" s="9" t="s">
        <v>1148</v>
      </c>
      <c r="O135" s="8">
        <v>3839</v>
      </c>
      <c r="P135" s="9" t="s">
        <v>1148</v>
      </c>
      <c r="Q135" s="8">
        <v>30476</v>
      </c>
      <c r="R135" s="9" t="s">
        <v>1148</v>
      </c>
      <c r="S135" s="8">
        <v>0</v>
      </c>
      <c r="T135" s="9" t="s">
        <v>1148</v>
      </c>
      <c r="U135" s="33">
        <v>457855</v>
      </c>
      <c r="V135" s="9" t="s">
        <v>1148</v>
      </c>
      <c r="W135" s="30">
        <v>228.26</v>
      </c>
      <c r="X135" s="9" t="s">
        <v>1148</v>
      </c>
      <c r="Y135" s="30">
        <v>19.59</v>
      </c>
      <c r="Z135" s="9" t="s">
        <v>1148</v>
      </c>
      <c r="AA135" s="30">
        <v>2.4900000000000002</v>
      </c>
      <c r="AB135" s="9" t="s">
        <v>1148</v>
      </c>
      <c r="AC135" s="30">
        <v>15.66</v>
      </c>
      <c r="AD135" s="9" t="s">
        <v>1148</v>
      </c>
      <c r="AE135" s="80">
        <v>0</v>
      </c>
      <c r="AF135" s="46" t="s">
        <v>1148</v>
      </c>
      <c r="AG135" s="88">
        <v>266</v>
      </c>
      <c r="AH135" s="47" t="s">
        <v>1148</v>
      </c>
      <c r="AJ135" s="83">
        <v>385786</v>
      </c>
      <c r="AK135" s="46" t="s">
        <v>1148</v>
      </c>
      <c r="AL135" s="83">
        <v>37754</v>
      </c>
      <c r="AM135" s="46" t="s">
        <v>1148</v>
      </c>
      <c r="AN135" s="83">
        <v>3839</v>
      </c>
      <c r="AO135" s="46" t="s">
        <v>1148</v>
      </c>
      <c r="AP135" s="83">
        <v>30476</v>
      </c>
      <c r="AQ135" s="46" t="s">
        <v>1148</v>
      </c>
      <c r="AR135" s="83">
        <v>0</v>
      </c>
      <c r="AS135" s="46" t="s">
        <v>1148</v>
      </c>
      <c r="AT135" s="204">
        <v>457855</v>
      </c>
      <c r="AU135" s="46" t="s">
        <v>1148</v>
      </c>
      <c r="AV135" s="46">
        <v>228.26</v>
      </c>
      <c r="AW135" s="46" t="s">
        <v>1148</v>
      </c>
      <c r="AX135" s="46">
        <v>19.59</v>
      </c>
      <c r="AY135" s="46" t="s">
        <v>1148</v>
      </c>
      <c r="AZ135" s="46">
        <v>2.4900000000000002</v>
      </c>
      <c r="BA135" s="46" t="s">
        <v>1148</v>
      </c>
      <c r="BB135" s="46">
        <v>15.66</v>
      </c>
      <c r="BC135" s="46" t="s">
        <v>1148</v>
      </c>
      <c r="BD135" s="46">
        <v>0</v>
      </c>
      <c r="BE135" s="46" t="s">
        <v>1148</v>
      </c>
      <c r="BF135" s="209">
        <v>266</v>
      </c>
      <c r="BG135" s="7" t="s">
        <v>1148</v>
      </c>
      <c r="BI135" s="83">
        <v>0</v>
      </c>
      <c r="BJ135" s="46" t="s">
        <v>1148</v>
      </c>
      <c r="BK135" s="83">
        <v>0</v>
      </c>
      <c r="BL135" s="46" t="s">
        <v>1148</v>
      </c>
      <c r="BM135" s="83">
        <v>0</v>
      </c>
      <c r="BN135" s="46" t="s">
        <v>1148</v>
      </c>
      <c r="BO135" s="83">
        <v>0</v>
      </c>
      <c r="BP135" s="46" t="s">
        <v>1148</v>
      </c>
      <c r="BQ135" s="83">
        <v>0</v>
      </c>
      <c r="BR135" s="46" t="s">
        <v>1148</v>
      </c>
      <c r="BS135" s="85">
        <v>0</v>
      </c>
      <c r="BT135" s="46" t="s">
        <v>1148</v>
      </c>
      <c r="BU135" s="46">
        <v>0</v>
      </c>
      <c r="BV135" s="46" t="s">
        <v>1148</v>
      </c>
      <c r="BW135" s="46">
        <v>0</v>
      </c>
      <c r="BX135" s="46" t="s">
        <v>1148</v>
      </c>
      <c r="BY135" s="46">
        <v>0</v>
      </c>
      <c r="BZ135" s="46" t="s">
        <v>1148</v>
      </c>
      <c r="CA135" s="46">
        <v>0</v>
      </c>
      <c r="CB135" s="46" t="s">
        <v>1148</v>
      </c>
      <c r="CC135" s="46">
        <v>0</v>
      </c>
      <c r="CD135" s="46" t="s">
        <v>1148</v>
      </c>
      <c r="CE135" s="209">
        <v>0</v>
      </c>
      <c r="CF135" s="7" t="s">
        <v>1148</v>
      </c>
      <c r="CH135" s="41">
        <v>6358447</v>
      </c>
      <c r="CI135" s="41" t="s">
        <v>1148</v>
      </c>
      <c r="CJ135" s="41">
        <v>861113</v>
      </c>
      <c r="CK135" s="41" t="s">
        <v>1148</v>
      </c>
      <c r="CL135" s="41">
        <v>333751</v>
      </c>
      <c r="CM135" s="41" t="s">
        <v>1148</v>
      </c>
      <c r="CN135" s="41">
        <v>828458</v>
      </c>
      <c r="CO135" s="41" t="s">
        <v>1148</v>
      </c>
      <c r="CP135" s="43">
        <v>8381769</v>
      </c>
      <c r="CQ135" s="7" t="s">
        <v>1148</v>
      </c>
      <c r="CS135" s="39">
        <v>16.481798199001521</v>
      </c>
      <c r="CT135" s="39" t="s">
        <v>1148</v>
      </c>
      <c r="CU135" s="39">
        <v>22.80852360014833</v>
      </c>
      <c r="CV135" s="39" t="s">
        <v>1148</v>
      </c>
      <c r="CW135" s="39">
        <v>86.936962750716333</v>
      </c>
      <c r="CX135" s="39" t="s">
        <v>1148</v>
      </c>
      <c r="CY135" s="39">
        <v>27.183948024675153</v>
      </c>
      <c r="CZ135" s="39" t="s">
        <v>1148</v>
      </c>
      <c r="DA135" s="44">
        <v>18.306601434952114</v>
      </c>
      <c r="DB135" s="7" t="s">
        <v>1148</v>
      </c>
      <c r="DC135" s="1" t="str">
        <f t="shared" si="2"/>
        <v>No</v>
      </c>
    </row>
    <row r="136" spans="1:107">
      <c r="A136" s="7" t="s">
        <v>217</v>
      </c>
      <c r="B136" s="7" t="s">
        <v>218</v>
      </c>
      <c r="C136" s="37" t="s">
        <v>77</v>
      </c>
      <c r="D136" s="298">
        <v>3024</v>
      </c>
      <c r="E136" s="299">
        <v>30024</v>
      </c>
      <c r="F136" s="27" t="s">
        <v>167</v>
      </c>
      <c r="G136" s="73" t="s">
        <v>160</v>
      </c>
      <c r="H136" s="35">
        <v>266254</v>
      </c>
      <c r="I136" s="35">
        <v>99</v>
      </c>
      <c r="J136" s="294"/>
      <c r="K136" s="8">
        <v>233880</v>
      </c>
      <c r="L136" s="8" t="s">
        <v>1148</v>
      </c>
      <c r="M136" s="8">
        <v>29085</v>
      </c>
      <c r="N136" s="9" t="s">
        <v>1148</v>
      </c>
      <c r="O136" s="8">
        <v>11900</v>
      </c>
      <c r="P136" s="9" t="s">
        <v>1148</v>
      </c>
      <c r="Q136" s="8">
        <v>7702</v>
      </c>
      <c r="R136" s="9" t="s">
        <v>1148</v>
      </c>
      <c r="S136" s="8">
        <v>0</v>
      </c>
      <c r="T136" s="9" t="s">
        <v>1148</v>
      </c>
      <c r="U136" s="33">
        <v>282567</v>
      </c>
      <c r="V136" s="9" t="s">
        <v>1148</v>
      </c>
      <c r="W136" s="30">
        <v>126.10000000000001</v>
      </c>
      <c r="X136" s="9" t="s">
        <v>1148</v>
      </c>
      <c r="Y136" s="30">
        <v>13.89</v>
      </c>
      <c r="Z136" s="9" t="s">
        <v>1148</v>
      </c>
      <c r="AA136" s="30">
        <v>8.5299999999999994</v>
      </c>
      <c r="AB136" s="9" t="s">
        <v>1148</v>
      </c>
      <c r="AC136" s="30">
        <v>9.5</v>
      </c>
      <c r="AD136" s="9" t="s">
        <v>1148</v>
      </c>
      <c r="AE136" s="80">
        <v>0</v>
      </c>
      <c r="AF136" s="46" t="s">
        <v>1148</v>
      </c>
      <c r="AG136" s="88">
        <v>158.02000000000001</v>
      </c>
      <c r="AH136" s="47" t="s">
        <v>1148</v>
      </c>
      <c r="AJ136" s="83">
        <v>227462</v>
      </c>
      <c r="AK136" s="46" t="s">
        <v>1148</v>
      </c>
      <c r="AL136" s="83">
        <v>29085</v>
      </c>
      <c r="AM136" s="46" t="s">
        <v>1148</v>
      </c>
      <c r="AN136" s="83">
        <v>10857</v>
      </c>
      <c r="AO136" s="46" t="s">
        <v>1148</v>
      </c>
      <c r="AP136" s="83">
        <v>6702</v>
      </c>
      <c r="AQ136" s="46" t="s">
        <v>1148</v>
      </c>
      <c r="AR136" s="83">
        <v>0</v>
      </c>
      <c r="AS136" s="46" t="s">
        <v>1148</v>
      </c>
      <c r="AT136" s="204">
        <v>274106</v>
      </c>
      <c r="AU136" s="46" t="s">
        <v>1148</v>
      </c>
      <c r="AV136" s="46">
        <v>118.10000000000001</v>
      </c>
      <c r="AW136" s="46" t="s">
        <v>1148</v>
      </c>
      <c r="AX136" s="46">
        <v>13.89</v>
      </c>
      <c r="AY136" s="46" t="s">
        <v>1148</v>
      </c>
      <c r="AZ136" s="46">
        <v>7.5299999999999994</v>
      </c>
      <c r="BA136" s="46" t="s">
        <v>1148</v>
      </c>
      <c r="BB136" s="46">
        <v>8.5</v>
      </c>
      <c r="BC136" s="46" t="s">
        <v>1148</v>
      </c>
      <c r="BD136" s="46">
        <v>0</v>
      </c>
      <c r="BE136" s="46" t="s">
        <v>1148</v>
      </c>
      <c r="BF136" s="209">
        <v>148.02000000000001</v>
      </c>
      <c r="BG136" s="7" t="s">
        <v>1148</v>
      </c>
      <c r="BI136" s="83">
        <v>6418</v>
      </c>
      <c r="BJ136" s="46" t="s">
        <v>1148</v>
      </c>
      <c r="BK136" s="83">
        <v>0</v>
      </c>
      <c r="BL136" s="46" t="s">
        <v>1148</v>
      </c>
      <c r="BM136" s="83">
        <v>1043</v>
      </c>
      <c r="BN136" s="46" t="s">
        <v>1148</v>
      </c>
      <c r="BO136" s="83">
        <v>1000</v>
      </c>
      <c r="BP136" s="46" t="s">
        <v>1148</v>
      </c>
      <c r="BQ136" s="83">
        <v>0</v>
      </c>
      <c r="BR136" s="46" t="s">
        <v>1148</v>
      </c>
      <c r="BS136" s="85">
        <v>8461</v>
      </c>
      <c r="BT136" s="46" t="s">
        <v>1148</v>
      </c>
      <c r="BU136" s="46">
        <v>8</v>
      </c>
      <c r="BV136" s="46" t="s">
        <v>1148</v>
      </c>
      <c r="BW136" s="46">
        <v>0</v>
      </c>
      <c r="BX136" s="46" t="s">
        <v>1148</v>
      </c>
      <c r="BY136" s="46">
        <v>1</v>
      </c>
      <c r="BZ136" s="46" t="s">
        <v>1148</v>
      </c>
      <c r="CA136" s="46">
        <v>1</v>
      </c>
      <c r="CB136" s="46" t="s">
        <v>1148</v>
      </c>
      <c r="CC136" s="46">
        <v>0</v>
      </c>
      <c r="CD136" s="46" t="s">
        <v>1148</v>
      </c>
      <c r="CE136" s="209">
        <v>10</v>
      </c>
      <c r="CF136" s="7" t="s">
        <v>1148</v>
      </c>
      <c r="CH136" s="41">
        <v>4474949</v>
      </c>
      <c r="CI136" s="41" t="s">
        <v>1148</v>
      </c>
      <c r="CJ136" s="41">
        <v>742052</v>
      </c>
      <c r="CK136" s="41" t="s">
        <v>1148</v>
      </c>
      <c r="CL136" s="41">
        <v>159114</v>
      </c>
      <c r="CM136" s="41" t="s">
        <v>1148</v>
      </c>
      <c r="CN136" s="41">
        <v>263068</v>
      </c>
      <c r="CO136" s="41" t="s">
        <v>1148</v>
      </c>
      <c r="CP136" s="43">
        <v>5639183</v>
      </c>
      <c r="CQ136" s="7" t="s">
        <v>1148</v>
      </c>
      <c r="CS136" s="39">
        <v>19.133525739695571</v>
      </c>
      <c r="CT136" s="39" t="s">
        <v>1148</v>
      </c>
      <c r="CU136" s="39">
        <v>25.51321987278666</v>
      </c>
      <c r="CV136" s="39" t="s">
        <v>1148</v>
      </c>
      <c r="CW136" s="39">
        <v>13.370924369747899</v>
      </c>
      <c r="CX136" s="39" t="s">
        <v>1148</v>
      </c>
      <c r="CY136" s="39">
        <v>34.155803687353931</v>
      </c>
      <c r="CZ136" s="39" t="s">
        <v>1148</v>
      </c>
      <c r="DA136" s="44">
        <v>19.956976575467056</v>
      </c>
      <c r="DB136" s="7" t="s">
        <v>1148</v>
      </c>
      <c r="DC136" s="1" t="str">
        <f t="shared" si="2"/>
        <v>No</v>
      </c>
    </row>
    <row r="137" spans="1:107">
      <c r="A137" s="7" t="s">
        <v>651</v>
      </c>
      <c r="B137" s="7" t="s">
        <v>652</v>
      </c>
      <c r="C137" s="37" t="s">
        <v>63</v>
      </c>
      <c r="D137" s="298">
        <v>2128</v>
      </c>
      <c r="E137" s="299">
        <v>20128</v>
      </c>
      <c r="F137" s="27" t="s">
        <v>175</v>
      </c>
      <c r="G137" s="73" t="s">
        <v>160</v>
      </c>
      <c r="H137" s="35">
        <v>18351295</v>
      </c>
      <c r="I137" s="35">
        <v>98</v>
      </c>
      <c r="J137" s="294"/>
      <c r="K137" s="8">
        <v>297791</v>
      </c>
      <c r="L137" s="8" t="s">
        <v>1148</v>
      </c>
      <c r="M137" s="8">
        <v>89506</v>
      </c>
      <c r="N137" s="9" t="s">
        <v>1148</v>
      </c>
      <c r="O137" s="8">
        <v>0</v>
      </c>
      <c r="P137" s="9" t="s">
        <v>1148</v>
      </c>
      <c r="Q137" s="8">
        <v>53261</v>
      </c>
      <c r="R137" s="9" t="s">
        <v>1148</v>
      </c>
      <c r="S137" s="8">
        <v>0</v>
      </c>
      <c r="T137" s="9" t="s">
        <v>1148</v>
      </c>
      <c r="U137" s="33">
        <v>440558</v>
      </c>
      <c r="V137" s="9" t="s">
        <v>1148</v>
      </c>
      <c r="W137" s="30">
        <v>182</v>
      </c>
      <c r="X137" s="9" t="s">
        <v>1148</v>
      </c>
      <c r="Y137" s="30">
        <v>35</v>
      </c>
      <c r="Z137" s="9" t="s">
        <v>1148</v>
      </c>
      <c r="AA137" s="30">
        <v>0</v>
      </c>
      <c r="AB137" s="9" t="s">
        <v>1148</v>
      </c>
      <c r="AC137" s="30">
        <v>31</v>
      </c>
      <c r="AD137" s="9" t="s">
        <v>1148</v>
      </c>
      <c r="AE137" s="80">
        <v>0</v>
      </c>
      <c r="AF137" s="46" t="s">
        <v>1148</v>
      </c>
      <c r="AG137" s="88">
        <v>248</v>
      </c>
      <c r="AH137" s="47" t="s">
        <v>1148</v>
      </c>
      <c r="AJ137" s="83">
        <v>249070</v>
      </c>
      <c r="AK137" s="46" t="s">
        <v>1148</v>
      </c>
      <c r="AL137" s="83">
        <v>86949</v>
      </c>
      <c r="AM137" s="46" t="s">
        <v>1148</v>
      </c>
      <c r="AN137" s="83">
        <v>0</v>
      </c>
      <c r="AO137" s="46" t="s">
        <v>1148</v>
      </c>
      <c r="AP137" s="83">
        <v>43615</v>
      </c>
      <c r="AQ137" s="46" t="s">
        <v>1148</v>
      </c>
      <c r="AR137" s="83">
        <v>0</v>
      </c>
      <c r="AS137" s="46" t="s">
        <v>1148</v>
      </c>
      <c r="AT137" s="204">
        <v>379634</v>
      </c>
      <c r="AU137" s="46" t="s">
        <v>1148</v>
      </c>
      <c r="AV137" s="46">
        <v>144</v>
      </c>
      <c r="AW137" s="46" t="s">
        <v>1148</v>
      </c>
      <c r="AX137" s="46">
        <v>34</v>
      </c>
      <c r="AY137" s="46" t="s">
        <v>1148</v>
      </c>
      <c r="AZ137" s="46">
        <v>0</v>
      </c>
      <c r="BA137" s="46" t="s">
        <v>1148</v>
      </c>
      <c r="BB137" s="46">
        <v>23</v>
      </c>
      <c r="BC137" s="46" t="s">
        <v>1148</v>
      </c>
      <c r="BD137" s="46">
        <v>0</v>
      </c>
      <c r="BE137" s="46" t="s">
        <v>1148</v>
      </c>
      <c r="BF137" s="209">
        <v>201</v>
      </c>
      <c r="BG137" s="7" t="s">
        <v>1148</v>
      </c>
      <c r="BI137" s="83">
        <v>48721</v>
      </c>
      <c r="BJ137" s="46" t="s">
        <v>1148</v>
      </c>
      <c r="BK137" s="83">
        <v>2557</v>
      </c>
      <c r="BL137" s="46" t="s">
        <v>1148</v>
      </c>
      <c r="BM137" s="83">
        <v>0</v>
      </c>
      <c r="BN137" s="46" t="s">
        <v>1148</v>
      </c>
      <c r="BO137" s="83">
        <v>9646</v>
      </c>
      <c r="BP137" s="46" t="s">
        <v>1148</v>
      </c>
      <c r="BQ137" s="83">
        <v>0</v>
      </c>
      <c r="BR137" s="46" t="s">
        <v>1148</v>
      </c>
      <c r="BS137" s="85">
        <v>60924</v>
      </c>
      <c r="BT137" s="46" t="s">
        <v>1148</v>
      </c>
      <c r="BU137" s="46">
        <v>38</v>
      </c>
      <c r="BV137" s="46" t="s">
        <v>1148</v>
      </c>
      <c r="BW137" s="46">
        <v>1</v>
      </c>
      <c r="BX137" s="46" t="s">
        <v>1148</v>
      </c>
      <c r="BY137" s="46">
        <v>0</v>
      </c>
      <c r="BZ137" s="46" t="s">
        <v>1148</v>
      </c>
      <c r="CA137" s="46">
        <v>8</v>
      </c>
      <c r="CB137" s="46" t="s">
        <v>1148</v>
      </c>
      <c r="CC137" s="46">
        <v>0</v>
      </c>
      <c r="CD137" s="46" t="s">
        <v>1148</v>
      </c>
      <c r="CE137" s="209">
        <v>47</v>
      </c>
      <c r="CF137" s="7" t="s">
        <v>1148</v>
      </c>
      <c r="CH137" s="41">
        <v>8999964</v>
      </c>
      <c r="CI137" s="41" t="s">
        <v>1148</v>
      </c>
      <c r="CJ137" s="41">
        <v>1850513</v>
      </c>
      <c r="CK137" s="41" t="s">
        <v>1148</v>
      </c>
      <c r="CL137" s="41">
        <v>0</v>
      </c>
      <c r="CM137" s="41" t="s">
        <v>1148</v>
      </c>
      <c r="CN137" s="41">
        <v>1151946</v>
      </c>
      <c r="CO137" s="41" t="s">
        <v>1148</v>
      </c>
      <c r="CP137" s="43">
        <v>12002423</v>
      </c>
      <c r="CQ137" s="7" t="s">
        <v>1148</v>
      </c>
      <c r="CS137" s="39">
        <v>30.222417735928889</v>
      </c>
      <c r="CT137" s="39" t="s">
        <v>1148</v>
      </c>
      <c r="CU137" s="39">
        <v>20.674736889147095</v>
      </c>
      <c r="CV137" s="39" t="s">
        <v>1148</v>
      </c>
      <c r="CW137" s="39" t="s">
        <v>1148</v>
      </c>
      <c r="CX137" s="39" t="s">
        <v>1148</v>
      </c>
      <c r="CY137" s="39">
        <v>21.628320910234507</v>
      </c>
      <c r="CZ137" s="39" t="s">
        <v>1148</v>
      </c>
      <c r="DA137" s="44">
        <v>27.243684146014825</v>
      </c>
      <c r="DB137" s="7" t="s">
        <v>1148</v>
      </c>
      <c r="DC137" s="1" t="str">
        <f t="shared" si="2"/>
        <v>No</v>
      </c>
    </row>
    <row r="138" spans="1:107">
      <c r="A138" s="7" t="s">
        <v>340</v>
      </c>
      <c r="B138" s="7" t="s">
        <v>339</v>
      </c>
      <c r="C138" s="37" t="s">
        <v>28</v>
      </c>
      <c r="D138" s="298">
        <v>1055</v>
      </c>
      <c r="E138" s="299">
        <v>10055</v>
      </c>
      <c r="F138" s="27" t="s">
        <v>159</v>
      </c>
      <c r="G138" s="73" t="s">
        <v>160</v>
      </c>
      <c r="H138" s="35">
        <v>562839</v>
      </c>
      <c r="I138" s="35">
        <v>97</v>
      </c>
      <c r="J138" s="294"/>
      <c r="K138" s="8">
        <v>499213</v>
      </c>
      <c r="L138" s="8" t="s">
        <v>1148</v>
      </c>
      <c r="M138" s="8">
        <v>107882</v>
      </c>
      <c r="N138" s="9" t="s">
        <v>1148</v>
      </c>
      <c r="O138" s="8">
        <v>19747</v>
      </c>
      <c r="P138" s="9" t="s">
        <v>1148</v>
      </c>
      <c r="Q138" s="8">
        <v>58364</v>
      </c>
      <c r="R138" s="9" t="s">
        <v>1148</v>
      </c>
      <c r="S138" s="8">
        <v>0</v>
      </c>
      <c r="T138" s="9" t="s">
        <v>1148</v>
      </c>
      <c r="U138" s="33">
        <v>685206</v>
      </c>
      <c r="V138" s="9" t="s">
        <v>1148</v>
      </c>
      <c r="W138" s="30">
        <v>237</v>
      </c>
      <c r="X138" s="9" t="s">
        <v>1148</v>
      </c>
      <c r="Y138" s="30">
        <v>56</v>
      </c>
      <c r="Z138" s="9" t="s">
        <v>1148</v>
      </c>
      <c r="AA138" s="30">
        <v>10</v>
      </c>
      <c r="AB138" s="9" t="s">
        <v>1148</v>
      </c>
      <c r="AC138" s="30">
        <v>39</v>
      </c>
      <c r="AD138" s="9" t="s">
        <v>1148</v>
      </c>
      <c r="AE138" s="80">
        <v>0</v>
      </c>
      <c r="AF138" s="46" t="s">
        <v>1148</v>
      </c>
      <c r="AG138" s="88">
        <v>342</v>
      </c>
      <c r="AH138" s="47" t="s">
        <v>1148</v>
      </c>
      <c r="AJ138" s="83">
        <v>488223</v>
      </c>
      <c r="AK138" s="46" t="s">
        <v>1148</v>
      </c>
      <c r="AL138" s="83">
        <v>107882</v>
      </c>
      <c r="AM138" s="46" t="s">
        <v>1148</v>
      </c>
      <c r="AN138" s="83">
        <v>19747</v>
      </c>
      <c r="AO138" s="46" t="s">
        <v>1148</v>
      </c>
      <c r="AP138" s="83">
        <v>42378</v>
      </c>
      <c r="AQ138" s="46" t="s">
        <v>1148</v>
      </c>
      <c r="AR138" s="83">
        <v>0</v>
      </c>
      <c r="AS138" s="46" t="s">
        <v>1148</v>
      </c>
      <c r="AT138" s="204">
        <v>658230</v>
      </c>
      <c r="AU138" s="46" t="s">
        <v>1148</v>
      </c>
      <c r="AV138" s="46">
        <v>229</v>
      </c>
      <c r="AW138" s="46" t="s">
        <v>1148</v>
      </c>
      <c r="AX138" s="46">
        <v>56</v>
      </c>
      <c r="AY138" s="46" t="s">
        <v>1148</v>
      </c>
      <c r="AZ138" s="46">
        <v>10</v>
      </c>
      <c r="BA138" s="46" t="s">
        <v>1148</v>
      </c>
      <c r="BB138" s="46">
        <v>25</v>
      </c>
      <c r="BC138" s="46" t="s">
        <v>1148</v>
      </c>
      <c r="BD138" s="46">
        <v>0</v>
      </c>
      <c r="BE138" s="46" t="s">
        <v>1148</v>
      </c>
      <c r="BF138" s="209">
        <v>320</v>
      </c>
      <c r="BG138" s="7" t="s">
        <v>1148</v>
      </c>
      <c r="BI138" s="83">
        <v>10990</v>
      </c>
      <c r="BJ138" s="46" t="s">
        <v>1148</v>
      </c>
      <c r="BK138" s="83">
        <v>0</v>
      </c>
      <c r="BL138" s="46" t="s">
        <v>1148</v>
      </c>
      <c r="BM138" s="83">
        <v>0</v>
      </c>
      <c r="BN138" s="46" t="s">
        <v>1148</v>
      </c>
      <c r="BO138" s="83">
        <v>15986</v>
      </c>
      <c r="BP138" s="46" t="s">
        <v>1148</v>
      </c>
      <c r="BQ138" s="83">
        <v>0</v>
      </c>
      <c r="BR138" s="46" t="s">
        <v>1148</v>
      </c>
      <c r="BS138" s="85">
        <v>26976</v>
      </c>
      <c r="BT138" s="46" t="s">
        <v>1148</v>
      </c>
      <c r="BU138" s="46">
        <v>8</v>
      </c>
      <c r="BV138" s="46" t="s">
        <v>1148</v>
      </c>
      <c r="BW138" s="46">
        <v>0</v>
      </c>
      <c r="BX138" s="46" t="s">
        <v>1148</v>
      </c>
      <c r="BY138" s="46">
        <v>0</v>
      </c>
      <c r="BZ138" s="46" t="s">
        <v>1148</v>
      </c>
      <c r="CA138" s="46">
        <v>14</v>
      </c>
      <c r="CB138" s="46" t="s">
        <v>1148</v>
      </c>
      <c r="CC138" s="46">
        <v>0</v>
      </c>
      <c r="CD138" s="46" t="s">
        <v>1148</v>
      </c>
      <c r="CE138" s="209">
        <v>22</v>
      </c>
      <c r="CF138" s="7" t="s">
        <v>1148</v>
      </c>
      <c r="CH138" s="41">
        <v>13775924</v>
      </c>
      <c r="CI138" s="41" t="s">
        <v>1148</v>
      </c>
      <c r="CJ138" s="41">
        <v>3060265</v>
      </c>
      <c r="CK138" s="41" t="s">
        <v>1148</v>
      </c>
      <c r="CL138" s="41">
        <v>632977</v>
      </c>
      <c r="CM138" s="41" t="s">
        <v>1148</v>
      </c>
      <c r="CN138" s="41">
        <v>1651918</v>
      </c>
      <c r="CO138" s="41" t="s">
        <v>1148</v>
      </c>
      <c r="CP138" s="43">
        <v>19121084</v>
      </c>
      <c r="CQ138" s="7" t="s">
        <v>1148</v>
      </c>
      <c r="CS138" s="39">
        <v>27.595282975403286</v>
      </c>
      <c r="CT138" s="39" t="s">
        <v>1148</v>
      </c>
      <c r="CU138" s="39">
        <v>28.366780371146252</v>
      </c>
      <c r="CV138" s="39" t="s">
        <v>1148</v>
      </c>
      <c r="CW138" s="39">
        <v>32.054337367701422</v>
      </c>
      <c r="CX138" s="39" t="s">
        <v>1148</v>
      </c>
      <c r="CY138" s="39">
        <v>28.303714618600509</v>
      </c>
      <c r="CZ138" s="39" t="s">
        <v>1148</v>
      </c>
      <c r="DA138" s="44">
        <v>27.905599192067786</v>
      </c>
      <c r="DB138" s="7" t="s">
        <v>1148</v>
      </c>
      <c r="DC138" s="1" t="str">
        <f t="shared" si="2"/>
        <v>No</v>
      </c>
    </row>
    <row r="139" spans="1:107">
      <c r="A139" s="7" t="s">
        <v>291</v>
      </c>
      <c r="B139" s="7" t="s">
        <v>292</v>
      </c>
      <c r="C139" s="37" t="s">
        <v>86</v>
      </c>
      <c r="D139" s="298">
        <v>3071</v>
      </c>
      <c r="E139" s="299">
        <v>30071</v>
      </c>
      <c r="F139" s="27" t="s">
        <v>164</v>
      </c>
      <c r="G139" s="73" t="s">
        <v>160</v>
      </c>
      <c r="H139" s="35">
        <v>4586770</v>
      </c>
      <c r="I139" s="35">
        <v>97</v>
      </c>
      <c r="J139" s="294"/>
      <c r="K139" s="8">
        <v>222850</v>
      </c>
      <c r="L139" s="8" t="s">
        <v>1148</v>
      </c>
      <c r="M139" s="8">
        <v>39209</v>
      </c>
      <c r="N139" s="9" t="s">
        <v>1148</v>
      </c>
      <c r="O139" s="8">
        <v>1961</v>
      </c>
      <c r="P139" s="9" t="s">
        <v>1148</v>
      </c>
      <c r="Q139" s="8">
        <v>27731</v>
      </c>
      <c r="R139" s="9" t="s">
        <v>1148</v>
      </c>
      <c r="S139" s="8">
        <v>0</v>
      </c>
      <c r="T139" s="9" t="s">
        <v>1148</v>
      </c>
      <c r="U139" s="33">
        <v>291751</v>
      </c>
      <c r="V139" s="9" t="s">
        <v>1148</v>
      </c>
      <c r="W139" s="30">
        <v>139</v>
      </c>
      <c r="X139" s="9" t="s">
        <v>1148</v>
      </c>
      <c r="Y139" s="30">
        <v>24</v>
      </c>
      <c r="Z139" s="9" t="s">
        <v>1148</v>
      </c>
      <c r="AA139" s="30">
        <v>1</v>
      </c>
      <c r="AB139" s="9" t="s">
        <v>1148</v>
      </c>
      <c r="AC139" s="30">
        <v>17</v>
      </c>
      <c r="AD139" s="9" t="s">
        <v>1148</v>
      </c>
      <c r="AE139" s="80">
        <v>0</v>
      </c>
      <c r="AF139" s="46" t="s">
        <v>1148</v>
      </c>
      <c r="AG139" s="88">
        <v>181</v>
      </c>
      <c r="AH139" s="47" t="s">
        <v>1148</v>
      </c>
      <c r="AJ139" s="83">
        <v>199190</v>
      </c>
      <c r="AK139" s="46" t="s">
        <v>1148</v>
      </c>
      <c r="AL139" s="83">
        <v>37652</v>
      </c>
      <c r="AM139" s="46" t="s">
        <v>1148</v>
      </c>
      <c r="AN139" s="83">
        <v>1961</v>
      </c>
      <c r="AO139" s="46" t="s">
        <v>1148</v>
      </c>
      <c r="AP139" s="83">
        <v>25995</v>
      </c>
      <c r="AQ139" s="46" t="s">
        <v>1148</v>
      </c>
      <c r="AR139" s="83">
        <v>0</v>
      </c>
      <c r="AS139" s="46" t="s">
        <v>1148</v>
      </c>
      <c r="AT139" s="204">
        <v>264798</v>
      </c>
      <c r="AU139" s="46" t="s">
        <v>1148</v>
      </c>
      <c r="AV139" s="46">
        <v>109</v>
      </c>
      <c r="AW139" s="46" t="s">
        <v>1148</v>
      </c>
      <c r="AX139" s="46">
        <v>22</v>
      </c>
      <c r="AY139" s="46" t="s">
        <v>1148</v>
      </c>
      <c r="AZ139" s="46">
        <v>1</v>
      </c>
      <c r="BA139" s="46" t="s">
        <v>1148</v>
      </c>
      <c r="BB139" s="46">
        <v>14</v>
      </c>
      <c r="BC139" s="46" t="s">
        <v>1148</v>
      </c>
      <c r="BD139" s="46">
        <v>0</v>
      </c>
      <c r="BE139" s="46" t="s">
        <v>1148</v>
      </c>
      <c r="BF139" s="209">
        <v>146</v>
      </c>
      <c r="BG139" s="7" t="s">
        <v>1148</v>
      </c>
      <c r="BI139" s="83">
        <v>23660</v>
      </c>
      <c r="BJ139" s="46" t="s">
        <v>1148</v>
      </c>
      <c r="BK139" s="83">
        <v>1557</v>
      </c>
      <c r="BL139" s="46" t="s">
        <v>1148</v>
      </c>
      <c r="BM139" s="83">
        <v>0</v>
      </c>
      <c r="BN139" s="46" t="s">
        <v>1148</v>
      </c>
      <c r="BO139" s="83">
        <v>1736</v>
      </c>
      <c r="BP139" s="46" t="s">
        <v>1148</v>
      </c>
      <c r="BQ139" s="83">
        <v>0</v>
      </c>
      <c r="BR139" s="46" t="s">
        <v>1148</v>
      </c>
      <c r="BS139" s="85">
        <v>26953</v>
      </c>
      <c r="BT139" s="46" t="s">
        <v>1148</v>
      </c>
      <c r="BU139" s="46">
        <v>30</v>
      </c>
      <c r="BV139" s="46" t="s">
        <v>1148</v>
      </c>
      <c r="BW139" s="46">
        <v>2</v>
      </c>
      <c r="BX139" s="46" t="s">
        <v>1148</v>
      </c>
      <c r="BY139" s="46">
        <v>0</v>
      </c>
      <c r="BZ139" s="46" t="s">
        <v>1148</v>
      </c>
      <c r="CA139" s="46">
        <v>3</v>
      </c>
      <c r="CB139" s="46" t="s">
        <v>1148</v>
      </c>
      <c r="CC139" s="46">
        <v>0</v>
      </c>
      <c r="CD139" s="46" t="s">
        <v>1148</v>
      </c>
      <c r="CE139" s="209">
        <v>35</v>
      </c>
      <c r="CF139" s="7" t="s">
        <v>1148</v>
      </c>
      <c r="CH139" s="41">
        <v>5853077</v>
      </c>
      <c r="CI139" s="41" t="s">
        <v>1148</v>
      </c>
      <c r="CJ139" s="41">
        <v>1002041</v>
      </c>
      <c r="CK139" s="41" t="s">
        <v>1148</v>
      </c>
      <c r="CL139" s="41">
        <v>52710</v>
      </c>
      <c r="CM139" s="41" t="s">
        <v>1148</v>
      </c>
      <c r="CN139" s="41">
        <v>1033362</v>
      </c>
      <c r="CO139" s="41" t="s">
        <v>1148</v>
      </c>
      <c r="CP139" s="43">
        <v>7941190</v>
      </c>
      <c r="CQ139" s="7" t="s">
        <v>1148</v>
      </c>
      <c r="CS139" s="39">
        <v>26.264648866950864</v>
      </c>
      <c r="CT139" s="39" t="s">
        <v>1148</v>
      </c>
      <c r="CU139" s="39">
        <v>25.556402866688771</v>
      </c>
      <c r="CV139" s="39" t="s">
        <v>1148</v>
      </c>
      <c r="CW139" s="39">
        <v>26.879143294237632</v>
      </c>
      <c r="CX139" s="39" t="s">
        <v>1148</v>
      </c>
      <c r="CY139" s="39">
        <v>37.263784212614041</v>
      </c>
      <c r="CZ139" s="39" t="s">
        <v>1148</v>
      </c>
      <c r="DA139" s="44">
        <v>27.219066944072171</v>
      </c>
      <c r="DB139" s="7" t="s">
        <v>1148</v>
      </c>
      <c r="DC139" s="1" t="str">
        <f t="shared" si="2"/>
        <v>No</v>
      </c>
    </row>
    <row r="140" spans="1:107">
      <c r="A140" s="7" t="s">
        <v>508</v>
      </c>
      <c r="B140" s="7" t="s">
        <v>509</v>
      </c>
      <c r="C140" s="37" t="s">
        <v>75</v>
      </c>
      <c r="D140" s="298">
        <v>6018</v>
      </c>
      <c r="E140" s="299">
        <v>60018</v>
      </c>
      <c r="F140" s="27" t="s">
        <v>164</v>
      </c>
      <c r="G140" s="73" t="s">
        <v>160</v>
      </c>
      <c r="H140" s="35">
        <v>655479</v>
      </c>
      <c r="I140" s="35">
        <v>96</v>
      </c>
      <c r="J140" s="294"/>
      <c r="K140" s="8">
        <v>255304</v>
      </c>
      <c r="L140" s="8" t="s">
        <v>1148</v>
      </c>
      <c r="M140" s="8">
        <v>59767</v>
      </c>
      <c r="N140" s="9" t="s">
        <v>1148</v>
      </c>
      <c r="O140" s="8">
        <v>0</v>
      </c>
      <c r="P140" s="9" t="s">
        <v>1148</v>
      </c>
      <c r="Q140" s="8">
        <v>62891</v>
      </c>
      <c r="R140" s="9" t="s">
        <v>1148</v>
      </c>
      <c r="S140" s="8">
        <v>0</v>
      </c>
      <c r="T140" s="9" t="s">
        <v>1148</v>
      </c>
      <c r="U140" s="33">
        <v>377962</v>
      </c>
      <c r="V140" s="9" t="s">
        <v>1148</v>
      </c>
      <c r="W140" s="30">
        <v>114</v>
      </c>
      <c r="X140" s="9" t="s">
        <v>1148</v>
      </c>
      <c r="Y140" s="30">
        <v>28</v>
      </c>
      <c r="Z140" s="9" t="s">
        <v>1148</v>
      </c>
      <c r="AA140" s="30">
        <v>0</v>
      </c>
      <c r="AB140" s="9" t="s">
        <v>1148</v>
      </c>
      <c r="AC140" s="30">
        <v>35</v>
      </c>
      <c r="AD140" s="9" t="s">
        <v>1148</v>
      </c>
      <c r="AE140" s="80">
        <v>0</v>
      </c>
      <c r="AF140" s="46" t="s">
        <v>1148</v>
      </c>
      <c r="AG140" s="88">
        <v>177</v>
      </c>
      <c r="AH140" s="47" t="s">
        <v>1148</v>
      </c>
      <c r="AJ140" s="83">
        <v>253380</v>
      </c>
      <c r="AK140" s="46" t="s">
        <v>1148</v>
      </c>
      <c r="AL140" s="83">
        <v>59767</v>
      </c>
      <c r="AM140" s="46" t="s">
        <v>1148</v>
      </c>
      <c r="AN140" s="83">
        <v>0</v>
      </c>
      <c r="AO140" s="46" t="s">
        <v>1148</v>
      </c>
      <c r="AP140" s="83">
        <v>58872</v>
      </c>
      <c r="AQ140" s="46" t="s">
        <v>1148</v>
      </c>
      <c r="AR140" s="83">
        <v>0</v>
      </c>
      <c r="AS140" s="46" t="s">
        <v>1148</v>
      </c>
      <c r="AT140" s="204">
        <v>372019</v>
      </c>
      <c r="AU140" s="46" t="s">
        <v>1148</v>
      </c>
      <c r="AV140" s="46">
        <v>113</v>
      </c>
      <c r="AW140" s="46" t="s">
        <v>1148</v>
      </c>
      <c r="AX140" s="46">
        <v>28</v>
      </c>
      <c r="AY140" s="46" t="s">
        <v>1148</v>
      </c>
      <c r="AZ140" s="46">
        <v>0</v>
      </c>
      <c r="BA140" s="46" t="s">
        <v>1148</v>
      </c>
      <c r="BB140" s="46">
        <v>32</v>
      </c>
      <c r="BC140" s="46" t="s">
        <v>1148</v>
      </c>
      <c r="BD140" s="46">
        <v>0</v>
      </c>
      <c r="BE140" s="46" t="s">
        <v>1148</v>
      </c>
      <c r="BF140" s="209">
        <v>173</v>
      </c>
      <c r="BG140" s="7" t="s">
        <v>1148</v>
      </c>
      <c r="BI140" s="83">
        <v>1924</v>
      </c>
      <c r="BJ140" s="46" t="s">
        <v>1148</v>
      </c>
      <c r="BK140" s="83">
        <v>0</v>
      </c>
      <c r="BL140" s="46" t="s">
        <v>1148</v>
      </c>
      <c r="BM140" s="83">
        <v>0</v>
      </c>
      <c r="BN140" s="46" t="s">
        <v>1148</v>
      </c>
      <c r="BO140" s="83">
        <v>4019</v>
      </c>
      <c r="BP140" s="46" t="s">
        <v>1148</v>
      </c>
      <c r="BQ140" s="83">
        <v>0</v>
      </c>
      <c r="BR140" s="46" t="s">
        <v>1148</v>
      </c>
      <c r="BS140" s="85">
        <v>5943</v>
      </c>
      <c r="BT140" s="46" t="s">
        <v>1148</v>
      </c>
      <c r="BU140" s="46">
        <v>1</v>
      </c>
      <c r="BV140" s="46" t="s">
        <v>1148</v>
      </c>
      <c r="BW140" s="46">
        <v>0</v>
      </c>
      <c r="BX140" s="46" t="s">
        <v>1148</v>
      </c>
      <c r="BY140" s="46">
        <v>0</v>
      </c>
      <c r="BZ140" s="46" t="s">
        <v>1148</v>
      </c>
      <c r="CA140" s="46">
        <v>3</v>
      </c>
      <c r="CB140" s="46" t="s">
        <v>1148</v>
      </c>
      <c r="CC140" s="46">
        <v>0</v>
      </c>
      <c r="CD140" s="46" t="s">
        <v>1148</v>
      </c>
      <c r="CE140" s="209">
        <v>4</v>
      </c>
      <c r="CF140" s="7" t="s">
        <v>1148</v>
      </c>
      <c r="CH140" s="41">
        <v>0</v>
      </c>
      <c r="CI140" s="41" t="s">
        <v>1148</v>
      </c>
      <c r="CJ140" s="41">
        <v>0</v>
      </c>
      <c r="CK140" s="41" t="s">
        <v>1148</v>
      </c>
      <c r="CL140" s="41">
        <v>0</v>
      </c>
      <c r="CM140" s="41" t="s">
        <v>1148</v>
      </c>
      <c r="CN140" s="41">
        <v>0</v>
      </c>
      <c r="CO140" s="41" t="s">
        <v>1148</v>
      </c>
      <c r="CP140" s="43">
        <v>0</v>
      </c>
      <c r="CQ140" s="7" t="s">
        <v>1148</v>
      </c>
      <c r="CS140" s="39">
        <v>0</v>
      </c>
      <c r="CT140" s="39" t="s">
        <v>1148</v>
      </c>
      <c r="CU140" s="39">
        <v>0</v>
      </c>
      <c r="CV140" s="39" t="s">
        <v>1148</v>
      </c>
      <c r="CW140" s="39" t="s">
        <v>1148</v>
      </c>
      <c r="CX140" s="39" t="s">
        <v>1148</v>
      </c>
      <c r="CY140" s="39">
        <v>0</v>
      </c>
      <c r="CZ140" s="39" t="s">
        <v>1148</v>
      </c>
      <c r="DA140" s="44">
        <v>0</v>
      </c>
      <c r="DB140" s="7" t="s">
        <v>1148</v>
      </c>
      <c r="DC140" s="1" t="str">
        <f t="shared" si="2"/>
        <v>No</v>
      </c>
    </row>
    <row r="141" spans="1:107">
      <c r="A141" s="7" t="s">
        <v>579</v>
      </c>
      <c r="B141" s="7" t="s">
        <v>580</v>
      </c>
      <c r="C141" s="37" t="s">
        <v>77</v>
      </c>
      <c r="D141" s="298">
        <v>3018</v>
      </c>
      <c r="E141" s="299">
        <v>30018</v>
      </c>
      <c r="F141" s="27" t="s">
        <v>167</v>
      </c>
      <c r="G141" s="73" t="s">
        <v>160</v>
      </c>
      <c r="H141" s="35">
        <v>402004</v>
      </c>
      <c r="I141" s="35">
        <v>95</v>
      </c>
      <c r="J141" s="294"/>
      <c r="K141" s="8">
        <v>120550</v>
      </c>
      <c r="L141" s="8" t="s">
        <v>1148</v>
      </c>
      <c r="M141" s="8">
        <v>23419</v>
      </c>
      <c r="N141" s="9" t="s">
        <v>1148</v>
      </c>
      <c r="O141" s="8">
        <v>2432</v>
      </c>
      <c r="P141" s="9" t="s">
        <v>1148</v>
      </c>
      <c r="Q141" s="8">
        <v>5649</v>
      </c>
      <c r="R141" s="9" t="s">
        <v>1148</v>
      </c>
      <c r="S141" s="8">
        <v>672</v>
      </c>
      <c r="T141" s="9" t="s">
        <v>1148</v>
      </c>
      <c r="U141" s="33">
        <v>152722</v>
      </c>
      <c r="V141" s="9" t="s">
        <v>1148</v>
      </c>
      <c r="W141" s="30">
        <v>71.2</v>
      </c>
      <c r="X141" s="9" t="s">
        <v>1148</v>
      </c>
      <c r="Y141" s="30">
        <v>13.1</v>
      </c>
      <c r="Z141" s="9" t="s">
        <v>1148</v>
      </c>
      <c r="AA141" s="30">
        <v>1.8</v>
      </c>
      <c r="AB141" s="9" t="s">
        <v>1148</v>
      </c>
      <c r="AC141" s="30">
        <v>4.0999999999999996</v>
      </c>
      <c r="AD141" s="9" t="s">
        <v>1148</v>
      </c>
      <c r="AE141" s="80">
        <v>0.4</v>
      </c>
      <c r="AF141" s="46" t="s">
        <v>1148</v>
      </c>
      <c r="AG141" s="88">
        <v>90.6</v>
      </c>
      <c r="AH141" s="47" t="s">
        <v>1148</v>
      </c>
      <c r="AJ141" s="83">
        <v>114095</v>
      </c>
      <c r="AK141" s="46" t="s">
        <v>1148</v>
      </c>
      <c r="AL141" s="83">
        <v>22954</v>
      </c>
      <c r="AM141" s="46" t="s">
        <v>1148</v>
      </c>
      <c r="AN141" s="83">
        <v>2432</v>
      </c>
      <c r="AO141" s="46" t="s">
        <v>1148</v>
      </c>
      <c r="AP141" s="83">
        <v>5369</v>
      </c>
      <c r="AQ141" s="46" t="s">
        <v>1148</v>
      </c>
      <c r="AR141" s="83">
        <v>672</v>
      </c>
      <c r="AS141" s="46" t="s">
        <v>1148</v>
      </c>
      <c r="AT141" s="204">
        <v>145522</v>
      </c>
      <c r="AU141" s="46" t="s">
        <v>1148</v>
      </c>
      <c r="AV141" s="46">
        <v>58.7</v>
      </c>
      <c r="AW141" s="46" t="s">
        <v>1148</v>
      </c>
      <c r="AX141" s="46">
        <v>12.6</v>
      </c>
      <c r="AY141" s="46" t="s">
        <v>1148</v>
      </c>
      <c r="AZ141" s="46">
        <v>1.8</v>
      </c>
      <c r="BA141" s="46" t="s">
        <v>1148</v>
      </c>
      <c r="BB141" s="46">
        <v>3.6</v>
      </c>
      <c r="BC141" s="46" t="s">
        <v>1148</v>
      </c>
      <c r="BD141" s="46">
        <v>0.4</v>
      </c>
      <c r="BE141" s="46" t="s">
        <v>1148</v>
      </c>
      <c r="BF141" s="209">
        <v>77.099999999999994</v>
      </c>
      <c r="BG141" s="7" t="s">
        <v>1148</v>
      </c>
      <c r="BI141" s="83">
        <v>6455</v>
      </c>
      <c r="BJ141" s="46" t="s">
        <v>1148</v>
      </c>
      <c r="BK141" s="83">
        <v>465</v>
      </c>
      <c r="BL141" s="46" t="s">
        <v>1148</v>
      </c>
      <c r="BM141" s="83">
        <v>0</v>
      </c>
      <c r="BN141" s="46" t="s">
        <v>1148</v>
      </c>
      <c r="BO141" s="83">
        <v>280</v>
      </c>
      <c r="BP141" s="46" t="s">
        <v>1148</v>
      </c>
      <c r="BQ141" s="83">
        <v>0</v>
      </c>
      <c r="BR141" s="46" t="s">
        <v>1148</v>
      </c>
      <c r="BS141" s="85">
        <v>7200</v>
      </c>
      <c r="BT141" s="46" t="s">
        <v>1148</v>
      </c>
      <c r="BU141" s="46">
        <v>12.5</v>
      </c>
      <c r="BV141" s="46" t="s">
        <v>1148</v>
      </c>
      <c r="BW141" s="46">
        <v>0.5</v>
      </c>
      <c r="BX141" s="46" t="s">
        <v>1148</v>
      </c>
      <c r="BY141" s="46">
        <v>0</v>
      </c>
      <c r="BZ141" s="46" t="s">
        <v>1148</v>
      </c>
      <c r="CA141" s="46">
        <v>0.5</v>
      </c>
      <c r="CB141" s="46" t="s">
        <v>1148</v>
      </c>
      <c r="CC141" s="46">
        <v>0</v>
      </c>
      <c r="CD141" s="46" t="s">
        <v>1148</v>
      </c>
      <c r="CE141" s="209">
        <v>13.5</v>
      </c>
      <c r="CF141" s="7" t="s">
        <v>1148</v>
      </c>
      <c r="CH141" s="41">
        <v>2844023</v>
      </c>
      <c r="CI141" s="41" t="s">
        <v>1148</v>
      </c>
      <c r="CJ141" s="41">
        <v>484657</v>
      </c>
      <c r="CK141" s="41" t="s">
        <v>1148</v>
      </c>
      <c r="CL141" s="41">
        <v>58985</v>
      </c>
      <c r="CM141" s="41" t="s">
        <v>1148</v>
      </c>
      <c r="CN141" s="41">
        <v>381595</v>
      </c>
      <c r="CO141" s="41" t="s">
        <v>1148</v>
      </c>
      <c r="CP141" s="43">
        <v>3769260</v>
      </c>
      <c r="CQ141" s="7" t="s">
        <v>1148</v>
      </c>
      <c r="CS141" s="39">
        <v>23.592061385317297</v>
      </c>
      <c r="CT141" s="39" t="s">
        <v>1148</v>
      </c>
      <c r="CU141" s="39">
        <v>20.695033946795338</v>
      </c>
      <c r="CV141" s="39" t="s">
        <v>1148</v>
      </c>
      <c r="CW141" s="39">
        <v>24.253700657894736</v>
      </c>
      <c r="CX141" s="39" t="s">
        <v>1148</v>
      </c>
      <c r="CY141" s="39">
        <v>67.550893963533369</v>
      </c>
      <c r="CZ141" s="39" t="s">
        <v>1148</v>
      </c>
      <c r="DA141" s="44">
        <v>24.680530637367241</v>
      </c>
      <c r="DB141" s="7" t="s">
        <v>1148</v>
      </c>
      <c r="DC141" s="1" t="str">
        <f t="shared" si="2"/>
        <v>No</v>
      </c>
    </row>
    <row r="142" spans="1:107">
      <c r="A142" s="7" t="s">
        <v>750</v>
      </c>
      <c r="B142" s="7" t="s">
        <v>751</v>
      </c>
      <c r="C142" s="37" t="s">
        <v>84</v>
      </c>
      <c r="D142" s="298">
        <v>6101</v>
      </c>
      <c r="E142" s="299">
        <v>60101</v>
      </c>
      <c r="F142" s="27" t="s">
        <v>167</v>
      </c>
      <c r="G142" s="73" t="s">
        <v>160</v>
      </c>
      <c r="H142" s="35">
        <v>366174</v>
      </c>
      <c r="I142" s="35">
        <v>94</v>
      </c>
      <c r="J142" s="294"/>
      <c r="K142" s="8">
        <v>222760</v>
      </c>
      <c r="L142" s="8" t="s">
        <v>1148</v>
      </c>
      <c r="M142" s="8">
        <v>28269</v>
      </c>
      <c r="N142" s="9" t="s">
        <v>1148</v>
      </c>
      <c r="O142" s="8">
        <v>1932</v>
      </c>
      <c r="P142" s="9" t="s">
        <v>1148</v>
      </c>
      <c r="Q142" s="8">
        <v>39000</v>
      </c>
      <c r="R142" s="9" t="s">
        <v>1148</v>
      </c>
      <c r="S142" s="8">
        <v>0</v>
      </c>
      <c r="T142" s="9" t="s">
        <v>1148</v>
      </c>
      <c r="U142" s="33">
        <v>291961</v>
      </c>
      <c r="V142" s="9" t="s">
        <v>1148</v>
      </c>
      <c r="W142" s="30">
        <v>120.08</v>
      </c>
      <c r="X142" s="9" t="s">
        <v>1148</v>
      </c>
      <c r="Y142" s="30">
        <v>16</v>
      </c>
      <c r="Z142" s="9" t="s">
        <v>1148</v>
      </c>
      <c r="AA142" s="30">
        <v>1</v>
      </c>
      <c r="AB142" s="9" t="s">
        <v>1148</v>
      </c>
      <c r="AC142" s="30">
        <v>19.899999999999999</v>
      </c>
      <c r="AD142" s="9" t="s">
        <v>1148</v>
      </c>
      <c r="AE142" s="80">
        <v>0</v>
      </c>
      <c r="AF142" s="46" t="s">
        <v>1148</v>
      </c>
      <c r="AG142" s="88">
        <v>156.97999999999999</v>
      </c>
      <c r="AH142" s="47" t="s">
        <v>1148</v>
      </c>
      <c r="AJ142" s="83">
        <v>197511</v>
      </c>
      <c r="AK142" s="46" t="s">
        <v>1148</v>
      </c>
      <c r="AL142" s="83">
        <v>27071</v>
      </c>
      <c r="AM142" s="46" t="s">
        <v>1148</v>
      </c>
      <c r="AN142" s="83">
        <v>1932</v>
      </c>
      <c r="AO142" s="46" t="s">
        <v>1148</v>
      </c>
      <c r="AP142" s="83">
        <v>39000</v>
      </c>
      <c r="AQ142" s="46" t="s">
        <v>1148</v>
      </c>
      <c r="AR142" s="83">
        <v>0</v>
      </c>
      <c r="AS142" s="46" t="s">
        <v>1148</v>
      </c>
      <c r="AT142" s="204">
        <v>265514</v>
      </c>
      <c r="AU142" s="46" t="s">
        <v>1148</v>
      </c>
      <c r="AV142" s="46">
        <v>92.8</v>
      </c>
      <c r="AW142" s="46" t="s">
        <v>1148</v>
      </c>
      <c r="AX142" s="46">
        <v>14</v>
      </c>
      <c r="AY142" s="46" t="s">
        <v>1148</v>
      </c>
      <c r="AZ142" s="46">
        <v>1</v>
      </c>
      <c r="BA142" s="46" t="s">
        <v>1148</v>
      </c>
      <c r="BB142" s="46">
        <v>19.899999999999999</v>
      </c>
      <c r="BC142" s="46" t="s">
        <v>1148</v>
      </c>
      <c r="BD142" s="46">
        <v>0</v>
      </c>
      <c r="BE142" s="46" t="s">
        <v>1148</v>
      </c>
      <c r="BF142" s="209">
        <v>127.7</v>
      </c>
      <c r="BG142" s="7" t="s">
        <v>1148</v>
      </c>
      <c r="BI142" s="83">
        <v>25249</v>
      </c>
      <c r="BJ142" s="46" t="s">
        <v>1148</v>
      </c>
      <c r="BK142" s="83">
        <v>1198</v>
      </c>
      <c r="BL142" s="46" t="s">
        <v>1148</v>
      </c>
      <c r="BM142" s="83">
        <v>0</v>
      </c>
      <c r="BN142" s="46" t="s">
        <v>1148</v>
      </c>
      <c r="BO142" s="83">
        <v>0</v>
      </c>
      <c r="BP142" s="46" t="s">
        <v>1148</v>
      </c>
      <c r="BQ142" s="83">
        <v>0</v>
      </c>
      <c r="BR142" s="46" t="s">
        <v>1148</v>
      </c>
      <c r="BS142" s="85">
        <v>26447</v>
      </c>
      <c r="BT142" s="46" t="s">
        <v>1148</v>
      </c>
      <c r="BU142" s="46">
        <v>27.28</v>
      </c>
      <c r="BV142" s="46" t="s">
        <v>1148</v>
      </c>
      <c r="BW142" s="46">
        <v>2</v>
      </c>
      <c r="BX142" s="46" t="s">
        <v>1148</v>
      </c>
      <c r="BY142" s="46">
        <v>0</v>
      </c>
      <c r="BZ142" s="46" t="s">
        <v>1148</v>
      </c>
      <c r="CA142" s="46">
        <v>0</v>
      </c>
      <c r="CB142" s="46" t="s">
        <v>1148</v>
      </c>
      <c r="CC142" s="46">
        <v>0</v>
      </c>
      <c r="CD142" s="46" t="s">
        <v>1148</v>
      </c>
      <c r="CE142" s="209">
        <v>29.279999999999998</v>
      </c>
      <c r="CF142" s="7" t="s">
        <v>1148</v>
      </c>
      <c r="CH142" s="41">
        <v>0</v>
      </c>
      <c r="CI142" s="41" t="s">
        <v>1148</v>
      </c>
      <c r="CJ142" s="41">
        <v>0</v>
      </c>
      <c r="CK142" s="41" t="s">
        <v>1148</v>
      </c>
      <c r="CL142" s="41">
        <v>0</v>
      </c>
      <c r="CM142" s="41" t="s">
        <v>1148</v>
      </c>
      <c r="CN142" s="41">
        <v>0</v>
      </c>
      <c r="CO142" s="41" t="s">
        <v>1148</v>
      </c>
      <c r="CP142" s="43">
        <v>0</v>
      </c>
      <c r="CQ142" s="7" t="s">
        <v>1148</v>
      </c>
      <c r="CS142" s="39">
        <v>0</v>
      </c>
      <c r="CT142" s="39" t="s">
        <v>1148</v>
      </c>
      <c r="CU142" s="39">
        <v>0</v>
      </c>
      <c r="CV142" s="39" t="s">
        <v>1148</v>
      </c>
      <c r="CW142" s="39">
        <v>0</v>
      </c>
      <c r="CX142" s="39" t="s">
        <v>1148</v>
      </c>
      <c r="CY142" s="39">
        <v>0</v>
      </c>
      <c r="CZ142" s="39" t="s">
        <v>1148</v>
      </c>
      <c r="DA142" s="44">
        <v>0</v>
      </c>
      <c r="DB142" s="7" t="s">
        <v>1148</v>
      </c>
      <c r="DC142" s="1" t="str">
        <f t="shared" si="2"/>
        <v>No</v>
      </c>
    </row>
    <row r="143" spans="1:107">
      <c r="A143" s="7" t="s">
        <v>223</v>
      </c>
      <c r="B143" s="7" t="s">
        <v>224</v>
      </c>
      <c r="C143" s="37" t="s">
        <v>9</v>
      </c>
      <c r="D143" s="298">
        <v>4042</v>
      </c>
      <c r="E143" s="299">
        <v>40042</v>
      </c>
      <c r="F143" s="27" t="s">
        <v>167</v>
      </c>
      <c r="G143" s="73" t="s">
        <v>160</v>
      </c>
      <c r="H143" s="35">
        <v>749495</v>
      </c>
      <c r="I143" s="35">
        <v>93</v>
      </c>
      <c r="J143" s="294"/>
      <c r="K143" s="8">
        <v>394942</v>
      </c>
      <c r="L143" s="8" t="s">
        <v>1148</v>
      </c>
      <c r="M143" s="8">
        <v>98730</v>
      </c>
      <c r="N143" s="9" t="s">
        <v>1148</v>
      </c>
      <c r="O143" s="8">
        <v>27156</v>
      </c>
      <c r="P143" s="9" t="s">
        <v>1148</v>
      </c>
      <c r="Q143" s="8">
        <v>72134</v>
      </c>
      <c r="R143" s="9" t="s">
        <v>1148</v>
      </c>
      <c r="S143" s="8">
        <v>0</v>
      </c>
      <c r="T143" s="9" t="s">
        <v>1148</v>
      </c>
      <c r="U143" s="33">
        <v>592962</v>
      </c>
      <c r="V143" s="9" t="s">
        <v>1148</v>
      </c>
      <c r="W143" s="30">
        <v>207</v>
      </c>
      <c r="X143" s="9" t="s">
        <v>1148</v>
      </c>
      <c r="Y143" s="30">
        <v>47</v>
      </c>
      <c r="Z143" s="9" t="s">
        <v>1148</v>
      </c>
      <c r="AA143" s="30">
        <v>15</v>
      </c>
      <c r="AB143" s="9" t="s">
        <v>1148</v>
      </c>
      <c r="AC143" s="30">
        <v>39</v>
      </c>
      <c r="AD143" s="9" t="s">
        <v>1148</v>
      </c>
      <c r="AE143" s="80">
        <v>0</v>
      </c>
      <c r="AF143" s="46" t="s">
        <v>1148</v>
      </c>
      <c r="AG143" s="88">
        <v>308</v>
      </c>
      <c r="AH143" s="47" t="s">
        <v>1148</v>
      </c>
      <c r="AJ143" s="83">
        <v>391179</v>
      </c>
      <c r="AK143" s="46" t="s">
        <v>1148</v>
      </c>
      <c r="AL143" s="83">
        <v>98730</v>
      </c>
      <c r="AM143" s="46" t="s">
        <v>1148</v>
      </c>
      <c r="AN143" s="83">
        <v>27156</v>
      </c>
      <c r="AO143" s="46" t="s">
        <v>1148</v>
      </c>
      <c r="AP143" s="83">
        <v>72134</v>
      </c>
      <c r="AQ143" s="46" t="s">
        <v>1148</v>
      </c>
      <c r="AR143" s="83">
        <v>0</v>
      </c>
      <c r="AS143" s="46" t="s">
        <v>1148</v>
      </c>
      <c r="AT143" s="204">
        <v>589199</v>
      </c>
      <c r="AU143" s="46" t="s">
        <v>1148</v>
      </c>
      <c r="AV143" s="46">
        <v>204</v>
      </c>
      <c r="AW143" s="46" t="s">
        <v>1148</v>
      </c>
      <c r="AX143" s="46">
        <v>47</v>
      </c>
      <c r="AY143" s="46" t="s">
        <v>1148</v>
      </c>
      <c r="AZ143" s="46">
        <v>15</v>
      </c>
      <c r="BA143" s="46" t="s">
        <v>1148</v>
      </c>
      <c r="BB143" s="46">
        <v>39</v>
      </c>
      <c r="BC143" s="46" t="s">
        <v>1148</v>
      </c>
      <c r="BD143" s="46">
        <v>0</v>
      </c>
      <c r="BE143" s="46" t="s">
        <v>1148</v>
      </c>
      <c r="BF143" s="209">
        <v>305</v>
      </c>
      <c r="BG143" s="7" t="s">
        <v>1148</v>
      </c>
      <c r="BI143" s="83">
        <v>3763</v>
      </c>
      <c r="BJ143" s="46" t="s">
        <v>1148</v>
      </c>
      <c r="BK143" s="83">
        <v>0</v>
      </c>
      <c r="BL143" s="46" t="s">
        <v>1148</v>
      </c>
      <c r="BM143" s="83">
        <v>0</v>
      </c>
      <c r="BN143" s="46" t="s">
        <v>1148</v>
      </c>
      <c r="BO143" s="83">
        <v>0</v>
      </c>
      <c r="BP143" s="46" t="s">
        <v>1148</v>
      </c>
      <c r="BQ143" s="83">
        <v>0</v>
      </c>
      <c r="BR143" s="46" t="s">
        <v>1148</v>
      </c>
      <c r="BS143" s="85">
        <v>3763</v>
      </c>
      <c r="BT143" s="46" t="s">
        <v>1148</v>
      </c>
      <c r="BU143" s="46">
        <v>3</v>
      </c>
      <c r="BV143" s="46" t="s">
        <v>1148</v>
      </c>
      <c r="BW143" s="46">
        <v>0</v>
      </c>
      <c r="BX143" s="46" t="s">
        <v>1148</v>
      </c>
      <c r="BY143" s="46">
        <v>0</v>
      </c>
      <c r="BZ143" s="46" t="s">
        <v>1148</v>
      </c>
      <c r="CA143" s="46">
        <v>0</v>
      </c>
      <c r="CB143" s="46" t="s">
        <v>1148</v>
      </c>
      <c r="CC143" s="46">
        <v>0</v>
      </c>
      <c r="CD143" s="46" t="s">
        <v>1148</v>
      </c>
      <c r="CE143" s="209">
        <v>3</v>
      </c>
      <c r="CF143" s="7" t="s">
        <v>1148</v>
      </c>
      <c r="CH143" s="41">
        <v>8374834</v>
      </c>
      <c r="CI143" s="41" t="s">
        <v>1148</v>
      </c>
      <c r="CJ143" s="41">
        <v>2871793</v>
      </c>
      <c r="CK143" s="41" t="s">
        <v>1148</v>
      </c>
      <c r="CL143" s="41">
        <v>458179</v>
      </c>
      <c r="CM143" s="41" t="s">
        <v>1148</v>
      </c>
      <c r="CN143" s="41">
        <v>2021702</v>
      </c>
      <c r="CO143" s="41" t="s">
        <v>1148</v>
      </c>
      <c r="CP143" s="43">
        <v>13726508</v>
      </c>
      <c r="CQ143" s="7" t="s">
        <v>1148</v>
      </c>
      <c r="CS143" s="39">
        <v>21.205225071023087</v>
      </c>
      <c r="CT143" s="39" t="s">
        <v>1148</v>
      </c>
      <c r="CU143" s="39">
        <v>29.08733920794085</v>
      </c>
      <c r="CV143" s="39" t="s">
        <v>1148</v>
      </c>
      <c r="CW143" s="39">
        <v>16.872109294446901</v>
      </c>
      <c r="CX143" s="39" t="s">
        <v>1148</v>
      </c>
      <c r="CY143" s="39">
        <v>28.027033021875955</v>
      </c>
      <c r="CZ143" s="39" t="s">
        <v>1148</v>
      </c>
      <c r="DA143" s="44">
        <v>23.149051709890347</v>
      </c>
      <c r="DB143" s="7" t="s">
        <v>1148</v>
      </c>
      <c r="DC143" s="1" t="str">
        <f t="shared" si="2"/>
        <v>No</v>
      </c>
    </row>
    <row r="144" spans="1:107">
      <c r="A144" s="7" t="s">
        <v>29</v>
      </c>
      <c r="B144" s="7" t="s">
        <v>546</v>
      </c>
      <c r="C144" s="37" t="s">
        <v>28</v>
      </c>
      <c r="D144" s="298">
        <v>1057</v>
      </c>
      <c r="E144" s="299">
        <v>10057</v>
      </c>
      <c r="F144" s="27" t="s">
        <v>167</v>
      </c>
      <c r="G144" s="73" t="s">
        <v>160</v>
      </c>
      <c r="H144" s="35">
        <v>923311</v>
      </c>
      <c r="I144" s="35">
        <v>92</v>
      </c>
      <c r="J144" s="294"/>
      <c r="K144" s="8">
        <v>168347</v>
      </c>
      <c r="L144" s="8" t="s">
        <v>1148</v>
      </c>
      <c r="M144" s="8">
        <v>25781</v>
      </c>
      <c r="N144" s="9" t="s">
        <v>1148</v>
      </c>
      <c r="O144" s="8">
        <v>2280</v>
      </c>
      <c r="P144" s="9" t="s">
        <v>1148</v>
      </c>
      <c r="Q144" s="8">
        <v>9159</v>
      </c>
      <c r="R144" s="9" t="s">
        <v>1148</v>
      </c>
      <c r="S144" s="8">
        <v>0</v>
      </c>
      <c r="T144" s="9" t="s">
        <v>1148</v>
      </c>
      <c r="U144" s="33">
        <v>205567</v>
      </c>
      <c r="V144" s="9" t="s">
        <v>1148</v>
      </c>
      <c r="W144" s="30">
        <v>111.3</v>
      </c>
      <c r="X144" s="9" t="s">
        <v>1148</v>
      </c>
      <c r="Y144" s="30">
        <v>15.3</v>
      </c>
      <c r="Z144" s="9" t="s">
        <v>1148</v>
      </c>
      <c r="AA144" s="30">
        <v>1.3</v>
      </c>
      <c r="AB144" s="9" t="s">
        <v>1148</v>
      </c>
      <c r="AC144" s="30">
        <v>5.4</v>
      </c>
      <c r="AD144" s="9" t="s">
        <v>1148</v>
      </c>
      <c r="AE144" s="80">
        <v>0</v>
      </c>
      <c r="AF144" s="46" t="s">
        <v>1148</v>
      </c>
      <c r="AG144" s="88">
        <v>133.30000000000001</v>
      </c>
      <c r="AH144" s="47" t="s">
        <v>1148</v>
      </c>
      <c r="AJ144" s="83">
        <v>132473</v>
      </c>
      <c r="AK144" s="46" t="s">
        <v>1148</v>
      </c>
      <c r="AL144" s="83">
        <v>22631</v>
      </c>
      <c r="AM144" s="46" t="s">
        <v>1148</v>
      </c>
      <c r="AN144" s="83">
        <v>2280</v>
      </c>
      <c r="AO144" s="46" t="s">
        <v>1148</v>
      </c>
      <c r="AP144" s="83">
        <v>9159</v>
      </c>
      <c r="AQ144" s="46" t="s">
        <v>1148</v>
      </c>
      <c r="AR144" s="83">
        <v>0</v>
      </c>
      <c r="AS144" s="46" t="s">
        <v>1148</v>
      </c>
      <c r="AT144" s="204">
        <v>166543</v>
      </c>
      <c r="AU144" s="46" t="s">
        <v>1148</v>
      </c>
      <c r="AV144" s="46">
        <v>71.3</v>
      </c>
      <c r="AW144" s="46" t="s">
        <v>1148</v>
      </c>
      <c r="AX144" s="46">
        <v>12.3</v>
      </c>
      <c r="AY144" s="46" t="s">
        <v>1148</v>
      </c>
      <c r="AZ144" s="46">
        <v>1.3</v>
      </c>
      <c r="BA144" s="46" t="s">
        <v>1148</v>
      </c>
      <c r="BB144" s="46">
        <v>5.4</v>
      </c>
      <c r="BC144" s="46" t="s">
        <v>1148</v>
      </c>
      <c r="BD144" s="46">
        <v>0</v>
      </c>
      <c r="BE144" s="46" t="s">
        <v>1148</v>
      </c>
      <c r="BF144" s="209">
        <v>90.3</v>
      </c>
      <c r="BG144" s="7" t="s">
        <v>1148</v>
      </c>
      <c r="BI144" s="83">
        <v>35874</v>
      </c>
      <c r="BJ144" s="46" t="s">
        <v>1148</v>
      </c>
      <c r="BK144" s="83">
        <v>3150</v>
      </c>
      <c r="BL144" s="46" t="s">
        <v>1148</v>
      </c>
      <c r="BM144" s="83">
        <v>0</v>
      </c>
      <c r="BN144" s="46" t="s">
        <v>1148</v>
      </c>
      <c r="BO144" s="83">
        <v>0</v>
      </c>
      <c r="BP144" s="46" t="s">
        <v>1148</v>
      </c>
      <c r="BQ144" s="83">
        <v>0</v>
      </c>
      <c r="BR144" s="46" t="s">
        <v>1148</v>
      </c>
      <c r="BS144" s="85">
        <v>39024</v>
      </c>
      <c r="BT144" s="46" t="s">
        <v>1148</v>
      </c>
      <c r="BU144" s="46">
        <v>40</v>
      </c>
      <c r="BV144" s="46" t="s">
        <v>1148</v>
      </c>
      <c r="BW144" s="46">
        <v>3</v>
      </c>
      <c r="BX144" s="46" t="s">
        <v>1148</v>
      </c>
      <c r="BY144" s="46">
        <v>0</v>
      </c>
      <c r="BZ144" s="46" t="s">
        <v>1148</v>
      </c>
      <c r="CA144" s="46">
        <v>0</v>
      </c>
      <c r="CB144" s="46" t="s">
        <v>1148</v>
      </c>
      <c r="CC144" s="46">
        <v>0</v>
      </c>
      <c r="CD144" s="46" t="s">
        <v>1148</v>
      </c>
      <c r="CE144" s="209">
        <v>43</v>
      </c>
      <c r="CF144" s="7" t="s">
        <v>1148</v>
      </c>
      <c r="CH144" s="41">
        <v>4883089</v>
      </c>
      <c r="CI144" s="41" t="s">
        <v>1148</v>
      </c>
      <c r="CJ144" s="41">
        <v>793043</v>
      </c>
      <c r="CK144" s="41" t="s">
        <v>1148</v>
      </c>
      <c r="CL144" s="41">
        <v>48115</v>
      </c>
      <c r="CM144" s="41" t="s">
        <v>1148</v>
      </c>
      <c r="CN144" s="41">
        <v>675958</v>
      </c>
      <c r="CO144" s="41" t="s">
        <v>1148</v>
      </c>
      <c r="CP144" s="43">
        <v>6400205</v>
      </c>
      <c r="CQ144" s="7" t="s">
        <v>1148</v>
      </c>
      <c r="CS144" s="39">
        <v>29.006094554699519</v>
      </c>
      <c r="CT144" s="39" t="s">
        <v>1148</v>
      </c>
      <c r="CU144" s="39">
        <v>30.760754043675576</v>
      </c>
      <c r="CV144" s="39" t="s">
        <v>1148</v>
      </c>
      <c r="CW144" s="39">
        <v>21.103070175438596</v>
      </c>
      <c r="CX144" s="39" t="s">
        <v>1148</v>
      </c>
      <c r="CY144" s="39">
        <v>73.802598536958186</v>
      </c>
      <c r="CZ144" s="39" t="s">
        <v>1148</v>
      </c>
      <c r="DA144" s="44">
        <v>31.134399003731144</v>
      </c>
      <c r="DB144" s="7" t="s">
        <v>1148</v>
      </c>
      <c r="DC144" s="1" t="str">
        <f t="shared" si="2"/>
        <v>No</v>
      </c>
    </row>
    <row r="145" spans="1:107">
      <c r="A145" s="7" t="s">
        <v>276</v>
      </c>
      <c r="B145" s="7" t="s">
        <v>277</v>
      </c>
      <c r="C145" s="37" t="s">
        <v>58</v>
      </c>
      <c r="D145" s="298">
        <v>4051</v>
      </c>
      <c r="E145" s="299">
        <v>40051</v>
      </c>
      <c r="F145" s="27" t="s">
        <v>164</v>
      </c>
      <c r="G145" s="73" t="s">
        <v>160</v>
      </c>
      <c r="H145" s="35">
        <v>347602</v>
      </c>
      <c r="I145" s="35">
        <v>92</v>
      </c>
      <c r="J145" s="294"/>
      <c r="K145" s="8">
        <v>322845</v>
      </c>
      <c r="L145" s="8" t="s">
        <v>1148</v>
      </c>
      <c r="M145" s="8">
        <v>59229</v>
      </c>
      <c r="N145" s="9" t="s">
        <v>1148</v>
      </c>
      <c r="O145" s="8">
        <v>3825</v>
      </c>
      <c r="P145" s="9" t="s">
        <v>1148</v>
      </c>
      <c r="Q145" s="8">
        <v>28714</v>
      </c>
      <c r="R145" s="9" t="s">
        <v>1148</v>
      </c>
      <c r="S145" s="8">
        <v>0</v>
      </c>
      <c r="T145" s="9" t="s">
        <v>1148</v>
      </c>
      <c r="U145" s="33">
        <v>414613</v>
      </c>
      <c r="V145" s="9" t="s">
        <v>1148</v>
      </c>
      <c r="W145" s="30">
        <v>156.6</v>
      </c>
      <c r="X145" s="9" t="s">
        <v>1148</v>
      </c>
      <c r="Y145" s="30">
        <v>29</v>
      </c>
      <c r="Z145" s="9" t="s">
        <v>1148</v>
      </c>
      <c r="AA145" s="30">
        <v>1.8</v>
      </c>
      <c r="AB145" s="9" t="s">
        <v>1148</v>
      </c>
      <c r="AC145" s="30">
        <v>14</v>
      </c>
      <c r="AD145" s="9" t="s">
        <v>1148</v>
      </c>
      <c r="AE145" s="80">
        <v>0</v>
      </c>
      <c r="AF145" s="46" t="s">
        <v>1148</v>
      </c>
      <c r="AG145" s="88">
        <v>201.4</v>
      </c>
      <c r="AH145" s="47" t="s">
        <v>1148</v>
      </c>
      <c r="AJ145" s="83">
        <v>319553</v>
      </c>
      <c r="AK145" s="46" t="s">
        <v>1148</v>
      </c>
      <c r="AL145" s="83">
        <v>59229</v>
      </c>
      <c r="AM145" s="46" t="s">
        <v>1148</v>
      </c>
      <c r="AN145" s="83">
        <v>2125</v>
      </c>
      <c r="AO145" s="46" t="s">
        <v>1148</v>
      </c>
      <c r="AP145" s="83">
        <v>28714</v>
      </c>
      <c r="AQ145" s="46" t="s">
        <v>1148</v>
      </c>
      <c r="AR145" s="83">
        <v>0</v>
      </c>
      <c r="AS145" s="46" t="s">
        <v>1148</v>
      </c>
      <c r="AT145" s="204">
        <v>409621</v>
      </c>
      <c r="AU145" s="46" t="s">
        <v>1148</v>
      </c>
      <c r="AV145" s="46">
        <v>155</v>
      </c>
      <c r="AW145" s="46" t="s">
        <v>1148</v>
      </c>
      <c r="AX145" s="46">
        <v>29</v>
      </c>
      <c r="AY145" s="46" t="s">
        <v>1148</v>
      </c>
      <c r="AZ145" s="46">
        <v>1</v>
      </c>
      <c r="BA145" s="46" t="s">
        <v>1148</v>
      </c>
      <c r="BB145" s="46">
        <v>14</v>
      </c>
      <c r="BC145" s="46" t="s">
        <v>1148</v>
      </c>
      <c r="BD145" s="46">
        <v>0</v>
      </c>
      <c r="BE145" s="46" t="s">
        <v>1148</v>
      </c>
      <c r="BF145" s="209">
        <v>199</v>
      </c>
      <c r="BG145" s="7" t="s">
        <v>1148</v>
      </c>
      <c r="BI145" s="83">
        <v>3292</v>
      </c>
      <c r="BJ145" s="46" t="s">
        <v>1148</v>
      </c>
      <c r="BK145" s="83">
        <v>0</v>
      </c>
      <c r="BL145" s="46" t="s">
        <v>1148</v>
      </c>
      <c r="BM145" s="83">
        <v>1700</v>
      </c>
      <c r="BN145" s="46" t="s">
        <v>1148</v>
      </c>
      <c r="BO145" s="83">
        <v>0</v>
      </c>
      <c r="BP145" s="46" t="s">
        <v>1148</v>
      </c>
      <c r="BQ145" s="83">
        <v>0</v>
      </c>
      <c r="BR145" s="46" t="s">
        <v>1148</v>
      </c>
      <c r="BS145" s="85">
        <v>4992</v>
      </c>
      <c r="BT145" s="46" t="s">
        <v>1148</v>
      </c>
      <c r="BU145" s="46">
        <v>1.6</v>
      </c>
      <c r="BV145" s="46" t="s">
        <v>1148</v>
      </c>
      <c r="BW145" s="46">
        <v>0</v>
      </c>
      <c r="BX145" s="46" t="s">
        <v>1148</v>
      </c>
      <c r="BY145" s="46">
        <v>0.8</v>
      </c>
      <c r="BZ145" s="46" t="s">
        <v>1148</v>
      </c>
      <c r="CA145" s="46">
        <v>0</v>
      </c>
      <c r="CB145" s="46" t="s">
        <v>1148</v>
      </c>
      <c r="CC145" s="46">
        <v>0</v>
      </c>
      <c r="CD145" s="46" t="s">
        <v>1148</v>
      </c>
      <c r="CE145" s="209">
        <v>2.4</v>
      </c>
      <c r="CF145" s="7" t="s">
        <v>1148</v>
      </c>
      <c r="CH145" s="41">
        <v>5341738</v>
      </c>
      <c r="CI145" s="41" t="s">
        <v>1148</v>
      </c>
      <c r="CJ145" s="41">
        <v>1122455</v>
      </c>
      <c r="CK145" s="41" t="s">
        <v>1148</v>
      </c>
      <c r="CL145" s="41">
        <v>99131</v>
      </c>
      <c r="CM145" s="41" t="s">
        <v>1148</v>
      </c>
      <c r="CN145" s="41">
        <v>652568</v>
      </c>
      <c r="CO145" s="41" t="s">
        <v>1148</v>
      </c>
      <c r="CP145" s="43">
        <v>7215892</v>
      </c>
      <c r="CQ145" s="7" t="s">
        <v>1148</v>
      </c>
      <c r="CS145" s="39">
        <v>16.545828493549536</v>
      </c>
      <c r="CT145" s="39" t="s">
        <v>1148</v>
      </c>
      <c r="CU145" s="39">
        <v>18.95110503300748</v>
      </c>
      <c r="CV145" s="39" t="s">
        <v>1148</v>
      </c>
      <c r="CW145" s="39">
        <v>25.916601307189541</v>
      </c>
      <c r="CX145" s="39" t="s">
        <v>1148</v>
      </c>
      <c r="CY145" s="39">
        <v>22.726474890297418</v>
      </c>
      <c r="CZ145" s="39" t="s">
        <v>1148</v>
      </c>
      <c r="DA145" s="44">
        <v>17.403921247042422</v>
      </c>
      <c r="DB145" s="7" t="s">
        <v>1148</v>
      </c>
      <c r="DC145" s="1" t="str">
        <f t="shared" si="2"/>
        <v>No</v>
      </c>
    </row>
    <row r="146" spans="1:107">
      <c r="A146" s="7" t="s">
        <v>609</v>
      </c>
      <c r="B146" s="7" t="s">
        <v>610</v>
      </c>
      <c r="C146" s="37" t="s">
        <v>17</v>
      </c>
      <c r="D146" s="298">
        <v>9020</v>
      </c>
      <c r="E146" s="299">
        <v>90020</v>
      </c>
      <c r="F146" s="27" t="s">
        <v>167</v>
      </c>
      <c r="G146" s="73" t="s">
        <v>160</v>
      </c>
      <c r="H146" s="35">
        <v>195861</v>
      </c>
      <c r="I146" s="35">
        <v>91</v>
      </c>
      <c r="J146" s="294"/>
      <c r="K146" s="8">
        <v>303211</v>
      </c>
      <c r="L146" s="8" t="s">
        <v>1148</v>
      </c>
      <c r="M146" s="8">
        <v>50035</v>
      </c>
      <c r="N146" s="9" t="s">
        <v>1148</v>
      </c>
      <c r="O146" s="8">
        <v>4956</v>
      </c>
      <c r="P146" s="9" t="s">
        <v>1148</v>
      </c>
      <c r="Q146" s="8">
        <v>27794</v>
      </c>
      <c r="R146" s="9" t="s">
        <v>1148</v>
      </c>
      <c r="S146" s="8">
        <v>511</v>
      </c>
      <c r="T146" s="9" t="s">
        <v>1148</v>
      </c>
      <c r="U146" s="33">
        <v>386507</v>
      </c>
      <c r="V146" s="9" t="s">
        <v>1148</v>
      </c>
      <c r="W146" s="30">
        <v>163.75</v>
      </c>
      <c r="X146" s="9" t="s">
        <v>1148</v>
      </c>
      <c r="Y146" s="30">
        <v>29.93</v>
      </c>
      <c r="Z146" s="9" t="s">
        <v>1148</v>
      </c>
      <c r="AA146" s="30">
        <v>3</v>
      </c>
      <c r="AB146" s="9" t="s">
        <v>1148</v>
      </c>
      <c r="AC146" s="30">
        <v>18.07</v>
      </c>
      <c r="AD146" s="9" t="s">
        <v>1148</v>
      </c>
      <c r="AE146" s="80">
        <v>0.25</v>
      </c>
      <c r="AF146" s="46" t="s">
        <v>1148</v>
      </c>
      <c r="AG146" s="88">
        <v>215</v>
      </c>
      <c r="AH146" s="47" t="s">
        <v>1148</v>
      </c>
      <c r="AJ146" s="83">
        <v>303211</v>
      </c>
      <c r="AK146" s="46" t="s">
        <v>1148</v>
      </c>
      <c r="AL146" s="83">
        <v>37340</v>
      </c>
      <c r="AM146" s="46" t="s">
        <v>1148</v>
      </c>
      <c r="AN146" s="83">
        <v>4956</v>
      </c>
      <c r="AO146" s="46" t="s">
        <v>1148</v>
      </c>
      <c r="AP146" s="83">
        <v>27680</v>
      </c>
      <c r="AQ146" s="46" t="s">
        <v>1148</v>
      </c>
      <c r="AR146" s="83">
        <v>511</v>
      </c>
      <c r="AS146" s="46" t="s">
        <v>1148</v>
      </c>
      <c r="AT146" s="204">
        <v>373698</v>
      </c>
      <c r="AU146" s="46" t="s">
        <v>1148</v>
      </c>
      <c r="AV146" s="46">
        <v>163.75</v>
      </c>
      <c r="AW146" s="46" t="s">
        <v>1148</v>
      </c>
      <c r="AX146" s="46">
        <v>22</v>
      </c>
      <c r="AY146" s="46" t="s">
        <v>1148</v>
      </c>
      <c r="AZ146" s="46">
        <v>3</v>
      </c>
      <c r="BA146" s="46" t="s">
        <v>1148</v>
      </c>
      <c r="BB146" s="46">
        <v>18</v>
      </c>
      <c r="BC146" s="46" t="s">
        <v>1148</v>
      </c>
      <c r="BD146" s="46">
        <v>0.25</v>
      </c>
      <c r="BE146" s="46" t="s">
        <v>1148</v>
      </c>
      <c r="BF146" s="209">
        <v>207</v>
      </c>
      <c r="BG146" s="7" t="s">
        <v>1148</v>
      </c>
      <c r="BI146" s="83">
        <v>0</v>
      </c>
      <c r="BJ146" s="46" t="s">
        <v>1148</v>
      </c>
      <c r="BK146" s="83">
        <v>12695</v>
      </c>
      <c r="BL146" s="46" t="s">
        <v>1148</v>
      </c>
      <c r="BM146" s="83">
        <v>0</v>
      </c>
      <c r="BN146" s="46" t="s">
        <v>1148</v>
      </c>
      <c r="BO146" s="83">
        <v>114</v>
      </c>
      <c r="BP146" s="46" t="s">
        <v>1148</v>
      </c>
      <c r="BQ146" s="83">
        <v>0</v>
      </c>
      <c r="BR146" s="46" t="s">
        <v>1148</v>
      </c>
      <c r="BS146" s="85">
        <v>12809</v>
      </c>
      <c r="BT146" s="46" t="s">
        <v>1148</v>
      </c>
      <c r="BU146" s="46">
        <v>0</v>
      </c>
      <c r="BV146" s="46" t="s">
        <v>1148</v>
      </c>
      <c r="BW146" s="46">
        <v>7.93</v>
      </c>
      <c r="BX146" s="46" t="s">
        <v>1148</v>
      </c>
      <c r="BY146" s="46">
        <v>0</v>
      </c>
      <c r="BZ146" s="46" t="s">
        <v>1148</v>
      </c>
      <c r="CA146" s="46">
        <v>7.0000000000000007E-2</v>
      </c>
      <c r="CB146" s="46" t="s">
        <v>1148</v>
      </c>
      <c r="CC146" s="46">
        <v>0</v>
      </c>
      <c r="CD146" s="46" t="s">
        <v>1148</v>
      </c>
      <c r="CE146" s="209">
        <v>8</v>
      </c>
      <c r="CF146" s="7" t="s">
        <v>1148</v>
      </c>
      <c r="CH146" s="41">
        <v>0</v>
      </c>
      <c r="CI146" s="41" t="s">
        <v>1148</v>
      </c>
      <c r="CJ146" s="41">
        <v>0</v>
      </c>
      <c r="CK146" s="41" t="s">
        <v>1148</v>
      </c>
      <c r="CL146" s="41">
        <v>0</v>
      </c>
      <c r="CM146" s="41" t="s">
        <v>1148</v>
      </c>
      <c r="CN146" s="41">
        <v>0</v>
      </c>
      <c r="CO146" s="41" t="s">
        <v>1148</v>
      </c>
      <c r="CP146" s="43">
        <v>0</v>
      </c>
      <c r="CQ146" s="7" t="s">
        <v>1148</v>
      </c>
      <c r="CS146" s="39">
        <v>0</v>
      </c>
      <c r="CT146" s="39" t="s">
        <v>1148</v>
      </c>
      <c r="CU146" s="39">
        <v>0</v>
      </c>
      <c r="CV146" s="39" t="s">
        <v>1148</v>
      </c>
      <c r="CW146" s="39">
        <v>0</v>
      </c>
      <c r="CX146" s="39" t="s">
        <v>1148</v>
      </c>
      <c r="CY146" s="39">
        <v>0</v>
      </c>
      <c r="CZ146" s="39" t="s">
        <v>1148</v>
      </c>
      <c r="DA146" s="44">
        <v>0</v>
      </c>
      <c r="DB146" s="7" t="s">
        <v>1148</v>
      </c>
      <c r="DC146" s="1" t="str">
        <f t="shared" si="2"/>
        <v>No</v>
      </c>
    </row>
    <row r="147" spans="1:107">
      <c r="A147" s="7" t="s">
        <v>533</v>
      </c>
      <c r="B147" s="7" t="s">
        <v>158</v>
      </c>
      <c r="C147" s="37" t="s">
        <v>5</v>
      </c>
      <c r="D147" s="298">
        <v>12</v>
      </c>
      <c r="E147" s="299">
        <v>12</v>
      </c>
      <c r="F147" s="27" t="s">
        <v>164</v>
      </c>
      <c r="G147" s="73" t="s">
        <v>160</v>
      </c>
      <c r="H147" s="35">
        <v>251243</v>
      </c>
      <c r="I147" s="35">
        <v>89</v>
      </c>
      <c r="J147" s="294"/>
      <c r="K147" s="8">
        <v>194168</v>
      </c>
      <c r="L147" s="8" t="s">
        <v>1148</v>
      </c>
      <c r="M147" s="8">
        <v>53805</v>
      </c>
      <c r="N147" s="9" t="s">
        <v>1148</v>
      </c>
      <c r="O147" s="8">
        <v>6259</v>
      </c>
      <c r="P147" s="9" t="s">
        <v>1148</v>
      </c>
      <c r="Q147" s="8">
        <v>27965</v>
      </c>
      <c r="R147" s="9" t="s">
        <v>1148</v>
      </c>
      <c r="S147" s="8">
        <v>1584</v>
      </c>
      <c r="T147" s="9" t="s">
        <v>1148</v>
      </c>
      <c r="U147" s="33">
        <v>283781</v>
      </c>
      <c r="V147" s="9" t="s">
        <v>1148</v>
      </c>
      <c r="W147" s="30">
        <v>108</v>
      </c>
      <c r="X147" s="9" t="s">
        <v>1148</v>
      </c>
      <c r="Y147" s="30">
        <v>32</v>
      </c>
      <c r="Z147" s="9" t="s">
        <v>1148</v>
      </c>
      <c r="AA147" s="30">
        <v>4</v>
      </c>
      <c r="AB147" s="9" t="s">
        <v>1148</v>
      </c>
      <c r="AC147" s="30">
        <v>18</v>
      </c>
      <c r="AD147" s="9" t="s">
        <v>1148</v>
      </c>
      <c r="AE147" s="80">
        <v>1</v>
      </c>
      <c r="AF147" s="46" t="s">
        <v>1148</v>
      </c>
      <c r="AG147" s="88">
        <v>163</v>
      </c>
      <c r="AH147" s="47" t="s">
        <v>1148</v>
      </c>
      <c r="AJ147" s="83">
        <v>194168</v>
      </c>
      <c r="AK147" s="46" t="s">
        <v>1148</v>
      </c>
      <c r="AL147" s="83">
        <v>53805</v>
      </c>
      <c r="AM147" s="46" t="s">
        <v>1148</v>
      </c>
      <c r="AN147" s="83">
        <v>5290</v>
      </c>
      <c r="AO147" s="46" t="s">
        <v>1148</v>
      </c>
      <c r="AP147" s="83">
        <v>27965</v>
      </c>
      <c r="AQ147" s="46" t="s">
        <v>1148</v>
      </c>
      <c r="AR147" s="83">
        <v>1584</v>
      </c>
      <c r="AS147" s="46" t="s">
        <v>1148</v>
      </c>
      <c r="AT147" s="204">
        <v>282812</v>
      </c>
      <c r="AU147" s="46" t="s">
        <v>1148</v>
      </c>
      <c r="AV147" s="46">
        <v>108</v>
      </c>
      <c r="AW147" s="46" t="s">
        <v>1148</v>
      </c>
      <c r="AX147" s="46">
        <v>32</v>
      </c>
      <c r="AY147" s="46" t="s">
        <v>1148</v>
      </c>
      <c r="AZ147" s="46">
        <v>3</v>
      </c>
      <c r="BA147" s="46" t="s">
        <v>1148</v>
      </c>
      <c r="BB147" s="46">
        <v>18</v>
      </c>
      <c r="BC147" s="46" t="s">
        <v>1148</v>
      </c>
      <c r="BD147" s="46">
        <v>1</v>
      </c>
      <c r="BE147" s="46" t="s">
        <v>1148</v>
      </c>
      <c r="BF147" s="209">
        <v>162</v>
      </c>
      <c r="BG147" s="7" t="s">
        <v>1148</v>
      </c>
      <c r="BI147" s="83">
        <v>0</v>
      </c>
      <c r="BJ147" s="46" t="s">
        <v>1148</v>
      </c>
      <c r="BK147" s="83">
        <v>0</v>
      </c>
      <c r="BL147" s="46" t="s">
        <v>1148</v>
      </c>
      <c r="BM147" s="83">
        <v>969</v>
      </c>
      <c r="BN147" s="46" t="s">
        <v>1148</v>
      </c>
      <c r="BO147" s="83">
        <v>0</v>
      </c>
      <c r="BP147" s="46" t="s">
        <v>1148</v>
      </c>
      <c r="BQ147" s="83">
        <v>0</v>
      </c>
      <c r="BR147" s="46" t="s">
        <v>1148</v>
      </c>
      <c r="BS147" s="85">
        <v>969</v>
      </c>
      <c r="BT147" s="46" t="s">
        <v>1148</v>
      </c>
      <c r="BU147" s="46">
        <v>0</v>
      </c>
      <c r="BV147" s="46" t="s">
        <v>1148</v>
      </c>
      <c r="BW147" s="46">
        <v>0</v>
      </c>
      <c r="BX147" s="46" t="s">
        <v>1148</v>
      </c>
      <c r="BY147" s="46">
        <v>1</v>
      </c>
      <c r="BZ147" s="46" t="s">
        <v>1148</v>
      </c>
      <c r="CA147" s="46">
        <v>0</v>
      </c>
      <c r="CB147" s="46" t="s">
        <v>1148</v>
      </c>
      <c r="CC147" s="46">
        <v>0</v>
      </c>
      <c r="CD147" s="46" t="s">
        <v>1148</v>
      </c>
      <c r="CE147" s="209">
        <v>1</v>
      </c>
      <c r="CF147" s="7" t="s">
        <v>1148</v>
      </c>
      <c r="CH147" s="41">
        <v>6182196</v>
      </c>
      <c r="CI147" s="41" t="s">
        <v>1148</v>
      </c>
      <c r="CJ147" s="41">
        <v>1934295</v>
      </c>
      <c r="CK147" s="41" t="s">
        <v>1148</v>
      </c>
      <c r="CL147" s="41">
        <v>162980</v>
      </c>
      <c r="CM147" s="41" t="s">
        <v>1148</v>
      </c>
      <c r="CN147" s="41">
        <v>1023290</v>
      </c>
      <c r="CO147" s="41" t="s">
        <v>1148</v>
      </c>
      <c r="CP147" s="43">
        <v>9302761</v>
      </c>
      <c r="CQ147" s="7" t="s">
        <v>1148</v>
      </c>
      <c r="CS147" s="39">
        <v>31.839417411725929</v>
      </c>
      <c r="CT147" s="39" t="s">
        <v>1148</v>
      </c>
      <c r="CU147" s="39">
        <v>35.950097574574855</v>
      </c>
      <c r="CV147" s="39" t="s">
        <v>1148</v>
      </c>
      <c r="CW147" s="39">
        <v>26.039303403099538</v>
      </c>
      <c r="CX147" s="39" t="s">
        <v>1148</v>
      </c>
      <c r="CY147" s="39">
        <v>36.591811192562133</v>
      </c>
      <c r="CZ147" s="39" t="s">
        <v>1148</v>
      </c>
      <c r="DA147" s="44">
        <v>32.781479380226301</v>
      </c>
      <c r="DB147" s="7" t="s">
        <v>1148</v>
      </c>
      <c r="DC147" s="1" t="str">
        <f t="shared" si="2"/>
        <v>No</v>
      </c>
    </row>
    <row r="148" spans="1:107">
      <c r="A148" s="7" t="s">
        <v>287</v>
      </c>
      <c r="B148" s="7" t="s">
        <v>288</v>
      </c>
      <c r="C148" s="37" t="s">
        <v>84</v>
      </c>
      <c r="D148" s="298">
        <v>6010</v>
      </c>
      <c r="E148" s="299">
        <v>60010</v>
      </c>
      <c r="F148" s="27" t="s">
        <v>164</v>
      </c>
      <c r="G148" s="73" t="s">
        <v>160</v>
      </c>
      <c r="H148" s="35">
        <v>237356</v>
      </c>
      <c r="I148" s="35">
        <v>89</v>
      </c>
      <c r="J148" s="294"/>
      <c r="K148" s="8">
        <v>241556</v>
      </c>
      <c r="L148" s="8" t="s">
        <v>1148</v>
      </c>
      <c r="M148" s="8">
        <v>72946</v>
      </c>
      <c r="N148" s="9" t="s">
        <v>1148</v>
      </c>
      <c r="O148" s="8">
        <v>6744</v>
      </c>
      <c r="P148" s="9" t="s">
        <v>1148</v>
      </c>
      <c r="Q148" s="8">
        <v>19329</v>
      </c>
      <c r="R148" s="9" t="s">
        <v>1148</v>
      </c>
      <c r="S148" s="8">
        <v>0</v>
      </c>
      <c r="T148" s="9" t="s">
        <v>1148</v>
      </c>
      <c r="U148" s="33">
        <v>340575</v>
      </c>
      <c r="V148" s="9" t="s">
        <v>1148</v>
      </c>
      <c r="W148" s="30">
        <v>155</v>
      </c>
      <c r="X148" s="9" t="s">
        <v>1148</v>
      </c>
      <c r="Y148" s="30">
        <v>36</v>
      </c>
      <c r="Z148" s="9" t="s">
        <v>1148</v>
      </c>
      <c r="AA148" s="30">
        <v>3.4000000000000004</v>
      </c>
      <c r="AB148" s="9" t="s">
        <v>1148</v>
      </c>
      <c r="AC148" s="30">
        <v>9.6000000000000014</v>
      </c>
      <c r="AD148" s="9" t="s">
        <v>1148</v>
      </c>
      <c r="AE148" s="80">
        <v>0</v>
      </c>
      <c r="AF148" s="46" t="s">
        <v>1148</v>
      </c>
      <c r="AG148" s="88">
        <v>204</v>
      </c>
      <c r="AH148" s="47" t="s">
        <v>1148</v>
      </c>
      <c r="AJ148" s="83">
        <v>168320</v>
      </c>
      <c r="AK148" s="46" t="s">
        <v>1148</v>
      </c>
      <c r="AL148" s="83">
        <v>72946</v>
      </c>
      <c r="AM148" s="46" t="s">
        <v>1148</v>
      </c>
      <c r="AN148" s="83">
        <v>6744</v>
      </c>
      <c r="AO148" s="46" t="s">
        <v>1148</v>
      </c>
      <c r="AP148" s="83">
        <v>19329</v>
      </c>
      <c r="AQ148" s="46" t="s">
        <v>1148</v>
      </c>
      <c r="AR148" s="83">
        <v>0</v>
      </c>
      <c r="AS148" s="46" t="s">
        <v>1148</v>
      </c>
      <c r="AT148" s="204">
        <v>267339</v>
      </c>
      <c r="AU148" s="46" t="s">
        <v>1148</v>
      </c>
      <c r="AV148" s="46">
        <v>83</v>
      </c>
      <c r="AW148" s="46" t="s">
        <v>1148</v>
      </c>
      <c r="AX148" s="46">
        <v>36</v>
      </c>
      <c r="AY148" s="46" t="s">
        <v>1148</v>
      </c>
      <c r="AZ148" s="46">
        <v>3.4000000000000004</v>
      </c>
      <c r="BA148" s="46" t="s">
        <v>1148</v>
      </c>
      <c r="BB148" s="46">
        <v>9.6000000000000014</v>
      </c>
      <c r="BC148" s="46" t="s">
        <v>1148</v>
      </c>
      <c r="BD148" s="46">
        <v>0</v>
      </c>
      <c r="BE148" s="46" t="s">
        <v>1148</v>
      </c>
      <c r="BF148" s="209">
        <v>132</v>
      </c>
      <c r="BG148" s="7" t="s">
        <v>1148</v>
      </c>
      <c r="BI148" s="83">
        <v>73236</v>
      </c>
      <c r="BJ148" s="46" t="s">
        <v>1148</v>
      </c>
      <c r="BK148" s="83">
        <v>0</v>
      </c>
      <c r="BL148" s="46" t="s">
        <v>1148</v>
      </c>
      <c r="BM148" s="83">
        <v>0</v>
      </c>
      <c r="BN148" s="46" t="s">
        <v>1148</v>
      </c>
      <c r="BO148" s="83">
        <v>0</v>
      </c>
      <c r="BP148" s="46" t="s">
        <v>1148</v>
      </c>
      <c r="BQ148" s="83">
        <v>0</v>
      </c>
      <c r="BR148" s="46" t="s">
        <v>1148</v>
      </c>
      <c r="BS148" s="85">
        <v>73236</v>
      </c>
      <c r="BT148" s="46" t="s">
        <v>1148</v>
      </c>
      <c r="BU148" s="46">
        <v>72</v>
      </c>
      <c r="BV148" s="46" t="s">
        <v>1148</v>
      </c>
      <c r="BW148" s="46">
        <v>0</v>
      </c>
      <c r="BX148" s="46" t="s">
        <v>1148</v>
      </c>
      <c r="BY148" s="46">
        <v>0</v>
      </c>
      <c r="BZ148" s="46" t="s">
        <v>1148</v>
      </c>
      <c r="CA148" s="46">
        <v>0</v>
      </c>
      <c r="CB148" s="46" t="s">
        <v>1148</v>
      </c>
      <c r="CC148" s="46">
        <v>0</v>
      </c>
      <c r="CD148" s="46" t="s">
        <v>1148</v>
      </c>
      <c r="CE148" s="209">
        <v>72</v>
      </c>
      <c r="CF148" s="7" t="s">
        <v>1148</v>
      </c>
      <c r="CH148" s="41">
        <v>0</v>
      </c>
      <c r="CI148" s="41" t="s">
        <v>1148</v>
      </c>
      <c r="CJ148" s="41">
        <v>0</v>
      </c>
      <c r="CK148" s="41" t="s">
        <v>1148</v>
      </c>
      <c r="CL148" s="41">
        <v>0</v>
      </c>
      <c r="CM148" s="41" t="s">
        <v>1148</v>
      </c>
      <c r="CN148" s="41">
        <v>0</v>
      </c>
      <c r="CO148" s="41" t="s">
        <v>1148</v>
      </c>
      <c r="CP148" s="43">
        <v>0</v>
      </c>
      <c r="CQ148" s="7" t="s">
        <v>1148</v>
      </c>
      <c r="CS148" s="39">
        <v>0</v>
      </c>
      <c r="CT148" s="39" t="s">
        <v>1148</v>
      </c>
      <c r="CU148" s="39">
        <v>0</v>
      </c>
      <c r="CV148" s="39" t="s">
        <v>1148</v>
      </c>
      <c r="CW148" s="39">
        <v>0</v>
      </c>
      <c r="CX148" s="39" t="s">
        <v>1148</v>
      </c>
      <c r="CY148" s="39">
        <v>0</v>
      </c>
      <c r="CZ148" s="39" t="s">
        <v>1148</v>
      </c>
      <c r="DA148" s="44">
        <v>0</v>
      </c>
      <c r="DB148" s="7" t="s">
        <v>1148</v>
      </c>
      <c r="DC148" s="1" t="str">
        <f t="shared" si="2"/>
        <v>No</v>
      </c>
    </row>
    <row r="149" spans="1:107">
      <c r="A149" s="7" t="s">
        <v>721</v>
      </c>
      <c r="B149" s="7" t="s">
        <v>722</v>
      </c>
      <c r="C149" s="37" t="s">
        <v>47</v>
      </c>
      <c r="D149" s="298">
        <v>1014</v>
      </c>
      <c r="E149" s="299">
        <v>10014</v>
      </c>
      <c r="F149" s="27" t="s">
        <v>167</v>
      </c>
      <c r="G149" s="73" t="s">
        <v>160</v>
      </c>
      <c r="H149" s="35">
        <v>486514</v>
      </c>
      <c r="I149" s="35">
        <v>88</v>
      </c>
      <c r="J149" s="294"/>
      <c r="K149" s="8">
        <v>267639</v>
      </c>
      <c r="L149" s="8" t="s">
        <v>1148</v>
      </c>
      <c r="M149" s="8">
        <v>56976</v>
      </c>
      <c r="N149" s="9" t="s">
        <v>1148</v>
      </c>
      <c r="O149" s="8">
        <v>9398</v>
      </c>
      <c r="P149" s="9" t="s">
        <v>1148</v>
      </c>
      <c r="Q149" s="8">
        <v>33533</v>
      </c>
      <c r="R149" s="9" t="s">
        <v>1148</v>
      </c>
      <c r="S149" s="8">
        <v>0</v>
      </c>
      <c r="T149" s="9" t="s">
        <v>1148</v>
      </c>
      <c r="U149" s="33">
        <v>367546</v>
      </c>
      <c r="V149" s="9" t="s">
        <v>1148</v>
      </c>
      <c r="W149" s="30">
        <v>120.69999999999999</v>
      </c>
      <c r="X149" s="9" t="s">
        <v>1148</v>
      </c>
      <c r="Y149" s="30">
        <v>24.1</v>
      </c>
      <c r="Z149" s="9" t="s">
        <v>1148</v>
      </c>
      <c r="AA149" s="30">
        <v>4</v>
      </c>
      <c r="AB149" s="9" t="s">
        <v>1148</v>
      </c>
      <c r="AC149" s="30">
        <v>16.5</v>
      </c>
      <c r="AD149" s="9" t="s">
        <v>1148</v>
      </c>
      <c r="AE149" s="80">
        <v>0</v>
      </c>
      <c r="AF149" s="46" t="s">
        <v>1148</v>
      </c>
      <c r="AG149" s="88">
        <v>165.29999999999998</v>
      </c>
      <c r="AH149" s="47" t="s">
        <v>1148</v>
      </c>
      <c r="AJ149" s="83">
        <v>252618</v>
      </c>
      <c r="AK149" s="46" t="s">
        <v>1148</v>
      </c>
      <c r="AL149" s="83">
        <v>56976</v>
      </c>
      <c r="AM149" s="46" t="s">
        <v>1148</v>
      </c>
      <c r="AN149" s="83">
        <v>9398</v>
      </c>
      <c r="AO149" s="46" t="s">
        <v>1148</v>
      </c>
      <c r="AP149" s="83">
        <v>31534</v>
      </c>
      <c r="AQ149" s="46" t="s">
        <v>1148</v>
      </c>
      <c r="AR149" s="83">
        <v>0</v>
      </c>
      <c r="AS149" s="46" t="s">
        <v>1148</v>
      </c>
      <c r="AT149" s="204">
        <v>350526</v>
      </c>
      <c r="AU149" s="46" t="s">
        <v>1148</v>
      </c>
      <c r="AV149" s="46">
        <v>103.69999999999999</v>
      </c>
      <c r="AW149" s="46" t="s">
        <v>1148</v>
      </c>
      <c r="AX149" s="46">
        <v>24.1</v>
      </c>
      <c r="AY149" s="46" t="s">
        <v>1148</v>
      </c>
      <c r="AZ149" s="46">
        <v>4</v>
      </c>
      <c r="BA149" s="46" t="s">
        <v>1148</v>
      </c>
      <c r="BB149" s="46">
        <v>14.799999999999999</v>
      </c>
      <c r="BC149" s="46" t="s">
        <v>1148</v>
      </c>
      <c r="BD149" s="46">
        <v>0</v>
      </c>
      <c r="BE149" s="46" t="s">
        <v>1148</v>
      </c>
      <c r="BF149" s="209">
        <v>146.6</v>
      </c>
      <c r="BG149" s="7" t="s">
        <v>1148</v>
      </c>
      <c r="BI149" s="83">
        <v>15021</v>
      </c>
      <c r="BJ149" s="46" t="s">
        <v>1148</v>
      </c>
      <c r="BK149" s="83">
        <v>0</v>
      </c>
      <c r="BL149" s="46" t="s">
        <v>1148</v>
      </c>
      <c r="BM149" s="83">
        <v>0</v>
      </c>
      <c r="BN149" s="46" t="s">
        <v>1148</v>
      </c>
      <c r="BO149" s="83">
        <v>1999</v>
      </c>
      <c r="BP149" s="46" t="s">
        <v>1148</v>
      </c>
      <c r="BQ149" s="83">
        <v>0</v>
      </c>
      <c r="BR149" s="46" t="s">
        <v>1148</v>
      </c>
      <c r="BS149" s="85">
        <v>17020</v>
      </c>
      <c r="BT149" s="46" t="s">
        <v>1148</v>
      </c>
      <c r="BU149" s="46">
        <v>17</v>
      </c>
      <c r="BV149" s="46" t="s">
        <v>1148</v>
      </c>
      <c r="BW149" s="46">
        <v>0</v>
      </c>
      <c r="BX149" s="46" t="s">
        <v>1148</v>
      </c>
      <c r="BY149" s="46">
        <v>0</v>
      </c>
      <c r="BZ149" s="46" t="s">
        <v>1148</v>
      </c>
      <c r="CA149" s="46">
        <v>1.7</v>
      </c>
      <c r="CB149" s="46" t="s">
        <v>1148</v>
      </c>
      <c r="CC149" s="46">
        <v>0</v>
      </c>
      <c r="CD149" s="46" t="s">
        <v>1148</v>
      </c>
      <c r="CE149" s="209">
        <v>18.7</v>
      </c>
      <c r="CF149" s="7" t="s">
        <v>1148</v>
      </c>
      <c r="CH149" s="41">
        <v>6124880</v>
      </c>
      <c r="CI149" s="41" t="s">
        <v>1148</v>
      </c>
      <c r="CJ149" s="41">
        <v>1696956</v>
      </c>
      <c r="CK149" s="41" t="s">
        <v>1148</v>
      </c>
      <c r="CL149" s="41">
        <v>308586</v>
      </c>
      <c r="CM149" s="41" t="s">
        <v>1148</v>
      </c>
      <c r="CN149" s="41">
        <v>980300</v>
      </c>
      <c r="CO149" s="41" t="s">
        <v>1148</v>
      </c>
      <c r="CP149" s="43">
        <v>9110722</v>
      </c>
      <c r="CQ149" s="7" t="s">
        <v>1148</v>
      </c>
      <c r="CS149" s="39">
        <v>22.884856093469189</v>
      </c>
      <c r="CT149" s="39" t="s">
        <v>1148</v>
      </c>
      <c r="CU149" s="39">
        <v>29.783698399326031</v>
      </c>
      <c r="CV149" s="39" t="s">
        <v>1148</v>
      </c>
      <c r="CW149" s="39">
        <v>32.835284103000639</v>
      </c>
      <c r="CX149" s="39" t="s">
        <v>1148</v>
      </c>
      <c r="CY149" s="39">
        <v>29.233889004860885</v>
      </c>
      <c r="CZ149" s="39" t="s">
        <v>1148</v>
      </c>
      <c r="DA149" s="44">
        <v>24.787977559271493</v>
      </c>
      <c r="DB149" s="7" t="s">
        <v>1148</v>
      </c>
      <c r="DC149" s="1" t="str">
        <f t="shared" si="2"/>
        <v>No</v>
      </c>
    </row>
    <row r="150" spans="1:107">
      <c r="A150" s="7" t="s">
        <v>779</v>
      </c>
      <c r="B150" s="7" t="s">
        <v>654</v>
      </c>
      <c r="C150" s="37" t="s">
        <v>69</v>
      </c>
      <c r="D150" s="298">
        <v>6111</v>
      </c>
      <c r="E150" s="299">
        <v>60111</v>
      </c>
      <c r="F150" s="27" t="s">
        <v>167</v>
      </c>
      <c r="G150" s="73" t="s">
        <v>160</v>
      </c>
      <c r="H150" s="35">
        <v>741318</v>
      </c>
      <c r="I150" s="35">
        <v>88</v>
      </c>
      <c r="J150" s="294"/>
      <c r="K150" s="8">
        <v>54722</v>
      </c>
      <c r="L150" s="8" t="s">
        <v>1148</v>
      </c>
      <c r="M150" s="8">
        <v>0</v>
      </c>
      <c r="N150" s="9" t="s">
        <v>1148</v>
      </c>
      <c r="O150" s="8">
        <v>0</v>
      </c>
      <c r="P150" s="9" t="s">
        <v>1148</v>
      </c>
      <c r="Q150" s="8">
        <v>11639</v>
      </c>
      <c r="R150" s="9" t="s">
        <v>1148</v>
      </c>
      <c r="S150" s="8">
        <v>0</v>
      </c>
      <c r="T150" s="9" t="s">
        <v>1148</v>
      </c>
      <c r="U150" s="33">
        <v>66361</v>
      </c>
      <c r="V150" s="9" t="s">
        <v>1148</v>
      </c>
      <c r="W150" s="30">
        <v>26.5</v>
      </c>
      <c r="X150" s="9" t="s">
        <v>1148</v>
      </c>
      <c r="Y150" s="30">
        <v>0</v>
      </c>
      <c r="Z150" s="9" t="s">
        <v>1148</v>
      </c>
      <c r="AA150" s="30">
        <v>0</v>
      </c>
      <c r="AB150" s="9" t="s">
        <v>1148</v>
      </c>
      <c r="AC150" s="30">
        <v>7.05</v>
      </c>
      <c r="AD150" s="9" t="s">
        <v>1148</v>
      </c>
      <c r="AE150" s="80">
        <v>0</v>
      </c>
      <c r="AF150" s="46" t="s">
        <v>1148</v>
      </c>
      <c r="AG150" s="88">
        <v>33.549999999999997</v>
      </c>
      <c r="AH150" s="47" t="s">
        <v>1148</v>
      </c>
      <c r="AJ150" s="83">
        <v>53215</v>
      </c>
      <c r="AK150" s="46" t="s">
        <v>1148</v>
      </c>
      <c r="AL150" s="83">
        <v>0</v>
      </c>
      <c r="AM150" s="46" t="s">
        <v>1148</v>
      </c>
      <c r="AN150" s="83">
        <v>0</v>
      </c>
      <c r="AO150" s="46" t="s">
        <v>1148</v>
      </c>
      <c r="AP150" s="83">
        <v>11639</v>
      </c>
      <c r="AQ150" s="46" t="s">
        <v>1148</v>
      </c>
      <c r="AR150" s="83">
        <v>0</v>
      </c>
      <c r="AS150" s="46" t="s">
        <v>1148</v>
      </c>
      <c r="AT150" s="204">
        <v>64854</v>
      </c>
      <c r="AU150" s="46" t="s">
        <v>1148</v>
      </c>
      <c r="AV150" s="46">
        <v>24.5</v>
      </c>
      <c r="AW150" s="46" t="s">
        <v>1148</v>
      </c>
      <c r="AX150" s="46">
        <v>0</v>
      </c>
      <c r="AY150" s="46" t="s">
        <v>1148</v>
      </c>
      <c r="AZ150" s="46">
        <v>0</v>
      </c>
      <c r="BA150" s="46" t="s">
        <v>1148</v>
      </c>
      <c r="BB150" s="46">
        <v>7.05</v>
      </c>
      <c r="BC150" s="46" t="s">
        <v>1148</v>
      </c>
      <c r="BD150" s="46">
        <v>0</v>
      </c>
      <c r="BE150" s="46" t="s">
        <v>1148</v>
      </c>
      <c r="BF150" s="209">
        <v>31.55</v>
      </c>
      <c r="BG150" s="7" t="s">
        <v>1148</v>
      </c>
      <c r="BI150" s="83">
        <v>1507</v>
      </c>
      <c r="BJ150" s="46" t="s">
        <v>1148</v>
      </c>
      <c r="BK150" s="83">
        <v>0</v>
      </c>
      <c r="BL150" s="46" t="s">
        <v>1148</v>
      </c>
      <c r="BM150" s="83">
        <v>0</v>
      </c>
      <c r="BN150" s="46" t="s">
        <v>1148</v>
      </c>
      <c r="BO150" s="83">
        <v>0</v>
      </c>
      <c r="BP150" s="46" t="s">
        <v>1148</v>
      </c>
      <c r="BQ150" s="83">
        <v>0</v>
      </c>
      <c r="BR150" s="46" t="s">
        <v>1148</v>
      </c>
      <c r="BS150" s="85">
        <v>1507</v>
      </c>
      <c r="BT150" s="46" t="s">
        <v>1148</v>
      </c>
      <c r="BU150" s="46">
        <v>2</v>
      </c>
      <c r="BV150" s="46" t="s">
        <v>1148</v>
      </c>
      <c r="BW150" s="46">
        <v>0</v>
      </c>
      <c r="BX150" s="46" t="s">
        <v>1148</v>
      </c>
      <c r="BY150" s="46">
        <v>0</v>
      </c>
      <c r="BZ150" s="46" t="s">
        <v>1148</v>
      </c>
      <c r="CA150" s="46">
        <v>0</v>
      </c>
      <c r="CB150" s="46" t="s">
        <v>1148</v>
      </c>
      <c r="CC150" s="46">
        <v>0</v>
      </c>
      <c r="CD150" s="46" t="s">
        <v>1148</v>
      </c>
      <c r="CE150" s="209">
        <v>2</v>
      </c>
      <c r="CF150" s="7" t="s">
        <v>1148</v>
      </c>
      <c r="CH150" s="41">
        <v>0</v>
      </c>
      <c r="CI150" s="41" t="s">
        <v>1148</v>
      </c>
      <c r="CJ150" s="41">
        <v>0</v>
      </c>
      <c r="CK150" s="41" t="s">
        <v>1148</v>
      </c>
      <c r="CL150" s="41">
        <v>0</v>
      </c>
      <c r="CM150" s="41" t="s">
        <v>1148</v>
      </c>
      <c r="CN150" s="41">
        <v>0</v>
      </c>
      <c r="CO150" s="41" t="s">
        <v>1148</v>
      </c>
      <c r="CP150" s="43">
        <v>0</v>
      </c>
      <c r="CQ150" s="7" t="s">
        <v>1148</v>
      </c>
      <c r="CS150" s="39">
        <v>0</v>
      </c>
      <c r="CT150" s="39" t="s">
        <v>1148</v>
      </c>
      <c r="CU150" s="39" t="s">
        <v>1148</v>
      </c>
      <c r="CV150" s="39" t="s">
        <v>1148</v>
      </c>
      <c r="CW150" s="39" t="s">
        <v>1148</v>
      </c>
      <c r="CX150" s="39" t="s">
        <v>1148</v>
      </c>
      <c r="CY150" s="39">
        <v>0</v>
      </c>
      <c r="CZ150" s="39" t="s">
        <v>1148</v>
      </c>
      <c r="DA150" s="44">
        <v>0</v>
      </c>
      <c r="DB150" s="7" t="s">
        <v>1148</v>
      </c>
      <c r="DC150" s="1" t="str">
        <f t="shared" si="2"/>
        <v>No</v>
      </c>
    </row>
    <row r="151" spans="1:107">
      <c r="A151" s="7" t="s">
        <v>789</v>
      </c>
      <c r="B151" s="7" t="s">
        <v>652</v>
      </c>
      <c r="C151" s="37" t="s">
        <v>63</v>
      </c>
      <c r="D151" s="298">
        <v>2196</v>
      </c>
      <c r="E151" s="299">
        <v>20196</v>
      </c>
      <c r="F151" s="27" t="s">
        <v>164</v>
      </c>
      <c r="G151" s="73" t="s">
        <v>160</v>
      </c>
      <c r="H151" s="35">
        <v>18351295</v>
      </c>
      <c r="I151" s="35">
        <v>88</v>
      </c>
      <c r="J151" s="294"/>
      <c r="K151" s="8">
        <v>136330</v>
      </c>
      <c r="L151" s="8" t="s">
        <v>1148</v>
      </c>
      <c r="M151" s="8">
        <v>0</v>
      </c>
      <c r="N151" s="9" t="s">
        <v>1148</v>
      </c>
      <c r="O151" s="8">
        <v>0</v>
      </c>
      <c r="P151" s="9" t="s">
        <v>1148</v>
      </c>
      <c r="Q151" s="8">
        <v>24586</v>
      </c>
      <c r="R151" s="9" t="s">
        <v>1148</v>
      </c>
      <c r="S151" s="8">
        <v>0</v>
      </c>
      <c r="T151" s="9" t="s">
        <v>1148</v>
      </c>
      <c r="U151" s="33">
        <v>160916</v>
      </c>
      <c r="V151" s="9" t="s">
        <v>1148</v>
      </c>
      <c r="W151" s="30">
        <v>60</v>
      </c>
      <c r="X151" s="9" t="s">
        <v>1148</v>
      </c>
      <c r="Y151" s="30">
        <v>0</v>
      </c>
      <c r="Z151" s="9" t="s">
        <v>1148</v>
      </c>
      <c r="AA151" s="30">
        <v>0</v>
      </c>
      <c r="AB151" s="9" t="s">
        <v>1148</v>
      </c>
      <c r="AC151" s="30">
        <v>14</v>
      </c>
      <c r="AD151" s="9" t="s">
        <v>1148</v>
      </c>
      <c r="AE151" s="80">
        <v>0</v>
      </c>
      <c r="AF151" s="46" t="s">
        <v>1148</v>
      </c>
      <c r="AG151" s="88">
        <v>74</v>
      </c>
      <c r="AH151" s="47" t="s">
        <v>1148</v>
      </c>
      <c r="AJ151" s="83">
        <v>136330</v>
      </c>
      <c r="AK151" s="46" t="s">
        <v>1148</v>
      </c>
      <c r="AL151" s="83">
        <v>0</v>
      </c>
      <c r="AM151" s="46" t="s">
        <v>1148</v>
      </c>
      <c r="AN151" s="83">
        <v>0</v>
      </c>
      <c r="AO151" s="46" t="s">
        <v>1148</v>
      </c>
      <c r="AP151" s="83">
        <v>24586</v>
      </c>
      <c r="AQ151" s="46" t="s">
        <v>1148</v>
      </c>
      <c r="AR151" s="83">
        <v>0</v>
      </c>
      <c r="AS151" s="46" t="s">
        <v>1148</v>
      </c>
      <c r="AT151" s="204">
        <v>160916</v>
      </c>
      <c r="AU151" s="46" t="s">
        <v>1148</v>
      </c>
      <c r="AV151" s="46">
        <v>60</v>
      </c>
      <c r="AW151" s="46" t="s">
        <v>1148</v>
      </c>
      <c r="AX151" s="46">
        <v>0</v>
      </c>
      <c r="AY151" s="46" t="s">
        <v>1148</v>
      </c>
      <c r="AZ151" s="46">
        <v>0</v>
      </c>
      <c r="BA151" s="46" t="s">
        <v>1148</v>
      </c>
      <c r="BB151" s="46">
        <v>14</v>
      </c>
      <c r="BC151" s="46" t="s">
        <v>1148</v>
      </c>
      <c r="BD151" s="46">
        <v>0</v>
      </c>
      <c r="BE151" s="46" t="s">
        <v>1148</v>
      </c>
      <c r="BF151" s="209">
        <v>74</v>
      </c>
      <c r="BG151" s="7" t="s">
        <v>1148</v>
      </c>
      <c r="BI151" s="83">
        <v>0</v>
      </c>
      <c r="BJ151" s="46" t="s">
        <v>1148</v>
      </c>
      <c r="BK151" s="83">
        <v>0</v>
      </c>
      <c r="BL151" s="46" t="s">
        <v>1148</v>
      </c>
      <c r="BM151" s="83">
        <v>0</v>
      </c>
      <c r="BN151" s="46" t="s">
        <v>1148</v>
      </c>
      <c r="BO151" s="83">
        <v>0</v>
      </c>
      <c r="BP151" s="46" t="s">
        <v>1148</v>
      </c>
      <c r="BQ151" s="83">
        <v>0</v>
      </c>
      <c r="BR151" s="46" t="s">
        <v>1148</v>
      </c>
      <c r="BS151" s="85">
        <v>0</v>
      </c>
      <c r="BT151" s="46" t="s">
        <v>1148</v>
      </c>
      <c r="BU151" s="46">
        <v>0</v>
      </c>
      <c r="BV151" s="46" t="s">
        <v>1148</v>
      </c>
      <c r="BW151" s="46">
        <v>0</v>
      </c>
      <c r="BX151" s="46" t="s">
        <v>1148</v>
      </c>
      <c r="BY151" s="46">
        <v>0</v>
      </c>
      <c r="BZ151" s="46" t="s">
        <v>1148</v>
      </c>
      <c r="CA151" s="46">
        <v>0</v>
      </c>
      <c r="CB151" s="46" t="s">
        <v>1148</v>
      </c>
      <c r="CC151" s="46">
        <v>0</v>
      </c>
      <c r="CD151" s="46" t="s">
        <v>1148</v>
      </c>
      <c r="CE151" s="209">
        <v>0</v>
      </c>
      <c r="CF151" s="7" t="s">
        <v>1148</v>
      </c>
      <c r="CH151" s="41">
        <v>2632917</v>
      </c>
      <c r="CI151" s="41" t="s">
        <v>1148</v>
      </c>
      <c r="CJ151" s="41">
        <v>0</v>
      </c>
      <c r="CK151" s="41" t="s">
        <v>1148</v>
      </c>
      <c r="CL151" s="41">
        <v>0</v>
      </c>
      <c r="CM151" s="41" t="s">
        <v>1148</v>
      </c>
      <c r="CN151" s="41">
        <v>417342</v>
      </c>
      <c r="CO151" s="41" t="s">
        <v>1148</v>
      </c>
      <c r="CP151" s="43">
        <v>3050259</v>
      </c>
      <c r="CQ151" s="7" t="s">
        <v>1148</v>
      </c>
      <c r="CS151" s="39">
        <v>19.312821829384582</v>
      </c>
      <c r="CT151" s="39" t="s">
        <v>1148</v>
      </c>
      <c r="CU151" s="39" t="s">
        <v>1148</v>
      </c>
      <c r="CV151" s="39" t="s">
        <v>1148</v>
      </c>
      <c r="CW151" s="39" t="s">
        <v>1148</v>
      </c>
      <c r="CX151" s="39" t="s">
        <v>1148</v>
      </c>
      <c r="CY151" s="39">
        <v>16.974782396485804</v>
      </c>
      <c r="CZ151" s="39" t="s">
        <v>1148</v>
      </c>
      <c r="DA151" s="44">
        <v>18.955597951726368</v>
      </c>
      <c r="DB151" s="7" t="s">
        <v>1148</v>
      </c>
      <c r="DC151" s="1" t="str">
        <f t="shared" si="2"/>
        <v>No</v>
      </c>
    </row>
    <row r="152" spans="1:107">
      <c r="A152" s="7" t="s">
        <v>74</v>
      </c>
      <c r="B152" s="7" t="s">
        <v>453</v>
      </c>
      <c r="C152" s="37" t="s">
        <v>73</v>
      </c>
      <c r="D152" s="298">
        <v>5117</v>
      </c>
      <c r="E152" s="299">
        <v>50117</v>
      </c>
      <c r="F152" s="27" t="s">
        <v>167</v>
      </c>
      <c r="G152" s="73" t="s">
        <v>160</v>
      </c>
      <c r="H152" s="35">
        <v>1780673</v>
      </c>
      <c r="I152" s="35">
        <v>87</v>
      </c>
      <c r="J152" s="294"/>
      <c r="K152" s="8">
        <v>244329</v>
      </c>
      <c r="L152" s="8" t="s">
        <v>1148</v>
      </c>
      <c r="M152" s="8">
        <v>22094</v>
      </c>
      <c r="N152" s="9" t="s">
        <v>1148</v>
      </c>
      <c r="O152" s="8">
        <v>4975</v>
      </c>
      <c r="P152" s="9" t="s">
        <v>1148</v>
      </c>
      <c r="Q152" s="8">
        <v>30229</v>
      </c>
      <c r="R152" s="9" t="s">
        <v>1148</v>
      </c>
      <c r="S152" s="8">
        <v>0</v>
      </c>
      <c r="T152" s="9" t="s">
        <v>1148</v>
      </c>
      <c r="U152" s="33">
        <v>301627</v>
      </c>
      <c r="V152" s="9" t="s">
        <v>1148</v>
      </c>
      <c r="W152" s="30">
        <v>163</v>
      </c>
      <c r="X152" s="9" t="s">
        <v>1148</v>
      </c>
      <c r="Y152" s="30">
        <v>12.5</v>
      </c>
      <c r="Z152" s="9" t="s">
        <v>1148</v>
      </c>
      <c r="AA152" s="30">
        <v>3</v>
      </c>
      <c r="AB152" s="9" t="s">
        <v>1148</v>
      </c>
      <c r="AC152" s="30">
        <v>22</v>
      </c>
      <c r="AD152" s="9" t="s">
        <v>1148</v>
      </c>
      <c r="AE152" s="80">
        <v>0</v>
      </c>
      <c r="AF152" s="46" t="s">
        <v>1148</v>
      </c>
      <c r="AG152" s="88">
        <v>200.5</v>
      </c>
      <c r="AH152" s="47" t="s">
        <v>1148</v>
      </c>
      <c r="AJ152" s="83">
        <v>197133</v>
      </c>
      <c r="AK152" s="46" t="s">
        <v>1148</v>
      </c>
      <c r="AL152" s="83">
        <v>22094</v>
      </c>
      <c r="AM152" s="46" t="s">
        <v>1148</v>
      </c>
      <c r="AN152" s="83">
        <v>4975</v>
      </c>
      <c r="AO152" s="46" t="s">
        <v>1148</v>
      </c>
      <c r="AP152" s="83">
        <v>28270</v>
      </c>
      <c r="AQ152" s="46" t="s">
        <v>1148</v>
      </c>
      <c r="AR152" s="83">
        <v>0</v>
      </c>
      <c r="AS152" s="46" t="s">
        <v>1148</v>
      </c>
      <c r="AT152" s="204">
        <v>252472</v>
      </c>
      <c r="AU152" s="46" t="s">
        <v>1148</v>
      </c>
      <c r="AV152" s="46">
        <v>96</v>
      </c>
      <c r="AW152" s="46" t="s">
        <v>1148</v>
      </c>
      <c r="AX152" s="46">
        <v>12.5</v>
      </c>
      <c r="AY152" s="46" t="s">
        <v>1148</v>
      </c>
      <c r="AZ152" s="46">
        <v>3</v>
      </c>
      <c r="BA152" s="46" t="s">
        <v>1148</v>
      </c>
      <c r="BB152" s="46">
        <v>16</v>
      </c>
      <c r="BC152" s="46" t="s">
        <v>1148</v>
      </c>
      <c r="BD152" s="46">
        <v>0</v>
      </c>
      <c r="BE152" s="46" t="s">
        <v>1148</v>
      </c>
      <c r="BF152" s="209">
        <v>127.5</v>
      </c>
      <c r="BG152" s="7" t="s">
        <v>1148</v>
      </c>
      <c r="BI152" s="83">
        <v>47196</v>
      </c>
      <c r="BJ152" s="46" t="s">
        <v>1148</v>
      </c>
      <c r="BK152" s="83">
        <v>0</v>
      </c>
      <c r="BL152" s="46" t="s">
        <v>1148</v>
      </c>
      <c r="BM152" s="83">
        <v>0</v>
      </c>
      <c r="BN152" s="46" t="s">
        <v>1148</v>
      </c>
      <c r="BO152" s="83">
        <v>1959</v>
      </c>
      <c r="BP152" s="46" t="s">
        <v>1148</v>
      </c>
      <c r="BQ152" s="83">
        <v>0</v>
      </c>
      <c r="BR152" s="46" t="s">
        <v>1148</v>
      </c>
      <c r="BS152" s="85">
        <v>49155</v>
      </c>
      <c r="BT152" s="46" t="s">
        <v>1148</v>
      </c>
      <c r="BU152" s="46">
        <v>67</v>
      </c>
      <c r="BV152" s="46" t="s">
        <v>1148</v>
      </c>
      <c r="BW152" s="46">
        <v>0</v>
      </c>
      <c r="BX152" s="46" t="s">
        <v>1148</v>
      </c>
      <c r="BY152" s="46">
        <v>0</v>
      </c>
      <c r="BZ152" s="46" t="s">
        <v>1148</v>
      </c>
      <c r="CA152" s="46">
        <v>6</v>
      </c>
      <c r="CB152" s="46" t="s">
        <v>1148</v>
      </c>
      <c r="CC152" s="46">
        <v>0</v>
      </c>
      <c r="CD152" s="46" t="s">
        <v>1148</v>
      </c>
      <c r="CE152" s="209">
        <v>73</v>
      </c>
      <c r="CF152" s="7" t="s">
        <v>1148</v>
      </c>
      <c r="CH152" s="41">
        <v>0</v>
      </c>
      <c r="CI152" s="41" t="s">
        <v>1148</v>
      </c>
      <c r="CJ152" s="41">
        <v>0</v>
      </c>
      <c r="CK152" s="41" t="s">
        <v>1148</v>
      </c>
      <c r="CL152" s="41">
        <v>0</v>
      </c>
      <c r="CM152" s="41" t="s">
        <v>1148</v>
      </c>
      <c r="CN152" s="41">
        <v>0</v>
      </c>
      <c r="CO152" s="41" t="s">
        <v>1148</v>
      </c>
      <c r="CP152" s="43">
        <v>0</v>
      </c>
      <c r="CQ152" s="7" t="s">
        <v>1148</v>
      </c>
      <c r="CS152" s="39">
        <v>0</v>
      </c>
      <c r="CT152" s="39" t="s">
        <v>1148</v>
      </c>
      <c r="CU152" s="39">
        <v>0</v>
      </c>
      <c r="CV152" s="39" t="s">
        <v>1148</v>
      </c>
      <c r="CW152" s="39">
        <v>0</v>
      </c>
      <c r="CX152" s="39" t="s">
        <v>1148</v>
      </c>
      <c r="CY152" s="39">
        <v>0</v>
      </c>
      <c r="CZ152" s="39" t="s">
        <v>1148</v>
      </c>
      <c r="DA152" s="44">
        <v>0</v>
      </c>
      <c r="DB152" s="7" t="s">
        <v>1148</v>
      </c>
      <c r="DC152" s="1" t="str">
        <f t="shared" si="2"/>
        <v>No</v>
      </c>
    </row>
    <row r="153" spans="1:107">
      <c r="A153" s="7" t="s">
        <v>92</v>
      </c>
      <c r="B153" s="7" t="s">
        <v>182</v>
      </c>
      <c r="C153" s="37" t="s">
        <v>89</v>
      </c>
      <c r="D153" s="298">
        <v>44</v>
      </c>
      <c r="E153" s="299">
        <v>44</v>
      </c>
      <c r="F153" s="27" t="s">
        <v>167</v>
      </c>
      <c r="G153" s="73" t="s">
        <v>160</v>
      </c>
      <c r="H153" s="35">
        <v>62966</v>
      </c>
      <c r="I153" s="35">
        <v>86</v>
      </c>
      <c r="J153" s="294"/>
      <c r="K153" s="8">
        <v>143291</v>
      </c>
      <c r="L153" s="8" t="s">
        <v>1148</v>
      </c>
      <c r="M153" s="8">
        <v>24156</v>
      </c>
      <c r="N153" s="9" t="s">
        <v>1148</v>
      </c>
      <c r="O153" s="8">
        <v>8696</v>
      </c>
      <c r="P153" s="9" t="s">
        <v>1148</v>
      </c>
      <c r="Q153" s="8">
        <v>29361</v>
      </c>
      <c r="R153" s="9" t="s">
        <v>1148</v>
      </c>
      <c r="S153" s="8">
        <v>0</v>
      </c>
      <c r="T153" s="9" t="s">
        <v>1148</v>
      </c>
      <c r="U153" s="33">
        <v>205504</v>
      </c>
      <c r="V153" s="9" t="s">
        <v>1148</v>
      </c>
      <c r="W153" s="30">
        <v>84.850000000000009</v>
      </c>
      <c r="X153" s="9" t="s">
        <v>1148</v>
      </c>
      <c r="Y153" s="30">
        <v>14.420000000000002</v>
      </c>
      <c r="Z153" s="9" t="s">
        <v>1148</v>
      </c>
      <c r="AA153" s="30">
        <v>4.91</v>
      </c>
      <c r="AB153" s="9" t="s">
        <v>1148</v>
      </c>
      <c r="AC153" s="30">
        <v>16.919999999999998</v>
      </c>
      <c r="AD153" s="9" t="s">
        <v>1148</v>
      </c>
      <c r="AE153" s="80">
        <v>0</v>
      </c>
      <c r="AF153" s="46" t="s">
        <v>1148</v>
      </c>
      <c r="AG153" s="88">
        <v>121.10000000000001</v>
      </c>
      <c r="AH153" s="47" t="s">
        <v>1148</v>
      </c>
      <c r="AJ153" s="83">
        <v>100652</v>
      </c>
      <c r="AK153" s="46" t="s">
        <v>1148</v>
      </c>
      <c r="AL153" s="83">
        <v>24156</v>
      </c>
      <c r="AM153" s="46" t="s">
        <v>1148</v>
      </c>
      <c r="AN153" s="83">
        <v>8696</v>
      </c>
      <c r="AO153" s="46" t="s">
        <v>1148</v>
      </c>
      <c r="AP153" s="83">
        <v>29359</v>
      </c>
      <c r="AQ153" s="46" t="s">
        <v>1148</v>
      </c>
      <c r="AR153" s="83">
        <v>0</v>
      </c>
      <c r="AS153" s="46" t="s">
        <v>1148</v>
      </c>
      <c r="AT153" s="204">
        <v>162863</v>
      </c>
      <c r="AU153" s="46" t="s">
        <v>1148</v>
      </c>
      <c r="AV153" s="46">
        <v>51.870000000000005</v>
      </c>
      <c r="AW153" s="46" t="s">
        <v>1148</v>
      </c>
      <c r="AX153" s="46">
        <v>14.420000000000002</v>
      </c>
      <c r="AY153" s="46" t="s">
        <v>1148</v>
      </c>
      <c r="AZ153" s="46">
        <v>4.91</v>
      </c>
      <c r="BA153" s="46" t="s">
        <v>1148</v>
      </c>
      <c r="BB153" s="46">
        <v>16.919999999999998</v>
      </c>
      <c r="BC153" s="46" t="s">
        <v>1148</v>
      </c>
      <c r="BD153" s="46">
        <v>0</v>
      </c>
      <c r="BE153" s="46" t="s">
        <v>1148</v>
      </c>
      <c r="BF153" s="209">
        <v>88.12</v>
      </c>
      <c r="BG153" s="7" t="s">
        <v>1148</v>
      </c>
      <c r="BI153" s="83">
        <v>42639</v>
      </c>
      <c r="BJ153" s="46" t="s">
        <v>1148</v>
      </c>
      <c r="BK153" s="83">
        <v>0</v>
      </c>
      <c r="BL153" s="46" t="s">
        <v>1148</v>
      </c>
      <c r="BM153" s="83">
        <v>0</v>
      </c>
      <c r="BN153" s="46" t="s">
        <v>1148</v>
      </c>
      <c r="BO153" s="83">
        <v>2</v>
      </c>
      <c r="BP153" s="46" t="s">
        <v>1148</v>
      </c>
      <c r="BQ153" s="83">
        <v>0</v>
      </c>
      <c r="BR153" s="46" t="s">
        <v>1148</v>
      </c>
      <c r="BS153" s="85">
        <v>42641</v>
      </c>
      <c r="BT153" s="46" t="s">
        <v>1148</v>
      </c>
      <c r="BU153" s="46">
        <v>32.980000000000004</v>
      </c>
      <c r="BV153" s="46" t="s">
        <v>1148</v>
      </c>
      <c r="BW153" s="46">
        <v>0</v>
      </c>
      <c r="BX153" s="46" t="s">
        <v>1148</v>
      </c>
      <c r="BY153" s="46">
        <v>0</v>
      </c>
      <c r="BZ153" s="46" t="s">
        <v>1148</v>
      </c>
      <c r="CA153" s="46">
        <v>0</v>
      </c>
      <c r="CB153" s="46" t="s">
        <v>1148</v>
      </c>
      <c r="CC153" s="46">
        <v>0</v>
      </c>
      <c r="CD153" s="46" t="s">
        <v>1148</v>
      </c>
      <c r="CE153" s="209">
        <v>32.980000000000004</v>
      </c>
      <c r="CF153" s="7" t="s">
        <v>1148</v>
      </c>
      <c r="CH153" s="41">
        <v>3198922</v>
      </c>
      <c r="CI153" s="41" t="s">
        <v>1148</v>
      </c>
      <c r="CJ153" s="41">
        <v>618461</v>
      </c>
      <c r="CK153" s="41" t="s">
        <v>1148</v>
      </c>
      <c r="CL153" s="41">
        <v>222159</v>
      </c>
      <c r="CM153" s="41" t="s">
        <v>1148</v>
      </c>
      <c r="CN153" s="41">
        <v>890995</v>
      </c>
      <c r="CO153" s="41" t="s">
        <v>1148</v>
      </c>
      <c r="CP153" s="43">
        <v>4930537</v>
      </c>
      <c r="CQ153" s="7" t="s">
        <v>1148</v>
      </c>
      <c r="CS153" s="39">
        <v>22.324654025723877</v>
      </c>
      <c r="CT153" s="39" t="s">
        <v>1148</v>
      </c>
      <c r="CU153" s="39">
        <v>25.602790197052492</v>
      </c>
      <c r="CV153" s="39" t="s">
        <v>1148</v>
      </c>
      <c r="CW153" s="39">
        <v>25.547263109475622</v>
      </c>
      <c r="CX153" s="39" t="s">
        <v>1148</v>
      </c>
      <c r="CY153" s="39">
        <v>30.346207554238617</v>
      </c>
      <c r="CZ153" s="39" t="s">
        <v>1148</v>
      </c>
      <c r="DA153" s="44">
        <v>23.992413772967922</v>
      </c>
      <c r="DB153" s="7" t="s">
        <v>1148</v>
      </c>
      <c r="DC153" s="1" t="str">
        <f t="shared" si="2"/>
        <v>No</v>
      </c>
    </row>
    <row r="154" spans="1:107">
      <c r="A154" s="7" t="s">
        <v>408</v>
      </c>
      <c r="B154" s="7" t="s">
        <v>409</v>
      </c>
      <c r="C154" s="37" t="s">
        <v>40</v>
      </c>
      <c r="D154" s="298">
        <v>5056</v>
      </c>
      <c r="E154" s="299">
        <v>50056</v>
      </c>
      <c r="F154" s="27" t="s">
        <v>167</v>
      </c>
      <c r="G154" s="73" t="s">
        <v>160</v>
      </c>
      <c r="H154" s="35">
        <v>266921</v>
      </c>
      <c r="I154" s="35">
        <v>85</v>
      </c>
      <c r="J154" s="294"/>
      <c r="K154" s="8">
        <v>211120</v>
      </c>
      <c r="L154" s="8" t="s">
        <v>1148</v>
      </c>
      <c r="M154" s="8">
        <v>61272</v>
      </c>
      <c r="N154" s="9" t="s">
        <v>1148</v>
      </c>
      <c r="O154" s="8">
        <v>6191</v>
      </c>
      <c r="P154" s="9" t="s">
        <v>1148</v>
      </c>
      <c r="Q154" s="8">
        <v>35727</v>
      </c>
      <c r="R154" s="9" t="s">
        <v>1148</v>
      </c>
      <c r="S154" s="8">
        <v>0</v>
      </c>
      <c r="T154" s="9" t="s">
        <v>1148</v>
      </c>
      <c r="U154" s="33">
        <v>314310</v>
      </c>
      <c r="V154" s="9" t="s">
        <v>1148</v>
      </c>
      <c r="W154" s="30">
        <v>137</v>
      </c>
      <c r="X154" s="9" t="s">
        <v>1148</v>
      </c>
      <c r="Y154" s="30">
        <v>37</v>
      </c>
      <c r="Z154" s="9" t="s">
        <v>1148</v>
      </c>
      <c r="AA154" s="30">
        <v>3</v>
      </c>
      <c r="AB154" s="9" t="s">
        <v>1148</v>
      </c>
      <c r="AC154" s="30">
        <v>18</v>
      </c>
      <c r="AD154" s="9" t="s">
        <v>1148</v>
      </c>
      <c r="AE154" s="80">
        <v>0</v>
      </c>
      <c r="AF154" s="46" t="s">
        <v>1148</v>
      </c>
      <c r="AG154" s="88">
        <v>195</v>
      </c>
      <c r="AH154" s="47" t="s">
        <v>1148</v>
      </c>
      <c r="AJ154" s="83">
        <v>190512</v>
      </c>
      <c r="AK154" s="46" t="s">
        <v>1148</v>
      </c>
      <c r="AL154" s="83">
        <v>61272</v>
      </c>
      <c r="AM154" s="46" t="s">
        <v>1148</v>
      </c>
      <c r="AN154" s="83">
        <v>6191</v>
      </c>
      <c r="AO154" s="46" t="s">
        <v>1148</v>
      </c>
      <c r="AP154" s="83">
        <v>35727</v>
      </c>
      <c r="AQ154" s="46" t="s">
        <v>1148</v>
      </c>
      <c r="AR154" s="83">
        <v>0</v>
      </c>
      <c r="AS154" s="46" t="s">
        <v>1148</v>
      </c>
      <c r="AT154" s="204">
        <v>293702</v>
      </c>
      <c r="AU154" s="46" t="s">
        <v>1148</v>
      </c>
      <c r="AV154" s="46">
        <v>104</v>
      </c>
      <c r="AW154" s="46" t="s">
        <v>1148</v>
      </c>
      <c r="AX154" s="46">
        <v>37</v>
      </c>
      <c r="AY154" s="46" t="s">
        <v>1148</v>
      </c>
      <c r="AZ154" s="46">
        <v>3</v>
      </c>
      <c r="BA154" s="46" t="s">
        <v>1148</v>
      </c>
      <c r="BB154" s="46">
        <v>18</v>
      </c>
      <c r="BC154" s="46" t="s">
        <v>1148</v>
      </c>
      <c r="BD154" s="46">
        <v>0</v>
      </c>
      <c r="BE154" s="46" t="s">
        <v>1148</v>
      </c>
      <c r="BF154" s="209">
        <v>162</v>
      </c>
      <c r="BG154" s="7" t="s">
        <v>1148</v>
      </c>
      <c r="BI154" s="83">
        <v>20608</v>
      </c>
      <c r="BJ154" s="46" t="s">
        <v>1148</v>
      </c>
      <c r="BK154" s="83">
        <v>0</v>
      </c>
      <c r="BL154" s="46" t="s">
        <v>1148</v>
      </c>
      <c r="BM154" s="83">
        <v>0</v>
      </c>
      <c r="BN154" s="46" t="s">
        <v>1148</v>
      </c>
      <c r="BO154" s="83">
        <v>0</v>
      </c>
      <c r="BP154" s="46" t="s">
        <v>1148</v>
      </c>
      <c r="BQ154" s="83">
        <v>0</v>
      </c>
      <c r="BR154" s="46" t="s">
        <v>1148</v>
      </c>
      <c r="BS154" s="85">
        <v>20608</v>
      </c>
      <c r="BT154" s="46" t="s">
        <v>1148</v>
      </c>
      <c r="BU154" s="46">
        <v>33</v>
      </c>
      <c r="BV154" s="46" t="s">
        <v>1148</v>
      </c>
      <c r="BW154" s="46">
        <v>0</v>
      </c>
      <c r="BX154" s="46" t="s">
        <v>1148</v>
      </c>
      <c r="BY154" s="46">
        <v>0</v>
      </c>
      <c r="BZ154" s="46" t="s">
        <v>1148</v>
      </c>
      <c r="CA154" s="46">
        <v>0</v>
      </c>
      <c r="CB154" s="46" t="s">
        <v>1148</v>
      </c>
      <c r="CC154" s="46">
        <v>0</v>
      </c>
      <c r="CD154" s="46" t="s">
        <v>1148</v>
      </c>
      <c r="CE154" s="209">
        <v>33</v>
      </c>
      <c r="CF154" s="7" t="s">
        <v>1148</v>
      </c>
      <c r="CH154" s="41">
        <v>0</v>
      </c>
      <c r="CI154" s="41" t="s">
        <v>1148</v>
      </c>
      <c r="CJ154" s="41">
        <v>0</v>
      </c>
      <c r="CK154" s="41" t="s">
        <v>1148</v>
      </c>
      <c r="CL154" s="41">
        <v>0</v>
      </c>
      <c r="CM154" s="41" t="s">
        <v>1148</v>
      </c>
      <c r="CN154" s="41">
        <v>0</v>
      </c>
      <c r="CO154" s="41" t="s">
        <v>1148</v>
      </c>
      <c r="CP154" s="43">
        <v>0</v>
      </c>
      <c r="CQ154" s="7" t="s">
        <v>1148</v>
      </c>
      <c r="CS154" s="39">
        <v>0</v>
      </c>
      <c r="CT154" s="39" t="s">
        <v>1148</v>
      </c>
      <c r="CU154" s="39">
        <v>0</v>
      </c>
      <c r="CV154" s="39" t="s">
        <v>1148</v>
      </c>
      <c r="CW154" s="39">
        <v>0</v>
      </c>
      <c r="CX154" s="39" t="s">
        <v>1148</v>
      </c>
      <c r="CY154" s="39">
        <v>0</v>
      </c>
      <c r="CZ154" s="39" t="s">
        <v>1148</v>
      </c>
      <c r="DA154" s="44">
        <v>0</v>
      </c>
      <c r="DB154" s="7" t="s">
        <v>1148</v>
      </c>
      <c r="DC154" s="1" t="str">
        <f t="shared" si="2"/>
        <v>No</v>
      </c>
    </row>
    <row r="155" spans="1:107">
      <c r="A155" s="7" t="s">
        <v>127</v>
      </c>
      <c r="B155" s="7" t="s">
        <v>293</v>
      </c>
      <c r="C155" s="37" t="s">
        <v>93</v>
      </c>
      <c r="D155" s="298">
        <v>5001</v>
      </c>
      <c r="E155" s="299">
        <v>50001</v>
      </c>
      <c r="F155" s="27" t="s">
        <v>164</v>
      </c>
      <c r="G155" s="73" t="s">
        <v>160</v>
      </c>
      <c r="H155" s="35">
        <v>216154</v>
      </c>
      <c r="I155" s="35">
        <v>85</v>
      </c>
      <c r="J155" s="294"/>
      <c r="K155" s="8">
        <v>78472</v>
      </c>
      <c r="L155" s="8" t="s">
        <v>1148</v>
      </c>
      <c r="M155" s="8">
        <v>11291</v>
      </c>
      <c r="N155" s="9" t="s">
        <v>1148</v>
      </c>
      <c r="O155" s="8">
        <v>0</v>
      </c>
      <c r="P155" s="9" t="s">
        <v>1148</v>
      </c>
      <c r="Q155" s="8">
        <v>13509</v>
      </c>
      <c r="R155" s="9" t="s">
        <v>1148</v>
      </c>
      <c r="S155" s="8">
        <v>0</v>
      </c>
      <c r="T155" s="9" t="s">
        <v>1148</v>
      </c>
      <c r="U155" s="33">
        <v>103272</v>
      </c>
      <c r="V155" s="9" t="s">
        <v>1148</v>
      </c>
      <c r="W155" s="30">
        <v>43</v>
      </c>
      <c r="X155" s="9" t="s">
        <v>1148</v>
      </c>
      <c r="Y155" s="30">
        <v>8</v>
      </c>
      <c r="Z155" s="9" t="s">
        <v>1148</v>
      </c>
      <c r="AA155" s="30">
        <v>0</v>
      </c>
      <c r="AB155" s="9" t="s">
        <v>1148</v>
      </c>
      <c r="AC155" s="30">
        <v>7</v>
      </c>
      <c r="AD155" s="9" t="s">
        <v>1148</v>
      </c>
      <c r="AE155" s="80">
        <v>0</v>
      </c>
      <c r="AF155" s="46" t="s">
        <v>1148</v>
      </c>
      <c r="AG155" s="88">
        <v>58</v>
      </c>
      <c r="AH155" s="47" t="s">
        <v>1148</v>
      </c>
      <c r="AJ155" s="83">
        <v>72694</v>
      </c>
      <c r="AK155" s="46" t="s">
        <v>1148</v>
      </c>
      <c r="AL155" s="83">
        <v>7520</v>
      </c>
      <c r="AM155" s="46" t="s">
        <v>1148</v>
      </c>
      <c r="AN155" s="83">
        <v>0</v>
      </c>
      <c r="AO155" s="46" t="s">
        <v>1148</v>
      </c>
      <c r="AP155" s="83">
        <v>13509</v>
      </c>
      <c r="AQ155" s="46" t="s">
        <v>1148</v>
      </c>
      <c r="AR155" s="83">
        <v>0</v>
      </c>
      <c r="AS155" s="46" t="s">
        <v>1148</v>
      </c>
      <c r="AT155" s="204">
        <v>93723</v>
      </c>
      <c r="AU155" s="46" t="s">
        <v>1148</v>
      </c>
      <c r="AV155" s="46">
        <v>38</v>
      </c>
      <c r="AW155" s="46" t="s">
        <v>1148</v>
      </c>
      <c r="AX155" s="46">
        <v>4</v>
      </c>
      <c r="AY155" s="46" t="s">
        <v>1148</v>
      </c>
      <c r="AZ155" s="46">
        <v>0</v>
      </c>
      <c r="BA155" s="46" t="s">
        <v>1148</v>
      </c>
      <c r="BB155" s="46">
        <v>7</v>
      </c>
      <c r="BC155" s="46" t="s">
        <v>1148</v>
      </c>
      <c r="BD155" s="46">
        <v>0</v>
      </c>
      <c r="BE155" s="46" t="s">
        <v>1148</v>
      </c>
      <c r="BF155" s="209">
        <v>49</v>
      </c>
      <c r="BG155" s="7" t="s">
        <v>1148</v>
      </c>
      <c r="BI155" s="83">
        <v>5778</v>
      </c>
      <c r="BJ155" s="46" t="s">
        <v>1148</v>
      </c>
      <c r="BK155" s="83">
        <v>3771</v>
      </c>
      <c r="BL155" s="46" t="s">
        <v>1148</v>
      </c>
      <c r="BM155" s="83">
        <v>0</v>
      </c>
      <c r="BN155" s="46" t="s">
        <v>1148</v>
      </c>
      <c r="BO155" s="83">
        <v>0</v>
      </c>
      <c r="BP155" s="46" t="s">
        <v>1148</v>
      </c>
      <c r="BQ155" s="83">
        <v>0</v>
      </c>
      <c r="BR155" s="46" t="s">
        <v>1148</v>
      </c>
      <c r="BS155" s="85">
        <v>9549</v>
      </c>
      <c r="BT155" s="46" t="s">
        <v>1148</v>
      </c>
      <c r="BU155" s="46">
        <v>5</v>
      </c>
      <c r="BV155" s="46" t="s">
        <v>1148</v>
      </c>
      <c r="BW155" s="46">
        <v>4</v>
      </c>
      <c r="BX155" s="46" t="s">
        <v>1148</v>
      </c>
      <c r="BY155" s="46">
        <v>0</v>
      </c>
      <c r="BZ155" s="46" t="s">
        <v>1148</v>
      </c>
      <c r="CA155" s="46">
        <v>0</v>
      </c>
      <c r="CB155" s="46" t="s">
        <v>1148</v>
      </c>
      <c r="CC155" s="46">
        <v>0</v>
      </c>
      <c r="CD155" s="46" t="s">
        <v>1148</v>
      </c>
      <c r="CE155" s="209">
        <v>9</v>
      </c>
      <c r="CF155" s="7" t="s">
        <v>1148</v>
      </c>
      <c r="CH155" s="41">
        <v>0</v>
      </c>
      <c r="CI155" s="41" t="s">
        <v>1148</v>
      </c>
      <c r="CJ155" s="41">
        <v>0</v>
      </c>
      <c r="CK155" s="41" t="s">
        <v>1148</v>
      </c>
      <c r="CL155" s="41">
        <v>0</v>
      </c>
      <c r="CM155" s="41" t="s">
        <v>1148</v>
      </c>
      <c r="CN155" s="41">
        <v>0</v>
      </c>
      <c r="CO155" s="41" t="s">
        <v>1148</v>
      </c>
      <c r="CP155" s="43">
        <v>0</v>
      </c>
      <c r="CQ155" s="7" t="s">
        <v>1148</v>
      </c>
      <c r="CS155" s="39">
        <v>0</v>
      </c>
      <c r="CT155" s="39" t="s">
        <v>1148</v>
      </c>
      <c r="CU155" s="39">
        <v>0</v>
      </c>
      <c r="CV155" s="39" t="s">
        <v>1148</v>
      </c>
      <c r="CW155" s="39" t="s">
        <v>1148</v>
      </c>
      <c r="CX155" s="39" t="s">
        <v>1148</v>
      </c>
      <c r="CY155" s="39">
        <v>0</v>
      </c>
      <c r="CZ155" s="39" t="s">
        <v>1148</v>
      </c>
      <c r="DA155" s="44">
        <v>0</v>
      </c>
      <c r="DB155" s="7" t="s">
        <v>1148</v>
      </c>
      <c r="DC155" s="1" t="str">
        <f t="shared" si="2"/>
        <v>No</v>
      </c>
    </row>
    <row r="156" spans="1:107">
      <c r="A156" s="7" t="s">
        <v>322</v>
      </c>
      <c r="B156" s="7" t="s">
        <v>323</v>
      </c>
      <c r="C156" s="37" t="s">
        <v>17</v>
      </c>
      <c r="D156" s="298">
        <v>9010</v>
      </c>
      <c r="E156" s="299">
        <v>90010</v>
      </c>
      <c r="F156" s="27" t="s">
        <v>164</v>
      </c>
      <c r="G156" s="73" t="s">
        <v>160</v>
      </c>
      <c r="H156" s="35">
        <v>12150996</v>
      </c>
      <c r="I156" s="35">
        <v>84</v>
      </c>
      <c r="J156" s="294"/>
      <c r="K156" s="8">
        <v>270847</v>
      </c>
      <c r="L156" s="8" t="s">
        <v>1148</v>
      </c>
      <c r="M156" s="8">
        <v>50064</v>
      </c>
      <c r="N156" s="9" t="s">
        <v>1148</v>
      </c>
      <c r="O156" s="8">
        <v>0</v>
      </c>
      <c r="P156" s="9" t="s">
        <v>1148</v>
      </c>
      <c r="Q156" s="8">
        <v>20715</v>
      </c>
      <c r="R156" s="9" t="s">
        <v>1148</v>
      </c>
      <c r="S156" s="8">
        <v>0</v>
      </c>
      <c r="T156" s="9" t="s">
        <v>1148</v>
      </c>
      <c r="U156" s="33">
        <v>341626</v>
      </c>
      <c r="V156" s="9" t="s">
        <v>1148</v>
      </c>
      <c r="W156" s="30">
        <v>130.21</v>
      </c>
      <c r="X156" s="9" t="s">
        <v>1148</v>
      </c>
      <c r="Y156" s="30">
        <v>24.07</v>
      </c>
      <c r="Z156" s="9" t="s">
        <v>1148</v>
      </c>
      <c r="AA156" s="30">
        <v>0</v>
      </c>
      <c r="AB156" s="9" t="s">
        <v>1148</v>
      </c>
      <c r="AC156" s="30">
        <v>9.9600000000000009</v>
      </c>
      <c r="AD156" s="9" t="s">
        <v>1148</v>
      </c>
      <c r="AE156" s="80">
        <v>0</v>
      </c>
      <c r="AF156" s="46" t="s">
        <v>1148</v>
      </c>
      <c r="AG156" s="88">
        <v>164.24</v>
      </c>
      <c r="AH156" s="47" t="s">
        <v>1148</v>
      </c>
      <c r="AJ156" s="83">
        <v>238749</v>
      </c>
      <c r="AK156" s="46" t="s">
        <v>1148</v>
      </c>
      <c r="AL156" s="83">
        <v>50064</v>
      </c>
      <c r="AM156" s="46" t="s">
        <v>1148</v>
      </c>
      <c r="AN156" s="83">
        <v>0</v>
      </c>
      <c r="AO156" s="46" t="s">
        <v>1148</v>
      </c>
      <c r="AP156" s="83">
        <v>14863</v>
      </c>
      <c r="AQ156" s="46" t="s">
        <v>1148</v>
      </c>
      <c r="AR156" s="83">
        <v>0</v>
      </c>
      <c r="AS156" s="46" t="s">
        <v>1148</v>
      </c>
      <c r="AT156" s="204">
        <v>303676</v>
      </c>
      <c r="AU156" s="46" t="s">
        <v>1148</v>
      </c>
      <c r="AV156" s="46">
        <v>114.78</v>
      </c>
      <c r="AW156" s="46" t="s">
        <v>1148</v>
      </c>
      <c r="AX156" s="46">
        <v>24.07</v>
      </c>
      <c r="AY156" s="46" t="s">
        <v>1148</v>
      </c>
      <c r="AZ156" s="46">
        <v>0</v>
      </c>
      <c r="BA156" s="46" t="s">
        <v>1148</v>
      </c>
      <c r="BB156" s="46">
        <v>7.15</v>
      </c>
      <c r="BC156" s="46" t="s">
        <v>1148</v>
      </c>
      <c r="BD156" s="46">
        <v>0</v>
      </c>
      <c r="BE156" s="46" t="s">
        <v>1148</v>
      </c>
      <c r="BF156" s="209">
        <v>146</v>
      </c>
      <c r="BG156" s="7" t="s">
        <v>1148</v>
      </c>
      <c r="BI156" s="83">
        <v>32098</v>
      </c>
      <c r="BJ156" s="46" t="s">
        <v>1148</v>
      </c>
      <c r="BK156" s="83">
        <v>0</v>
      </c>
      <c r="BL156" s="46" t="s">
        <v>1148</v>
      </c>
      <c r="BM156" s="83">
        <v>0</v>
      </c>
      <c r="BN156" s="46" t="s">
        <v>1148</v>
      </c>
      <c r="BO156" s="83">
        <v>5852</v>
      </c>
      <c r="BP156" s="46" t="s">
        <v>1148</v>
      </c>
      <c r="BQ156" s="83">
        <v>0</v>
      </c>
      <c r="BR156" s="46" t="s">
        <v>1148</v>
      </c>
      <c r="BS156" s="85">
        <v>37950</v>
      </c>
      <c r="BT156" s="46" t="s">
        <v>1148</v>
      </c>
      <c r="BU156" s="46">
        <v>15.43</v>
      </c>
      <c r="BV156" s="46" t="s">
        <v>1148</v>
      </c>
      <c r="BW156" s="46">
        <v>0</v>
      </c>
      <c r="BX156" s="46" t="s">
        <v>1148</v>
      </c>
      <c r="BY156" s="46">
        <v>0</v>
      </c>
      <c r="BZ156" s="46" t="s">
        <v>1148</v>
      </c>
      <c r="CA156" s="46">
        <v>2.81</v>
      </c>
      <c r="CB156" s="46" t="s">
        <v>1148</v>
      </c>
      <c r="CC156" s="46">
        <v>0</v>
      </c>
      <c r="CD156" s="46" t="s">
        <v>1148</v>
      </c>
      <c r="CE156" s="209">
        <v>18.239999999999998</v>
      </c>
      <c r="CF156" s="7" t="s">
        <v>1148</v>
      </c>
      <c r="CH156" s="41">
        <v>0</v>
      </c>
      <c r="CI156" s="41" t="s">
        <v>1148</v>
      </c>
      <c r="CJ156" s="41">
        <v>0</v>
      </c>
      <c r="CK156" s="41" t="s">
        <v>1148</v>
      </c>
      <c r="CL156" s="41">
        <v>0</v>
      </c>
      <c r="CM156" s="41" t="s">
        <v>1148</v>
      </c>
      <c r="CN156" s="41">
        <v>0</v>
      </c>
      <c r="CO156" s="41" t="s">
        <v>1148</v>
      </c>
      <c r="CP156" s="43">
        <v>0</v>
      </c>
      <c r="CQ156" s="7" t="s">
        <v>1148</v>
      </c>
      <c r="CS156" s="39">
        <v>0</v>
      </c>
      <c r="CT156" s="39" t="s">
        <v>1148</v>
      </c>
      <c r="CU156" s="39">
        <v>0</v>
      </c>
      <c r="CV156" s="39" t="s">
        <v>1148</v>
      </c>
      <c r="CW156" s="39" t="s">
        <v>1148</v>
      </c>
      <c r="CX156" s="39" t="s">
        <v>1148</v>
      </c>
      <c r="CY156" s="39">
        <v>0</v>
      </c>
      <c r="CZ156" s="39" t="s">
        <v>1148</v>
      </c>
      <c r="DA156" s="44">
        <v>0</v>
      </c>
      <c r="DB156" s="7" t="s">
        <v>1148</v>
      </c>
      <c r="DC156" s="1" t="str">
        <f t="shared" si="2"/>
        <v>No</v>
      </c>
    </row>
    <row r="157" spans="1:107">
      <c r="A157" s="7" t="s">
        <v>655</v>
      </c>
      <c r="B157" s="7" t="s">
        <v>656</v>
      </c>
      <c r="C157" s="37" t="s">
        <v>17</v>
      </c>
      <c r="D157" s="298">
        <v>9079</v>
      </c>
      <c r="E157" s="299">
        <v>90079</v>
      </c>
      <c r="F157" s="27" t="s">
        <v>167</v>
      </c>
      <c r="G157" s="73" t="s">
        <v>160</v>
      </c>
      <c r="H157" s="35">
        <v>345580</v>
      </c>
      <c r="I157" s="35">
        <v>84</v>
      </c>
      <c r="J157" s="294"/>
      <c r="K157" s="8">
        <v>411021</v>
      </c>
      <c r="L157" s="8" t="s">
        <v>1148</v>
      </c>
      <c r="M157" s="8">
        <v>57257</v>
      </c>
      <c r="N157" s="9" t="s">
        <v>1148</v>
      </c>
      <c r="O157" s="8">
        <v>8946</v>
      </c>
      <c r="P157" s="9" t="s">
        <v>1148</v>
      </c>
      <c r="Q157" s="8">
        <v>105251</v>
      </c>
      <c r="R157" s="9" t="s">
        <v>1148</v>
      </c>
      <c r="S157" s="8">
        <v>0</v>
      </c>
      <c r="T157" s="9" t="s">
        <v>1148</v>
      </c>
      <c r="U157" s="33">
        <v>582475</v>
      </c>
      <c r="V157" s="9" t="s">
        <v>1148</v>
      </c>
      <c r="W157" s="30">
        <v>214</v>
      </c>
      <c r="X157" s="9" t="s">
        <v>1148</v>
      </c>
      <c r="Y157" s="30">
        <v>30</v>
      </c>
      <c r="Z157" s="9" t="s">
        <v>1148</v>
      </c>
      <c r="AA157" s="30">
        <v>5</v>
      </c>
      <c r="AB157" s="9" t="s">
        <v>1148</v>
      </c>
      <c r="AC157" s="30">
        <v>61.3</v>
      </c>
      <c r="AD157" s="9" t="s">
        <v>1148</v>
      </c>
      <c r="AE157" s="80">
        <v>0</v>
      </c>
      <c r="AF157" s="46" t="s">
        <v>1148</v>
      </c>
      <c r="AG157" s="88">
        <v>310.3</v>
      </c>
      <c r="AH157" s="47" t="s">
        <v>1148</v>
      </c>
      <c r="AJ157" s="83">
        <v>376047</v>
      </c>
      <c r="AK157" s="46" t="s">
        <v>1148</v>
      </c>
      <c r="AL157" s="83">
        <v>57257</v>
      </c>
      <c r="AM157" s="46" t="s">
        <v>1148</v>
      </c>
      <c r="AN157" s="83">
        <v>8946</v>
      </c>
      <c r="AO157" s="46" t="s">
        <v>1148</v>
      </c>
      <c r="AP157" s="83">
        <v>96522</v>
      </c>
      <c r="AQ157" s="46" t="s">
        <v>1148</v>
      </c>
      <c r="AR157" s="83">
        <v>0</v>
      </c>
      <c r="AS157" s="46" t="s">
        <v>1148</v>
      </c>
      <c r="AT157" s="204">
        <v>538772</v>
      </c>
      <c r="AU157" s="46" t="s">
        <v>1148</v>
      </c>
      <c r="AV157" s="46">
        <v>193</v>
      </c>
      <c r="AW157" s="46" t="s">
        <v>1148</v>
      </c>
      <c r="AX157" s="46">
        <v>30</v>
      </c>
      <c r="AY157" s="46" t="s">
        <v>1148</v>
      </c>
      <c r="AZ157" s="46">
        <v>5</v>
      </c>
      <c r="BA157" s="46" t="s">
        <v>1148</v>
      </c>
      <c r="BB157" s="46">
        <v>56.25</v>
      </c>
      <c r="BC157" s="46" t="s">
        <v>1148</v>
      </c>
      <c r="BD157" s="46">
        <v>0</v>
      </c>
      <c r="BE157" s="46" t="s">
        <v>1148</v>
      </c>
      <c r="BF157" s="209">
        <v>284.25</v>
      </c>
      <c r="BG157" s="7" t="s">
        <v>1148</v>
      </c>
      <c r="BI157" s="83">
        <v>34974</v>
      </c>
      <c r="BJ157" s="46" t="s">
        <v>1148</v>
      </c>
      <c r="BK157" s="83">
        <v>0</v>
      </c>
      <c r="BL157" s="46" t="s">
        <v>1148</v>
      </c>
      <c r="BM157" s="83">
        <v>0</v>
      </c>
      <c r="BN157" s="46" t="s">
        <v>1148</v>
      </c>
      <c r="BO157" s="83">
        <v>8729</v>
      </c>
      <c r="BP157" s="46" t="s">
        <v>1148</v>
      </c>
      <c r="BQ157" s="83">
        <v>0</v>
      </c>
      <c r="BR157" s="46" t="s">
        <v>1148</v>
      </c>
      <c r="BS157" s="85">
        <v>43703</v>
      </c>
      <c r="BT157" s="46" t="s">
        <v>1148</v>
      </c>
      <c r="BU157" s="46">
        <v>21</v>
      </c>
      <c r="BV157" s="46" t="s">
        <v>1148</v>
      </c>
      <c r="BW157" s="46">
        <v>0</v>
      </c>
      <c r="BX157" s="46" t="s">
        <v>1148</v>
      </c>
      <c r="BY157" s="46">
        <v>0</v>
      </c>
      <c r="BZ157" s="46" t="s">
        <v>1148</v>
      </c>
      <c r="CA157" s="46">
        <v>5.05</v>
      </c>
      <c r="CB157" s="46" t="s">
        <v>1148</v>
      </c>
      <c r="CC157" s="46">
        <v>0</v>
      </c>
      <c r="CD157" s="46" t="s">
        <v>1148</v>
      </c>
      <c r="CE157" s="209">
        <v>26.05</v>
      </c>
      <c r="CF157" s="7" t="s">
        <v>1148</v>
      </c>
      <c r="CH157" s="41">
        <v>0</v>
      </c>
      <c r="CI157" s="41" t="s">
        <v>1148</v>
      </c>
      <c r="CJ157" s="41">
        <v>0</v>
      </c>
      <c r="CK157" s="41" t="s">
        <v>1148</v>
      </c>
      <c r="CL157" s="41">
        <v>0</v>
      </c>
      <c r="CM157" s="41" t="s">
        <v>1148</v>
      </c>
      <c r="CN157" s="41">
        <v>0</v>
      </c>
      <c r="CO157" s="41" t="s">
        <v>1148</v>
      </c>
      <c r="CP157" s="43">
        <v>0</v>
      </c>
      <c r="CQ157" s="7" t="s">
        <v>1148</v>
      </c>
      <c r="CS157" s="39">
        <v>0</v>
      </c>
      <c r="CT157" s="39" t="s">
        <v>1148</v>
      </c>
      <c r="CU157" s="39">
        <v>0</v>
      </c>
      <c r="CV157" s="39" t="s">
        <v>1148</v>
      </c>
      <c r="CW157" s="39">
        <v>0</v>
      </c>
      <c r="CX157" s="39" t="s">
        <v>1148</v>
      </c>
      <c r="CY157" s="39">
        <v>0</v>
      </c>
      <c r="CZ157" s="39" t="s">
        <v>1148</v>
      </c>
      <c r="DA157" s="44">
        <v>0</v>
      </c>
      <c r="DB157" s="7" t="s">
        <v>1148</v>
      </c>
      <c r="DC157" s="1" t="str">
        <f t="shared" si="2"/>
        <v>No</v>
      </c>
    </row>
    <row r="158" spans="1:107">
      <c r="A158" s="7" t="s">
        <v>320</v>
      </c>
      <c r="B158" s="7" t="s">
        <v>321</v>
      </c>
      <c r="C158" s="37" t="s">
        <v>32</v>
      </c>
      <c r="D158" s="298">
        <v>4036</v>
      </c>
      <c r="E158" s="299">
        <v>40036</v>
      </c>
      <c r="F158" s="27" t="s">
        <v>164</v>
      </c>
      <c r="G158" s="73" t="s">
        <v>160</v>
      </c>
      <c r="H158" s="35">
        <v>240223</v>
      </c>
      <c r="I158" s="35">
        <v>84</v>
      </c>
      <c r="J158" s="294"/>
      <c r="K158" s="8">
        <v>327377</v>
      </c>
      <c r="L158" s="8" t="s">
        <v>1148</v>
      </c>
      <c r="M158" s="8">
        <v>50468</v>
      </c>
      <c r="N158" s="9" t="s">
        <v>1148</v>
      </c>
      <c r="O158" s="8">
        <v>17915</v>
      </c>
      <c r="P158" s="9" t="s">
        <v>1148</v>
      </c>
      <c r="Q158" s="8">
        <v>21052</v>
      </c>
      <c r="R158" s="9" t="s">
        <v>1148</v>
      </c>
      <c r="S158" s="8">
        <v>0</v>
      </c>
      <c r="T158" s="9" t="s">
        <v>1148</v>
      </c>
      <c r="U158" s="33">
        <v>416812</v>
      </c>
      <c r="V158" s="9" t="s">
        <v>1148</v>
      </c>
      <c r="W158" s="30">
        <v>190</v>
      </c>
      <c r="X158" s="9" t="s">
        <v>1148</v>
      </c>
      <c r="Y158" s="30">
        <v>24.2</v>
      </c>
      <c r="Z158" s="9" t="s">
        <v>1148</v>
      </c>
      <c r="AA158" s="30">
        <v>10.3</v>
      </c>
      <c r="AB158" s="9" t="s">
        <v>1148</v>
      </c>
      <c r="AC158" s="30">
        <v>11.4</v>
      </c>
      <c r="AD158" s="9" t="s">
        <v>1148</v>
      </c>
      <c r="AE158" s="80">
        <v>0</v>
      </c>
      <c r="AF158" s="46" t="s">
        <v>1148</v>
      </c>
      <c r="AG158" s="88">
        <v>235.89999999999998</v>
      </c>
      <c r="AH158" s="47" t="s">
        <v>1148</v>
      </c>
      <c r="AJ158" s="83">
        <v>277473</v>
      </c>
      <c r="AK158" s="46" t="s">
        <v>1148</v>
      </c>
      <c r="AL158" s="83">
        <v>50468</v>
      </c>
      <c r="AM158" s="46" t="s">
        <v>1148</v>
      </c>
      <c r="AN158" s="83">
        <v>8276</v>
      </c>
      <c r="AO158" s="46" t="s">
        <v>1148</v>
      </c>
      <c r="AP158" s="83">
        <v>17383</v>
      </c>
      <c r="AQ158" s="46" t="s">
        <v>1148</v>
      </c>
      <c r="AR158" s="83">
        <v>0</v>
      </c>
      <c r="AS158" s="46" t="s">
        <v>1148</v>
      </c>
      <c r="AT158" s="204">
        <v>353600</v>
      </c>
      <c r="AU158" s="46" t="s">
        <v>1148</v>
      </c>
      <c r="AV158" s="46">
        <v>133</v>
      </c>
      <c r="AW158" s="46" t="s">
        <v>1148</v>
      </c>
      <c r="AX158" s="46">
        <v>24.2</v>
      </c>
      <c r="AY158" s="46" t="s">
        <v>1148</v>
      </c>
      <c r="AZ158" s="46">
        <v>4</v>
      </c>
      <c r="BA158" s="46" t="s">
        <v>1148</v>
      </c>
      <c r="BB158" s="46">
        <v>8.5</v>
      </c>
      <c r="BC158" s="46" t="s">
        <v>1148</v>
      </c>
      <c r="BD158" s="46">
        <v>0</v>
      </c>
      <c r="BE158" s="46" t="s">
        <v>1148</v>
      </c>
      <c r="BF158" s="209">
        <v>169.7</v>
      </c>
      <c r="BG158" s="7" t="s">
        <v>1148</v>
      </c>
      <c r="BI158" s="83">
        <v>49904</v>
      </c>
      <c r="BJ158" s="46" t="s">
        <v>1148</v>
      </c>
      <c r="BK158" s="83">
        <v>0</v>
      </c>
      <c r="BL158" s="46" t="s">
        <v>1148</v>
      </c>
      <c r="BM158" s="83">
        <v>9639</v>
      </c>
      <c r="BN158" s="46" t="s">
        <v>1148</v>
      </c>
      <c r="BO158" s="83">
        <v>3669</v>
      </c>
      <c r="BP158" s="46" t="s">
        <v>1148</v>
      </c>
      <c r="BQ158" s="83">
        <v>0</v>
      </c>
      <c r="BR158" s="46" t="s">
        <v>1148</v>
      </c>
      <c r="BS158" s="85">
        <v>63212</v>
      </c>
      <c r="BT158" s="46" t="s">
        <v>1148</v>
      </c>
      <c r="BU158" s="46">
        <v>57</v>
      </c>
      <c r="BV158" s="46" t="s">
        <v>1148</v>
      </c>
      <c r="BW158" s="46">
        <v>0</v>
      </c>
      <c r="BX158" s="46" t="s">
        <v>1148</v>
      </c>
      <c r="BY158" s="46">
        <v>6.3</v>
      </c>
      <c r="BZ158" s="46" t="s">
        <v>1148</v>
      </c>
      <c r="CA158" s="46">
        <v>2.9</v>
      </c>
      <c r="CB158" s="46" t="s">
        <v>1148</v>
      </c>
      <c r="CC158" s="46">
        <v>0</v>
      </c>
      <c r="CD158" s="46" t="s">
        <v>1148</v>
      </c>
      <c r="CE158" s="209">
        <v>66.2</v>
      </c>
      <c r="CF158" s="7" t="s">
        <v>1148</v>
      </c>
      <c r="CH158" s="41">
        <v>5477832</v>
      </c>
      <c r="CI158" s="41" t="s">
        <v>1148</v>
      </c>
      <c r="CJ158" s="41">
        <v>1184311</v>
      </c>
      <c r="CK158" s="41" t="s">
        <v>1148</v>
      </c>
      <c r="CL158" s="41">
        <v>258974</v>
      </c>
      <c r="CM158" s="41" t="s">
        <v>1148</v>
      </c>
      <c r="CN158" s="41">
        <v>747560</v>
      </c>
      <c r="CO158" s="41" t="s">
        <v>1148</v>
      </c>
      <c r="CP158" s="43">
        <v>7668677</v>
      </c>
      <c r="CQ158" s="7" t="s">
        <v>1148</v>
      </c>
      <c r="CS158" s="39">
        <v>16.732488843138032</v>
      </c>
      <c r="CT158" s="39" t="s">
        <v>1148</v>
      </c>
      <c r="CU158" s="39">
        <v>23.4665728778632</v>
      </c>
      <c r="CV158" s="39" t="s">
        <v>1148</v>
      </c>
      <c r="CW158" s="39">
        <v>14.455707507675132</v>
      </c>
      <c r="CX158" s="39" t="s">
        <v>1148</v>
      </c>
      <c r="CY158" s="39">
        <v>35.510165304959152</v>
      </c>
      <c r="CZ158" s="39" t="s">
        <v>1148</v>
      </c>
      <c r="DA158" s="44">
        <v>18.398407435486501</v>
      </c>
      <c r="DB158" s="7" t="s">
        <v>1148</v>
      </c>
      <c r="DC158" s="1" t="str">
        <f t="shared" si="2"/>
        <v>No</v>
      </c>
    </row>
    <row r="159" spans="1:107">
      <c r="A159" s="7" t="s">
        <v>782</v>
      </c>
      <c r="B159" s="7" t="s">
        <v>684</v>
      </c>
      <c r="C159" s="37" t="s">
        <v>45</v>
      </c>
      <c r="D159" s="298">
        <v>4196</v>
      </c>
      <c r="E159" s="299">
        <v>40196</v>
      </c>
      <c r="F159" s="27" t="s">
        <v>197</v>
      </c>
      <c r="G159" s="73" t="s">
        <v>160</v>
      </c>
      <c r="H159" s="35">
        <v>972546</v>
      </c>
      <c r="I159" s="35">
        <v>81</v>
      </c>
      <c r="J159" s="294"/>
      <c r="K159" s="8">
        <v>0</v>
      </c>
      <c r="L159" s="8" t="s">
        <v>1148</v>
      </c>
      <c r="M159" s="8">
        <v>0</v>
      </c>
      <c r="N159" s="9" t="s">
        <v>1148</v>
      </c>
      <c r="O159" s="8">
        <v>0</v>
      </c>
      <c r="P159" s="9" t="s">
        <v>1148</v>
      </c>
      <c r="Q159" s="8">
        <v>8899</v>
      </c>
      <c r="R159" s="9" t="s">
        <v>1148</v>
      </c>
      <c r="S159" s="8">
        <v>0</v>
      </c>
      <c r="T159" s="9" t="s">
        <v>1148</v>
      </c>
      <c r="U159" s="33">
        <v>8899</v>
      </c>
      <c r="V159" s="9" t="s">
        <v>1148</v>
      </c>
      <c r="W159" s="30">
        <v>0</v>
      </c>
      <c r="X159" s="9" t="s">
        <v>1148</v>
      </c>
      <c r="Y159" s="30">
        <v>0</v>
      </c>
      <c r="Z159" s="9" t="s">
        <v>1148</v>
      </c>
      <c r="AA159" s="30">
        <v>0</v>
      </c>
      <c r="AB159" s="9" t="s">
        <v>1148</v>
      </c>
      <c r="AC159" s="30">
        <v>6</v>
      </c>
      <c r="AD159" s="9" t="s">
        <v>1148</v>
      </c>
      <c r="AE159" s="80">
        <v>0</v>
      </c>
      <c r="AF159" s="46" t="s">
        <v>1148</v>
      </c>
      <c r="AG159" s="88">
        <v>6</v>
      </c>
      <c r="AH159" s="47" t="s">
        <v>1148</v>
      </c>
      <c r="AJ159" s="83">
        <v>0</v>
      </c>
      <c r="AK159" s="46" t="s">
        <v>1148</v>
      </c>
      <c r="AL159" s="83">
        <v>0</v>
      </c>
      <c r="AM159" s="46" t="s">
        <v>1148</v>
      </c>
      <c r="AN159" s="83">
        <v>0</v>
      </c>
      <c r="AO159" s="46" t="s">
        <v>1148</v>
      </c>
      <c r="AP159" s="83">
        <v>8899</v>
      </c>
      <c r="AQ159" s="46" t="s">
        <v>1148</v>
      </c>
      <c r="AR159" s="83">
        <v>0</v>
      </c>
      <c r="AS159" s="46" t="s">
        <v>1148</v>
      </c>
      <c r="AT159" s="204">
        <v>8899</v>
      </c>
      <c r="AU159" s="46" t="s">
        <v>1148</v>
      </c>
      <c r="AV159" s="46">
        <v>0</v>
      </c>
      <c r="AW159" s="46" t="s">
        <v>1148</v>
      </c>
      <c r="AX159" s="46">
        <v>0</v>
      </c>
      <c r="AY159" s="46" t="s">
        <v>1148</v>
      </c>
      <c r="AZ159" s="46">
        <v>0</v>
      </c>
      <c r="BA159" s="46" t="s">
        <v>1148</v>
      </c>
      <c r="BB159" s="46">
        <v>6</v>
      </c>
      <c r="BC159" s="46" t="s">
        <v>1148</v>
      </c>
      <c r="BD159" s="46">
        <v>0</v>
      </c>
      <c r="BE159" s="46" t="s">
        <v>1148</v>
      </c>
      <c r="BF159" s="209">
        <v>6</v>
      </c>
      <c r="BG159" s="7" t="s">
        <v>1148</v>
      </c>
      <c r="BI159" s="83">
        <v>0</v>
      </c>
      <c r="BJ159" s="46" t="s">
        <v>1148</v>
      </c>
      <c r="BK159" s="83">
        <v>0</v>
      </c>
      <c r="BL159" s="46" t="s">
        <v>1148</v>
      </c>
      <c r="BM159" s="83">
        <v>0</v>
      </c>
      <c r="BN159" s="46" t="s">
        <v>1148</v>
      </c>
      <c r="BO159" s="83">
        <v>0</v>
      </c>
      <c r="BP159" s="46" t="s">
        <v>1148</v>
      </c>
      <c r="BQ159" s="83">
        <v>0</v>
      </c>
      <c r="BR159" s="46" t="s">
        <v>1148</v>
      </c>
      <c r="BS159" s="85">
        <v>0</v>
      </c>
      <c r="BT159" s="46" t="s">
        <v>1148</v>
      </c>
      <c r="BU159" s="46">
        <v>0</v>
      </c>
      <c r="BV159" s="46" t="s">
        <v>1148</v>
      </c>
      <c r="BW159" s="46">
        <v>0</v>
      </c>
      <c r="BX159" s="46" t="s">
        <v>1148</v>
      </c>
      <c r="BY159" s="46">
        <v>0</v>
      </c>
      <c r="BZ159" s="46" t="s">
        <v>1148</v>
      </c>
      <c r="CA159" s="46">
        <v>0</v>
      </c>
      <c r="CB159" s="46" t="s">
        <v>1148</v>
      </c>
      <c r="CC159" s="46">
        <v>0</v>
      </c>
      <c r="CD159" s="46" t="s">
        <v>1148</v>
      </c>
      <c r="CE159" s="209">
        <v>0</v>
      </c>
      <c r="CF159" s="7" t="s">
        <v>1148</v>
      </c>
      <c r="CH159" s="41">
        <v>0</v>
      </c>
      <c r="CI159" s="41" t="s">
        <v>1148</v>
      </c>
      <c r="CJ159" s="41">
        <v>0</v>
      </c>
      <c r="CK159" s="41" t="s">
        <v>1148</v>
      </c>
      <c r="CL159" s="41">
        <v>0</v>
      </c>
      <c r="CM159" s="41" t="s">
        <v>1148</v>
      </c>
      <c r="CN159" s="41">
        <v>237629</v>
      </c>
      <c r="CO159" s="41" t="s">
        <v>1148</v>
      </c>
      <c r="CP159" s="43">
        <v>237629</v>
      </c>
      <c r="CQ159" s="7" t="s">
        <v>1148</v>
      </c>
      <c r="CS159" s="39" t="s">
        <v>1148</v>
      </c>
      <c r="CT159" s="39" t="s">
        <v>1148</v>
      </c>
      <c r="CU159" s="39" t="s">
        <v>1148</v>
      </c>
      <c r="CV159" s="39" t="s">
        <v>1148</v>
      </c>
      <c r="CW159" s="39" t="s">
        <v>1148</v>
      </c>
      <c r="CX159" s="39" t="s">
        <v>1148</v>
      </c>
      <c r="CY159" s="39">
        <v>26.70288796493988</v>
      </c>
      <c r="CZ159" s="39" t="s">
        <v>1148</v>
      </c>
      <c r="DA159" s="44">
        <v>26.70288796493988</v>
      </c>
      <c r="DB159" s="7" t="s">
        <v>1148</v>
      </c>
      <c r="DC159" s="1" t="str">
        <f t="shared" si="2"/>
        <v>No</v>
      </c>
    </row>
    <row r="160" spans="1:107">
      <c r="A160" s="7" t="s">
        <v>393</v>
      </c>
      <c r="B160" s="7" t="s">
        <v>394</v>
      </c>
      <c r="C160" s="37" t="s">
        <v>17</v>
      </c>
      <c r="D160" s="298">
        <v>9004</v>
      </c>
      <c r="E160" s="299">
        <v>90004</v>
      </c>
      <c r="F160" s="27" t="s">
        <v>167</v>
      </c>
      <c r="G160" s="73" t="s">
        <v>160</v>
      </c>
      <c r="H160" s="35">
        <v>523994</v>
      </c>
      <c r="I160" s="35">
        <v>81</v>
      </c>
      <c r="J160" s="294"/>
      <c r="K160" s="8">
        <v>394282</v>
      </c>
      <c r="L160" s="8" t="s">
        <v>1148</v>
      </c>
      <c r="M160" s="8">
        <v>80743</v>
      </c>
      <c r="N160" s="9" t="s">
        <v>1148</v>
      </c>
      <c r="O160" s="8">
        <v>9206</v>
      </c>
      <c r="P160" s="9" t="s">
        <v>1148</v>
      </c>
      <c r="Q160" s="8">
        <v>59104</v>
      </c>
      <c r="R160" s="9" t="s">
        <v>1148</v>
      </c>
      <c r="S160" s="8">
        <v>0</v>
      </c>
      <c r="T160" s="9" t="s">
        <v>1148</v>
      </c>
      <c r="U160" s="33">
        <v>543335</v>
      </c>
      <c r="V160" s="9" t="s">
        <v>1148</v>
      </c>
      <c r="W160" s="30">
        <v>225.6</v>
      </c>
      <c r="X160" s="9" t="s">
        <v>1148</v>
      </c>
      <c r="Y160" s="30">
        <v>45</v>
      </c>
      <c r="Z160" s="9" t="s">
        <v>1148</v>
      </c>
      <c r="AA160" s="30">
        <v>5</v>
      </c>
      <c r="AB160" s="9" t="s">
        <v>1148</v>
      </c>
      <c r="AC160" s="30">
        <v>33.4</v>
      </c>
      <c r="AD160" s="9" t="s">
        <v>1148</v>
      </c>
      <c r="AE160" s="80">
        <v>0</v>
      </c>
      <c r="AF160" s="46" t="s">
        <v>1148</v>
      </c>
      <c r="AG160" s="88">
        <v>309</v>
      </c>
      <c r="AH160" s="47" t="s">
        <v>1148</v>
      </c>
      <c r="AJ160" s="83">
        <v>155667</v>
      </c>
      <c r="AK160" s="46" t="s">
        <v>1148</v>
      </c>
      <c r="AL160" s="83">
        <v>80743</v>
      </c>
      <c r="AM160" s="46" t="s">
        <v>1148</v>
      </c>
      <c r="AN160" s="83">
        <v>9206</v>
      </c>
      <c r="AO160" s="46" t="s">
        <v>1148</v>
      </c>
      <c r="AP160" s="83">
        <v>50163</v>
      </c>
      <c r="AQ160" s="46" t="s">
        <v>1148</v>
      </c>
      <c r="AR160" s="83">
        <v>0</v>
      </c>
      <c r="AS160" s="46" t="s">
        <v>1148</v>
      </c>
      <c r="AT160" s="204">
        <v>295779</v>
      </c>
      <c r="AU160" s="46" t="s">
        <v>1148</v>
      </c>
      <c r="AV160" s="46">
        <v>85.949999999999989</v>
      </c>
      <c r="AW160" s="46" t="s">
        <v>1148</v>
      </c>
      <c r="AX160" s="46">
        <v>45</v>
      </c>
      <c r="AY160" s="46" t="s">
        <v>1148</v>
      </c>
      <c r="AZ160" s="46">
        <v>5</v>
      </c>
      <c r="BA160" s="46" t="s">
        <v>1148</v>
      </c>
      <c r="BB160" s="46">
        <v>25.4</v>
      </c>
      <c r="BC160" s="46" t="s">
        <v>1148</v>
      </c>
      <c r="BD160" s="46">
        <v>0</v>
      </c>
      <c r="BE160" s="46" t="s">
        <v>1148</v>
      </c>
      <c r="BF160" s="209">
        <v>161.35</v>
      </c>
      <c r="BG160" s="7" t="s">
        <v>1148</v>
      </c>
      <c r="BI160" s="83">
        <v>238615</v>
      </c>
      <c r="BJ160" s="46" t="s">
        <v>1148</v>
      </c>
      <c r="BK160" s="83">
        <v>0</v>
      </c>
      <c r="BL160" s="46" t="s">
        <v>1148</v>
      </c>
      <c r="BM160" s="83">
        <v>0</v>
      </c>
      <c r="BN160" s="46" t="s">
        <v>1148</v>
      </c>
      <c r="BO160" s="83">
        <v>8941</v>
      </c>
      <c r="BP160" s="46" t="s">
        <v>1148</v>
      </c>
      <c r="BQ160" s="83">
        <v>0</v>
      </c>
      <c r="BR160" s="46" t="s">
        <v>1148</v>
      </c>
      <c r="BS160" s="85">
        <v>247556</v>
      </c>
      <c r="BT160" s="46" t="s">
        <v>1148</v>
      </c>
      <c r="BU160" s="46">
        <v>139.65</v>
      </c>
      <c r="BV160" s="46" t="s">
        <v>1148</v>
      </c>
      <c r="BW160" s="46">
        <v>0</v>
      </c>
      <c r="BX160" s="46" t="s">
        <v>1148</v>
      </c>
      <c r="BY160" s="46">
        <v>0</v>
      </c>
      <c r="BZ160" s="46" t="s">
        <v>1148</v>
      </c>
      <c r="CA160" s="46">
        <v>8</v>
      </c>
      <c r="CB160" s="46" t="s">
        <v>1148</v>
      </c>
      <c r="CC160" s="46">
        <v>0</v>
      </c>
      <c r="CD160" s="46" t="s">
        <v>1148</v>
      </c>
      <c r="CE160" s="209">
        <v>147.65</v>
      </c>
      <c r="CF160" s="7" t="s">
        <v>1148</v>
      </c>
      <c r="CH160" s="41">
        <v>0</v>
      </c>
      <c r="CI160" s="41" t="s">
        <v>1148</v>
      </c>
      <c r="CJ160" s="41">
        <v>0</v>
      </c>
      <c r="CK160" s="41" t="s">
        <v>1148</v>
      </c>
      <c r="CL160" s="41">
        <v>0</v>
      </c>
      <c r="CM160" s="41" t="s">
        <v>1148</v>
      </c>
      <c r="CN160" s="41">
        <v>0</v>
      </c>
      <c r="CO160" s="41" t="s">
        <v>1148</v>
      </c>
      <c r="CP160" s="43">
        <v>0</v>
      </c>
      <c r="CQ160" s="7" t="s">
        <v>1148</v>
      </c>
      <c r="CS160" s="39">
        <v>0</v>
      </c>
      <c r="CT160" s="39" t="s">
        <v>1148</v>
      </c>
      <c r="CU160" s="39">
        <v>0</v>
      </c>
      <c r="CV160" s="39" t="s">
        <v>1148</v>
      </c>
      <c r="CW160" s="39">
        <v>0</v>
      </c>
      <c r="CX160" s="39" t="s">
        <v>1148</v>
      </c>
      <c r="CY160" s="39">
        <v>0</v>
      </c>
      <c r="CZ160" s="39" t="s">
        <v>1148</v>
      </c>
      <c r="DA160" s="44">
        <v>0</v>
      </c>
      <c r="DB160" s="7" t="s">
        <v>1148</v>
      </c>
      <c r="DC160" s="1" t="str">
        <f t="shared" si="2"/>
        <v>No</v>
      </c>
    </row>
    <row r="161" spans="1:107">
      <c r="A161" s="7" t="s">
        <v>39</v>
      </c>
      <c r="B161" s="7" t="s">
        <v>178</v>
      </c>
      <c r="C161" s="37" t="s">
        <v>38</v>
      </c>
      <c r="D161" s="298">
        <v>7041</v>
      </c>
      <c r="E161" s="299">
        <v>70041</v>
      </c>
      <c r="F161" s="27" t="s">
        <v>164</v>
      </c>
      <c r="G161" s="73" t="s">
        <v>160</v>
      </c>
      <c r="H161" s="35">
        <v>60438</v>
      </c>
      <c r="I161" s="35">
        <v>81</v>
      </c>
      <c r="J161" s="294"/>
      <c r="K161" s="8">
        <v>198956</v>
      </c>
      <c r="L161" s="8" t="s">
        <v>1148</v>
      </c>
      <c r="M161" s="8">
        <v>23665</v>
      </c>
      <c r="N161" s="9" t="s">
        <v>1148</v>
      </c>
      <c r="O161" s="8">
        <v>1739</v>
      </c>
      <c r="P161" s="9" t="s">
        <v>1148</v>
      </c>
      <c r="Q161" s="8">
        <v>15957</v>
      </c>
      <c r="R161" s="9" t="s">
        <v>1148</v>
      </c>
      <c r="S161" s="8">
        <v>0</v>
      </c>
      <c r="T161" s="9" t="s">
        <v>1148</v>
      </c>
      <c r="U161" s="33">
        <v>240317</v>
      </c>
      <c r="V161" s="9" t="s">
        <v>1148</v>
      </c>
      <c r="W161" s="30">
        <v>172.5</v>
      </c>
      <c r="X161" s="9" t="s">
        <v>1148</v>
      </c>
      <c r="Y161" s="30">
        <v>16.5</v>
      </c>
      <c r="Z161" s="9" t="s">
        <v>1148</v>
      </c>
      <c r="AA161" s="30">
        <v>1.5</v>
      </c>
      <c r="AB161" s="9" t="s">
        <v>1148</v>
      </c>
      <c r="AC161" s="30">
        <v>9.2000000000000011</v>
      </c>
      <c r="AD161" s="9" t="s">
        <v>1148</v>
      </c>
      <c r="AE161" s="80">
        <v>0</v>
      </c>
      <c r="AF161" s="46" t="s">
        <v>1148</v>
      </c>
      <c r="AG161" s="88">
        <v>199.7</v>
      </c>
      <c r="AH161" s="47" t="s">
        <v>1148</v>
      </c>
      <c r="AJ161" s="83">
        <v>51190</v>
      </c>
      <c r="AK161" s="46" t="s">
        <v>1148</v>
      </c>
      <c r="AL161" s="83">
        <v>17309</v>
      </c>
      <c r="AM161" s="46" t="s">
        <v>1148</v>
      </c>
      <c r="AN161" s="83">
        <v>773</v>
      </c>
      <c r="AO161" s="46" t="s">
        <v>1148</v>
      </c>
      <c r="AP161" s="83">
        <v>15018</v>
      </c>
      <c r="AQ161" s="46" t="s">
        <v>1148</v>
      </c>
      <c r="AR161" s="83">
        <v>0</v>
      </c>
      <c r="AS161" s="46" t="s">
        <v>1148</v>
      </c>
      <c r="AT161" s="204">
        <v>84290</v>
      </c>
      <c r="AU161" s="46" t="s">
        <v>1148</v>
      </c>
      <c r="AV161" s="46">
        <v>28</v>
      </c>
      <c r="AW161" s="46" t="s">
        <v>1148</v>
      </c>
      <c r="AX161" s="46">
        <v>9.5</v>
      </c>
      <c r="AY161" s="46" t="s">
        <v>1148</v>
      </c>
      <c r="AZ161" s="46">
        <v>0.5</v>
      </c>
      <c r="BA161" s="46" t="s">
        <v>1148</v>
      </c>
      <c r="BB161" s="46">
        <v>8.2000000000000011</v>
      </c>
      <c r="BC161" s="46" t="s">
        <v>1148</v>
      </c>
      <c r="BD161" s="46">
        <v>0</v>
      </c>
      <c r="BE161" s="46" t="s">
        <v>1148</v>
      </c>
      <c r="BF161" s="209">
        <v>46.199999999999996</v>
      </c>
      <c r="BG161" s="7" t="s">
        <v>1148</v>
      </c>
      <c r="BI161" s="83">
        <v>147766</v>
      </c>
      <c r="BJ161" s="46" t="s">
        <v>1148</v>
      </c>
      <c r="BK161" s="83">
        <v>6356</v>
      </c>
      <c r="BL161" s="46" t="s">
        <v>1148</v>
      </c>
      <c r="BM161" s="83">
        <v>966</v>
      </c>
      <c r="BN161" s="46" t="s">
        <v>1148</v>
      </c>
      <c r="BO161" s="83">
        <v>939</v>
      </c>
      <c r="BP161" s="46" t="s">
        <v>1148</v>
      </c>
      <c r="BQ161" s="83">
        <v>0</v>
      </c>
      <c r="BR161" s="46" t="s">
        <v>1148</v>
      </c>
      <c r="BS161" s="85">
        <v>156027</v>
      </c>
      <c r="BT161" s="46" t="s">
        <v>1148</v>
      </c>
      <c r="BU161" s="46">
        <v>144.5</v>
      </c>
      <c r="BV161" s="46" t="s">
        <v>1148</v>
      </c>
      <c r="BW161" s="46">
        <v>7</v>
      </c>
      <c r="BX161" s="46" t="s">
        <v>1148</v>
      </c>
      <c r="BY161" s="46">
        <v>1</v>
      </c>
      <c r="BZ161" s="46" t="s">
        <v>1148</v>
      </c>
      <c r="CA161" s="46">
        <v>1</v>
      </c>
      <c r="CB161" s="46" t="s">
        <v>1148</v>
      </c>
      <c r="CC161" s="46">
        <v>0</v>
      </c>
      <c r="CD161" s="46" t="s">
        <v>1148</v>
      </c>
      <c r="CE161" s="209">
        <v>153.5</v>
      </c>
      <c r="CF161" s="7" t="s">
        <v>1148</v>
      </c>
      <c r="CH161" s="41">
        <v>0</v>
      </c>
      <c r="CI161" s="41" t="s">
        <v>1148</v>
      </c>
      <c r="CJ161" s="41">
        <v>0</v>
      </c>
      <c r="CK161" s="41" t="s">
        <v>1148</v>
      </c>
      <c r="CL161" s="41">
        <v>0</v>
      </c>
      <c r="CM161" s="41" t="s">
        <v>1148</v>
      </c>
      <c r="CN161" s="41">
        <v>0</v>
      </c>
      <c r="CO161" s="41" t="s">
        <v>1148</v>
      </c>
      <c r="CP161" s="43">
        <v>0</v>
      </c>
      <c r="CQ161" s="7" t="s">
        <v>1148</v>
      </c>
      <c r="CS161" s="39">
        <v>0</v>
      </c>
      <c r="CT161" s="39" t="s">
        <v>1148</v>
      </c>
      <c r="CU161" s="39">
        <v>0</v>
      </c>
      <c r="CV161" s="39" t="s">
        <v>1148</v>
      </c>
      <c r="CW161" s="39">
        <v>0</v>
      </c>
      <c r="CX161" s="39" t="s">
        <v>1148</v>
      </c>
      <c r="CY161" s="39">
        <v>0</v>
      </c>
      <c r="CZ161" s="39" t="s">
        <v>1148</v>
      </c>
      <c r="DA161" s="44">
        <v>0</v>
      </c>
      <c r="DB161" s="7" t="s">
        <v>1148</v>
      </c>
      <c r="DC161" s="1" t="str">
        <f t="shared" si="2"/>
        <v>No</v>
      </c>
    </row>
    <row r="162" spans="1:107">
      <c r="A162" s="7" t="s">
        <v>451</v>
      </c>
      <c r="B162" s="7" t="s">
        <v>452</v>
      </c>
      <c r="C162" s="37" t="s">
        <v>83</v>
      </c>
      <c r="D162" s="298">
        <v>4002</v>
      </c>
      <c r="E162" s="299">
        <v>40002</v>
      </c>
      <c r="F162" s="27" t="s">
        <v>164</v>
      </c>
      <c r="G162" s="73" t="s">
        <v>160</v>
      </c>
      <c r="H162" s="35">
        <v>558696</v>
      </c>
      <c r="I162" s="35">
        <v>80</v>
      </c>
      <c r="J162" s="294"/>
      <c r="K162" s="8">
        <v>340188</v>
      </c>
      <c r="L162" s="8" t="s">
        <v>1148</v>
      </c>
      <c r="M162" s="8">
        <v>90383</v>
      </c>
      <c r="N162" s="9" t="s">
        <v>1148</v>
      </c>
      <c r="O162" s="8">
        <v>2004</v>
      </c>
      <c r="P162" s="9" t="s">
        <v>1148</v>
      </c>
      <c r="Q162" s="8">
        <v>29723</v>
      </c>
      <c r="R162" s="9" t="s">
        <v>1148</v>
      </c>
      <c r="S162" s="8">
        <v>0</v>
      </c>
      <c r="T162" s="9" t="s">
        <v>1148</v>
      </c>
      <c r="U162" s="33">
        <v>462298</v>
      </c>
      <c r="V162" s="9" t="s">
        <v>1148</v>
      </c>
      <c r="W162" s="30">
        <v>194.7</v>
      </c>
      <c r="X162" s="9" t="s">
        <v>1148</v>
      </c>
      <c r="Y162" s="30">
        <v>50.199999999999996</v>
      </c>
      <c r="Z162" s="9" t="s">
        <v>1148</v>
      </c>
      <c r="AA162" s="30">
        <v>1</v>
      </c>
      <c r="AB162" s="9" t="s">
        <v>1148</v>
      </c>
      <c r="AC162" s="30">
        <v>15.1</v>
      </c>
      <c r="AD162" s="9" t="s">
        <v>1148</v>
      </c>
      <c r="AE162" s="80">
        <v>0</v>
      </c>
      <c r="AF162" s="46" t="s">
        <v>1148</v>
      </c>
      <c r="AG162" s="88">
        <v>261</v>
      </c>
      <c r="AH162" s="47" t="s">
        <v>1148</v>
      </c>
      <c r="AJ162" s="83">
        <v>340188</v>
      </c>
      <c r="AK162" s="46" t="s">
        <v>1148</v>
      </c>
      <c r="AL162" s="83">
        <v>85744</v>
      </c>
      <c r="AM162" s="46" t="s">
        <v>1148</v>
      </c>
      <c r="AN162" s="83">
        <v>2004</v>
      </c>
      <c r="AO162" s="46" t="s">
        <v>1148</v>
      </c>
      <c r="AP162" s="83">
        <v>28964</v>
      </c>
      <c r="AQ162" s="46" t="s">
        <v>1148</v>
      </c>
      <c r="AR162" s="83">
        <v>0</v>
      </c>
      <c r="AS162" s="46" t="s">
        <v>1148</v>
      </c>
      <c r="AT162" s="204">
        <v>456900</v>
      </c>
      <c r="AU162" s="46" t="s">
        <v>1148</v>
      </c>
      <c r="AV162" s="46">
        <v>194.7</v>
      </c>
      <c r="AW162" s="46" t="s">
        <v>1148</v>
      </c>
      <c r="AX162" s="46">
        <v>44.8</v>
      </c>
      <c r="AY162" s="46" t="s">
        <v>1148</v>
      </c>
      <c r="AZ162" s="46">
        <v>1</v>
      </c>
      <c r="BA162" s="46" t="s">
        <v>1148</v>
      </c>
      <c r="BB162" s="46">
        <v>14.1</v>
      </c>
      <c r="BC162" s="46" t="s">
        <v>1148</v>
      </c>
      <c r="BD162" s="46">
        <v>0</v>
      </c>
      <c r="BE162" s="46" t="s">
        <v>1148</v>
      </c>
      <c r="BF162" s="209">
        <v>254.60000000000002</v>
      </c>
      <c r="BG162" s="7" t="s">
        <v>1148</v>
      </c>
      <c r="BI162" s="83">
        <v>0</v>
      </c>
      <c r="BJ162" s="46" t="s">
        <v>1148</v>
      </c>
      <c r="BK162" s="83">
        <v>4639</v>
      </c>
      <c r="BL162" s="46" t="s">
        <v>1148</v>
      </c>
      <c r="BM162" s="83">
        <v>0</v>
      </c>
      <c r="BN162" s="46" t="s">
        <v>1148</v>
      </c>
      <c r="BO162" s="83">
        <v>759</v>
      </c>
      <c r="BP162" s="46" t="s">
        <v>1148</v>
      </c>
      <c r="BQ162" s="83">
        <v>0</v>
      </c>
      <c r="BR162" s="46" t="s">
        <v>1148</v>
      </c>
      <c r="BS162" s="85">
        <v>5398</v>
      </c>
      <c r="BT162" s="46" t="s">
        <v>1148</v>
      </c>
      <c r="BU162" s="46">
        <v>0</v>
      </c>
      <c r="BV162" s="46" t="s">
        <v>1148</v>
      </c>
      <c r="BW162" s="46">
        <v>5.3999999999999995</v>
      </c>
      <c r="BX162" s="46" t="s">
        <v>1148</v>
      </c>
      <c r="BY162" s="46">
        <v>0</v>
      </c>
      <c r="BZ162" s="46" t="s">
        <v>1148</v>
      </c>
      <c r="CA162" s="46">
        <v>1</v>
      </c>
      <c r="CB162" s="46" t="s">
        <v>1148</v>
      </c>
      <c r="CC162" s="46">
        <v>0</v>
      </c>
      <c r="CD162" s="46" t="s">
        <v>1148</v>
      </c>
      <c r="CE162" s="209">
        <v>6.4</v>
      </c>
      <c r="CF162" s="7" t="s">
        <v>1148</v>
      </c>
      <c r="CH162" s="41">
        <v>6268254</v>
      </c>
      <c r="CI162" s="41" t="s">
        <v>1148</v>
      </c>
      <c r="CJ162" s="41">
        <v>1743707</v>
      </c>
      <c r="CK162" s="41" t="s">
        <v>1148</v>
      </c>
      <c r="CL162" s="41">
        <v>31963</v>
      </c>
      <c r="CM162" s="41" t="s">
        <v>1148</v>
      </c>
      <c r="CN162" s="41">
        <v>703012</v>
      </c>
      <c r="CO162" s="41" t="s">
        <v>1148</v>
      </c>
      <c r="CP162" s="43">
        <v>8746936</v>
      </c>
      <c r="CQ162" s="7" t="s">
        <v>1148</v>
      </c>
      <c r="CS162" s="39">
        <v>18.425852763765917</v>
      </c>
      <c r="CT162" s="39" t="s">
        <v>1148</v>
      </c>
      <c r="CU162" s="39">
        <v>19.292422247546551</v>
      </c>
      <c r="CV162" s="39" t="s">
        <v>1148</v>
      </c>
      <c r="CW162" s="39">
        <v>15.949600798403194</v>
      </c>
      <c r="CX162" s="39" t="s">
        <v>1148</v>
      </c>
      <c r="CY162" s="39">
        <v>23.652121252901793</v>
      </c>
      <c r="CZ162" s="39" t="s">
        <v>1148</v>
      </c>
      <c r="DA162" s="44">
        <v>18.920557735486636</v>
      </c>
      <c r="DB162" s="7" t="s">
        <v>1148</v>
      </c>
      <c r="DC162" s="1" t="str">
        <f t="shared" si="2"/>
        <v>No</v>
      </c>
    </row>
    <row r="163" spans="1:107">
      <c r="A163" s="7" t="s">
        <v>124</v>
      </c>
      <c r="B163" s="7" t="s">
        <v>811</v>
      </c>
      <c r="C163" s="37" t="s">
        <v>70</v>
      </c>
      <c r="D163" s="298">
        <v>2217</v>
      </c>
      <c r="E163" s="299">
        <v>20217</v>
      </c>
      <c r="F163" s="27" t="s">
        <v>175</v>
      </c>
      <c r="G163" s="73" t="s">
        <v>160</v>
      </c>
      <c r="H163" s="35">
        <v>18351295</v>
      </c>
      <c r="I163" s="35">
        <v>79</v>
      </c>
      <c r="J163" s="294"/>
      <c r="K163" s="8">
        <v>351331</v>
      </c>
      <c r="L163" s="8" t="s">
        <v>1148</v>
      </c>
      <c r="M163" s="8">
        <v>32676</v>
      </c>
      <c r="N163" s="9" t="s">
        <v>1148</v>
      </c>
      <c r="O163" s="8">
        <v>4994</v>
      </c>
      <c r="P163" s="9" t="s">
        <v>1148</v>
      </c>
      <c r="Q163" s="8">
        <v>28386</v>
      </c>
      <c r="R163" s="9" t="s">
        <v>1148</v>
      </c>
      <c r="S163" s="8">
        <v>0</v>
      </c>
      <c r="T163" s="9" t="s">
        <v>1148</v>
      </c>
      <c r="U163" s="33">
        <v>417387</v>
      </c>
      <c r="V163" s="9" t="s">
        <v>1148</v>
      </c>
      <c r="W163" s="30">
        <v>326.5</v>
      </c>
      <c r="X163" s="9" t="s">
        <v>1148</v>
      </c>
      <c r="Y163" s="30">
        <v>21.299999999999997</v>
      </c>
      <c r="Z163" s="9" t="s">
        <v>1148</v>
      </c>
      <c r="AA163" s="30">
        <v>2.2999999999999998</v>
      </c>
      <c r="AB163" s="9" t="s">
        <v>1148</v>
      </c>
      <c r="AC163" s="30">
        <v>16.100000000000001</v>
      </c>
      <c r="AD163" s="9" t="s">
        <v>1148</v>
      </c>
      <c r="AE163" s="80">
        <v>0</v>
      </c>
      <c r="AF163" s="46" t="s">
        <v>1148</v>
      </c>
      <c r="AG163" s="88">
        <v>366.2</v>
      </c>
      <c r="AH163" s="47" t="s">
        <v>1148</v>
      </c>
      <c r="AJ163" s="83">
        <v>238350</v>
      </c>
      <c r="AK163" s="46" t="s">
        <v>1148</v>
      </c>
      <c r="AL163" s="83">
        <v>29217</v>
      </c>
      <c r="AM163" s="46" t="s">
        <v>1148</v>
      </c>
      <c r="AN163" s="83">
        <v>4994</v>
      </c>
      <c r="AO163" s="46" t="s">
        <v>1148</v>
      </c>
      <c r="AP163" s="83">
        <v>27455</v>
      </c>
      <c r="AQ163" s="46" t="s">
        <v>1148</v>
      </c>
      <c r="AR163" s="83">
        <v>0</v>
      </c>
      <c r="AS163" s="46" t="s">
        <v>1148</v>
      </c>
      <c r="AT163" s="204">
        <v>300016</v>
      </c>
      <c r="AU163" s="46" t="s">
        <v>1148</v>
      </c>
      <c r="AV163" s="46">
        <v>156.19999999999999</v>
      </c>
      <c r="AW163" s="46" t="s">
        <v>1148</v>
      </c>
      <c r="AX163" s="46">
        <v>13.7</v>
      </c>
      <c r="AY163" s="46" t="s">
        <v>1148</v>
      </c>
      <c r="AZ163" s="46">
        <v>2.2999999999999998</v>
      </c>
      <c r="BA163" s="46" t="s">
        <v>1148</v>
      </c>
      <c r="BB163" s="46">
        <v>13</v>
      </c>
      <c r="BC163" s="46" t="s">
        <v>1148</v>
      </c>
      <c r="BD163" s="46">
        <v>0</v>
      </c>
      <c r="BE163" s="46" t="s">
        <v>1148</v>
      </c>
      <c r="BF163" s="209">
        <v>185.2</v>
      </c>
      <c r="BG163" s="7" t="s">
        <v>1148</v>
      </c>
      <c r="BI163" s="83">
        <v>112981</v>
      </c>
      <c r="BJ163" s="46" t="s">
        <v>1148</v>
      </c>
      <c r="BK163" s="83">
        <v>3459</v>
      </c>
      <c r="BL163" s="46" t="s">
        <v>1148</v>
      </c>
      <c r="BM163" s="83">
        <v>0</v>
      </c>
      <c r="BN163" s="46" t="s">
        <v>1148</v>
      </c>
      <c r="BO163" s="83">
        <v>931</v>
      </c>
      <c r="BP163" s="46" t="s">
        <v>1148</v>
      </c>
      <c r="BQ163" s="83">
        <v>0</v>
      </c>
      <c r="BR163" s="46" t="s">
        <v>1148</v>
      </c>
      <c r="BS163" s="85">
        <v>117371</v>
      </c>
      <c r="BT163" s="46" t="s">
        <v>1148</v>
      </c>
      <c r="BU163" s="46">
        <v>170.3</v>
      </c>
      <c r="BV163" s="46" t="s">
        <v>1148</v>
      </c>
      <c r="BW163" s="46">
        <v>7.6</v>
      </c>
      <c r="BX163" s="46" t="s">
        <v>1148</v>
      </c>
      <c r="BY163" s="46">
        <v>0</v>
      </c>
      <c r="BZ163" s="46" t="s">
        <v>1148</v>
      </c>
      <c r="CA163" s="46">
        <v>3.1</v>
      </c>
      <c r="CB163" s="46" t="s">
        <v>1148</v>
      </c>
      <c r="CC163" s="46">
        <v>0</v>
      </c>
      <c r="CD163" s="46" t="s">
        <v>1148</v>
      </c>
      <c r="CE163" s="209">
        <v>181</v>
      </c>
      <c r="CF163" s="7" t="s">
        <v>1148</v>
      </c>
      <c r="CH163" s="41">
        <v>6174693</v>
      </c>
      <c r="CI163" s="41" t="s">
        <v>1148</v>
      </c>
      <c r="CJ163" s="41">
        <v>810504</v>
      </c>
      <c r="CK163" s="41" t="s">
        <v>1148</v>
      </c>
      <c r="CL163" s="41">
        <v>83102</v>
      </c>
      <c r="CM163" s="41" t="s">
        <v>1148</v>
      </c>
      <c r="CN163" s="41">
        <v>1614535</v>
      </c>
      <c r="CO163" s="41" t="s">
        <v>1148</v>
      </c>
      <c r="CP163" s="43">
        <v>8682834</v>
      </c>
      <c r="CQ163" s="7" t="s">
        <v>1148</v>
      </c>
      <c r="CS163" s="39">
        <v>17.575144237200817</v>
      </c>
      <c r="CT163" s="39" t="s">
        <v>1148</v>
      </c>
      <c r="CU163" s="39">
        <v>24.80426000734484</v>
      </c>
      <c r="CV163" s="39" t="s">
        <v>1148</v>
      </c>
      <c r="CW163" s="39">
        <v>16.640368442130558</v>
      </c>
      <c r="CX163" s="39" t="s">
        <v>1148</v>
      </c>
      <c r="CY163" s="39">
        <v>56.877862326498978</v>
      </c>
      <c r="CZ163" s="39" t="s">
        <v>1148</v>
      </c>
      <c r="DA163" s="44">
        <v>20.80283765426331</v>
      </c>
      <c r="DB163" s="7" t="s">
        <v>1148</v>
      </c>
      <c r="DC163" s="1" t="str">
        <f t="shared" si="2"/>
        <v>No</v>
      </c>
    </row>
    <row r="164" spans="1:107">
      <c r="A164" s="7" t="s">
        <v>68</v>
      </c>
      <c r="B164" s="7" t="s">
        <v>174</v>
      </c>
      <c r="C164" s="37" t="s">
        <v>63</v>
      </c>
      <c r="D164" s="298">
        <v>2149</v>
      </c>
      <c r="E164" s="299">
        <v>20149</v>
      </c>
      <c r="F164" s="27" t="s">
        <v>175</v>
      </c>
      <c r="G164" s="73" t="s">
        <v>160</v>
      </c>
      <c r="H164" s="35">
        <v>18351295</v>
      </c>
      <c r="I164" s="35">
        <v>78</v>
      </c>
      <c r="J164" s="294"/>
      <c r="K164" s="8">
        <v>287346</v>
      </c>
      <c r="L164" s="8" t="s">
        <v>1148</v>
      </c>
      <c r="M164" s="8">
        <v>45554</v>
      </c>
      <c r="N164" s="9" t="s">
        <v>1148</v>
      </c>
      <c r="O164" s="8">
        <v>0</v>
      </c>
      <c r="P164" s="9" t="s">
        <v>1148</v>
      </c>
      <c r="Q164" s="8">
        <v>3927</v>
      </c>
      <c r="R164" s="9" t="s">
        <v>1148</v>
      </c>
      <c r="S164" s="8">
        <v>0</v>
      </c>
      <c r="T164" s="9" t="s">
        <v>1148</v>
      </c>
      <c r="U164" s="33">
        <v>336827</v>
      </c>
      <c r="V164" s="9" t="s">
        <v>1148</v>
      </c>
      <c r="W164" s="30">
        <v>135</v>
      </c>
      <c r="X164" s="9" t="s">
        <v>1148</v>
      </c>
      <c r="Y164" s="30">
        <v>22</v>
      </c>
      <c r="Z164" s="9" t="s">
        <v>1148</v>
      </c>
      <c r="AA164" s="30">
        <v>0</v>
      </c>
      <c r="AB164" s="9" t="s">
        <v>1148</v>
      </c>
      <c r="AC164" s="30">
        <v>3</v>
      </c>
      <c r="AD164" s="9" t="s">
        <v>1148</v>
      </c>
      <c r="AE164" s="80">
        <v>0</v>
      </c>
      <c r="AF164" s="46" t="s">
        <v>1148</v>
      </c>
      <c r="AG164" s="88">
        <v>160</v>
      </c>
      <c r="AH164" s="47" t="s">
        <v>1148</v>
      </c>
      <c r="AJ164" s="83">
        <v>279626</v>
      </c>
      <c r="AK164" s="46" t="s">
        <v>1148</v>
      </c>
      <c r="AL164" s="83">
        <v>45554</v>
      </c>
      <c r="AM164" s="46" t="s">
        <v>1148</v>
      </c>
      <c r="AN164" s="83">
        <v>0</v>
      </c>
      <c r="AO164" s="46" t="s">
        <v>1148</v>
      </c>
      <c r="AP164" s="83">
        <v>3927</v>
      </c>
      <c r="AQ164" s="46" t="s">
        <v>1148</v>
      </c>
      <c r="AR164" s="83">
        <v>0</v>
      </c>
      <c r="AS164" s="46" t="s">
        <v>1148</v>
      </c>
      <c r="AT164" s="204">
        <v>329107</v>
      </c>
      <c r="AU164" s="46" t="s">
        <v>1148</v>
      </c>
      <c r="AV164" s="46">
        <v>132</v>
      </c>
      <c r="AW164" s="46" t="s">
        <v>1148</v>
      </c>
      <c r="AX164" s="46">
        <v>22</v>
      </c>
      <c r="AY164" s="46" t="s">
        <v>1148</v>
      </c>
      <c r="AZ164" s="46">
        <v>0</v>
      </c>
      <c r="BA164" s="46" t="s">
        <v>1148</v>
      </c>
      <c r="BB164" s="46">
        <v>3</v>
      </c>
      <c r="BC164" s="46" t="s">
        <v>1148</v>
      </c>
      <c r="BD164" s="46">
        <v>0</v>
      </c>
      <c r="BE164" s="46" t="s">
        <v>1148</v>
      </c>
      <c r="BF164" s="209">
        <v>157</v>
      </c>
      <c r="BG164" s="7" t="s">
        <v>1148</v>
      </c>
      <c r="BI164" s="83">
        <v>7720</v>
      </c>
      <c r="BJ164" s="46" t="s">
        <v>1148</v>
      </c>
      <c r="BK164" s="83">
        <v>0</v>
      </c>
      <c r="BL164" s="46" t="s">
        <v>1148</v>
      </c>
      <c r="BM164" s="83">
        <v>0</v>
      </c>
      <c r="BN164" s="46" t="s">
        <v>1148</v>
      </c>
      <c r="BO164" s="83">
        <v>0</v>
      </c>
      <c r="BP164" s="46" t="s">
        <v>1148</v>
      </c>
      <c r="BQ164" s="83">
        <v>0</v>
      </c>
      <c r="BR164" s="46" t="s">
        <v>1148</v>
      </c>
      <c r="BS164" s="85">
        <v>7720</v>
      </c>
      <c r="BT164" s="46" t="s">
        <v>1148</v>
      </c>
      <c r="BU164" s="46">
        <v>3</v>
      </c>
      <c r="BV164" s="46" t="s">
        <v>1148</v>
      </c>
      <c r="BW164" s="46">
        <v>0</v>
      </c>
      <c r="BX164" s="46" t="s">
        <v>1148</v>
      </c>
      <c r="BY164" s="46">
        <v>0</v>
      </c>
      <c r="BZ164" s="46" t="s">
        <v>1148</v>
      </c>
      <c r="CA164" s="46">
        <v>0</v>
      </c>
      <c r="CB164" s="46" t="s">
        <v>1148</v>
      </c>
      <c r="CC164" s="46">
        <v>0</v>
      </c>
      <c r="CD164" s="46" t="s">
        <v>1148</v>
      </c>
      <c r="CE164" s="209">
        <v>3</v>
      </c>
      <c r="CF164" s="7" t="s">
        <v>1148</v>
      </c>
      <c r="CH164" s="41">
        <v>6123965</v>
      </c>
      <c r="CI164" s="41" t="s">
        <v>1148</v>
      </c>
      <c r="CJ164" s="41">
        <v>1126409</v>
      </c>
      <c r="CK164" s="41" t="s">
        <v>1148</v>
      </c>
      <c r="CL164" s="41">
        <v>0</v>
      </c>
      <c r="CM164" s="41" t="s">
        <v>1148</v>
      </c>
      <c r="CN164" s="41">
        <v>90919</v>
      </c>
      <c r="CO164" s="41" t="s">
        <v>1148</v>
      </c>
      <c r="CP164" s="43">
        <v>7341293</v>
      </c>
      <c r="CQ164" s="7" t="s">
        <v>1148</v>
      </c>
      <c r="CS164" s="39">
        <v>21.312163732921288</v>
      </c>
      <c r="CT164" s="39" t="s">
        <v>1148</v>
      </c>
      <c r="CU164" s="39">
        <v>24.726895552531062</v>
      </c>
      <c r="CV164" s="39" t="s">
        <v>1148</v>
      </c>
      <c r="CW164" s="39" t="s">
        <v>1148</v>
      </c>
      <c r="CX164" s="39" t="s">
        <v>1148</v>
      </c>
      <c r="CY164" s="39">
        <v>23.152279093455565</v>
      </c>
      <c r="CZ164" s="39" t="s">
        <v>1148</v>
      </c>
      <c r="DA164" s="44">
        <v>21.795440983056583</v>
      </c>
      <c r="DB164" s="7" t="s">
        <v>1148</v>
      </c>
      <c r="DC164" s="1" t="str">
        <f t="shared" si="2"/>
        <v>No</v>
      </c>
    </row>
    <row r="165" spans="1:107">
      <c r="A165" s="7" t="s">
        <v>571</v>
      </c>
      <c r="B165" s="7" t="s">
        <v>572</v>
      </c>
      <c r="C165" s="37" t="s">
        <v>63</v>
      </c>
      <c r="D165" s="298">
        <v>2075</v>
      </c>
      <c r="E165" s="299">
        <v>20075</v>
      </c>
      <c r="F165" s="27" t="s">
        <v>167</v>
      </c>
      <c r="G165" s="73" t="s">
        <v>160</v>
      </c>
      <c r="H165" s="35">
        <v>5441567</v>
      </c>
      <c r="I165" s="35">
        <v>78</v>
      </c>
      <c r="J165" s="294"/>
      <c r="K165" s="8">
        <v>163762</v>
      </c>
      <c r="L165" s="8" t="s">
        <v>1148</v>
      </c>
      <c r="M165" s="8">
        <v>104195</v>
      </c>
      <c r="N165" s="9" t="s">
        <v>1148</v>
      </c>
      <c r="O165" s="8">
        <v>189365</v>
      </c>
      <c r="P165" s="9" t="s">
        <v>1148</v>
      </c>
      <c r="Q165" s="8">
        <v>64333</v>
      </c>
      <c r="R165" s="9" t="s">
        <v>1148</v>
      </c>
      <c r="S165" s="8">
        <v>58491</v>
      </c>
      <c r="T165" s="9" t="s">
        <v>1148</v>
      </c>
      <c r="U165" s="33">
        <v>580146</v>
      </c>
      <c r="V165" s="9" t="s">
        <v>1148</v>
      </c>
      <c r="W165" s="30">
        <v>88</v>
      </c>
      <c r="X165" s="9" t="s">
        <v>1148</v>
      </c>
      <c r="Y165" s="30">
        <v>66</v>
      </c>
      <c r="Z165" s="9" t="s">
        <v>1148</v>
      </c>
      <c r="AA165" s="30">
        <v>100</v>
      </c>
      <c r="AB165" s="9" t="s">
        <v>1148</v>
      </c>
      <c r="AC165" s="30">
        <v>39</v>
      </c>
      <c r="AD165" s="9" t="s">
        <v>1148</v>
      </c>
      <c r="AE165" s="80">
        <v>15</v>
      </c>
      <c r="AF165" s="46" t="s">
        <v>1148</v>
      </c>
      <c r="AG165" s="88">
        <v>308</v>
      </c>
      <c r="AH165" s="47" t="s">
        <v>1148</v>
      </c>
      <c r="AJ165" s="83">
        <v>161629</v>
      </c>
      <c r="AK165" s="46" t="s">
        <v>1148</v>
      </c>
      <c r="AL165" s="83">
        <v>104195</v>
      </c>
      <c r="AM165" s="46" t="s">
        <v>1148</v>
      </c>
      <c r="AN165" s="83">
        <v>187876</v>
      </c>
      <c r="AO165" s="46" t="s">
        <v>1148</v>
      </c>
      <c r="AP165" s="83">
        <v>63560</v>
      </c>
      <c r="AQ165" s="46" t="s">
        <v>1148</v>
      </c>
      <c r="AR165" s="83">
        <v>58491</v>
      </c>
      <c r="AS165" s="46" t="s">
        <v>1148</v>
      </c>
      <c r="AT165" s="204">
        <v>575751</v>
      </c>
      <c r="AU165" s="46" t="s">
        <v>1148</v>
      </c>
      <c r="AV165" s="46">
        <v>86</v>
      </c>
      <c r="AW165" s="46" t="s">
        <v>1148</v>
      </c>
      <c r="AX165" s="46">
        <v>66</v>
      </c>
      <c r="AY165" s="46" t="s">
        <v>1148</v>
      </c>
      <c r="AZ165" s="46">
        <v>96</v>
      </c>
      <c r="BA165" s="46" t="s">
        <v>1148</v>
      </c>
      <c r="BB165" s="46">
        <v>37</v>
      </c>
      <c r="BC165" s="46" t="s">
        <v>1148</v>
      </c>
      <c r="BD165" s="46">
        <v>15</v>
      </c>
      <c r="BE165" s="46" t="s">
        <v>1148</v>
      </c>
      <c r="BF165" s="209">
        <v>300</v>
      </c>
      <c r="BG165" s="7" t="s">
        <v>1148</v>
      </c>
      <c r="BI165" s="83">
        <v>2133</v>
      </c>
      <c r="BJ165" s="46" t="s">
        <v>1148</v>
      </c>
      <c r="BK165" s="83">
        <v>0</v>
      </c>
      <c r="BL165" s="46" t="s">
        <v>1148</v>
      </c>
      <c r="BM165" s="83">
        <v>1489</v>
      </c>
      <c r="BN165" s="46" t="s">
        <v>1148</v>
      </c>
      <c r="BO165" s="83">
        <v>773</v>
      </c>
      <c r="BP165" s="46" t="s">
        <v>1148</v>
      </c>
      <c r="BQ165" s="83">
        <v>0</v>
      </c>
      <c r="BR165" s="46" t="s">
        <v>1148</v>
      </c>
      <c r="BS165" s="85">
        <v>4395</v>
      </c>
      <c r="BT165" s="46" t="s">
        <v>1148</v>
      </c>
      <c r="BU165" s="46">
        <v>2</v>
      </c>
      <c r="BV165" s="46" t="s">
        <v>1148</v>
      </c>
      <c r="BW165" s="46">
        <v>0</v>
      </c>
      <c r="BX165" s="46" t="s">
        <v>1148</v>
      </c>
      <c r="BY165" s="46">
        <v>4</v>
      </c>
      <c r="BZ165" s="46" t="s">
        <v>1148</v>
      </c>
      <c r="CA165" s="46">
        <v>2</v>
      </c>
      <c r="CB165" s="46" t="s">
        <v>1148</v>
      </c>
      <c r="CC165" s="46">
        <v>0</v>
      </c>
      <c r="CD165" s="46" t="s">
        <v>1148</v>
      </c>
      <c r="CE165" s="209">
        <v>8</v>
      </c>
      <c r="CF165" s="7" t="s">
        <v>1148</v>
      </c>
      <c r="CH165" s="41">
        <v>4860591</v>
      </c>
      <c r="CI165" s="41" t="s">
        <v>1148</v>
      </c>
      <c r="CJ165" s="41">
        <v>3162595</v>
      </c>
      <c r="CK165" s="41" t="s">
        <v>1148</v>
      </c>
      <c r="CL165" s="41">
        <v>5543610</v>
      </c>
      <c r="CM165" s="41" t="s">
        <v>1148</v>
      </c>
      <c r="CN165" s="41">
        <v>1756169</v>
      </c>
      <c r="CO165" s="41" t="s">
        <v>1148</v>
      </c>
      <c r="CP165" s="43">
        <v>15322965</v>
      </c>
      <c r="CQ165" s="7" t="s">
        <v>1148</v>
      </c>
      <c r="CS165" s="39">
        <v>29.680823390041645</v>
      </c>
      <c r="CT165" s="39" t="s">
        <v>1148</v>
      </c>
      <c r="CU165" s="39">
        <v>30.352656077546907</v>
      </c>
      <c r="CV165" s="39" t="s">
        <v>1148</v>
      </c>
      <c r="CW165" s="39">
        <v>29.274733979352046</v>
      </c>
      <c r="CX165" s="39" t="s">
        <v>1148</v>
      </c>
      <c r="CY165" s="39">
        <v>27.298105171529386</v>
      </c>
      <c r="CZ165" s="39" t="s">
        <v>1148</v>
      </c>
      <c r="DA165" s="44">
        <v>26.412256569897924</v>
      </c>
      <c r="DB165" s="7" t="s">
        <v>1148</v>
      </c>
      <c r="DC165" s="1" t="str">
        <f t="shared" si="2"/>
        <v>No</v>
      </c>
    </row>
    <row r="166" spans="1:107">
      <c r="A166" s="7" t="s">
        <v>266</v>
      </c>
      <c r="B166" s="7" t="s">
        <v>267</v>
      </c>
      <c r="C166" s="37" t="s">
        <v>75</v>
      </c>
      <c r="D166" s="298">
        <v>6017</v>
      </c>
      <c r="E166" s="299">
        <v>60017</v>
      </c>
      <c r="F166" s="27" t="s">
        <v>164</v>
      </c>
      <c r="G166" s="73" t="s">
        <v>160</v>
      </c>
      <c r="H166" s="35">
        <v>861505</v>
      </c>
      <c r="I166" s="35">
        <v>77</v>
      </c>
      <c r="J166" s="294"/>
      <c r="K166" s="8">
        <v>307667</v>
      </c>
      <c r="L166" s="8" t="s">
        <v>1148</v>
      </c>
      <c r="M166" s="8">
        <v>88026</v>
      </c>
      <c r="N166" s="9" t="s">
        <v>1148</v>
      </c>
      <c r="O166" s="8">
        <v>32607</v>
      </c>
      <c r="P166" s="9" t="s">
        <v>1148</v>
      </c>
      <c r="Q166" s="8">
        <v>49139</v>
      </c>
      <c r="R166" s="9" t="s">
        <v>1148</v>
      </c>
      <c r="S166" s="8">
        <v>0</v>
      </c>
      <c r="T166" s="9" t="s">
        <v>1148</v>
      </c>
      <c r="U166" s="33">
        <v>477439</v>
      </c>
      <c r="V166" s="9" t="s">
        <v>1148</v>
      </c>
      <c r="W166" s="30">
        <v>144.65</v>
      </c>
      <c r="X166" s="9" t="s">
        <v>1148</v>
      </c>
      <c r="Y166" s="30">
        <v>46.2</v>
      </c>
      <c r="Z166" s="9" t="s">
        <v>1148</v>
      </c>
      <c r="AA166" s="30">
        <v>14.1</v>
      </c>
      <c r="AB166" s="9" t="s">
        <v>1148</v>
      </c>
      <c r="AC166" s="30">
        <v>34.31</v>
      </c>
      <c r="AD166" s="9" t="s">
        <v>1148</v>
      </c>
      <c r="AE166" s="80">
        <v>0</v>
      </c>
      <c r="AF166" s="46" t="s">
        <v>1148</v>
      </c>
      <c r="AG166" s="88">
        <v>239.26</v>
      </c>
      <c r="AH166" s="47" t="s">
        <v>1148</v>
      </c>
      <c r="AJ166" s="83">
        <v>296767</v>
      </c>
      <c r="AK166" s="46" t="s">
        <v>1148</v>
      </c>
      <c r="AL166" s="83">
        <v>88026</v>
      </c>
      <c r="AM166" s="46" t="s">
        <v>1148</v>
      </c>
      <c r="AN166" s="83">
        <v>32607</v>
      </c>
      <c r="AO166" s="46" t="s">
        <v>1148</v>
      </c>
      <c r="AP166" s="83">
        <v>46739</v>
      </c>
      <c r="AQ166" s="46" t="s">
        <v>1148</v>
      </c>
      <c r="AR166" s="83">
        <v>0</v>
      </c>
      <c r="AS166" s="46" t="s">
        <v>1148</v>
      </c>
      <c r="AT166" s="204">
        <v>464139</v>
      </c>
      <c r="AU166" s="46" t="s">
        <v>1148</v>
      </c>
      <c r="AV166" s="46">
        <v>135.65</v>
      </c>
      <c r="AW166" s="46" t="s">
        <v>1148</v>
      </c>
      <c r="AX166" s="46">
        <v>46.2</v>
      </c>
      <c r="AY166" s="46" t="s">
        <v>1148</v>
      </c>
      <c r="AZ166" s="46">
        <v>14.1</v>
      </c>
      <c r="BA166" s="46" t="s">
        <v>1148</v>
      </c>
      <c r="BB166" s="46">
        <v>32.31</v>
      </c>
      <c r="BC166" s="46" t="s">
        <v>1148</v>
      </c>
      <c r="BD166" s="46">
        <v>0</v>
      </c>
      <c r="BE166" s="46" t="s">
        <v>1148</v>
      </c>
      <c r="BF166" s="209">
        <v>228.26</v>
      </c>
      <c r="BG166" s="7" t="s">
        <v>1148</v>
      </c>
      <c r="BI166" s="83">
        <v>10900</v>
      </c>
      <c r="BJ166" s="46" t="s">
        <v>1148</v>
      </c>
      <c r="BK166" s="83">
        <v>0</v>
      </c>
      <c r="BL166" s="46" t="s">
        <v>1148</v>
      </c>
      <c r="BM166" s="83">
        <v>0</v>
      </c>
      <c r="BN166" s="46" t="s">
        <v>1148</v>
      </c>
      <c r="BO166" s="83">
        <v>2400</v>
      </c>
      <c r="BP166" s="46" t="s">
        <v>1148</v>
      </c>
      <c r="BQ166" s="83">
        <v>0</v>
      </c>
      <c r="BR166" s="46" t="s">
        <v>1148</v>
      </c>
      <c r="BS166" s="85">
        <v>13300</v>
      </c>
      <c r="BT166" s="46" t="s">
        <v>1148</v>
      </c>
      <c r="BU166" s="46">
        <v>9</v>
      </c>
      <c r="BV166" s="46" t="s">
        <v>1148</v>
      </c>
      <c r="BW166" s="46">
        <v>0</v>
      </c>
      <c r="BX166" s="46" t="s">
        <v>1148</v>
      </c>
      <c r="BY166" s="46">
        <v>0</v>
      </c>
      <c r="BZ166" s="46" t="s">
        <v>1148</v>
      </c>
      <c r="CA166" s="46">
        <v>2</v>
      </c>
      <c r="CB166" s="46" t="s">
        <v>1148</v>
      </c>
      <c r="CC166" s="46">
        <v>0</v>
      </c>
      <c r="CD166" s="46" t="s">
        <v>1148</v>
      </c>
      <c r="CE166" s="209">
        <v>11</v>
      </c>
      <c r="CF166" s="7" t="s">
        <v>1148</v>
      </c>
      <c r="CH166" s="41">
        <v>0</v>
      </c>
      <c r="CI166" s="41" t="s">
        <v>1148</v>
      </c>
      <c r="CJ166" s="41">
        <v>0</v>
      </c>
      <c r="CK166" s="41" t="s">
        <v>1148</v>
      </c>
      <c r="CL166" s="41">
        <v>0</v>
      </c>
      <c r="CM166" s="41" t="s">
        <v>1148</v>
      </c>
      <c r="CN166" s="41">
        <v>0</v>
      </c>
      <c r="CO166" s="41" t="s">
        <v>1148</v>
      </c>
      <c r="CP166" s="43">
        <v>0</v>
      </c>
      <c r="CQ166" s="7" t="s">
        <v>1148</v>
      </c>
      <c r="CS166" s="39">
        <v>0</v>
      </c>
      <c r="CT166" s="39" t="s">
        <v>1148</v>
      </c>
      <c r="CU166" s="39">
        <v>0</v>
      </c>
      <c r="CV166" s="39" t="s">
        <v>1148</v>
      </c>
      <c r="CW166" s="39">
        <v>0</v>
      </c>
      <c r="CX166" s="39" t="s">
        <v>1148</v>
      </c>
      <c r="CY166" s="39">
        <v>0</v>
      </c>
      <c r="CZ166" s="39" t="s">
        <v>1148</v>
      </c>
      <c r="DA166" s="44">
        <v>0</v>
      </c>
      <c r="DB166" s="7" t="s">
        <v>1148</v>
      </c>
      <c r="DC166" s="1" t="str">
        <f t="shared" si="2"/>
        <v>No</v>
      </c>
    </row>
    <row r="167" spans="1:107">
      <c r="A167" s="7" t="s">
        <v>254</v>
      </c>
      <c r="B167" s="7" t="s">
        <v>255</v>
      </c>
      <c r="C167" s="37" t="s">
        <v>46</v>
      </c>
      <c r="D167" s="298">
        <v>6022</v>
      </c>
      <c r="E167" s="299">
        <v>60022</v>
      </c>
      <c r="F167" s="27" t="s">
        <v>167</v>
      </c>
      <c r="G167" s="73" t="s">
        <v>160</v>
      </c>
      <c r="H167" s="35">
        <v>594309</v>
      </c>
      <c r="I167" s="35">
        <v>77</v>
      </c>
      <c r="J167" s="294"/>
      <c r="K167" s="8">
        <v>370620</v>
      </c>
      <c r="L167" s="8" t="s">
        <v>1148</v>
      </c>
      <c r="M167" s="8">
        <v>84484</v>
      </c>
      <c r="N167" s="9" t="s">
        <v>1148</v>
      </c>
      <c r="O167" s="8">
        <v>25622</v>
      </c>
      <c r="P167" s="9" t="s">
        <v>1148</v>
      </c>
      <c r="Q167" s="8">
        <v>87437</v>
      </c>
      <c r="R167" s="9" t="s">
        <v>1148</v>
      </c>
      <c r="S167" s="8">
        <v>0</v>
      </c>
      <c r="T167" s="9" t="s">
        <v>1148</v>
      </c>
      <c r="U167" s="33">
        <v>568163</v>
      </c>
      <c r="V167" s="9" t="s">
        <v>1148</v>
      </c>
      <c r="W167" s="30">
        <v>141</v>
      </c>
      <c r="X167" s="9" t="s">
        <v>1148</v>
      </c>
      <c r="Y167" s="30">
        <v>64</v>
      </c>
      <c r="Z167" s="9" t="s">
        <v>1148</v>
      </c>
      <c r="AA167" s="30">
        <v>11</v>
      </c>
      <c r="AB167" s="9" t="s">
        <v>1148</v>
      </c>
      <c r="AC167" s="30">
        <v>58</v>
      </c>
      <c r="AD167" s="9" t="s">
        <v>1148</v>
      </c>
      <c r="AE167" s="80">
        <v>0</v>
      </c>
      <c r="AF167" s="46" t="s">
        <v>1148</v>
      </c>
      <c r="AG167" s="88">
        <v>274</v>
      </c>
      <c r="AH167" s="47" t="s">
        <v>1148</v>
      </c>
      <c r="AJ167" s="83">
        <v>363169</v>
      </c>
      <c r="AK167" s="46" t="s">
        <v>1148</v>
      </c>
      <c r="AL167" s="83">
        <v>84484</v>
      </c>
      <c r="AM167" s="46" t="s">
        <v>1148</v>
      </c>
      <c r="AN167" s="83">
        <v>25622</v>
      </c>
      <c r="AO167" s="46" t="s">
        <v>1148</v>
      </c>
      <c r="AP167" s="83">
        <v>76639</v>
      </c>
      <c r="AQ167" s="46" t="s">
        <v>1148</v>
      </c>
      <c r="AR167" s="83">
        <v>0</v>
      </c>
      <c r="AS167" s="46" t="s">
        <v>1148</v>
      </c>
      <c r="AT167" s="204">
        <v>549914</v>
      </c>
      <c r="AU167" s="46" t="s">
        <v>1148</v>
      </c>
      <c r="AV167" s="46">
        <v>137</v>
      </c>
      <c r="AW167" s="46" t="s">
        <v>1148</v>
      </c>
      <c r="AX167" s="46">
        <v>64</v>
      </c>
      <c r="AY167" s="46" t="s">
        <v>1148</v>
      </c>
      <c r="AZ167" s="46">
        <v>11</v>
      </c>
      <c r="BA167" s="46" t="s">
        <v>1148</v>
      </c>
      <c r="BB167" s="46">
        <v>39</v>
      </c>
      <c r="BC167" s="46" t="s">
        <v>1148</v>
      </c>
      <c r="BD167" s="46">
        <v>0</v>
      </c>
      <c r="BE167" s="46" t="s">
        <v>1148</v>
      </c>
      <c r="BF167" s="209">
        <v>251</v>
      </c>
      <c r="BG167" s="7" t="s">
        <v>1148</v>
      </c>
      <c r="BI167" s="83">
        <v>7451</v>
      </c>
      <c r="BJ167" s="46" t="s">
        <v>1148</v>
      </c>
      <c r="BK167" s="83">
        <v>0</v>
      </c>
      <c r="BL167" s="46" t="s">
        <v>1148</v>
      </c>
      <c r="BM167" s="83">
        <v>0</v>
      </c>
      <c r="BN167" s="46" t="s">
        <v>1148</v>
      </c>
      <c r="BO167" s="83">
        <v>10798</v>
      </c>
      <c r="BP167" s="46" t="s">
        <v>1148</v>
      </c>
      <c r="BQ167" s="83">
        <v>0</v>
      </c>
      <c r="BR167" s="46" t="s">
        <v>1148</v>
      </c>
      <c r="BS167" s="85">
        <v>18249</v>
      </c>
      <c r="BT167" s="46" t="s">
        <v>1148</v>
      </c>
      <c r="BU167" s="46">
        <v>4</v>
      </c>
      <c r="BV167" s="46" t="s">
        <v>1148</v>
      </c>
      <c r="BW167" s="46">
        <v>0</v>
      </c>
      <c r="BX167" s="46" t="s">
        <v>1148</v>
      </c>
      <c r="BY167" s="46">
        <v>0</v>
      </c>
      <c r="BZ167" s="46" t="s">
        <v>1148</v>
      </c>
      <c r="CA167" s="46">
        <v>19</v>
      </c>
      <c r="CB167" s="46" t="s">
        <v>1148</v>
      </c>
      <c r="CC167" s="46">
        <v>0</v>
      </c>
      <c r="CD167" s="46" t="s">
        <v>1148</v>
      </c>
      <c r="CE167" s="209">
        <v>23</v>
      </c>
      <c r="CF167" s="7" t="s">
        <v>1148</v>
      </c>
      <c r="CH167" s="41">
        <v>0</v>
      </c>
      <c r="CI167" s="41" t="s">
        <v>1148</v>
      </c>
      <c r="CJ167" s="41">
        <v>0</v>
      </c>
      <c r="CK167" s="41" t="s">
        <v>1148</v>
      </c>
      <c r="CL167" s="41">
        <v>0</v>
      </c>
      <c r="CM167" s="41" t="s">
        <v>1148</v>
      </c>
      <c r="CN167" s="41">
        <v>0</v>
      </c>
      <c r="CO167" s="41" t="s">
        <v>1148</v>
      </c>
      <c r="CP167" s="43">
        <v>0</v>
      </c>
      <c r="CQ167" s="7" t="s">
        <v>1148</v>
      </c>
      <c r="CS167" s="39">
        <v>0</v>
      </c>
      <c r="CT167" s="39" t="s">
        <v>1148</v>
      </c>
      <c r="CU167" s="39">
        <v>0</v>
      </c>
      <c r="CV167" s="39" t="s">
        <v>1148</v>
      </c>
      <c r="CW167" s="39">
        <v>0</v>
      </c>
      <c r="CX167" s="39" t="s">
        <v>1148</v>
      </c>
      <c r="CY167" s="39">
        <v>0</v>
      </c>
      <c r="CZ167" s="39" t="s">
        <v>1148</v>
      </c>
      <c r="DA167" s="44">
        <v>0</v>
      </c>
      <c r="DB167" s="7" t="s">
        <v>1148</v>
      </c>
      <c r="DC167" s="1" t="str">
        <f t="shared" si="2"/>
        <v>No</v>
      </c>
    </row>
    <row r="168" spans="1:107">
      <c r="A168" s="7" t="s">
        <v>473</v>
      </c>
      <c r="B168" s="7" t="s">
        <v>186</v>
      </c>
      <c r="C168" s="37" t="s">
        <v>77</v>
      </c>
      <c r="D168" s="298">
        <v>3015</v>
      </c>
      <c r="E168" s="299">
        <v>30015</v>
      </c>
      <c r="F168" s="27" t="s">
        <v>167</v>
      </c>
      <c r="G168" s="73" t="s">
        <v>160</v>
      </c>
      <c r="H168" s="35">
        <v>381502</v>
      </c>
      <c r="I168" s="35">
        <v>77</v>
      </c>
      <c r="J168" s="294"/>
      <c r="K168" s="8">
        <v>189000</v>
      </c>
      <c r="L168" s="8" t="s">
        <v>1148</v>
      </c>
      <c r="M168" s="8">
        <v>32461</v>
      </c>
      <c r="N168" s="9" t="s">
        <v>1148</v>
      </c>
      <c r="O168" s="8">
        <v>1924</v>
      </c>
      <c r="P168" s="9" t="s">
        <v>1148</v>
      </c>
      <c r="Q168" s="8">
        <v>30602</v>
      </c>
      <c r="R168" s="9" t="s">
        <v>1148</v>
      </c>
      <c r="S168" s="8">
        <v>0</v>
      </c>
      <c r="T168" s="9" t="s">
        <v>1148</v>
      </c>
      <c r="U168" s="33">
        <v>253987</v>
      </c>
      <c r="V168" s="9" t="s">
        <v>1148</v>
      </c>
      <c r="W168" s="30">
        <v>117.72999999999999</v>
      </c>
      <c r="X168" s="9" t="s">
        <v>1148</v>
      </c>
      <c r="Y168" s="30">
        <v>21.57</v>
      </c>
      <c r="Z168" s="9" t="s">
        <v>1148</v>
      </c>
      <c r="AA168" s="30">
        <v>1.77</v>
      </c>
      <c r="AB168" s="9" t="s">
        <v>1148</v>
      </c>
      <c r="AC168" s="30">
        <v>18.93</v>
      </c>
      <c r="AD168" s="9" t="s">
        <v>1148</v>
      </c>
      <c r="AE168" s="80">
        <v>0</v>
      </c>
      <c r="AF168" s="46" t="s">
        <v>1148</v>
      </c>
      <c r="AG168" s="88">
        <v>160</v>
      </c>
      <c r="AH168" s="47" t="s">
        <v>1148</v>
      </c>
      <c r="AJ168" s="83">
        <v>163236</v>
      </c>
      <c r="AK168" s="46" t="s">
        <v>1148</v>
      </c>
      <c r="AL168" s="83">
        <v>29832</v>
      </c>
      <c r="AM168" s="46" t="s">
        <v>1148</v>
      </c>
      <c r="AN168" s="83">
        <v>877</v>
      </c>
      <c r="AO168" s="46" t="s">
        <v>1148</v>
      </c>
      <c r="AP168" s="83">
        <v>24982</v>
      </c>
      <c r="AQ168" s="46" t="s">
        <v>1148</v>
      </c>
      <c r="AR168" s="83">
        <v>0</v>
      </c>
      <c r="AS168" s="46" t="s">
        <v>1148</v>
      </c>
      <c r="AT168" s="204">
        <v>218927</v>
      </c>
      <c r="AU168" s="46" t="s">
        <v>1148</v>
      </c>
      <c r="AV168" s="46">
        <v>81.72999999999999</v>
      </c>
      <c r="AW168" s="46" t="s">
        <v>1148</v>
      </c>
      <c r="AX168" s="46">
        <v>19.57</v>
      </c>
      <c r="AY168" s="46" t="s">
        <v>1148</v>
      </c>
      <c r="AZ168" s="46">
        <v>0.77</v>
      </c>
      <c r="BA168" s="46" t="s">
        <v>1148</v>
      </c>
      <c r="BB168" s="46">
        <v>12.93</v>
      </c>
      <c r="BC168" s="46" t="s">
        <v>1148</v>
      </c>
      <c r="BD168" s="46">
        <v>0</v>
      </c>
      <c r="BE168" s="46" t="s">
        <v>1148</v>
      </c>
      <c r="BF168" s="209">
        <v>115</v>
      </c>
      <c r="BG168" s="7" t="s">
        <v>1148</v>
      </c>
      <c r="BI168" s="83">
        <v>25764</v>
      </c>
      <c r="BJ168" s="46" t="s">
        <v>1148</v>
      </c>
      <c r="BK168" s="83">
        <v>2629</v>
      </c>
      <c r="BL168" s="46" t="s">
        <v>1148</v>
      </c>
      <c r="BM168" s="83">
        <v>1047</v>
      </c>
      <c r="BN168" s="46" t="s">
        <v>1148</v>
      </c>
      <c r="BO168" s="83">
        <v>5620</v>
      </c>
      <c r="BP168" s="46" t="s">
        <v>1148</v>
      </c>
      <c r="BQ168" s="83">
        <v>0</v>
      </c>
      <c r="BR168" s="46" t="s">
        <v>1148</v>
      </c>
      <c r="BS168" s="85">
        <v>35060</v>
      </c>
      <c r="BT168" s="46" t="s">
        <v>1148</v>
      </c>
      <c r="BU168" s="46">
        <v>36</v>
      </c>
      <c r="BV168" s="46" t="s">
        <v>1148</v>
      </c>
      <c r="BW168" s="46">
        <v>2</v>
      </c>
      <c r="BX168" s="46" t="s">
        <v>1148</v>
      </c>
      <c r="BY168" s="46">
        <v>1</v>
      </c>
      <c r="BZ168" s="46" t="s">
        <v>1148</v>
      </c>
      <c r="CA168" s="46">
        <v>6</v>
      </c>
      <c r="CB168" s="46" t="s">
        <v>1148</v>
      </c>
      <c r="CC168" s="46">
        <v>0</v>
      </c>
      <c r="CD168" s="46" t="s">
        <v>1148</v>
      </c>
      <c r="CE168" s="209">
        <v>45</v>
      </c>
      <c r="CF168" s="7" t="s">
        <v>1148</v>
      </c>
      <c r="CH168" s="41">
        <v>3539063</v>
      </c>
      <c r="CI168" s="41" t="s">
        <v>1148</v>
      </c>
      <c r="CJ168" s="41">
        <v>847022</v>
      </c>
      <c r="CK168" s="41" t="s">
        <v>1148</v>
      </c>
      <c r="CL168" s="41">
        <v>19915</v>
      </c>
      <c r="CM168" s="41" t="s">
        <v>1148</v>
      </c>
      <c r="CN168" s="41">
        <v>617816</v>
      </c>
      <c r="CO168" s="41" t="s">
        <v>1148</v>
      </c>
      <c r="CP168" s="43">
        <v>5023816</v>
      </c>
      <c r="CQ168" s="7" t="s">
        <v>1148</v>
      </c>
      <c r="CS168" s="39">
        <v>18.725201058201058</v>
      </c>
      <c r="CT168" s="39" t="s">
        <v>1148</v>
      </c>
      <c r="CU168" s="39">
        <v>26.093527617756692</v>
      </c>
      <c r="CV168" s="39" t="s">
        <v>1148</v>
      </c>
      <c r="CW168" s="39">
        <v>10.350831600831601</v>
      </c>
      <c r="CX168" s="39" t="s">
        <v>1148</v>
      </c>
      <c r="CY168" s="39">
        <v>20.188745833605648</v>
      </c>
      <c r="CZ168" s="39" t="s">
        <v>1148</v>
      </c>
      <c r="DA168" s="44">
        <v>19.77981550236823</v>
      </c>
      <c r="DB168" s="7" t="s">
        <v>1148</v>
      </c>
      <c r="DC168" s="1" t="str">
        <f t="shared" si="2"/>
        <v>No</v>
      </c>
    </row>
    <row r="169" spans="1:107">
      <c r="A169" s="7" t="s">
        <v>520</v>
      </c>
      <c r="B169" s="7" t="s">
        <v>521</v>
      </c>
      <c r="C169" s="37" t="s">
        <v>56</v>
      </c>
      <c r="D169" s="298">
        <v>4014</v>
      </c>
      <c r="E169" s="299">
        <v>40014</v>
      </c>
      <c r="F169" s="27" t="s">
        <v>167</v>
      </c>
      <c r="G169" s="73" t="s">
        <v>160</v>
      </c>
      <c r="H169" s="35">
        <v>208948</v>
      </c>
      <c r="I169" s="35">
        <v>76</v>
      </c>
      <c r="J169" s="294"/>
      <c r="K169" s="8">
        <v>114907</v>
      </c>
      <c r="L169" s="8" t="s">
        <v>1148</v>
      </c>
      <c r="M169" s="8">
        <v>19049</v>
      </c>
      <c r="N169" s="9" t="s">
        <v>1148</v>
      </c>
      <c r="O169" s="8">
        <v>3919</v>
      </c>
      <c r="P169" s="9" t="s">
        <v>1148</v>
      </c>
      <c r="Q169" s="8">
        <v>29590</v>
      </c>
      <c r="R169" s="9" t="s">
        <v>1148</v>
      </c>
      <c r="S169" s="8">
        <v>0</v>
      </c>
      <c r="T169" s="9" t="s">
        <v>1148</v>
      </c>
      <c r="U169" s="33">
        <v>167465</v>
      </c>
      <c r="V169" s="9" t="s">
        <v>1148</v>
      </c>
      <c r="W169" s="30">
        <v>67</v>
      </c>
      <c r="X169" s="9" t="s">
        <v>1148</v>
      </c>
      <c r="Y169" s="30">
        <v>13</v>
      </c>
      <c r="Z169" s="9" t="s">
        <v>1148</v>
      </c>
      <c r="AA169" s="30">
        <v>2</v>
      </c>
      <c r="AB169" s="9" t="s">
        <v>1148</v>
      </c>
      <c r="AC169" s="30">
        <v>17</v>
      </c>
      <c r="AD169" s="9" t="s">
        <v>1148</v>
      </c>
      <c r="AE169" s="80">
        <v>0</v>
      </c>
      <c r="AF169" s="46" t="s">
        <v>1148</v>
      </c>
      <c r="AG169" s="88">
        <v>99</v>
      </c>
      <c r="AH169" s="47" t="s">
        <v>1148</v>
      </c>
      <c r="AJ169" s="83">
        <v>109667</v>
      </c>
      <c r="AK169" s="46" t="s">
        <v>1148</v>
      </c>
      <c r="AL169" s="83">
        <v>16992</v>
      </c>
      <c r="AM169" s="46" t="s">
        <v>1148</v>
      </c>
      <c r="AN169" s="83">
        <v>2020</v>
      </c>
      <c r="AO169" s="46" t="s">
        <v>1148</v>
      </c>
      <c r="AP169" s="83">
        <v>26054</v>
      </c>
      <c r="AQ169" s="46" t="s">
        <v>1148</v>
      </c>
      <c r="AR169" s="83">
        <v>0</v>
      </c>
      <c r="AS169" s="46" t="s">
        <v>1148</v>
      </c>
      <c r="AT169" s="204">
        <v>154733</v>
      </c>
      <c r="AU169" s="46" t="s">
        <v>1148</v>
      </c>
      <c r="AV169" s="46">
        <v>62</v>
      </c>
      <c r="AW169" s="46" t="s">
        <v>1148</v>
      </c>
      <c r="AX169" s="46">
        <v>11</v>
      </c>
      <c r="AY169" s="46" t="s">
        <v>1148</v>
      </c>
      <c r="AZ169" s="46">
        <v>1</v>
      </c>
      <c r="BA169" s="46" t="s">
        <v>1148</v>
      </c>
      <c r="BB169" s="46">
        <v>14</v>
      </c>
      <c r="BC169" s="46" t="s">
        <v>1148</v>
      </c>
      <c r="BD169" s="46">
        <v>0</v>
      </c>
      <c r="BE169" s="46" t="s">
        <v>1148</v>
      </c>
      <c r="BF169" s="209">
        <v>88</v>
      </c>
      <c r="BG169" s="7" t="s">
        <v>1148</v>
      </c>
      <c r="BI169" s="83">
        <v>5240</v>
      </c>
      <c r="BJ169" s="46" t="s">
        <v>1148</v>
      </c>
      <c r="BK169" s="83">
        <v>2057</v>
      </c>
      <c r="BL169" s="46" t="s">
        <v>1148</v>
      </c>
      <c r="BM169" s="83">
        <v>1899</v>
      </c>
      <c r="BN169" s="46" t="s">
        <v>1148</v>
      </c>
      <c r="BO169" s="83">
        <v>3536</v>
      </c>
      <c r="BP169" s="46" t="s">
        <v>1148</v>
      </c>
      <c r="BQ169" s="83">
        <v>0</v>
      </c>
      <c r="BR169" s="46" t="s">
        <v>1148</v>
      </c>
      <c r="BS169" s="85">
        <v>12732</v>
      </c>
      <c r="BT169" s="46" t="s">
        <v>1148</v>
      </c>
      <c r="BU169" s="46">
        <v>5</v>
      </c>
      <c r="BV169" s="46" t="s">
        <v>1148</v>
      </c>
      <c r="BW169" s="46">
        <v>2</v>
      </c>
      <c r="BX169" s="46" t="s">
        <v>1148</v>
      </c>
      <c r="BY169" s="46">
        <v>1</v>
      </c>
      <c r="BZ169" s="46" t="s">
        <v>1148</v>
      </c>
      <c r="CA169" s="46">
        <v>3</v>
      </c>
      <c r="CB169" s="46" t="s">
        <v>1148</v>
      </c>
      <c r="CC169" s="46">
        <v>0</v>
      </c>
      <c r="CD169" s="46" t="s">
        <v>1148</v>
      </c>
      <c r="CE169" s="209">
        <v>11</v>
      </c>
      <c r="CF169" s="7" t="s">
        <v>1148</v>
      </c>
      <c r="CH169" s="41">
        <v>1589701</v>
      </c>
      <c r="CI169" s="41" t="s">
        <v>1148</v>
      </c>
      <c r="CJ169" s="41">
        <v>331980</v>
      </c>
      <c r="CK169" s="41" t="s">
        <v>1148</v>
      </c>
      <c r="CL169" s="41">
        <v>53429</v>
      </c>
      <c r="CM169" s="41" t="s">
        <v>1148</v>
      </c>
      <c r="CN169" s="41">
        <v>605583</v>
      </c>
      <c r="CO169" s="41" t="s">
        <v>1148</v>
      </c>
      <c r="CP169" s="43">
        <v>2580693</v>
      </c>
      <c r="CQ169" s="7" t="s">
        <v>1148</v>
      </c>
      <c r="CS169" s="39">
        <v>13.834674998041894</v>
      </c>
      <c r="CT169" s="39" t="s">
        <v>1148</v>
      </c>
      <c r="CU169" s="39">
        <v>17.427686492729276</v>
      </c>
      <c r="CV169" s="39" t="s">
        <v>1148</v>
      </c>
      <c r="CW169" s="39">
        <v>13.633324827762184</v>
      </c>
      <c r="CX169" s="39" t="s">
        <v>1148</v>
      </c>
      <c r="CY169" s="39">
        <v>20.465799256505576</v>
      </c>
      <c r="CZ169" s="39" t="s">
        <v>1148</v>
      </c>
      <c r="DA169" s="44">
        <v>15.410342459618427</v>
      </c>
      <c r="DB169" s="7" t="s">
        <v>1148</v>
      </c>
      <c r="DC169" s="1" t="str">
        <f t="shared" si="2"/>
        <v>No</v>
      </c>
    </row>
    <row r="170" spans="1:107">
      <c r="A170" s="7" t="s">
        <v>280</v>
      </c>
      <c r="B170" s="7" t="s">
        <v>281</v>
      </c>
      <c r="C170" s="37" t="s">
        <v>36</v>
      </c>
      <c r="D170" s="298">
        <v>4025</v>
      </c>
      <c r="E170" s="299">
        <v>40025</v>
      </c>
      <c r="F170" s="27" t="s">
        <v>167</v>
      </c>
      <c r="G170" s="73" t="s">
        <v>160</v>
      </c>
      <c r="H170" s="35">
        <v>260677</v>
      </c>
      <c r="I170" s="35">
        <v>76</v>
      </c>
      <c r="J170" s="294"/>
      <c r="K170" s="8">
        <v>326590</v>
      </c>
      <c r="L170" s="8" t="s">
        <v>1148</v>
      </c>
      <c r="M170" s="8">
        <v>34658</v>
      </c>
      <c r="N170" s="9" t="s">
        <v>1148</v>
      </c>
      <c r="O170" s="8">
        <v>31685</v>
      </c>
      <c r="P170" s="9" t="s">
        <v>1148</v>
      </c>
      <c r="Q170" s="8">
        <v>86983</v>
      </c>
      <c r="R170" s="9" t="s">
        <v>1148</v>
      </c>
      <c r="S170" s="8">
        <v>0</v>
      </c>
      <c r="T170" s="9" t="s">
        <v>1148</v>
      </c>
      <c r="U170" s="33">
        <v>479916</v>
      </c>
      <c r="V170" s="9" t="s">
        <v>1148</v>
      </c>
      <c r="W170" s="30">
        <v>181</v>
      </c>
      <c r="X170" s="9" t="s">
        <v>1148</v>
      </c>
      <c r="Y170" s="30">
        <v>18</v>
      </c>
      <c r="Z170" s="9" t="s">
        <v>1148</v>
      </c>
      <c r="AA170" s="30">
        <v>20</v>
      </c>
      <c r="AB170" s="9" t="s">
        <v>1148</v>
      </c>
      <c r="AC170" s="30">
        <v>49</v>
      </c>
      <c r="AD170" s="9" t="s">
        <v>1148</v>
      </c>
      <c r="AE170" s="80">
        <v>0</v>
      </c>
      <c r="AF170" s="46" t="s">
        <v>1148</v>
      </c>
      <c r="AG170" s="88">
        <v>268</v>
      </c>
      <c r="AH170" s="47" t="s">
        <v>1148</v>
      </c>
      <c r="AJ170" s="83">
        <v>307342</v>
      </c>
      <c r="AK170" s="46" t="s">
        <v>1148</v>
      </c>
      <c r="AL170" s="83">
        <v>34658</v>
      </c>
      <c r="AM170" s="46" t="s">
        <v>1148</v>
      </c>
      <c r="AN170" s="83">
        <v>24098</v>
      </c>
      <c r="AO170" s="46" t="s">
        <v>1148</v>
      </c>
      <c r="AP170" s="83">
        <v>79703</v>
      </c>
      <c r="AQ170" s="46" t="s">
        <v>1148</v>
      </c>
      <c r="AR170" s="83">
        <v>0</v>
      </c>
      <c r="AS170" s="46" t="s">
        <v>1148</v>
      </c>
      <c r="AT170" s="204">
        <v>445801</v>
      </c>
      <c r="AU170" s="46" t="s">
        <v>1148</v>
      </c>
      <c r="AV170" s="46">
        <v>157</v>
      </c>
      <c r="AW170" s="46" t="s">
        <v>1148</v>
      </c>
      <c r="AX170" s="46">
        <v>18</v>
      </c>
      <c r="AY170" s="46" t="s">
        <v>1148</v>
      </c>
      <c r="AZ170" s="46">
        <v>13</v>
      </c>
      <c r="BA170" s="46" t="s">
        <v>1148</v>
      </c>
      <c r="BB170" s="46">
        <v>42</v>
      </c>
      <c r="BC170" s="46" t="s">
        <v>1148</v>
      </c>
      <c r="BD170" s="46">
        <v>0</v>
      </c>
      <c r="BE170" s="46" t="s">
        <v>1148</v>
      </c>
      <c r="BF170" s="209">
        <v>230</v>
      </c>
      <c r="BG170" s="7" t="s">
        <v>1148</v>
      </c>
      <c r="BI170" s="83">
        <v>19248</v>
      </c>
      <c r="BJ170" s="46" t="s">
        <v>1148</v>
      </c>
      <c r="BK170" s="83">
        <v>0</v>
      </c>
      <c r="BL170" s="46" t="s">
        <v>1148</v>
      </c>
      <c r="BM170" s="83">
        <v>7587</v>
      </c>
      <c r="BN170" s="46" t="s">
        <v>1148</v>
      </c>
      <c r="BO170" s="83">
        <v>7280</v>
      </c>
      <c r="BP170" s="46" t="s">
        <v>1148</v>
      </c>
      <c r="BQ170" s="83">
        <v>0</v>
      </c>
      <c r="BR170" s="46" t="s">
        <v>1148</v>
      </c>
      <c r="BS170" s="85">
        <v>34115</v>
      </c>
      <c r="BT170" s="46" t="s">
        <v>1148</v>
      </c>
      <c r="BU170" s="46">
        <v>24</v>
      </c>
      <c r="BV170" s="46" t="s">
        <v>1148</v>
      </c>
      <c r="BW170" s="46">
        <v>0</v>
      </c>
      <c r="BX170" s="46" t="s">
        <v>1148</v>
      </c>
      <c r="BY170" s="46">
        <v>7</v>
      </c>
      <c r="BZ170" s="46" t="s">
        <v>1148</v>
      </c>
      <c r="CA170" s="46">
        <v>7</v>
      </c>
      <c r="CB170" s="46" t="s">
        <v>1148</v>
      </c>
      <c r="CC170" s="46">
        <v>0</v>
      </c>
      <c r="CD170" s="46" t="s">
        <v>1148</v>
      </c>
      <c r="CE170" s="209">
        <v>38</v>
      </c>
      <c r="CF170" s="7" t="s">
        <v>1148</v>
      </c>
      <c r="CH170" s="41">
        <v>6059988</v>
      </c>
      <c r="CI170" s="41" t="s">
        <v>1148</v>
      </c>
      <c r="CJ170" s="41">
        <v>851593</v>
      </c>
      <c r="CK170" s="41" t="s">
        <v>1148</v>
      </c>
      <c r="CL170" s="41">
        <v>357297</v>
      </c>
      <c r="CM170" s="41" t="s">
        <v>1148</v>
      </c>
      <c r="CN170" s="41">
        <v>2851964</v>
      </c>
      <c r="CO170" s="41" t="s">
        <v>1148</v>
      </c>
      <c r="CP170" s="43">
        <v>10120842</v>
      </c>
      <c r="CQ170" s="7" t="s">
        <v>1148</v>
      </c>
      <c r="CS170" s="39">
        <v>18.555338497810709</v>
      </c>
      <c r="CT170" s="39" t="s">
        <v>1148</v>
      </c>
      <c r="CU170" s="39">
        <v>24.571325523688614</v>
      </c>
      <c r="CV170" s="39" t="s">
        <v>1148</v>
      </c>
      <c r="CW170" s="39">
        <v>11.27653463784125</v>
      </c>
      <c r="CX170" s="39" t="s">
        <v>1148</v>
      </c>
      <c r="CY170" s="39">
        <v>32.787602175137671</v>
      </c>
      <c r="CZ170" s="39" t="s">
        <v>1148</v>
      </c>
      <c r="DA170" s="44">
        <v>21.088778036156327</v>
      </c>
      <c r="DB170" s="7" t="s">
        <v>1148</v>
      </c>
      <c r="DC170" s="1" t="str">
        <f t="shared" si="2"/>
        <v>No</v>
      </c>
    </row>
    <row r="171" spans="1:107">
      <c r="A171" s="7" t="s">
        <v>61</v>
      </c>
      <c r="B171" s="7" t="s">
        <v>645</v>
      </c>
      <c r="C171" s="37" t="s">
        <v>60</v>
      </c>
      <c r="D171" s="298">
        <v>7001</v>
      </c>
      <c r="E171" s="299">
        <v>70001</v>
      </c>
      <c r="F171" s="27" t="s">
        <v>164</v>
      </c>
      <c r="G171" s="73" t="s">
        <v>160</v>
      </c>
      <c r="H171" s="35">
        <v>258719</v>
      </c>
      <c r="I171" s="35">
        <v>75</v>
      </c>
      <c r="J171" s="294"/>
      <c r="K171" s="8">
        <v>177911</v>
      </c>
      <c r="L171" s="8" t="s">
        <v>1148</v>
      </c>
      <c r="M171" s="8">
        <v>39687</v>
      </c>
      <c r="N171" s="9" t="s">
        <v>1148</v>
      </c>
      <c r="O171" s="8">
        <v>0</v>
      </c>
      <c r="P171" s="9" t="s">
        <v>1148</v>
      </c>
      <c r="Q171" s="8">
        <v>21411</v>
      </c>
      <c r="R171" s="9" t="s">
        <v>1148</v>
      </c>
      <c r="S171" s="8">
        <v>0</v>
      </c>
      <c r="T171" s="9" t="s">
        <v>1148</v>
      </c>
      <c r="U171" s="33">
        <v>239009</v>
      </c>
      <c r="V171" s="9" t="s">
        <v>1148</v>
      </c>
      <c r="W171" s="30">
        <v>89.699999999999989</v>
      </c>
      <c r="X171" s="9" t="s">
        <v>1148</v>
      </c>
      <c r="Y171" s="30">
        <v>20.399999999999999</v>
      </c>
      <c r="Z171" s="9" t="s">
        <v>1148</v>
      </c>
      <c r="AA171" s="30">
        <v>0</v>
      </c>
      <c r="AB171" s="9" t="s">
        <v>1148</v>
      </c>
      <c r="AC171" s="30">
        <v>10.4</v>
      </c>
      <c r="AD171" s="9" t="s">
        <v>1148</v>
      </c>
      <c r="AE171" s="80">
        <v>0</v>
      </c>
      <c r="AF171" s="46" t="s">
        <v>1148</v>
      </c>
      <c r="AG171" s="88">
        <v>120.5</v>
      </c>
      <c r="AH171" s="47" t="s">
        <v>1148</v>
      </c>
      <c r="AJ171" s="83">
        <v>177911</v>
      </c>
      <c r="AK171" s="46" t="s">
        <v>1148</v>
      </c>
      <c r="AL171" s="83">
        <v>39687</v>
      </c>
      <c r="AM171" s="46" t="s">
        <v>1148</v>
      </c>
      <c r="AN171" s="83">
        <v>0</v>
      </c>
      <c r="AO171" s="46" t="s">
        <v>1148</v>
      </c>
      <c r="AP171" s="83">
        <v>21411</v>
      </c>
      <c r="AQ171" s="46" t="s">
        <v>1148</v>
      </c>
      <c r="AR171" s="83">
        <v>0</v>
      </c>
      <c r="AS171" s="46" t="s">
        <v>1148</v>
      </c>
      <c r="AT171" s="204">
        <v>239009</v>
      </c>
      <c r="AU171" s="46" t="s">
        <v>1148</v>
      </c>
      <c r="AV171" s="46">
        <v>89.699999999999989</v>
      </c>
      <c r="AW171" s="46" t="s">
        <v>1148</v>
      </c>
      <c r="AX171" s="46">
        <v>20.399999999999999</v>
      </c>
      <c r="AY171" s="46" t="s">
        <v>1148</v>
      </c>
      <c r="AZ171" s="46">
        <v>0</v>
      </c>
      <c r="BA171" s="46" t="s">
        <v>1148</v>
      </c>
      <c r="BB171" s="46">
        <v>10.4</v>
      </c>
      <c r="BC171" s="46" t="s">
        <v>1148</v>
      </c>
      <c r="BD171" s="46">
        <v>0</v>
      </c>
      <c r="BE171" s="46" t="s">
        <v>1148</v>
      </c>
      <c r="BF171" s="209">
        <v>120.5</v>
      </c>
      <c r="BG171" s="7" t="s">
        <v>1148</v>
      </c>
      <c r="BI171" s="83">
        <v>0</v>
      </c>
      <c r="BJ171" s="46" t="s">
        <v>1148</v>
      </c>
      <c r="BK171" s="83">
        <v>0</v>
      </c>
      <c r="BL171" s="46" t="s">
        <v>1148</v>
      </c>
      <c r="BM171" s="83">
        <v>0</v>
      </c>
      <c r="BN171" s="46" t="s">
        <v>1148</v>
      </c>
      <c r="BO171" s="83">
        <v>0</v>
      </c>
      <c r="BP171" s="46" t="s">
        <v>1148</v>
      </c>
      <c r="BQ171" s="83">
        <v>0</v>
      </c>
      <c r="BR171" s="46" t="s">
        <v>1148</v>
      </c>
      <c r="BS171" s="85">
        <v>0</v>
      </c>
      <c r="BT171" s="46" t="s">
        <v>1148</v>
      </c>
      <c r="BU171" s="46">
        <v>0</v>
      </c>
      <c r="BV171" s="46" t="s">
        <v>1148</v>
      </c>
      <c r="BW171" s="46">
        <v>0</v>
      </c>
      <c r="BX171" s="46" t="s">
        <v>1148</v>
      </c>
      <c r="BY171" s="46">
        <v>0</v>
      </c>
      <c r="BZ171" s="46" t="s">
        <v>1148</v>
      </c>
      <c r="CA171" s="46">
        <v>0</v>
      </c>
      <c r="CB171" s="46" t="s">
        <v>1148</v>
      </c>
      <c r="CC171" s="46">
        <v>0</v>
      </c>
      <c r="CD171" s="46" t="s">
        <v>1148</v>
      </c>
      <c r="CE171" s="209">
        <v>0</v>
      </c>
      <c r="CF171" s="7" t="s">
        <v>1148</v>
      </c>
      <c r="CH171" s="41">
        <v>0</v>
      </c>
      <c r="CI171" s="41" t="s">
        <v>1148</v>
      </c>
      <c r="CJ171" s="41">
        <v>0</v>
      </c>
      <c r="CK171" s="41" t="s">
        <v>1148</v>
      </c>
      <c r="CL171" s="41">
        <v>0</v>
      </c>
      <c r="CM171" s="41" t="s">
        <v>1148</v>
      </c>
      <c r="CN171" s="41">
        <v>0</v>
      </c>
      <c r="CO171" s="41" t="s">
        <v>1148</v>
      </c>
      <c r="CP171" s="43">
        <v>0</v>
      </c>
      <c r="CQ171" s="7" t="s">
        <v>1148</v>
      </c>
      <c r="CS171" s="39">
        <v>0</v>
      </c>
      <c r="CT171" s="39" t="s">
        <v>1148</v>
      </c>
      <c r="CU171" s="39">
        <v>0</v>
      </c>
      <c r="CV171" s="39" t="s">
        <v>1148</v>
      </c>
      <c r="CW171" s="39" t="s">
        <v>1148</v>
      </c>
      <c r="CX171" s="39" t="s">
        <v>1148</v>
      </c>
      <c r="CY171" s="39">
        <v>0</v>
      </c>
      <c r="CZ171" s="39" t="s">
        <v>1148</v>
      </c>
      <c r="DA171" s="44">
        <v>0</v>
      </c>
      <c r="DB171" s="7" t="s">
        <v>1148</v>
      </c>
      <c r="DC171" s="1" t="str">
        <f t="shared" si="2"/>
        <v>No</v>
      </c>
    </row>
    <row r="172" spans="1:107">
      <c r="A172" s="7" t="s">
        <v>471</v>
      </c>
      <c r="B172" s="7" t="s">
        <v>472</v>
      </c>
      <c r="C172" s="37" t="s">
        <v>47</v>
      </c>
      <c r="D172" s="298">
        <v>1005</v>
      </c>
      <c r="E172" s="299">
        <v>10005</v>
      </c>
      <c r="F172" s="27" t="s">
        <v>167</v>
      </c>
      <c r="G172" s="73" t="s">
        <v>160</v>
      </c>
      <c r="H172" s="35">
        <v>4181019</v>
      </c>
      <c r="I172" s="35">
        <v>75</v>
      </c>
      <c r="J172" s="294"/>
      <c r="K172" s="8">
        <v>26374</v>
      </c>
      <c r="L172" s="8" t="s">
        <v>1148</v>
      </c>
      <c r="M172" s="8">
        <v>0</v>
      </c>
      <c r="N172" s="9" t="s">
        <v>1148</v>
      </c>
      <c r="O172" s="8">
        <v>0</v>
      </c>
      <c r="P172" s="9" t="s">
        <v>1148</v>
      </c>
      <c r="Q172" s="8">
        <v>548</v>
      </c>
      <c r="R172" s="9" t="s">
        <v>1148</v>
      </c>
      <c r="S172" s="8">
        <v>0</v>
      </c>
      <c r="T172" s="9" t="s">
        <v>1148</v>
      </c>
      <c r="U172" s="33">
        <v>26922</v>
      </c>
      <c r="V172" s="9" t="s">
        <v>1148</v>
      </c>
      <c r="W172" s="30">
        <v>38.299999999999997</v>
      </c>
      <c r="X172" s="9" t="s">
        <v>1148</v>
      </c>
      <c r="Y172" s="30">
        <v>0</v>
      </c>
      <c r="Z172" s="9" t="s">
        <v>1148</v>
      </c>
      <c r="AA172" s="30">
        <v>0</v>
      </c>
      <c r="AB172" s="9" t="s">
        <v>1148</v>
      </c>
      <c r="AC172" s="30">
        <v>0</v>
      </c>
      <c r="AD172" s="9" t="s">
        <v>1148</v>
      </c>
      <c r="AE172" s="80">
        <v>0</v>
      </c>
      <c r="AF172" s="46" t="s">
        <v>1148</v>
      </c>
      <c r="AG172" s="88">
        <v>38.299999999999997</v>
      </c>
      <c r="AH172" s="47" t="s">
        <v>1148</v>
      </c>
      <c r="AJ172" s="83">
        <v>12796</v>
      </c>
      <c r="AK172" s="46" t="s">
        <v>1148</v>
      </c>
      <c r="AL172" s="83">
        <v>0</v>
      </c>
      <c r="AM172" s="46" t="s">
        <v>1148</v>
      </c>
      <c r="AN172" s="83">
        <v>0</v>
      </c>
      <c r="AO172" s="46" t="s">
        <v>1148</v>
      </c>
      <c r="AP172" s="83">
        <v>548</v>
      </c>
      <c r="AQ172" s="46" t="s">
        <v>1148</v>
      </c>
      <c r="AR172" s="83">
        <v>0</v>
      </c>
      <c r="AS172" s="46" t="s">
        <v>1148</v>
      </c>
      <c r="AT172" s="204">
        <v>13344</v>
      </c>
      <c r="AU172" s="46" t="s">
        <v>1148</v>
      </c>
      <c r="AV172" s="46">
        <v>7.3</v>
      </c>
      <c r="AW172" s="46" t="s">
        <v>1148</v>
      </c>
      <c r="AX172" s="46">
        <v>0</v>
      </c>
      <c r="AY172" s="46" t="s">
        <v>1148</v>
      </c>
      <c r="AZ172" s="46">
        <v>0</v>
      </c>
      <c r="BA172" s="46" t="s">
        <v>1148</v>
      </c>
      <c r="BB172" s="46">
        <v>0</v>
      </c>
      <c r="BC172" s="46" t="s">
        <v>1148</v>
      </c>
      <c r="BD172" s="46">
        <v>0</v>
      </c>
      <c r="BE172" s="46" t="s">
        <v>1148</v>
      </c>
      <c r="BF172" s="209">
        <v>7.3</v>
      </c>
      <c r="BG172" s="7" t="s">
        <v>1148</v>
      </c>
      <c r="BI172" s="83">
        <v>13578</v>
      </c>
      <c r="BJ172" s="46" t="s">
        <v>1148</v>
      </c>
      <c r="BK172" s="83">
        <v>0</v>
      </c>
      <c r="BL172" s="46" t="s">
        <v>1148</v>
      </c>
      <c r="BM172" s="83">
        <v>0</v>
      </c>
      <c r="BN172" s="46" t="s">
        <v>1148</v>
      </c>
      <c r="BO172" s="83">
        <v>0</v>
      </c>
      <c r="BP172" s="46" t="s">
        <v>1148</v>
      </c>
      <c r="BQ172" s="83">
        <v>0</v>
      </c>
      <c r="BR172" s="46" t="s">
        <v>1148</v>
      </c>
      <c r="BS172" s="85">
        <v>13578</v>
      </c>
      <c r="BT172" s="46" t="s">
        <v>1148</v>
      </c>
      <c r="BU172" s="46">
        <v>31</v>
      </c>
      <c r="BV172" s="46" t="s">
        <v>1148</v>
      </c>
      <c r="BW172" s="46">
        <v>0</v>
      </c>
      <c r="BX172" s="46" t="s">
        <v>1148</v>
      </c>
      <c r="BY172" s="46">
        <v>0</v>
      </c>
      <c r="BZ172" s="46" t="s">
        <v>1148</v>
      </c>
      <c r="CA172" s="46">
        <v>0</v>
      </c>
      <c r="CB172" s="46" t="s">
        <v>1148</v>
      </c>
      <c r="CC172" s="46">
        <v>0</v>
      </c>
      <c r="CD172" s="46" t="s">
        <v>1148</v>
      </c>
      <c r="CE172" s="209">
        <v>31</v>
      </c>
      <c r="CF172" s="7" t="s">
        <v>1148</v>
      </c>
      <c r="CH172" s="41">
        <v>465731</v>
      </c>
      <c r="CI172" s="41" t="s">
        <v>1148</v>
      </c>
      <c r="CJ172" s="41">
        <v>0</v>
      </c>
      <c r="CK172" s="41" t="s">
        <v>1148</v>
      </c>
      <c r="CL172" s="41">
        <v>0</v>
      </c>
      <c r="CM172" s="41" t="s">
        <v>1148</v>
      </c>
      <c r="CN172" s="41">
        <v>434549</v>
      </c>
      <c r="CO172" s="41" t="s">
        <v>1148</v>
      </c>
      <c r="CP172" s="43">
        <v>900280</v>
      </c>
      <c r="CQ172" s="7" t="s">
        <v>1148</v>
      </c>
      <c r="CS172" s="39">
        <v>17.658716918176992</v>
      </c>
      <c r="CT172" s="39" t="s">
        <v>1148</v>
      </c>
      <c r="CU172" s="39" t="s">
        <v>1148</v>
      </c>
      <c r="CV172" s="39" t="s">
        <v>1148</v>
      </c>
      <c r="CW172" s="39" t="s">
        <v>1148</v>
      </c>
      <c r="CX172" s="39" t="s">
        <v>1148</v>
      </c>
      <c r="CY172" s="39">
        <v>792.97262773722628</v>
      </c>
      <c r="CZ172" s="39" t="s">
        <v>1148</v>
      </c>
      <c r="DA172" s="44">
        <v>33.440309040933066</v>
      </c>
      <c r="DB172" s="7" t="s">
        <v>1148</v>
      </c>
      <c r="DC172" s="1" t="str">
        <f t="shared" si="2"/>
        <v>No</v>
      </c>
    </row>
    <row r="173" spans="1:107">
      <c r="A173" s="7" t="s">
        <v>775</v>
      </c>
      <c r="B173" s="7" t="s">
        <v>676</v>
      </c>
      <c r="C173" s="37" t="s">
        <v>26</v>
      </c>
      <c r="D173" s="298">
        <v>8106</v>
      </c>
      <c r="E173" s="299">
        <v>80106</v>
      </c>
      <c r="F173" s="27" t="s">
        <v>197</v>
      </c>
      <c r="G173" s="73" t="s">
        <v>160</v>
      </c>
      <c r="H173" s="35">
        <v>264465</v>
      </c>
      <c r="I173" s="35">
        <v>75</v>
      </c>
      <c r="J173" s="294"/>
      <c r="K173" s="8">
        <v>0</v>
      </c>
      <c r="L173" s="8" t="s">
        <v>1148</v>
      </c>
      <c r="M173" s="8">
        <v>0</v>
      </c>
      <c r="N173" s="9" t="s">
        <v>1148</v>
      </c>
      <c r="O173" s="8">
        <v>0</v>
      </c>
      <c r="P173" s="9" t="s">
        <v>1148</v>
      </c>
      <c r="Q173" s="8">
        <v>6576</v>
      </c>
      <c r="R173" s="9" t="s">
        <v>1148</v>
      </c>
      <c r="S173" s="8">
        <v>0</v>
      </c>
      <c r="T173" s="9" t="s">
        <v>1148</v>
      </c>
      <c r="U173" s="33">
        <v>6576</v>
      </c>
      <c r="V173" s="9" t="s">
        <v>1148</v>
      </c>
      <c r="W173" s="30">
        <v>0</v>
      </c>
      <c r="X173" s="9" t="s">
        <v>1148</v>
      </c>
      <c r="Y173" s="30">
        <v>0</v>
      </c>
      <c r="Z173" s="9" t="s">
        <v>1148</v>
      </c>
      <c r="AA173" s="30">
        <v>0</v>
      </c>
      <c r="AB173" s="9" t="s">
        <v>1148</v>
      </c>
      <c r="AC173" s="30">
        <v>11</v>
      </c>
      <c r="AD173" s="9" t="s">
        <v>1148</v>
      </c>
      <c r="AE173" s="80">
        <v>0</v>
      </c>
      <c r="AF173" s="46" t="s">
        <v>1148</v>
      </c>
      <c r="AG173" s="88">
        <v>11</v>
      </c>
      <c r="AH173" s="47" t="s">
        <v>1148</v>
      </c>
      <c r="AJ173" s="83">
        <v>0</v>
      </c>
      <c r="AK173" s="46" t="s">
        <v>1148</v>
      </c>
      <c r="AL173" s="83">
        <v>0</v>
      </c>
      <c r="AM173" s="46" t="s">
        <v>1148</v>
      </c>
      <c r="AN173" s="83">
        <v>0</v>
      </c>
      <c r="AO173" s="46" t="s">
        <v>1148</v>
      </c>
      <c r="AP173" s="83">
        <v>1715</v>
      </c>
      <c r="AQ173" s="46" t="s">
        <v>1148</v>
      </c>
      <c r="AR173" s="83">
        <v>0</v>
      </c>
      <c r="AS173" s="46" t="s">
        <v>1148</v>
      </c>
      <c r="AT173" s="204">
        <v>1715</v>
      </c>
      <c r="AU173" s="46" t="s">
        <v>1148</v>
      </c>
      <c r="AV173" s="46">
        <v>0</v>
      </c>
      <c r="AW173" s="46" t="s">
        <v>1148</v>
      </c>
      <c r="AX173" s="46">
        <v>0</v>
      </c>
      <c r="AY173" s="46" t="s">
        <v>1148</v>
      </c>
      <c r="AZ173" s="46">
        <v>0</v>
      </c>
      <c r="BA173" s="46" t="s">
        <v>1148</v>
      </c>
      <c r="BB173" s="46">
        <v>1</v>
      </c>
      <c r="BC173" s="46" t="s">
        <v>1148</v>
      </c>
      <c r="BD173" s="46">
        <v>0</v>
      </c>
      <c r="BE173" s="46" t="s">
        <v>1148</v>
      </c>
      <c r="BF173" s="209">
        <v>1</v>
      </c>
      <c r="BG173" s="7" t="s">
        <v>1148</v>
      </c>
      <c r="BI173" s="83">
        <v>0</v>
      </c>
      <c r="BJ173" s="46" t="s">
        <v>1148</v>
      </c>
      <c r="BK173" s="83">
        <v>0</v>
      </c>
      <c r="BL173" s="46" t="s">
        <v>1148</v>
      </c>
      <c r="BM173" s="83">
        <v>0</v>
      </c>
      <c r="BN173" s="46" t="s">
        <v>1148</v>
      </c>
      <c r="BO173" s="83">
        <v>4861</v>
      </c>
      <c r="BP173" s="46" t="s">
        <v>1148</v>
      </c>
      <c r="BQ173" s="83">
        <v>0</v>
      </c>
      <c r="BR173" s="46" t="s">
        <v>1148</v>
      </c>
      <c r="BS173" s="85">
        <v>4861</v>
      </c>
      <c r="BT173" s="46" t="s">
        <v>1148</v>
      </c>
      <c r="BU173" s="46">
        <v>0</v>
      </c>
      <c r="BV173" s="46" t="s">
        <v>1148</v>
      </c>
      <c r="BW173" s="46">
        <v>0</v>
      </c>
      <c r="BX173" s="46" t="s">
        <v>1148</v>
      </c>
      <c r="BY173" s="46">
        <v>0</v>
      </c>
      <c r="BZ173" s="46" t="s">
        <v>1148</v>
      </c>
      <c r="CA173" s="46">
        <v>10</v>
      </c>
      <c r="CB173" s="46" t="s">
        <v>1148</v>
      </c>
      <c r="CC173" s="46">
        <v>0</v>
      </c>
      <c r="CD173" s="46" t="s">
        <v>1148</v>
      </c>
      <c r="CE173" s="209">
        <v>10</v>
      </c>
      <c r="CF173" s="7" t="s">
        <v>1148</v>
      </c>
      <c r="CH173" s="41">
        <v>0</v>
      </c>
      <c r="CI173" s="41" t="s">
        <v>1148</v>
      </c>
      <c r="CJ173" s="41">
        <v>0</v>
      </c>
      <c r="CK173" s="41" t="s">
        <v>1148</v>
      </c>
      <c r="CL173" s="41">
        <v>0</v>
      </c>
      <c r="CM173" s="41" t="s">
        <v>1148</v>
      </c>
      <c r="CN173" s="41">
        <v>0</v>
      </c>
      <c r="CO173" s="41" t="s">
        <v>1148</v>
      </c>
      <c r="CP173" s="43">
        <v>0</v>
      </c>
      <c r="CQ173" s="7" t="s">
        <v>1148</v>
      </c>
      <c r="CS173" s="39" t="s">
        <v>1148</v>
      </c>
      <c r="CT173" s="39" t="s">
        <v>1148</v>
      </c>
      <c r="CU173" s="39" t="s">
        <v>1148</v>
      </c>
      <c r="CV173" s="39" t="s">
        <v>1148</v>
      </c>
      <c r="CW173" s="39" t="s">
        <v>1148</v>
      </c>
      <c r="CX173" s="39" t="s">
        <v>1148</v>
      </c>
      <c r="CY173" s="39">
        <v>0</v>
      </c>
      <c r="CZ173" s="39" t="s">
        <v>1148</v>
      </c>
      <c r="DA173" s="44">
        <v>0</v>
      </c>
      <c r="DB173" s="7" t="s">
        <v>1148</v>
      </c>
      <c r="DC173" s="1" t="str">
        <f t="shared" si="2"/>
        <v>No</v>
      </c>
    </row>
    <row r="174" spans="1:107">
      <c r="A174" s="7" t="s">
        <v>661</v>
      </c>
      <c r="B174" s="7" t="s">
        <v>662</v>
      </c>
      <c r="C174" s="37" t="s">
        <v>28</v>
      </c>
      <c r="D174" s="298">
        <v>1049</v>
      </c>
      <c r="E174" s="299">
        <v>10049</v>
      </c>
      <c r="F174" s="27" t="s">
        <v>167</v>
      </c>
      <c r="G174" s="73" t="s">
        <v>160</v>
      </c>
      <c r="H174" s="35">
        <v>562839</v>
      </c>
      <c r="I174" s="35">
        <v>74</v>
      </c>
      <c r="J174" s="294"/>
      <c r="K174" s="8">
        <v>244520</v>
      </c>
      <c r="L174" s="8" t="s">
        <v>1148</v>
      </c>
      <c r="M174" s="8">
        <v>13569</v>
      </c>
      <c r="N174" s="9" t="s">
        <v>1148</v>
      </c>
      <c r="O174" s="8">
        <v>4287</v>
      </c>
      <c r="P174" s="9" t="s">
        <v>1148</v>
      </c>
      <c r="Q174" s="8">
        <v>36843</v>
      </c>
      <c r="R174" s="9" t="s">
        <v>1148</v>
      </c>
      <c r="S174" s="8">
        <v>943</v>
      </c>
      <c r="T174" s="9" t="s">
        <v>1148</v>
      </c>
      <c r="U174" s="33">
        <v>300162</v>
      </c>
      <c r="V174" s="9" t="s">
        <v>1148</v>
      </c>
      <c r="W174" s="30">
        <v>191</v>
      </c>
      <c r="X174" s="9" t="s">
        <v>1148</v>
      </c>
      <c r="Y174" s="30">
        <v>10</v>
      </c>
      <c r="Z174" s="9" t="s">
        <v>1148</v>
      </c>
      <c r="AA174" s="30">
        <v>3</v>
      </c>
      <c r="AB174" s="9" t="s">
        <v>1148</v>
      </c>
      <c r="AC174" s="30">
        <v>25</v>
      </c>
      <c r="AD174" s="9" t="s">
        <v>1148</v>
      </c>
      <c r="AE174" s="80">
        <v>8</v>
      </c>
      <c r="AF174" s="46" t="s">
        <v>1148</v>
      </c>
      <c r="AG174" s="88">
        <v>237</v>
      </c>
      <c r="AH174" s="47" t="s">
        <v>1148</v>
      </c>
      <c r="AJ174" s="83">
        <v>181843</v>
      </c>
      <c r="AK174" s="46" t="s">
        <v>1148</v>
      </c>
      <c r="AL174" s="83">
        <v>13489</v>
      </c>
      <c r="AM174" s="46" t="s">
        <v>1148</v>
      </c>
      <c r="AN174" s="83">
        <v>4287</v>
      </c>
      <c r="AO174" s="46" t="s">
        <v>1148</v>
      </c>
      <c r="AP174" s="83">
        <v>35379</v>
      </c>
      <c r="AQ174" s="46" t="s">
        <v>1148</v>
      </c>
      <c r="AR174" s="83">
        <v>943</v>
      </c>
      <c r="AS174" s="46" t="s">
        <v>1148</v>
      </c>
      <c r="AT174" s="204">
        <v>235941</v>
      </c>
      <c r="AU174" s="46" t="s">
        <v>1148</v>
      </c>
      <c r="AV174" s="46">
        <v>104</v>
      </c>
      <c r="AW174" s="46" t="s">
        <v>1148</v>
      </c>
      <c r="AX174" s="46">
        <v>9</v>
      </c>
      <c r="AY174" s="46" t="s">
        <v>1148</v>
      </c>
      <c r="AZ174" s="46">
        <v>3</v>
      </c>
      <c r="BA174" s="46" t="s">
        <v>1148</v>
      </c>
      <c r="BB174" s="46">
        <v>20</v>
      </c>
      <c r="BC174" s="46" t="s">
        <v>1148</v>
      </c>
      <c r="BD174" s="46">
        <v>8</v>
      </c>
      <c r="BE174" s="46" t="s">
        <v>1148</v>
      </c>
      <c r="BF174" s="209">
        <v>144</v>
      </c>
      <c r="BG174" s="7" t="s">
        <v>1148</v>
      </c>
      <c r="BI174" s="83">
        <v>62677</v>
      </c>
      <c r="BJ174" s="46" t="s">
        <v>1148</v>
      </c>
      <c r="BK174" s="83">
        <v>80</v>
      </c>
      <c r="BL174" s="46" t="s">
        <v>1148</v>
      </c>
      <c r="BM174" s="83">
        <v>0</v>
      </c>
      <c r="BN174" s="46" t="s">
        <v>1148</v>
      </c>
      <c r="BO174" s="83">
        <v>1464</v>
      </c>
      <c r="BP174" s="46" t="s">
        <v>1148</v>
      </c>
      <c r="BQ174" s="83">
        <v>0</v>
      </c>
      <c r="BR174" s="46" t="s">
        <v>1148</v>
      </c>
      <c r="BS174" s="85">
        <v>64221</v>
      </c>
      <c r="BT174" s="46" t="s">
        <v>1148</v>
      </c>
      <c r="BU174" s="46">
        <v>87</v>
      </c>
      <c r="BV174" s="46" t="s">
        <v>1148</v>
      </c>
      <c r="BW174" s="46">
        <v>1</v>
      </c>
      <c r="BX174" s="46" t="s">
        <v>1148</v>
      </c>
      <c r="BY174" s="46">
        <v>0</v>
      </c>
      <c r="BZ174" s="46" t="s">
        <v>1148</v>
      </c>
      <c r="CA174" s="46">
        <v>5</v>
      </c>
      <c r="CB174" s="46" t="s">
        <v>1148</v>
      </c>
      <c r="CC174" s="46">
        <v>0</v>
      </c>
      <c r="CD174" s="46" t="s">
        <v>1148</v>
      </c>
      <c r="CE174" s="209">
        <v>93</v>
      </c>
      <c r="CF174" s="7" t="s">
        <v>1148</v>
      </c>
      <c r="CH174" s="41">
        <v>4041600</v>
      </c>
      <c r="CI174" s="41" t="s">
        <v>1148</v>
      </c>
      <c r="CJ174" s="41">
        <v>341733</v>
      </c>
      <c r="CK174" s="41" t="s">
        <v>1148</v>
      </c>
      <c r="CL174" s="41">
        <v>70080</v>
      </c>
      <c r="CM174" s="41" t="s">
        <v>1148</v>
      </c>
      <c r="CN174" s="41">
        <v>850649</v>
      </c>
      <c r="CO174" s="41" t="s">
        <v>1148</v>
      </c>
      <c r="CP174" s="43">
        <v>5304062</v>
      </c>
      <c r="CQ174" s="7" t="s">
        <v>1148</v>
      </c>
      <c r="CS174" s="39">
        <v>16.528709308032063</v>
      </c>
      <c r="CT174" s="39" t="s">
        <v>1148</v>
      </c>
      <c r="CU174" s="39">
        <v>25.18483307539244</v>
      </c>
      <c r="CV174" s="39" t="s">
        <v>1148</v>
      </c>
      <c r="CW174" s="39">
        <v>16.347095871238629</v>
      </c>
      <c r="CX174" s="39" t="s">
        <v>1148</v>
      </c>
      <c r="CY174" s="39">
        <v>23.088483565399127</v>
      </c>
      <c r="CZ174" s="39" t="s">
        <v>1148</v>
      </c>
      <c r="DA174" s="44">
        <v>17.670664507832438</v>
      </c>
      <c r="DB174" s="7" t="s">
        <v>1148</v>
      </c>
      <c r="DC174" s="1" t="str">
        <f t="shared" si="2"/>
        <v>No</v>
      </c>
    </row>
    <row r="175" spans="1:107">
      <c r="A175" s="7" t="s">
        <v>286</v>
      </c>
      <c r="B175" s="7" t="s">
        <v>182</v>
      </c>
      <c r="C175" s="37" t="s">
        <v>88</v>
      </c>
      <c r="D175" s="298">
        <v>1066</v>
      </c>
      <c r="E175" s="299">
        <v>10066</v>
      </c>
      <c r="F175" s="27" t="s">
        <v>167</v>
      </c>
      <c r="G175" s="73" t="s">
        <v>160</v>
      </c>
      <c r="H175" s="35">
        <v>108740</v>
      </c>
      <c r="I175" s="35">
        <v>74</v>
      </c>
      <c r="J175" s="294"/>
      <c r="K175" s="8">
        <v>159705</v>
      </c>
      <c r="L175" s="8" t="s">
        <v>1148</v>
      </c>
      <c r="M175" s="8">
        <v>38296</v>
      </c>
      <c r="N175" s="9" t="s">
        <v>1148</v>
      </c>
      <c r="O175" s="8">
        <v>747</v>
      </c>
      <c r="P175" s="9" t="s">
        <v>1148</v>
      </c>
      <c r="Q175" s="8">
        <v>29999</v>
      </c>
      <c r="R175" s="9" t="s">
        <v>1148</v>
      </c>
      <c r="S175" s="8">
        <v>2526</v>
      </c>
      <c r="T175" s="9" t="s">
        <v>1148</v>
      </c>
      <c r="U175" s="33">
        <v>231273</v>
      </c>
      <c r="V175" s="9" t="s">
        <v>1148</v>
      </c>
      <c r="W175" s="30">
        <v>80</v>
      </c>
      <c r="X175" s="9" t="s">
        <v>1148</v>
      </c>
      <c r="Y175" s="30">
        <v>20.66</v>
      </c>
      <c r="Z175" s="9" t="s">
        <v>1148</v>
      </c>
      <c r="AA175" s="30">
        <v>0.4</v>
      </c>
      <c r="AB175" s="9" t="s">
        <v>1148</v>
      </c>
      <c r="AC175" s="30">
        <v>18</v>
      </c>
      <c r="AD175" s="9" t="s">
        <v>1148</v>
      </c>
      <c r="AE175" s="80">
        <v>1.45</v>
      </c>
      <c r="AF175" s="46" t="s">
        <v>1148</v>
      </c>
      <c r="AG175" s="88">
        <v>120.50999999999999</v>
      </c>
      <c r="AH175" s="47" t="s">
        <v>1148</v>
      </c>
      <c r="AJ175" s="83">
        <v>157525</v>
      </c>
      <c r="AK175" s="46" t="s">
        <v>1148</v>
      </c>
      <c r="AL175" s="83">
        <v>37881</v>
      </c>
      <c r="AM175" s="46" t="s">
        <v>1148</v>
      </c>
      <c r="AN175" s="83">
        <v>747</v>
      </c>
      <c r="AO175" s="46" t="s">
        <v>1148</v>
      </c>
      <c r="AP175" s="83">
        <v>28894</v>
      </c>
      <c r="AQ175" s="46" t="s">
        <v>1148</v>
      </c>
      <c r="AR175" s="83">
        <v>2526</v>
      </c>
      <c r="AS175" s="46" t="s">
        <v>1148</v>
      </c>
      <c r="AT175" s="204">
        <v>227573</v>
      </c>
      <c r="AU175" s="46" t="s">
        <v>1148</v>
      </c>
      <c r="AV175" s="46">
        <v>76</v>
      </c>
      <c r="AW175" s="46" t="s">
        <v>1148</v>
      </c>
      <c r="AX175" s="46">
        <v>19.66</v>
      </c>
      <c r="AY175" s="46" t="s">
        <v>1148</v>
      </c>
      <c r="AZ175" s="46">
        <v>0.4</v>
      </c>
      <c r="BA175" s="46" t="s">
        <v>1148</v>
      </c>
      <c r="BB175" s="46">
        <v>16</v>
      </c>
      <c r="BC175" s="46" t="s">
        <v>1148</v>
      </c>
      <c r="BD175" s="46">
        <v>1.45</v>
      </c>
      <c r="BE175" s="46" t="s">
        <v>1148</v>
      </c>
      <c r="BF175" s="209">
        <v>113.50999999999999</v>
      </c>
      <c r="BG175" s="7" t="s">
        <v>1148</v>
      </c>
      <c r="BI175" s="83">
        <v>2180</v>
      </c>
      <c r="BJ175" s="46" t="s">
        <v>1148</v>
      </c>
      <c r="BK175" s="83">
        <v>415</v>
      </c>
      <c r="BL175" s="46" t="s">
        <v>1148</v>
      </c>
      <c r="BM175" s="83">
        <v>0</v>
      </c>
      <c r="BN175" s="46" t="s">
        <v>1148</v>
      </c>
      <c r="BO175" s="83">
        <v>1105</v>
      </c>
      <c r="BP175" s="46" t="s">
        <v>1148</v>
      </c>
      <c r="BQ175" s="83">
        <v>0</v>
      </c>
      <c r="BR175" s="46" t="s">
        <v>1148</v>
      </c>
      <c r="BS175" s="85">
        <v>3700</v>
      </c>
      <c r="BT175" s="46" t="s">
        <v>1148</v>
      </c>
      <c r="BU175" s="46">
        <v>4</v>
      </c>
      <c r="BV175" s="46" t="s">
        <v>1148</v>
      </c>
      <c r="BW175" s="46">
        <v>1</v>
      </c>
      <c r="BX175" s="46" t="s">
        <v>1148</v>
      </c>
      <c r="BY175" s="46">
        <v>0</v>
      </c>
      <c r="BZ175" s="46" t="s">
        <v>1148</v>
      </c>
      <c r="CA175" s="46">
        <v>2</v>
      </c>
      <c r="CB175" s="46" t="s">
        <v>1148</v>
      </c>
      <c r="CC175" s="46">
        <v>0</v>
      </c>
      <c r="CD175" s="46" t="s">
        <v>1148</v>
      </c>
      <c r="CE175" s="209">
        <v>7</v>
      </c>
      <c r="CF175" s="7" t="s">
        <v>1148</v>
      </c>
      <c r="CH175" s="41">
        <v>3434144</v>
      </c>
      <c r="CI175" s="41" t="s">
        <v>1148</v>
      </c>
      <c r="CJ175" s="41">
        <v>794364</v>
      </c>
      <c r="CK175" s="41" t="s">
        <v>1148</v>
      </c>
      <c r="CL175" s="41">
        <v>17442</v>
      </c>
      <c r="CM175" s="41" t="s">
        <v>1148</v>
      </c>
      <c r="CN175" s="41">
        <v>706388</v>
      </c>
      <c r="CO175" s="41" t="s">
        <v>1148</v>
      </c>
      <c r="CP175" s="43">
        <v>4952338</v>
      </c>
      <c r="CQ175" s="7" t="s">
        <v>1148</v>
      </c>
      <c r="CS175" s="39">
        <v>21.503046241507779</v>
      </c>
      <c r="CT175" s="39" t="s">
        <v>1148</v>
      </c>
      <c r="CU175" s="39">
        <v>20.742740756214747</v>
      </c>
      <c r="CV175" s="39" t="s">
        <v>1148</v>
      </c>
      <c r="CW175" s="39">
        <v>23.349397590361445</v>
      </c>
      <c r="CX175" s="39" t="s">
        <v>1148</v>
      </c>
      <c r="CY175" s="39">
        <v>23.547051568385612</v>
      </c>
      <c r="CZ175" s="39" t="s">
        <v>1148</v>
      </c>
      <c r="DA175" s="44">
        <v>21.413385911887683</v>
      </c>
      <c r="DB175" s="7" t="s">
        <v>1148</v>
      </c>
      <c r="DC175" s="1" t="str">
        <f t="shared" si="2"/>
        <v>No</v>
      </c>
    </row>
    <row r="176" spans="1:107">
      <c r="A176" s="7" t="s">
        <v>767</v>
      </c>
      <c r="B176" s="7" t="s">
        <v>768</v>
      </c>
      <c r="C176" s="37" t="s">
        <v>58</v>
      </c>
      <c r="D176" s="298">
        <v>4173</v>
      </c>
      <c r="E176" s="299">
        <v>40173</v>
      </c>
      <c r="F176" s="27" t="s">
        <v>167</v>
      </c>
      <c r="G176" s="73" t="s">
        <v>160</v>
      </c>
      <c r="H176" s="35">
        <v>311810</v>
      </c>
      <c r="I176" s="35">
        <v>74</v>
      </c>
      <c r="J176" s="294"/>
      <c r="K176" s="8">
        <v>0</v>
      </c>
      <c r="L176" s="8" t="s">
        <v>1148</v>
      </c>
      <c r="M176" s="8">
        <v>0</v>
      </c>
      <c r="N176" s="9" t="s">
        <v>1148</v>
      </c>
      <c r="O176" s="8">
        <v>0</v>
      </c>
      <c r="P176" s="9" t="s">
        <v>1148</v>
      </c>
      <c r="Q176" s="8">
        <v>7822</v>
      </c>
      <c r="R176" s="9" t="s">
        <v>1148</v>
      </c>
      <c r="S176" s="8">
        <v>0</v>
      </c>
      <c r="T176" s="9" t="s">
        <v>1148</v>
      </c>
      <c r="U176" s="33">
        <v>7822</v>
      </c>
      <c r="V176" s="9" t="s">
        <v>1148</v>
      </c>
      <c r="W176" s="30">
        <v>0</v>
      </c>
      <c r="X176" s="9" t="s">
        <v>1148</v>
      </c>
      <c r="Y176" s="30">
        <v>0</v>
      </c>
      <c r="Z176" s="9" t="s">
        <v>1148</v>
      </c>
      <c r="AA176" s="30">
        <v>0</v>
      </c>
      <c r="AB176" s="9" t="s">
        <v>1148</v>
      </c>
      <c r="AC176" s="30">
        <v>5</v>
      </c>
      <c r="AD176" s="9" t="s">
        <v>1148</v>
      </c>
      <c r="AE176" s="80">
        <v>0</v>
      </c>
      <c r="AF176" s="46" t="s">
        <v>1148</v>
      </c>
      <c r="AG176" s="88">
        <v>5</v>
      </c>
      <c r="AH176" s="47" t="s">
        <v>1148</v>
      </c>
      <c r="AJ176" s="83">
        <v>0</v>
      </c>
      <c r="AK176" s="46" t="s">
        <v>1148</v>
      </c>
      <c r="AL176" s="83">
        <v>0</v>
      </c>
      <c r="AM176" s="46" t="s">
        <v>1148</v>
      </c>
      <c r="AN176" s="83">
        <v>0</v>
      </c>
      <c r="AO176" s="46" t="s">
        <v>1148</v>
      </c>
      <c r="AP176" s="83">
        <v>6773</v>
      </c>
      <c r="AQ176" s="46" t="s">
        <v>1148</v>
      </c>
      <c r="AR176" s="83">
        <v>0</v>
      </c>
      <c r="AS176" s="46" t="s">
        <v>1148</v>
      </c>
      <c r="AT176" s="204">
        <v>6773</v>
      </c>
      <c r="AU176" s="46" t="s">
        <v>1148</v>
      </c>
      <c r="AV176" s="46">
        <v>0</v>
      </c>
      <c r="AW176" s="46" t="s">
        <v>1148</v>
      </c>
      <c r="AX176" s="46">
        <v>0</v>
      </c>
      <c r="AY176" s="46" t="s">
        <v>1148</v>
      </c>
      <c r="AZ176" s="46">
        <v>0</v>
      </c>
      <c r="BA176" s="46" t="s">
        <v>1148</v>
      </c>
      <c r="BB176" s="46">
        <v>4</v>
      </c>
      <c r="BC176" s="46" t="s">
        <v>1148</v>
      </c>
      <c r="BD176" s="46">
        <v>0</v>
      </c>
      <c r="BE176" s="46" t="s">
        <v>1148</v>
      </c>
      <c r="BF176" s="209">
        <v>4</v>
      </c>
      <c r="BG176" s="7" t="s">
        <v>1148</v>
      </c>
      <c r="BI176" s="83">
        <v>0</v>
      </c>
      <c r="BJ176" s="46" t="s">
        <v>1148</v>
      </c>
      <c r="BK176" s="83">
        <v>0</v>
      </c>
      <c r="BL176" s="46" t="s">
        <v>1148</v>
      </c>
      <c r="BM176" s="83">
        <v>0</v>
      </c>
      <c r="BN176" s="46" t="s">
        <v>1148</v>
      </c>
      <c r="BO176" s="83">
        <v>1049</v>
      </c>
      <c r="BP176" s="46" t="s">
        <v>1148</v>
      </c>
      <c r="BQ176" s="83">
        <v>0</v>
      </c>
      <c r="BR176" s="46" t="s">
        <v>1148</v>
      </c>
      <c r="BS176" s="85">
        <v>1049</v>
      </c>
      <c r="BT176" s="46" t="s">
        <v>1148</v>
      </c>
      <c r="BU176" s="46">
        <v>0</v>
      </c>
      <c r="BV176" s="46" t="s">
        <v>1148</v>
      </c>
      <c r="BW176" s="46">
        <v>0</v>
      </c>
      <c r="BX176" s="46" t="s">
        <v>1148</v>
      </c>
      <c r="BY176" s="46">
        <v>0</v>
      </c>
      <c r="BZ176" s="46" t="s">
        <v>1148</v>
      </c>
      <c r="CA176" s="46">
        <v>1</v>
      </c>
      <c r="CB176" s="46" t="s">
        <v>1148</v>
      </c>
      <c r="CC176" s="46">
        <v>0</v>
      </c>
      <c r="CD176" s="46" t="s">
        <v>1148</v>
      </c>
      <c r="CE176" s="209">
        <v>1</v>
      </c>
      <c r="CF176" s="7" t="s">
        <v>1148</v>
      </c>
      <c r="CH176" s="41">
        <v>0</v>
      </c>
      <c r="CI176" s="41" t="s">
        <v>1148</v>
      </c>
      <c r="CJ176" s="41">
        <v>0</v>
      </c>
      <c r="CK176" s="41" t="s">
        <v>1148</v>
      </c>
      <c r="CL176" s="41">
        <v>0</v>
      </c>
      <c r="CM176" s="41" t="s">
        <v>1148</v>
      </c>
      <c r="CN176" s="41">
        <v>991108</v>
      </c>
      <c r="CO176" s="41" t="s">
        <v>1148</v>
      </c>
      <c r="CP176" s="43">
        <v>991108</v>
      </c>
      <c r="CQ176" s="7" t="s">
        <v>1148</v>
      </c>
      <c r="CS176" s="39" t="s">
        <v>1148</v>
      </c>
      <c r="CT176" s="39" t="s">
        <v>1148</v>
      </c>
      <c r="CU176" s="39" t="s">
        <v>1148</v>
      </c>
      <c r="CV176" s="39" t="s">
        <v>1148</v>
      </c>
      <c r="CW176" s="39" t="s">
        <v>1148</v>
      </c>
      <c r="CX176" s="39" t="s">
        <v>1148</v>
      </c>
      <c r="CY176" s="39">
        <v>126.70774737918691</v>
      </c>
      <c r="CZ176" s="39" t="s">
        <v>1148</v>
      </c>
      <c r="DA176" s="44">
        <v>126.70774737918691</v>
      </c>
      <c r="DB176" s="7" t="s">
        <v>1148</v>
      </c>
      <c r="DC176" s="1" t="str">
        <f t="shared" si="2"/>
        <v>No</v>
      </c>
    </row>
    <row r="177" spans="1:107">
      <c r="A177" s="7" t="s">
        <v>258</v>
      </c>
      <c r="B177" s="7" t="s">
        <v>259</v>
      </c>
      <c r="C177" s="37" t="s">
        <v>6</v>
      </c>
      <c r="D177" s="298">
        <v>6033</v>
      </c>
      <c r="E177" s="299">
        <v>60033</v>
      </c>
      <c r="F177" s="27" t="s">
        <v>167</v>
      </c>
      <c r="G177" s="73" t="s">
        <v>160</v>
      </c>
      <c r="H177" s="35">
        <v>431388</v>
      </c>
      <c r="I177" s="35">
        <v>72</v>
      </c>
      <c r="J177" s="294"/>
      <c r="K177" s="8">
        <v>291203</v>
      </c>
      <c r="L177" s="8" t="s">
        <v>1148</v>
      </c>
      <c r="M177" s="8">
        <v>59762</v>
      </c>
      <c r="N177" s="9" t="s">
        <v>1148</v>
      </c>
      <c r="O177" s="8">
        <v>0</v>
      </c>
      <c r="P177" s="9" t="s">
        <v>1148</v>
      </c>
      <c r="Q177" s="8">
        <v>33463</v>
      </c>
      <c r="R177" s="9" t="s">
        <v>1148</v>
      </c>
      <c r="S177" s="8">
        <v>1832</v>
      </c>
      <c r="T177" s="9" t="s">
        <v>1148</v>
      </c>
      <c r="U177" s="33">
        <v>386260</v>
      </c>
      <c r="V177" s="9" t="s">
        <v>1148</v>
      </c>
      <c r="W177" s="30">
        <v>143.29999999999998</v>
      </c>
      <c r="X177" s="9" t="s">
        <v>1148</v>
      </c>
      <c r="Y177" s="30">
        <v>30</v>
      </c>
      <c r="Z177" s="9" t="s">
        <v>1148</v>
      </c>
      <c r="AA177" s="30">
        <v>0</v>
      </c>
      <c r="AB177" s="9" t="s">
        <v>1148</v>
      </c>
      <c r="AC177" s="30">
        <v>19.7</v>
      </c>
      <c r="AD177" s="9" t="s">
        <v>1148</v>
      </c>
      <c r="AE177" s="80">
        <v>1</v>
      </c>
      <c r="AF177" s="46" t="s">
        <v>1148</v>
      </c>
      <c r="AG177" s="88">
        <v>194</v>
      </c>
      <c r="AH177" s="47" t="s">
        <v>1148</v>
      </c>
      <c r="AJ177" s="83">
        <v>290018</v>
      </c>
      <c r="AK177" s="46" t="s">
        <v>1148</v>
      </c>
      <c r="AL177" s="83">
        <v>59762</v>
      </c>
      <c r="AM177" s="46" t="s">
        <v>1148</v>
      </c>
      <c r="AN177" s="83">
        <v>0</v>
      </c>
      <c r="AO177" s="46" t="s">
        <v>1148</v>
      </c>
      <c r="AP177" s="83">
        <v>32238</v>
      </c>
      <c r="AQ177" s="46" t="s">
        <v>1148</v>
      </c>
      <c r="AR177" s="83">
        <v>1832</v>
      </c>
      <c r="AS177" s="46" t="s">
        <v>1148</v>
      </c>
      <c r="AT177" s="204">
        <v>383850</v>
      </c>
      <c r="AU177" s="46" t="s">
        <v>1148</v>
      </c>
      <c r="AV177" s="46">
        <v>142.29999999999998</v>
      </c>
      <c r="AW177" s="46" t="s">
        <v>1148</v>
      </c>
      <c r="AX177" s="46">
        <v>30</v>
      </c>
      <c r="AY177" s="46" t="s">
        <v>1148</v>
      </c>
      <c r="AZ177" s="46">
        <v>0</v>
      </c>
      <c r="BA177" s="46" t="s">
        <v>1148</v>
      </c>
      <c r="BB177" s="46">
        <v>18.7</v>
      </c>
      <c r="BC177" s="46" t="s">
        <v>1148</v>
      </c>
      <c r="BD177" s="46">
        <v>1</v>
      </c>
      <c r="BE177" s="46" t="s">
        <v>1148</v>
      </c>
      <c r="BF177" s="209">
        <v>192</v>
      </c>
      <c r="BG177" s="7" t="s">
        <v>1148</v>
      </c>
      <c r="BI177" s="83">
        <v>1185</v>
      </c>
      <c r="BJ177" s="46" t="s">
        <v>1148</v>
      </c>
      <c r="BK177" s="83">
        <v>0</v>
      </c>
      <c r="BL177" s="46" t="s">
        <v>1148</v>
      </c>
      <c r="BM177" s="83">
        <v>0</v>
      </c>
      <c r="BN177" s="46" t="s">
        <v>1148</v>
      </c>
      <c r="BO177" s="83">
        <v>1225</v>
      </c>
      <c r="BP177" s="46" t="s">
        <v>1148</v>
      </c>
      <c r="BQ177" s="83">
        <v>0</v>
      </c>
      <c r="BR177" s="46" t="s">
        <v>1148</v>
      </c>
      <c r="BS177" s="85">
        <v>2410</v>
      </c>
      <c r="BT177" s="46" t="s">
        <v>1148</v>
      </c>
      <c r="BU177" s="46">
        <v>1</v>
      </c>
      <c r="BV177" s="46" t="s">
        <v>1148</v>
      </c>
      <c r="BW177" s="46">
        <v>0</v>
      </c>
      <c r="BX177" s="46" t="s">
        <v>1148</v>
      </c>
      <c r="BY177" s="46">
        <v>0</v>
      </c>
      <c r="BZ177" s="46" t="s">
        <v>1148</v>
      </c>
      <c r="CA177" s="46">
        <v>1</v>
      </c>
      <c r="CB177" s="46" t="s">
        <v>1148</v>
      </c>
      <c r="CC177" s="46">
        <v>0</v>
      </c>
      <c r="CD177" s="46" t="s">
        <v>1148</v>
      </c>
      <c r="CE177" s="209">
        <v>2</v>
      </c>
      <c r="CF177" s="7" t="s">
        <v>1148</v>
      </c>
      <c r="CH177" s="41">
        <v>0</v>
      </c>
      <c r="CI177" s="41" t="s">
        <v>1148</v>
      </c>
      <c r="CJ177" s="41">
        <v>0</v>
      </c>
      <c r="CK177" s="41" t="s">
        <v>1148</v>
      </c>
      <c r="CL177" s="41">
        <v>0</v>
      </c>
      <c r="CM177" s="41" t="s">
        <v>1148</v>
      </c>
      <c r="CN177" s="41">
        <v>0</v>
      </c>
      <c r="CO177" s="41" t="s">
        <v>1148</v>
      </c>
      <c r="CP177" s="43">
        <v>0</v>
      </c>
      <c r="CQ177" s="7" t="s">
        <v>1148</v>
      </c>
      <c r="CS177" s="39">
        <v>0</v>
      </c>
      <c r="CT177" s="39" t="s">
        <v>1148</v>
      </c>
      <c r="CU177" s="39">
        <v>0</v>
      </c>
      <c r="CV177" s="39" t="s">
        <v>1148</v>
      </c>
      <c r="CW177" s="39" t="s">
        <v>1148</v>
      </c>
      <c r="CX177" s="39" t="s">
        <v>1148</v>
      </c>
      <c r="CY177" s="39">
        <v>0</v>
      </c>
      <c r="CZ177" s="39" t="s">
        <v>1148</v>
      </c>
      <c r="DA177" s="44">
        <v>0</v>
      </c>
      <c r="DB177" s="7" t="s">
        <v>1148</v>
      </c>
      <c r="DC177" s="1" t="str">
        <f t="shared" si="2"/>
        <v>No</v>
      </c>
    </row>
    <row r="178" spans="1:107">
      <c r="A178" s="7" t="s">
        <v>117</v>
      </c>
      <c r="B178" s="7" t="s">
        <v>499</v>
      </c>
      <c r="C178" s="37" t="s">
        <v>36</v>
      </c>
      <c r="D178" s="298">
        <v>4203</v>
      </c>
      <c r="E178" s="299">
        <v>40203</v>
      </c>
      <c r="F178" s="27" t="s">
        <v>175</v>
      </c>
      <c r="G178" s="73" t="s">
        <v>160</v>
      </c>
      <c r="H178" s="35">
        <v>4515419</v>
      </c>
      <c r="I178" s="35">
        <v>72</v>
      </c>
      <c r="J178" s="294"/>
      <c r="K178" s="8">
        <v>0</v>
      </c>
      <c r="L178" s="8" t="s">
        <v>1148</v>
      </c>
      <c r="M178" s="8">
        <v>0</v>
      </c>
      <c r="N178" s="9" t="s">
        <v>1148</v>
      </c>
      <c r="O178" s="8">
        <v>0</v>
      </c>
      <c r="P178" s="9" t="s">
        <v>1148</v>
      </c>
      <c r="Q178" s="8">
        <v>5940</v>
      </c>
      <c r="R178" s="9" t="s">
        <v>1148</v>
      </c>
      <c r="S178" s="8">
        <v>0</v>
      </c>
      <c r="T178" s="9" t="s">
        <v>1148</v>
      </c>
      <c r="U178" s="33">
        <v>5940</v>
      </c>
      <c r="V178" s="9" t="s">
        <v>1148</v>
      </c>
      <c r="W178" s="30">
        <v>0</v>
      </c>
      <c r="X178" s="9" t="s">
        <v>1148</v>
      </c>
      <c r="Y178" s="30">
        <v>0</v>
      </c>
      <c r="Z178" s="9" t="s">
        <v>1148</v>
      </c>
      <c r="AA178" s="30">
        <v>0</v>
      </c>
      <c r="AB178" s="9" t="s">
        <v>1148</v>
      </c>
      <c r="AC178" s="30">
        <v>3</v>
      </c>
      <c r="AD178" s="9" t="s">
        <v>1148</v>
      </c>
      <c r="AE178" s="80">
        <v>0</v>
      </c>
      <c r="AF178" s="46" t="s">
        <v>1148</v>
      </c>
      <c r="AG178" s="88">
        <v>3</v>
      </c>
      <c r="AH178" s="47" t="s">
        <v>1148</v>
      </c>
      <c r="AJ178" s="83">
        <v>0</v>
      </c>
      <c r="AK178" s="46" t="s">
        <v>1148</v>
      </c>
      <c r="AL178" s="83">
        <v>0</v>
      </c>
      <c r="AM178" s="46" t="s">
        <v>1148</v>
      </c>
      <c r="AN178" s="83">
        <v>0</v>
      </c>
      <c r="AO178" s="46" t="s">
        <v>1148</v>
      </c>
      <c r="AP178" s="83">
        <v>5940</v>
      </c>
      <c r="AQ178" s="46" t="s">
        <v>1148</v>
      </c>
      <c r="AR178" s="83">
        <v>0</v>
      </c>
      <c r="AS178" s="46" t="s">
        <v>1148</v>
      </c>
      <c r="AT178" s="204">
        <v>5940</v>
      </c>
      <c r="AU178" s="46" t="s">
        <v>1148</v>
      </c>
      <c r="AV178" s="46">
        <v>0</v>
      </c>
      <c r="AW178" s="46" t="s">
        <v>1148</v>
      </c>
      <c r="AX178" s="46">
        <v>0</v>
      </c>
      <c r="AY178" s="46" t="s">
        <v>1148</v>
      </c>
      <c r="AZ178" s="46">
        <v>0</v>
      </c>
      <c r="BA178" s="46" t="s">
        <v>1148</v>
      </c>
      <c r="BB178" s="46">
        <v>3</v>
      </c>
      <c r="BC178" s="46" t="s">
        <v>1148</v>
      </c>
      <c r="BD178" s="46">
        <v>0</v>
      </c>
      <c r="BE178" s="46" t="s">
        <v>1148</v>
      </c>
      <c r="BF178" s="209">
        <v>3</v>
      </c>
      <c r="BG178" s="7" t="s">
        <v>1148</v>
      </c>
      <c r="BI178" s="83">
        <v>0</v>
      </c>
      <c r="BJ178" s="46" t="s">
        <v>1148</v>
      </c>
      <c r="BK178" s="83">
        <v>0</v>
      </c>
      <c r="BL178" s="46" t="s">
        <v>1148</v>
      </c>
      <c r="BM178" s="83">
        <v>0</v>
      </c>
      <c r="BN178" s="46" t="s">
        <v>1148</v>
      </c>
      <c r="BO178" s="83">
        <v>0</v>
      </c>
      <c r="BP178" s="46" t="s">
        <v>1148</v>
      </c>
      <c r="BQ178" s="83">
        <v>0</v>
      </c>
      <c r="BR178" s="46" t="s">
        <v>1148</v>
      </c>
      <c r="BS178" s="85">
        <v>0</v>
      </c>
      <c r="BT178" s="46" t="s">
        <v>1148</v>
      </c>
      <c r="BU178" s="46">
        <v>0</v>
      </c>
      <c r="BV178" s="46" t="s">
        <v>1148</v>
      </c>
      <c r="BW178" s="46">
        <v>0</v>
      </c>
      <c r="BX178" s="46" t="s">
        <v>1148</v>
      </c>
      <c r="BY178" s="46">
        <v>0</v>
      </c>
      <c r="BZ178" s="46" t="s">
        <v>1148</v>
      </c>
      <c r="CA178" s="46">
        <v>0</v>
      </c>
      <c r="CB178" s="46" t="s">
        <v>1148</v>
      </c>
      <c r="CC178" s="46">
        <v>0</v>
      </c>
      <c r="CD178" s="46" t="s">
        <v>1148</v>
      </c>
      <c r="CE178" s="209">
        <v>0</v>
      </c>
      <c r="CF178" s="7" t="s">
        <v>1148</v>
      </c>
      <c r="CH178" s="41">
        <v>0</v>
      </c>
      <c r="CI178" s="41" t="s">
        <v>1148</v>
      </c>
      <c r="CJ178" s="41">
        <v>0</v>
      </c>
      <c r="CK178" s="41" t="s">
        <v>1148</v>
      </c>
      <c r="CL178" s="41">
        <v>0</v>
      </c>
      <c r="CM178" s="41" t="s">
        <v>1148</v>
      </c>
      <c r="CN178" s="41">
        <v>133487</v>
      </c>
      <c r="CO178" s="41" t="s">
        <v>1148</v>
      </c>
      <c r="CP178" s="43">
        <v>133487</v>
      </c>
      <c r="CQ178" s="7" t="s">
        <v>1148</v>
      </c>
      <c r="CS178" s="39" t="s">
        <v>1148</v>
      </c>
      <c r="CT178" s="39" t="s">
        <v>1148</v>
      </c>
      <c r="CU178" s="39" t="s">
        <v>1148</v>
      </c>
      <c r="CV178" s="39" t="s">
        <v>1148</v>
      </c>
      <c r="CW178" s="39" t="s">
        <v>1148</v>
      </c>
      <c r="CX178" s="39" t="s">
        <v>1148</v>
      </c>
      <c r="CY178" s="39">
        <v>22.472558922558921</v>
      </c>
      <c r="CZ178" s="39" t="s">
        <v>1148</v>
      </c>
      <c r="DA178" s="44">
        <v>22.472558922558921</v>
      </c>
      <c r="DB178" s="7" t="s">
        <v>1148</v>
      </c>
      <c r="DC178" s="1" t="str">
        <f t="shared" si="2"/>
        <v>No</v>
      </c>
    </row>
    <row r="179" spans="1:107">
      <c r="A179" s="7" t="s">
        <v>282</v>
      </c>
      <c r="B179" s="7" t="s">
        <v>283</v>
      </c>
      <c r="C179" s="37" t="s">
        <v>83</v>
      </c>
      <c r="D179" s="298">
        <v>4001</v>
      </c>
      <c r="E179" s="299">
        <v>40001</v>
      </c>
      <c r="F179" s="27" t="s">
        <v>164</v>
      </c>
      <c r="G179" s="73" t="s">
        <v>160</v>
      </c>
      <c r="H179" s="35">
        <v>381112</v>
      </c>
      <c r="I179" s="35">
        <v>71</v>
      </c>
      <c r="J179" s="294"/>
      <c r="K179" s="8">
        <v>237803</v>
      </c>
      <c r="L179" s="8" t="s">
        <v>1148</v>
      </c>
      <c r="M179" s="8">
        <v>48906</v>
      </c>
      <c r="N179" s="9" t="s">
        <v>1148</v>
      </c>
      <c r="O179" s="8">
        <v>8669</v>
      </c>
      <c r="P179" s="9" t="s">
        <v>1148</v>
      </c>
      <c r="Q179" s="8">
        <v>62251</v>
      </c>
      <c r="R179" s="9" t="s">
        <v>1148</v>
      </c>
      <c r="S179" s="8">
        <v>1815</v>
      </c>
      <c r="T179" s="9" t="s">
        <v>1148</v>
      </c>
      <c r="U179" s="33">
        <v>359444</v>
      </c>
      <c r="V179" s="9" t="s">
        <v>1148</v>
      </c>
      <c r="W179" s="30">
        <v>135</v>
      </c>
      <c r="X179" s="9" t="s">
        <v>1148</v>
      </c>
      <c r="Y179" s="30">
        <v>28</v>
      </c>
      <c r="Z179" s="9" t="s">
        <v>1148</v>
      </c>
      <c r="AA179" s="30">
        <v>5</v>
      </c>
      <c r="AB179" s="9" t="s">
        <v>1148</v>
      </c>
      <c r="AC179" s="30">
        <v>35.019999999999996</v>
      </c>
      <c r="AD179" s="9" t="s">
        <v>1148</v>
      </c>
      <c r="AE179" s="80">
        <v>0.89999999999999991</v>
      </c>
      <c r="AF179" s="46" t="s">
        <v>1148</v>
      </c>
      <c r="AG179" s="88">
        <v>203.92000000000002</v>
      </c>
      <c r="AH179" s="47" t="s">
        <v>1148</v>
      </c>
      <c r="AJ179" s="83">
        <v>202556</v>
      </c>
      <c r="AK179" s="46" t="s">
        <v>1148</v>
      </c>
      <c r="AL179" s="83">
        <v>47670</v>
      </c>
      <c r="AM179" s="46" t="s">
        <v>1148</v>
      </c>
      <c r="AN179" s="83">
        <v>5400</v>
      </c>
      <c r="AO179" s="46" t="s">
        <v>1148</v>
      </c>
      <c r="AP179" s="83">
        <v>62251</v>
      </c>
      <c r="AQ179" s="46" t="s">
        <v>1148</v>
      </c>
      <c r="AR179" s="83">
        <v>1815</v>
      </c>
      <c r="AS179" s="46" t="s">
        <v>1148</v>
      </c>
      <c r="AT179" s="204">
        <v>319692</v>
      </c>
      <c r="AU179" s="46" t="s">
        <v>1148</v>
      </c>
      <c r="AV179" s="46">
        <v>101</v>
      </c>
      <c r="AW179" s="46" t="s">
        <v>1148</v>
      </c>
      <c r="AX179" s="46">
        <v>27</v>
      </c>
      <c r="AY179" s="46" t="s">
        <v>1148</v>
      </c>
      <c r="AZ179" s="46">
        <v>3</v>
      </c>
      <c r="BA179" s="46" t="s">
        <v>1148</v>
      </c>
      <c r="BB179" s="46">
        <v>35.019999999999996</v>
      </c>
      <c r="BC179" s="46" t="s">
        <v>1148</v>
      </c>
      <c r="BD179" s="46">
        <v>0.89999999999999991</v>
      </c>
      <c r="BE179" s="46" t="s">
        <v>1148</v>
      </c>
      <c r="BF179" s="209">
        <v>166.92000000000002</v>
      </c>
      <c r="BG179" s="7" t="s">
        <v>1148</v>
      </c>
      <c r="BI179" s="83">
        <v>35247</v>
      </c>
      <c r="BJ179" s="46" t="s">
        <v>1148</v>
      </c>
      <c r="BK179" s="83">
        <v>1236</v>
      </c>
      <c r="BL179" s="46" t="s">
        <v>1148</v>
      </c>
      <c r="BM179" s="83">
        <v>3269</v>
      </c>
      <c r="BN179" s="46" t="s">
        <v>1148</v>
      </c>
      <c r="BO179" s="83">
        <v>0</v>
      </c>
      <c r="BP179" s="46" t="s">
        <v>1148</v>
      </c>
      <c r="BQ179" s="83">
        <v>0</v>
      </c>
      <c r="BR179" s="46" t="s">
        <v>1148</v>
      </c>
      <c r="BS179" s="85">
        <v>39752</v>
      </c>
      <c r="BT179" s="46" t="s">
        <v>1148</v>
      </c>
      <c r="BU179" s="46">
        <v>34</v>
      </c>
      <c r="BV179" s="46" t="s">
        <v>1148</v>
      </c>
      <c r="BW179" s="46">
        <v>1</v>
      </c>
      <c r="BX179" s="46" t="s">
        <v>1148</v>
      </c>
      <c r="BY179" s="46">
        <v>2</v>
      </c>
      <c r="BZ179" s="46" t="s">
        <v>1148</v>
      </c>
      <c r="CA179" s="46">
        <v>0</v>
      </c>
      <c r="CB179" s="46" t="s">
        <v>1148</v>
      </c>
      <c r="CC179" s="46">
        <v>0</v>
      </c>
      <c r="CD179" s="46" t="s">
        <v>1148</v>
      </c>
      <c r="CE179" s="209">
        <v>37</v>
      </c>
      <c r="CF179" s="7" t="s">
        <v>1148</v>
      </c>
      <c r="CH179" s="41">
        <v>5228417</v>
      </c>
      <c r="CI179" s="41" t="s">
        <v>1148</v>
      </c>
      <c r="CJ179" s="41">
        <v>1203236</v>
      </c>
      <c r="CK179" s="41" t="s">
        <v>1148</v>
      </c>
      <c r="CL179" s="41">
        <v>159914</v>
      </c>
      <c r="CM179" s="41" t="s">
        <v>1148</v>
      </c>
      <c r="CN179" s="41">
        <v>843447</v>
      </c>
      <c r="CO179" s="41" t="s">
        <v>1148</v>
      </c>
      <c r="CP179" s="43">
        <v>7435014</v>
      </c>
      <c r="CQ179" s="7" t="s">
        <v>1148</v>
      </c>
      <c r="CS179" s="39">
        <v>21.986337430562273</v>
      </c>
      <c r="CT179" s="39" t="s">
        <v>1148</v>
      </c>
      <c r="CU179" s="39">
        <v>24.603034392508075</v>
      </c>
      <c r="CV179" s="39" t="s">
        <v>1148</v>
      </c>
      <c r="CW179" s="39">
        <v>18.446648979121004</v>
      </c>
      <c r="CX179" s="39" t="s">
        <v>1148</v>
      </c>
      <c r="CY179" s="39">
        <v>13.549131740855568</v>
      </c>
      <c r="CZ179" s="39" t="s">
        <v>1148</v>
      </c>
      <c r="DA179" s="44">
        <v>20.684763134173892</v>
      </c>
      <c r="DB179" s="7" t="s">
        <v>1148</v>
      </c>
      <c r="DC179" s="1" t="str">
        <f t="shared" si="2"/>
        <v>No</v>
      </c>
    </row>
    <row r="180" spans="1:107">
      <c r="A180" s="7" t="s">
        <v>687</v>
      </c>
      <c r="B180" s="7" t="s">
        <v>688</v>
      </c>
      <c r="C180" s="37" t="s">
        <v>70</v>
      </c>
      <c r="D180" s="298">
        <v>2084</v>
      </c>
      <c r="E180" s="299">
        <v>20084</v>
      </c>
      <c r="F180" s="27" t="s">
        <v>164</v>
      </c>
      <c r="G180" s="73" t="s">
        <v>160</v>
      </c>
      <c r="H180" s="35">
        <v>18351295</v>
      </c>
      <c r="I180" s="35">
        <v>71</v>
      </c>
      <c r="J180" s="294"/>
      <c r="K180" s="8">
        <v>39986</v>
      </c>
      <c r="L180" s="8" t="s">
        <v>1148</v>
      </c>
      <c r="M180" s="8">
        <v>0</v>
      </c>
      <c r="N180" s="9" t="s">
        <v>1148</v>
      </c>
      <c r="O180" s="8">
        <v>0</v>
      </c>
      <c r="P180" s="9" t="s">
        <v>1148</v>
      </c>
      <c r="Q180" s="8">
        <v>8585</v>
      </c>
      <c r="R180" s="9" t="s">
        <v>1148</v>
      </c>
      <c r="S180" s="8">
        <v>0</v>
      </c>
      <c r="T180" s="9" t="s">
        <v>1148</v>
      </c>
      <c r="U180" s="33">
        <v>48571</v>
      </c>
      <c r="V180" s="9" t="s">
        <v>1148</v>
      </c>
      <c r="W180" s="30">
        <v>29</v>
      </c>
      <c r="X180" s="9" t="s">
        <v>1148</v>
      </c>
      <c r="Y180" s="30">
        <v>0</v>
      </c>
      <c r="Z180" s="9" t="s">
        <v>1148</v>
      </c>
      <c r="AA180" s="30">
        <v>0</v>
      </c>
      <c r="AB180" s="9" t="s">
        <v>1148</v>
      </c>
      <c r="AC180" s="30">
        <v>13</v>
      </c>
      <c r="AD180" s="9" t="s">
        <v>1148</v>
      </c>
      <c r="AE180" s="80">
        <v>0</v>
      </c>
      <c r="AF180" s="46" t="s">
        <v>1148</v>
      </c>
      <c r="AG180" s="88">
        <v>42</v>
      </c>
      <c r="AH180" s="47" t="s">
        <v>1148</v>
      </c>
      <c r="AJ180" s="83">
        <v>37391</v>
      </c>
      <c r="AK180" s="46" t="s">
        <v>1148</v>
      </c>
      <c r="AL180" s="83">
        <v>0</v>
      </c>
      <c r="AM180" s="46" t="s">
        <v>1148</v>
      </c>
      <c r="AN180" s="83">
        <v>0</v>
      </c>
      <c r="AO180" s="46" t="s">
        <v>1148</v>
      </c>
      <c r="AP180" s="83">
        <v>3677</v>
      </c>
      <c r="AQ180" s="46" t="s">
        <v>1148</v>
      </c>
      <c r="AR180" s="83">
        <v>0</v>
      </c>
      <c r="AS180" s="46" t="s">
        <v>1148</v>
      </c>
      <c r="AT180" s="204">
        <v>41068</v>
      </c>
      <c r="AU180" s="46" t="s">
        <v>1148</v>
      </c>
      <c r="AV180" s="46">
        <v>24</v>
      </c>
      <c r="AW180" s="46" t="s">
        <v>1148</v>
      </c>
      <c r="AX180" s="46">
        <v>0</v>
      </c>
      <c r="AY180" s="46" t="s">
        <v>1148</v>
      </c>
      <c r="AZ180" s="46">
        <v>0</v>
      </c>
      <c r="BA180" s="46" t="s">
        <v>1148</v>
      </c>
      <c r="BB180" s="46">
        <v>2</v>
      </c>
      <c r="BC180" s="46" t="s">
        <v>1148</v>
      </c>
      <c r="BD180" s="46">
        <v>0</v>
      </c>
      <c r="BE180" s="46" t="s">
        <v>1148</v>
      </c>
      <c r="BF180" s="209">
        <v>26</v>
      </c>
      <c r="BG180" s="7" t="s">
        <v>1148</v>
      </c>
      <c r="BI180" s="83">
        <v>2595</v>
      </c>
      <c r="BJ180" s="46" t="s">
        <v>1148</v>
      </c>
      <c r="BK180" s="83">
        <v>0</v>
      </c>
      <c r="BL180" s="46" t="s">
        <v>1148</v>
      </c>
      <c r="BM180" s="83">
        <v>0</v>
      </c>
      <c r="BN180" s="46" t="s">
        <v>1148</v>
      </c>
      <c r="BO180" s="83">
        <v>4908</v>
      </c>
      <c r="BP180" s="46" t="s">
        <v>1148</v>
      </c>
      <c r="BQ180" s="83">
        <v>0</v>
      </c>
      <c r="BR180" s="46" t="s">
        <v>1148</v>
      </c>
      <c r="BS180" s="85">
        <v>7503</v>
      </c>
      <c r="BT180" s="46" t="s">
        <v>1148</v>
      </c>
      <c r="BU180" s="46">
        <v>5</v>
      </c>
      <c r="BV180" s="46" t="s">
        <v>1148</v>
      </c>
      <c r="BW180" s="46">
        <v>0</v>
      </c>
      <c r="BX180" s="46" t="s">
        <v>1148</v>
      </c>
      <c r="BY180" s="46">
        <v>0</v>
      </c>
      <c r="BZ180" s="46" t="s">
        <v>1148</v>
      </c>
      <c r="CA180" s="46">
        <v>11</v>
      </c>
      <c r="CB180" s="46" t="s">
        <v>1148</v>
      </c>
      <c r="CC180" s="46">
        <v>0</v>
      </c>
      <c r="CD180" s="46" t="s">
        <v>1148</v>
      </c>
      <c r="CE180" s="209">
        <v>16</v>
      </c>
      <c r="CF180" s="7" t="s">
        <v>1148</v>
      </c>
      <c r="CH180" s="41">
        <v>949677</v>
      </c>
      <c r="CI180" s="41" t="s">
        <v>1148</v>
      </c>
      <c r="CJ180" s="41">
        <v>0</v>
      </c>
      <c r="CK180" s="41" t="s">
        <v>1148</v>
      </c>
      <c r="CL180" s="41">
        <v>0</v>
      </c>
      <c r="CM180" s="41" t="s">
        <v>1148</v>
      </c>
      <c r="CN180" s="41">
        <v>902201</v>
      </c>
      <c r="CO180" s="41" t="s">
        <v>1148</v>
      </c>
      <c r="CP180" s="43">
        <v>1851878</v>
      </c>
      <c r="CQ180" s="7" t="s">
        <v>1148</v>
      </c>
      <c r="CS180" s="39">
        <v>23.750237583154103</v>
      </c>
      <c r="CT180" s="39" t="s">
        <v>1148</v>
      </c>
      <c r="CU180" s="39" t="s">
        <v>1148</v>
      </c>
      <c r="CV180" s="39" t="s">
        <v>1148</v>
      </c>
      <c r="CW180" s="39" t="s">
        <v>1148</v>
      </c>
      <c r="CX180" s="39" t="s">
        <v>1148</v>
      </c>
      <c r="CY180" s="39">
        <v>105.09039021549214</v>
      </c>
      <c r="CZ180" s="39" t="s">
        <v>1148</v>
      </c>
      <c r="DA180" s="44">
        <v>38.127236416791909</v>
      </c>
      <c r="DB180" s="7" t="s">
        <v>1148</v>
      </c>
      <c r="DC180" s="1" t="str">
        <f t="shared" si="2"/>
        <v>No</v>
      </c>
    </row>
    <row r="181" spans="1:107">
      <c r="A181" s="7" t="s">
        <v>1132</v>
      </c>
      <c r="B181" s="7" t="s">
        <v>1133</v>
      </c>
      <c r="C181" s="37" t="s">
        <v>63</v>
      </c>
      <c r="D181" s="298">
        <v>2209</v>
      </c>
      <c r="E181" s="299">
        <v>20209</v>
      </c>
      <c r="F181" s="27" t="s">
        <v>164</v>
      </c>
      <c r="G181" s="73" t="s">
        <v>160</v>
      </c>
      <c r="H181" s="35">
        <v>18351295</v>
      </c>
      <c r="I181" s="35">
        <v>71</v>
      </c>
      <c r="J181" s="294"/>
      <c r="K181" s="8">
        <v>158112</v>
      </c>
      <c r="L181" s="8" t="s">
        <v>1148</v>
      </c>
      <c r="M181" s="8">
        <v>0</v>
      </c>
      <c r="N181" s="9" t="s">
        <v>1148</v>
      </c>
      <c r="O181" s="8">
        <v>0</v>
      </c>
      <c r="P181" s="9" t="s">
        <v>1148</v>
      </c>
      <c r="Q181" s="8">
        <v>15743</v>
      </c>
      <c r="R181" s="9" t="s">
        <v>1148</v>
      </c>
      <c r="S181" s="8">
        <v>0</v>
      </c>
      <c r="T181" s="9" t="s">
        <v>1148</v>
      </c>
      <c r="U181" s="33">
        <v>173855</v>
      </c>
      <c r="V181" s="9" t="s">
        <v>1148</v>
      </c>
      <c r="W181" s="30">
        <v>80</v>
      </c>
      <c r="X181" s="9" t="s">
        <v>1148</v>
      </c>
      <c r="Y181" s="30">
        <v>0</v>
      </c>
      <c r="Z181" s="9" t="s">
        <v>1148</v>
      </c>
      <c r="AA181" s="30">
        <v>0</v>
      </c>
      <c r="AB181" s="9" t="s">
        <v>1148</v>
      </c>
      <c r="AC181" s="30">
        <v>8</v>
      </c>
      <c r="AD181" s="9" t="s">
        <v>1148</v>
      </c>
      <c r="AE181" s="80">
        <v>0</v>
      </c>
      <c r="AF181" s="46" t="s">
        <v>1148</v>
      </c>
      <c r="AG181" s="88">
        <v>88</v>
      </c>
      <c r="AH181" s="47" t="s">
        <v>1148</v>
      </c>
      <c r="AJ181" s="83">
        <v>158112</v>
      </c>
      <c r="AK181" s="46" t="s">
        <v>1148</v>
      </c>
      <c r="AL181" s="83">
        <v>0</v>
      </c>
      <c r="AM181" s="46" t="s">
        <v>1148</v>
      </c>
      <c r="AN181" s="83">
        <v>0</v>
      </c>
      <c r="AO181" s="46" t="s">
        <v>1148</v>
      </c>
      <c r="AP181" s="83">
        <v>15743</v>
      </c>
      <c r="AQ181" s="46" t="s">
        <v>1148</v>
      </c>
      <c r="AR181" s="83">
        <v>0</v>
      </c>
      <c r="AS181" s="46" t="s">
        <v>1148</v>
      </c>
      <c r="AT181" s="204">
        <v>173855</v>
      </c>
      <c r="AU181" s="46" t="s">
        <v>1148</v>
      </c>
      <c r="AV181" s="46">
        <v>80</v>
      </c>
      <c r="AW181" s="46" t="s">
        <v>1148</v>
      </c>
      <c r="AX181" s="46">
        <v>0</v>
      </c>
      <c r="AY181" s="46" t="s">
        <v>1148</v>
      </c>
      <c r="AZ181" s="46">
        <v>0</v>
      </c>
      <c r="BA181" s="46" t="s">
        <v>1148</v>
      </c>
      <c r="BB181" s="46">
        <v>8</v>
      </c>
      <c r="BC181" s="46" t="s">
        <v>1148</v>
      </c>
      <c r="BD181" s="46">
        <v>0</v>
      </c>
      <c r="BE181" s="46" t="s">
        <v>1148</v>
      </c>
      <c r="BF181" s="209">
        <v>88</v>
      </c>
      <c r="BG181" s="7" t="s">
        <v>1148</v>
      </c>
      <c r="BI181" s="83">
        <v>0</v>
      </c>
      <c r="BJ181" s="46" t="s">
        <v>1148</v>
      </c>
      <c r="BK181" s="83">
        <v>0</v>
      </c>
      <c r="BL181" s="46" t="s">
        <v>1148</v>
      </c>
      <c r="BM181" s="83">
        <v>0</v>
      </c>
      <c r="BN181" s="46" t="s">
        <v>1148</v>
      </c>
      <c r="BO181" s="83">
        <v>0</v>
      </c>
      <c r="BP181" s="46" t="s">
        <v>1148</v>
      </c>
      <c r="BQ181" s="83">
        <v>0</v>
      </c>
      <c r="BR181" s="46" t="s">
        <v>1148</v>
      </c>
      <c r="BS181" s="85">
        <v>0</v>
      </c>
      <c r="BT181" s="46" t="s">
        <v>1148</v>
      </c>
      <c r="BU181" s="46">
        <v>0</v>
      </c>
      <c r="BV181" s="46" t="s">
        <v>1148</v>
      </c>
      <c r="BW181" s="46">
        <v>0</v>
      </c>
      <c r="BX181" s="46" t="s">
        <v>1148</v>
      </c>
      <c r="BY181" s="46">
        <v>0</v>
      </c>
      <c r="BZ181" s="46" t="s">
        <v>1148</v>
      </c>
      <c r="CA181" s="46">
        <v>0</v>
      </c>
      <c r="CB181" s="46" t="s">
        <v>1148</v>
      </c>
      <c r="CC181" s="46">
        <v>0</v>
      </c>
      <c r="CD181" s="46" t="s">
        <v>1148</v>
      </c>
      <c r="CE181" s="209">
        <v>0</v>
      </c>
      <c r="CF181" s="7" t="s">
        <v>1148</v>
      </c>
      <c r="CH181" s="41">
        <v>3671790</v>
      </c>
      <c r="CI181" s="41" t="s">
        <v>1148</v>
      </c>
      <c r="CJ181" s="41">
        <v>0</v>
      </c>
      <c r="CK181" s="41" t="s">
        <v>1148</v>
      </c>
      <c r="CL181" s="41">
        <v>0</v>
      </c>
      <c r="CM181" s="41" t="s">
        <v>1148</v>
      </c>
      <c r="CN181" s="41">
        <v>582648</v>
      </c>
      <c r="CO181" s="41" t="s">
        <v>1148</v>
      </c>
      <c r="CP181" s="43">
        <v>4254438</v>
      </c>
      <c r="CQ181" s="7" t="s">
        <v>1148</v>
      </c>
      <c r="CS181" s="39">
        <v>23.222715543412264</v>
      </c>
      <c r="CT181" s="39" t="s">
        <v>1148</v>
      </c>
      <c r="CU181" s="39" t="s">
        <v>1148</v>
      </c>
      <c r="CV181" s="39" t="s">
        <v>1148</v>
      </c>
      <c r="CW181" s="39" t="s">
        <v>1148</v>
      </c>
      <c r="CX181" s="39" t="s">
        <v>1148</v>
      </c>
      <c r="CY181" s="39">
        <v>37.009972686273265</v>
      </c>
      <c r="CZ181" s="39" t="s">
        <v>1148</v>
      </c>
      <c r="DA181" s="44">
        <v>24.471185758246815</v>
      </c>
      <c r="DB181" s="7" t="s">
        <v>1148</v>
      </c>
      <c r="DC181" s="1" t="str">
        <f t="shared" si="2"/>
        <v>No</v>
      </c>
    </row>
    <row r="182" spans="1:107">
      <c r="A182" s="7" t="s">
        <v>542</v>
      </c>
      <c r="B182" s="7" t="s">
        <v>543</v>
      </c>
      <c r="C182" s="37" t="s">
        <v>42</v>
      </c>
      <c r="D182" s="298">
        <v>5104</v>
      </c>
      <c r="E182" s="299">
        <v>50104</v>
      </c>
      <c r="F182" s="27" t="s">
        <v>167</v>
      </c>
      <c r="G182" s="73" t="s">
        <v>160</v>
      </c>
      <c r="H182" s="35">
        <v>8608208</v>
      </c>
      <c r="I182" s="35">
        <v>70</v>
      </c>
      <c r="J182" s="294"/>
      <c r="K182" s="8">
        <v>276789</v>
      </c>
      <c r="L182" s="8" t="s">
        <v>1148</v>
      </c>
      <c r="M182" s="8">
        <v>243530</v>
      </c>
      <c r="N182" s="9" t="s">
        <v>1148</v>
      </c>
      <c r="O182" s="8">
        <v>113711</v>
      </c>
      <c r="P182" s="9" t="s">
        <v>1148</v>
      </c>
      <c r="Q182" s="8">
        <v>66321</v>
      </c>
      <c r="R182" s="9" t="s">
        <v>1148</v>
      </c>
      <c r="S182" s="8">
        <v>28988</v>
      </c>
      <c r="T182" s="9" t="s">
        <v>1148</v>
      </c>
      <c r="U182" s="33">
        <v>729339</v>
      </c>
      <c r="V182" s="9" t="s">
        <v>1148</v>
      </c>
      <c r="W182" s="30">
        <v>129</v>
      </c>
      <c r="X182" s="9" t="s">
        <v>1148</v>
      </c>
      <c r="Y182" s="30">
        <v>117</v>
      </c>
      <c r="Z182" s="9" t="s">
        <v>1148</v>
      </c>
      <c r="AA182" s="30">
        <v>58</v>
      </c>
      <c r="AB182" s="9" t="s">
        <v>1148</v>
      </c>
      <c r="AC182" s="30">
        <v>27</v>
      </c>
      <c r="AD182" s="9" t="s">
        <v>1148</v>
      </c>
      <c r="AE182" s="80">
        <v>14</v>
      </c>
      <c r="AF182" s="46" t="s">
        <v>1148</v>
      </c>
      <c r="AG182" s="88">
        <v>345</v>
      </c>
      <c r="AH182" s="47" t="s">
        <v>1148</v>
      </c>
      <c r="AJ182" s="83">
        <v>273669</v>
      </c>
      <c r="AK182" s="46" t="s">
        <v>1148</v>
      </c>
      <c r="AL182" s="83">
        <v>243530</v>
      </c>
      <c r="AM182" s="46" t="s">
        <v>1148</v>
      </c>
      <c r="AN182" s="83">
        <v>113711</v>
      </c>
      <c r="AO182" s="46" t="s">
        <v>1148</v>
      </c>
      <c r="AP182" s="83">
        <v>65281</v>
      </c>
      <c r="AQ182" s="46" t="s">
        <v>1148</v>
      </c>
      <c r="AR182" s="83">
        <v>28988</v>
      </c>
      <c r="AS182" s="46" t="s">
        <v>1148</v>
      </c>
      <c r="AT182" s="204">
        <v>725179</v>
      </c>
      <c r="AU182" s="46" t="s">
        <v>1148</v>
      </c>
      <c r="AV182" s="46">
        <v>123</v>
      </c>
      <c r="AW182" s="46" t="s">
        <v>1148</v>
      </c>
      <c r="AX182" s="46">
        <v>117</v>
      </c>
      <c r="AY182" s="46" t="s">
        <v>1148</v>
      </c>
      <c r="AZ182" s="46">
        <v>58</v>
      </c>
      <c r="BA182" s="46" t="s">
        <v>1148</v>
      </c>
      <c r="BB182" s="46">
        <v>26</v>
      </c>
      <c r="BC182" s="46" t="s">
        <v>1148</v>
      </c>
      <c r="BD182" s="46">
        <v>14</v>
      </c>
      <c r="BE182" s="46" t="s">
        <v>1148</v>
      </c>
      <c r="BF182" s="209">
        <v>338</v>
      </c>
      <c r="BG182" s="7" t="s">
        <v>1148</v>
      </c>
      <c r="BI182" s="83">
        <v>3120</v>
      </c>
      <c r="BJ182" s="46" t="s">
        <v>1148</v>
      </c>
      <c r="BK182" s="83">
        <v>0</v>
      </c>
      <c r="BL182" s="46" t="s">
        <v>1148</v>
      </c>
      <c r="BM182" s="83">
        <v>0</v>
      </c>
      <c r="BN182" s="46" t="s">
        <v>1148</v>
      </c>
      <c r="BO182" s="83">
        <v>1040</v>
      </c>
      <c r="BP182" s="46" t="s">
        <v>1148</v>
      </c>
      <c r="BQ182" s="83">
        <v>0</v>
      </c>
      <c r="BR182" s="46" t="s">
        <v>1148</v>
      </c>
      <c r="BS182" s="85">
        <v>4160</v>
      </c>
      <c r="BT182" s="46" t="s">
        <v>1148</v>
      </c>
      <c r="BU182" s="46">
        <v>6</v>
      </c>
      <c r="BV182" s="46" t="s">
        <v>1148</v>
      </c>
      <c r="BW182" s="46">
        <v>0</v>
      </c>
      <c r="BX182" s="46" t="s">
        <v>1148</v>
      </c>
      <c r="BY182" s="46">
        <v>0</v>
      </c>
      <c r="BZ182" s="46" t="s">
        <v>1148</v>
      </c>
      <c r="CA182" s="46">
        <v>1</v>
      </c>
      <c r="CB182" s="46" t="s">
        <v>1148</v>
      </c>
      <c r="CC182" s="46">
        <v>0</v>
      </c>
      <c r="CD182" s="46" t="s">
        <v>1148</v>
      </c>
      <c r="CE182" s="209">
        <v>7</v>
      </c>
      <c r="CF182" s="7" t="s">
        <v>1148</v>
      </c>
      <c r="CH182" s="41">
        <v>0</v>
      </c>
      <c r="CI182" s="41" t="s">
        <v>1148</v>
      </c>
      <c r="CJ182" s="41">
        <v>0</v>
      </c>
      <c r="CK182" s="41" t="s">
        <v>1148</v>
      </c>
      <c r="CL182" s="41">
        <v>0</v>
      </c>
      <c r="CM182" s="41" t="s">
        <v>1148</v>
      </c>
      <c r="CN182" s="41">
        <v>0</v>
      </c>
      <c r="CO182" s="41" t="s">
        <v>1148</v>
      </c>
      <c r="CP182" s="43">
        <v>0</v>
      </c>
      <c r="CQ182" s="7" t="s">
        <v>1148</v>
      </c>
      <c r="CS182" s="39">
        <v>0</v>
      </c>
      <c r="CT182" s="39" t="s">
        <v>1148</v>
      </c>
      <c r="CU182" s="39">
        <v>0</v>
      </c>
      <c r="CV182" s="39" t="s">
        <v>1148</v>
      </c>
      <c r="CW182" s="39">
        <v>0</v>
      </c>
      <c r="CX182" s="39" t="s">
        <v>1148</v>
      </c>
      <c r="CY182" s="39">
        <v>0</v>
      </c>
      <c r="CZ182" s="39" t="s">
        <v>1148</v>
      </c>
      <c r="DA182" s="44">
        <v>0</v>
      </c>
      <c r="DB182" s="7" t="s">
        <v>1148</v>
      </c>
      <c r="DC182" s="1" t="str">
        <f t="shared" si="2"/>
        <v>No</v>
      </c>
    </row>
    <row r="183" spans="1:107">
      <c r="A183" s="7" t="s">
        <v>723</v>
      </c>
      <c r="B183" s="7" t="s">
        <v>724</v>
      </c>
      <c r="C183" s="37" t="s">
        <v>89</v>
      </c>
      <c r="D183" s="298">
        <v>6</v>
      </c>
      <c r="E183" s="299">
        <v>6</v>
      </c>
      <c r="F183" s="27" t="s">
        <v>164</v>
      </c>
      <c r="G183" s="73" t="s">
        <v>160</v>
      </c>
      <c r="H183" s="35">
        <v>129534</v>
      </c>
      <c r="I183" s="35">
        <v>69</v>
      </c>
      <c r="J183" s="294"/>
      <c r="K183" s="8">
        <v>78599</v>
      </c>
      <c r="L183" s="8" t="s">
        <v>1148</v>
      </c>
      <c r="M183" s="8">
        <v>8730</v>
      </c>
      <c r="N183" s="9" t="s">
        <v>1148</v>
      </c>
      <c r="O183" s="8">
        <v>0</v>
      </c>
      <c r="P183" s="9" t="s">
        <v>1148</v>
      </c>
      <c r="Q183" s="8">
        <v>10347</v>
      </c>
      <c r="R183" s="9" t="s">
        <v>1148</v>
      </c>
      <c r="S183" s="8">
        <v>0</v>
      </c>
      <c r="T183" s="9" t="s">
        <v>1148</v>
      </c>
      <c r="U183" s="33">
        <v>97676</v>
      </c>
      <c r="V183" s="9" t="s">
        <v>1148</v>
      </c>
      <c r="W183" s="30">
        <v>60</v>
      </c>
      <c r="X183" s="9" t="s">
        <v>1148</v>
      </c>
      <c r="Y183" s="30">
        <v>11</v>
      </c>
      <c r="Z183" s="9" t="s">
        <v>1148</v>
      </c>
      <c r="AA183" s="30">
        <v>0</v>
      </c>
      <c r="AB183" s="9" t="s">
        <v>1148</v>
      </c>
      <c r="AC183" s="30">
        <v>6</v>
      </c>
      <c r="AD183" s="9" t="s">
        <v>1148</v>
      </c>
      <c r="AE183" s="80">
        <v>0</v>
      </c>
      <c r="AF183" s="46" t="s">
        <v>1148</v>
      </c>
      <c r="AG183" s="88">
        <v>77</v>
      </c>
      <c r="AH183" s="47" t="s">
        <v>1148</v>
      </c>
      <c r="AJ183" s="83">
        <v>62055</v>
      </c>
      <c r="AK183" s="46" t="s">
        <v>1148</v>
      </c>
      <c r="AL183" s="83">
        <v>6230</v>
      </c>
      <c r="AM183" s="46" t="s">
        <v>1148</v>
      </c>
      <c r="AN183" s="83">
        <v>0</v>
      </c>
      <c r="AO183" s="46" t="s">
        <v>1148</v>
      </c>
      <c r="AP183" s="83">
        <v>10347</v>
      </c>
      <c r="AQ183" s="46" t="s">
        <v>1148</v>
      </c>
      <c r="AR183" s="83">
        <v>0</v>
      </c>
      <c r="AS183" s="46" t="s">
        <v>1148</v>
      </c>
      <c r="AT183" s="204">
        <v>78632</v>
      </c>
      <c r="AU183" s="46" t="s">
        <v>1148</v>
      </c>
      <c r="AV183" s="46">
        <v>42</v>
      </c>
      <c r="AW183" s="46" t="s">
        <v>1148</v>
      </c>
      <c r="AX183" s="46">
        <v>4</v>
      </c>
      <c r="AY183" s="46" t="s">
        <v>1148</v>
      </c>
      <c r="AZ183" s="46">
        <v>0</v>
      </c>
      <c r="BA183" s="46" t="s">
        <v>1148</v>
      </c>
      <c r="BB183" s="46">
        <v>6</v>
      </c>
      <c r="BC183" s="46" t="s">
        <v>1148</v>
      </c>
      <c r="BD183" s="46">
        <v>0</v>
      </c>
      <c r="BE183" s="46" t="s">
        <v>1148</v>
      </c>
      <c r="BF183" s="209">
        <v>52</v>
      </c>
      <c r="BG183" s="7" t="s">
        <v>1148</v>
      </c>
      <c r="BI183" s="83">
        <v>16544</v>
      </c>
      <c r="BJ183" s="46" t="s">
        <v>1148</v>
      </c>
      <c r="BK183" s="83">
        <v>2500</v>
      </c>
      <c r="BL183" s="46" t="s">
        <v>1148</v>
      </c>
      <c r="BM183" s="83">
        <v>0</v>
      </c>
      <c r="BN183" s="46" t="s">
        <v>1148</v>
      </c>
      <c r="BO183" s="83">
        <v>0</v>
      </c>
      <c r="BP183" s="46" t="s">
        <v>1148</v>
      </c>
      <c r="BQ183" s="83">
        <v>0</v>
      </c>
      <c r="BR183" s="46" t="s">
        <v>1148</v>
      </c>
      <c r="BS183" s="85">
        <v>19044</v>
      </c>
      <c r="BT183" s="46" t="s">
        <v>1148</v>
      </c>
      <c r="BU183" s="46">
        <v>18</v>
      </c>
      <c r="BV183" s="46" t="s">
        <v>1148</v>
      </c>
      <c r="BW183" s="46">
        <v>7</v>
      </c>
      <c r="BX183" s="46" t="s">
        <v>1148</v>
      </c>
      <c r="BY183" s="46">
        <v>0</v>
      </c>
      <c r="BZ183" s="46" t="s">
        <v>1148</v>
      </c>
      <c r="CA183" s="46">
        <v>0</v>
      </c>
      <c r="CB183" s="46" t="s">
        <v>1148</v>
      </c>
      <c r="CC183" s="46">
        <v>0</v>
      </c>
      <c r="CD183" s="46" t="s">
        <v>1148</v>
      </c>
      <c r="CE183" s="209">
        <v>25</v>
      </c>
      <c r="CF183" s="7" t="s">
        <v>1148</v>
      </c>
      <c r="CH183" s="41">
        <v>2177921</v>
      </c>
      <c r="CI183" s="41" t="s">
        <v>1148</v>
      </c>
      <c r="CJ183" s="41">
        <v>176323</v>
      </c>
      <c r="CK183" s="41" t="s">
        <v>1148</v>
      </c>
      <c r="CL183" s="41">
        <v>0</v>
      </c>
      <c r="CM183" s="41" t="s">
        <v>1148</v>
      </c>
      <c r="CN183" s="41">
        <v>287713</v>
      </c>
      <c r="CO183" s="41" t="s">
        <v>1148</v>
      </c>
      <c r="CP183" s="43">
        <v>2641957</v>
      </c>
      <c r="CQ183" s="7" t="s">
        <v>1148</v>
      </c>
      <c r="CS183" s="39">
        <v>27.70927111031947</v>
      </c>
      <c r="CT183" s="39" t="s">
        <v>1148</v>
      </c>
      <c r="CU183" s="39">
        <v>20.197365406643758</v>
      </c>
      <c r="CV183" s="39" t="s">
        <v>1148</v>
      </c>
      <c r="CW183" s="39" t="s">
        <v>1148</v>
      </c>
      <c r="CX183" s="39" t="s">
        <v>1148</v>
      </c>
      <c r="CY183" s="39">
        <v>27.80641731902967</v>
      </c>
      <c r="CZ183" s="39" t="s">
        <v>1148</v>
      </c>
      <c r="DA183" s="44">
        <v>27.048169458208772</v>
      </c>
      <c r="DB183" s="7" t="s">
        <v>1148</v>
      </c>
      <c r="DC183" s="1" t="str">
        <f t="shared" si="2"/>
        <v>No</v>
      </c>
    </row>
    <row r="184" spans="1:107">
      <c r="A184" s="7" t="s">
        <v>780</v>
      </c>
      <c r="B184" s="7" t="s">
        <v>781</v>
      </c>
      <c r="C184" s="37" t="s">
        <v>84</v>
      </c>
      <c r="D184" s="298">
        <v>6114</v>
      </c>
      <c r="E184" s="299">
        <v>60114</v>
      </c>
      <c r="F184" s="27" t="s">
        <v>164</v>
      </c>
      <c r="G184" s="73" t="s">
        <v>160</v>
      </c>
      <c r="H184" s="35">
        <v>5121892</v>
      </c>
      <c r="I184" s="35">
        <v>67</v>
      </c>
      <c r="J184" s="294"/>
      <c r="K184" s="8">
        <v>236600</v>
      </c>
      <c r="L184" s="8" t="s">
        <v>1148</v>
      </c>
      <c r="M184" s="8">
        <v>9545</v>
      </c>
      <c r="N184" s="9" t="s">
        <v>1148</v>
      </c>
      <c r="O184" s="8">
        <v>1560</v>
      </c>
      <c r="P184" s="9" t="s">
        <v>1148</v>
      </c>
      <c r="Q184" s="8">
        <v>18196</v>
      </c>
      <c r="R184" s="9" t="s">
        <v>1148</v>
      </c>
      <c r="S184" s="8">
        <v>0</v>
      </c>
      <c r="T184" s="9" t="s">
        <v>1148</v>
      </c>
      <c r="U184" s="33">
        <v>265901</v>
      </c>
      <c r="V184" s="9" t="s">
        <v>1148</v>
      </c>
      <c r="W184" s="30">
        <v>115</v>
      </c>
      <c r="X184" s="9" t="s">
        <v>1148</v>
      </c>
      <c r="Y184" s="30">
        <v>5</v>
      </c>
      <c r="Z184" s="9" t="s">
        <v>1148</v>
      </c>
      <c r="AA184" s="30">
        <v>1</v>
      </c>
      <c r="AB184" s="9" t="s">
        <v>1148</v>
      </c>
      <c r="AC184" s="30">
        <v>9</v>
      </c>
      <c r="AD184" s="9" t="s">
        <v>1148</v>
      </c>
      <c r="AE184" s="80">
        <v>0</v>
      </c>
      <c r="AF184" s="46" t="s">
        <v>1148</v>
      </c>
      <c r="AG184" s="88">
        <v>130</v>
      </c>
      <c r="AH184" s="47" t="s">
        <v>1148</v>
      </c>
      <c r="AJ184" s="83">
        <v>216320</v>
      </c>
      <c r="AK184" s="46" t="s">
        <v>1148</v>
      </c>
      <c r="AL184" s="83">
        <v>9545</v>
      </c>
      <c r="AM184" s="46" t="s">
        <v>1148</v>
      </c>
      <c r="AN184" s="83">
        <v>0</v>
      </c>
      <c r="AO184" s="46" t="s">
        <v>1148</v>
      </c>
      <c r="AP184" s="83">
        <v>16641</v>
      </c>
      <c r="AQ184" s="46" t="s">
        <v>1148</v>
      </c>
      <c r="AR184" s="83">
        <v>0</v>
      </c>
      <c r="AS184" s="46" t="s">
        <v>1148</v>
      </c>
      <c r="AT184" s="204">
        <v>242506</v>
      </c>
      <c r="AU184" s="46" t="s">
        <v>1148</v>
      </c>
      <c r="AV184" s="46">
        <v>102</v>
      </c>
      <c r="AW184" s="46" t="s">
        <v>1148</v>
      </c>
      <c r="AX184" s="46">
        <v>5</v>
      </c>
      <c r="AY184" s="46" t="s">
        <v>1148</v>
      </c>
      <c r="AZ184" s="46">
        <v>0</v>
      </c>
      <c r="BA184" s="46" t="s">
        <v>1148</v>
      </c>
      <c r="BB184" s="46">
        <v>8</v>
      </c>
      <c r="BC184" s="46" t="s">
        <v>1148</v>
      </c>
      <c r="BD184" s="46">
        <v>0</v>
      </c>
      <c r="BE184" s="46" t="s">
        <v>1148</v>
      </c>
      <c r="BF184" s="209">
        <v>115</v>
      </c>
      <c r="BG184" s="7" t="s">
        <v>1148</v>
      </c>
      <c r="BI184" s="83">
        <v>20280</v>
      </c>
      <c r="BJ184" s="46" t="s">
        <v>1148</v>
      </c>
      <c r="BK184" s="83">
        <v>0</v>
      </c>
      <c r="BL184" s="46" t="s">
        <v>1148</v>
      </c>
      <c r="BM184" s="83">
        <v>1560</v>
      </c>
      <c r="BN184" s="46" t="s">
        <v>1148</v>
      </c>
      <c r="BO184" s="83">
        <v>1555</v>
      </c>
      <c r="BP184" s="46" t="s">
        <v>1148</v>
      </c>
      <c r="BQ184" s="83">
        <v>0</v>
      </c>
      <c r="BR184" s="46" t="s">
        <v>1148</v>
      </c>
      <c r="BS184" s="85">
        <v>23395</v>
      </c>
      <c r="BT184" s="46" t="s">
        <v>1148</v>
      </c>
      <c r="BU184" s="46">
        <v>13</v>
      </c>
      <c r="BV184" s="46" t="s">
        <v>1148</v>
      </c>
      <c r="BW184" s="46">
        <v>0</v>
      </c>
      <c r="BX184" s="46" t="s">
        <v>1148</v>
      </c>
      <c r="BY184" s="46">
        <v>1</v>
      </c>
      <c r="BZ184" s="46" t="s">
        <v>1148</v>
      </c>
      <c r="CA184" s="46">
        <v>1</v>
      </c>
      <c r="CB184" s="46" t="s">
        <v>1148</v>
      </c>
      <c r="CC184" s="46">
        <v>0</v>
      </c>
      <c r="CD184" s="46" t="s">
        <v>1148</v>
      </c>
      <c r="CE184" s="209">
        <v>15</v>
      </c>
      <c r="CF184" s="7" t="s">
        <v>1148</v>
      </c>
      <c r="CH184" s="41">
        <v>0</v>
      </c>
      <c r="CI184" s="41" t="s">
        <v>1148</v>
      </c>
      <c r="CJ184" s="41">
        <v>0</v>
      </c>
      <c r="CK184" s="41" t="s">
        <v>1148</v>
      </c>
      <c r="CL184" s="41">
        <v>0</v>
      </c>
      <c r="CM184" s="41" t="s">
        <v>1148</v>
      </c>
      <c r="CN184" s="41">
        <v>0</v>
      </c>
      <c r="CO184" s="41" t="s">
        <v>1148</v>
      </c>
      <c r="CP184" s="43">
        <v>0</v>
      </c>
      <c r="CQ184" s="7" t="s">
        <v>1148</v>
      </c>
      <c r="CS184" s="39">
        <v>0</v>
      </c>
      <c r="CT184" s="39" t="s">
        <v>1148</v>
      </c>
      <c r="CU184" s="39">
        <v>0</v>
      </c>
      <c r="CV184" s="39" t="s">
        <v>1148</v>
      </c>
      <c r="CW184" s="39">
        <v>0</v>
      </c>
      <c r="CX184" s="39" t="s">
        <v>1148</v>
      </c>
      <c r="CY184" s="39">
        <v>0</v>
      </c>
      <c r="CZ184" s="39" t="s">
        <v>1148</v>
      </c>
      <c r="DA184" s="44">
        <v>0</v>
      </c>
      <c r="DB184" s="7" t="s">
        <v>1148</v>
      </c>
      <c r="DC184" s="1" t="str">
        <f t="shared" si="2"/>
        <v>No</v>
      </c>
    </row>
    <row r="185" spans="1:107">
      <c r="A185" s="7" t="s">
        <v>441</v>
      </c>
      <c r="B185" s="7" t="s">
        <v>442</v>
      </c>
      <c r="C185" s="37" t="s">
        <v>52</v>
      </c>
      <c r="D185" s="298">
        <v>5035</v>
      </c>
      <c r="E185" s="299">
        <v>50035</v>
      </c>
      <c r="F185" s="27" t="s">
        <v>164</v>
      </c>
      <c r="G185" s="73" t="s">
        <v>160</v>
      </c>
      <c r="H185" s="35">
        <v>209703</v>
      </c>
      <c r="I185" s="35">
        <v>67</v>
      </c>
      <c r="J185" s="294"/>
      <c r="K185" s="8">
        <v>133562</v>
      </c>
      <c r="L185" s="8" t="s">
        <v>1148</v>
      </c>
      <c r="M185" s="8">
        <v>36701</v>
      </c>
      <c r="N185" s="9" t="s">
        <v>1148</v>
      </c>
      <c r="O185" s="8">
        <v>1760</v>
      </c>
      <c r="P185" s="9" t="s">
        <v>1148</v>
      </c>
      <c r="Q185" s="8">
        <v>8314</v>
      </c>
      <c r="R185" s="9" t="s">
        <v>1148</v>
      </c>
      <c r="S185" s="8">
        <v>1638</v>
      </c>
      <c r="T185" s="9" t="s">
        <v>1148</v>
      </c>
      <c r="U185" s="33">
        <v>181975</v>
      </c>
      <c r="V185" s="9" t="s">
        <v>1148</v>
      </c>
      <c r="W185" s="30">
        <v>76.900000000000006</v>
      </c>
      <c r="X185" s="9" t="s">
        <v>1148</v>
      </c>
      <c r="Y185" s="30">
        <v>19.8</v>
      </c>
      <c r="Z185" s="9" t="s">
        <v>1148</v>
      </c>
      <c r="AA185" s="30">
        <v>1</v>
      </c>
      <c r="AB185" s="9" t="s">
        <v>1148</v>
      </c>
      <c r="AC185" s="30">
        <v>5.3</v>
      </c>
      <c r="AD185" s="9" t="s">
        <v>1148</v>
      </c>
      <c r="AE185" s="80">
        <v>1.2</v>
      </c>
      <c r="AF185" s="46" t="s">
        <v>1148</v>
      </c>
      <c r="AG185" s="88">
        <v>104.2</v>
      </c>
      <c r="AH185" s="47" t="s">
        <v>1148</v>
      </c>
      <c r="AJ185" s="83">
        <v>122417</v>
      </c>
      <c r="AK185" s="46" t="s">
        <v>1148</v>
      </c>
      <c r="AL185" s="83">
        <v>36701</v>
      </c>
      <c r="AM185" s="46" t="s">
        <v>1148</v>
      </c>
      <c r="AN185" s="83">
        <v>1760</v>
      </c>
      <c r="AO185" s="46" t="s">
        <v>1148</v>
      </c>
      <c r="AP185" s="83">
        <v>7990</v>
      </c>
      <c r="AQ185" s="46" t="s">
        <v>1148</v>
      </c>
      <c r="AR185" s="83">
        <v>1638</v>
      </c>
      <c r="AS185" s="46" t="s">
        <v>1148</v>
      </c>
      <c r="AT185" s="204">
        <v>170506</v>
      </c>
      <c r="AU185" s="46" t="s">
        <v>1148</v>
      </c>
      <c r="AV185" s="46">
        <v>65.900000000000006</v>
      </c>
      <c r="AW185" s="46" t="s">
        <v>1148</v>
      </c>
      <c r="AX185" s="46">
        <v>19.8</v>
      </c>
      <c r="AY185" s="46" t="s">
        <v>1148</v>
      </c>
      <c r="AZ185" s="46">
        <v>1</v>
      </c>
      <c r="BA185" s="46" t="s">
        <v>1148</v>
      </c>
      <c r="BB185" s="46">
        <v>4.5</v>
      </c>
      <c r="BC185" s="46" t="s">
        <v>1148</v>
      </c>
      <c r="BD185" s="46">
        <v>1.2</v>
      </c>
      <c r="BE185" s="46" t="s">
        <v>1148</v>
      </c>
      <c r="BF185" s="209">
        <v>92.4</v>
      </c>
      <c r="BG185" s="7" t="s">
        <v>1148</v>
      </c>
      <c r="BI185" s="83">
        <v>11145</v>
      </c>
      <c r="BJ185" s="46" t="s">
        <v>1148</v>
      </c>
      <c r="BK185" s="83">
        <v>0</v>
      </c>
      <c r="BL185" s="46" t="s">
        <v>1148</v>
      </c>
      <c r="BM185" s="83">
        <v>0</v>
      </c>
      <c r="BN185" s="46" t="s">
        <v>1148</v>
      </c>
      <c r="BO185" s="83">
        <v>324</v>
      </c>
      <c r="BP185" s="46" t="s">
        <v>1148</v>
      </c>
      <c r="BQ185" s="83">
        <v>0</v>
      </c>
      <c r="BR185" s="46" t="s">
        <v>1148</v>
      </c>
      <c r="BS185" s="85">
        <v>11469</v>
      </c>
      <c r="BT185" s="46" t="s">
        <v>1148</v>
      </c>
      <c r="BU185" s="46">
        <v>11</v>
      </c>
      <c r="BV185" s="46" t="s">
        <v>1148</v>
      </c>
      <c r="BW185" s="46">
        <v>0</v>
      </c>
      <c r="BX185" s="46" t="s">
        <v>1148</v>
      </c>
      <c r="BY185" s="46">
        <v>0</v>
      </c>
      <c r="BZ185" s="46" t="s">
        <v>1148</v>
      </c>
      <c r="CA185" s="46">
        <v>0.8</v>
      </c>
      <c r="CB185" s="46" t="s">
        <v>1148</v>
      </c>
      <c r="CC185" s="46">
        <v>0</v>
      </c>
      <c r="CD185" s="46" t="s">
        <v>1148</v>
      </c>
      <c r="CE185" s="209">
        <v>11.8</v>
      </c>
      <c r="CF185" s="7" t="s">
        <v>1148</v>
      </c>
      <c r="CH185" s="41">
        <v>0</v>
      </c>
      <c r="CI185" s="41" t="s">
        <v>1148</v>
      </c>
      <c r="CJ185" s="41">
        <v>0</v>
      </c>
      <c r="CK185" s="41" t="s">
        <v>1148</v>
      </c>
      <c r="CL185" s="41">
        <v>0</v>
      </c>
      <c r="CM185" s="41" t="s">
        <v>1148</v>
      </c>
      <c r="CN185" s="41">
        <v>0</v>
      </c>
      <c r="CO185" s="41" t="s">
        <v>1148</v>
      </c>
      <c r="CP185" s="43">
        <v>0</v>
      </c>
      <c r="CQ185" s="7" t="s">
        <v>1148</v>
      </c>
      <c r="CS185" s="39">
        <v>0</v>
      </c>
      <c r="CT185" s="39" t="s">
        <v>1148</v>
      </c>
      <c r="CU185" s="39">
        <v>0</v>
      </c>
      <c r="CV185" s="39" t="s">
        <v>1148</v>
      </c>
      <c r="CW185" s="39">
        <v>0</v>
      </c>
      <c r="CX185" s="39" t="s">
        <v>1148</v>
      </c>
      <c r="CY185" s="39">
        <v>0</v>
      </c>
      <c r="CZ185" s="39" t="s">
        <v>1148</v>
      </c>
      <c r="DA185" s="44">
        <v>0</v>
      </c>
      <c r="DB185" s="7" t="s">
        <v>1148</v>
      </c>
      <c r="DC185" s="1" t="str">
        <f t="shared" si="2"/>
        <v>No</v>
      </c>
    </row>
    <row r="186" spans="1:107">
      <c r="A186" s="7" t="s">
        <v>115</v>
      </c>
      <c r="B186" s="7" t="s">
        <v>158</v>
      </c>
      <c r="C186" s="37" t="s">
        <v>5</v>
      </c>
      <c r="D186" s="298">
        <v>49</v>
      </c>
      <c r="E186" s="299">
        <v>49</v>
      </c>
      <c r="F186" s="27" t="s">
        <v>246</v>
      </c>
      <c r="G186" s="73" t="s">
        <v>160</v>
      </c>
      <c r="H186" s="35">
        <v>251243</v>
      </c>
      <c r="I186" s="35">
        <v>66</v>
      </c>
      <c r="J186" s="294"/>
      <c r="K186" s="8">
        <v>0</v>
      </c>
      <c r="L186" s="8" t="s">
        <v>1148</v>
      </c>
      <c r="M186" s="8">
        <v>0</v>
      </c>
      <c r="N186" s="9" t="s">
        <v>1148</v>
      </c>
      <c r="O186" s="8">
        <v>0</v>
      </c>
      <c r="P186" s="9" t="s">
        <v>1148</v>
      </c>
      <c r="Q186" s="8">
        <v>3301</v>
      </c>
      <c r="R186" s="9" t="s">
        <v>1148</v>
      </c>
      <c r="S186" s="8">
        <v>0</v>
      </c>
      <c r="T186" s="9" t="s">
        <v>1148</v>
      </c>
      <c r="U186" s="33">
        <v>3301</v>
      </c>
      <c r="V186" s="9" t="s">
        <v>1148</v>
      </c>
      <c r="W186" s="30">
        <v>0</v>
      </c>
      <c r="X186" s="9" t="s">
        <v>1148</v>
      </c>
      <c r="Y186" s="30">
        <v>0</v>
      </c>
      <c r="Z186" s="9" t="s">
        <v>1148</v>
      </c>
      <c r="AA186" s="30">
        <v>0</v>
      </c>
      <c r="AB186" s="9" t="s">
        <v>1148</v>
      </c>
      <c r="AC186" s="30">
        <v>3</v>
      </c>
      <c r="AD186" s="9" t="s">
        <v>1148</v>
      </c>
      <c r="AE186" s="80">
        <v>0</v>
      </c>
      <c r="AF186" s="46" t="s">
        <v>1148</v>
      </c>
      <c r="AG186" s="88">
        <v>3</v>
      </c>
      <c r="AH186" s="47" t="s">
        <v>1148</v>
      </c>
      <c r="AJ186" s="83">
        <v>0</v>
      </c>
      <c r="AK186" s="46" t="s">
        <v>1148</v>
      </c>
      <c r="AL186" s="83">
        <v>0</v>
      </c>
      <c r="AM186" s="46" t="s">
        <v>1148</v>
      </c>
      <c r="AN186" s="83">
        <v>0</v>
      </c>
      <c r="AO186" s="46" t="s">
        <v>1148</v>
      </c>
      <c r="AP186" s="83">
        <v>3253</v>
      </c>
      <c r="AQ186" s="46" t="s">
        <v>1148</v>
      </c>
      <c r="AR186" s="83">
        <v>0</v>
      </c>
      <c r="AS186" s="46" t="s">
        <v>1148</v>
      </c>
      <c r="AT186" s="204">
        <v>3253</v>
      </c>
      <c r="AU186" s="46" t="s">
        <v>1148</v>
      </c>
      <c r="AV186" s="46">
        <v>0</v>
      </c>
      <c r="AW186" s="46" t="s">
        <v>1148</v>
      </c>
      <c r="AX186" s="46">
        <v>0</v>
      </c>
      <c r="AY186" s="46" t="s">
        <v>1148</v>
      </c>
      <c r="AZ186" s="46">
        <v>0</v>
      </c>
      <c r="BA186" s="46" t="s">
        <v>1148</v>
      </c>
      <c r="BB186" s="46">
        <v>2</v>
      </c>
      <c r="BC186" s="46" t="s">
        <v>1148</v>
      </c>
      <c r="BD186" s="46">
        <v>0</v>
      </c>
      <c r="BE186" s="46" t="s">
        <v>1148</v>
      </c>
      <c r="BF186" s="209">
        <v>2</v>
      </c>
      <c r="BG186" s="7" t="s">
        <v>1148</v>
      </c>
      <c r="BI186" s="83">
        <v>0</v>
      </c>
      <c r="BJ186" s="46" t="s">
        <v>1148</v>
      </c>
      <c r="BK186" s="83">
        <v>0</v>
      </c>
      <c r="BL186" s="46" t="s">
        <v>1148</v>
      </c>
      <c r="BM186" s="83">
        <v>0</v>
      </c>
      <c r="BN186" s="46" t="s">
        <v>1148</v>
      </c>
      <c r="BO186" s="83">
        <v>48</v>
      </c>
      <c r="BP186" s="46" t="s">
        <v>1148</v>
      </c>
      <c r="BQ186" s="83">
        <v>0</v>
      </c>
      <c r="BR186" s="46" t="s">
        <v>1148</v>
      </c>
      <c r="BS186" s="85">
        <v>48</v>
      </c>
      <c r="BT186" s="46" t="s">
        <v>1148</v>
      </c>
      <c r="BU186" s="46">
        <v>0</v>
      </c>
      <c r="BV186" s="46" t="s">
        <v>1148</v>
      </c>
      <c r="BW186" s="46">
        <v>0</v>
      </c>
      <c r="BX186" s="46" t="s">
        <v>1148</v>
      </c>
      <c r="BY186" s="46">
        <v>0</v>
      </c>
      <c r="BZ186" s="46" t="s">
        <v>1148</v>
      </c>
      <c r="CA186" s="46">
        <v>1</v>
      </c>
      <c r="CB186" s="46" t="s">
        <v>1148</v>
      </c>
      <c r="CC186" s="46">
        <v>0</v>
      </c>
      <c r="CD186" s="46" t="s">
        <v>1148</v>
      </c>
      <c r="CE186" s="209">
        <v>1</v>
      </c>
      <c r="CF186" s="7" t="s">
        <v>1148</v>
      </c>
      <c r="CH186" s="41">
        <v>0</v>
      </c>
      <c r="CI186" s="41" t="s">
        <v>1148</v>
      </c>
      <c r="CJ186" s="41">
        <v>0</v>
      </c>
      <c r="CK186" s="41" t="s">
        <v>1148</v>
      </c>
      <c r="CL186" s="41">
        <v>0</v>
      </c>
      <c r="CM186" s="41" t="s">
        <v>1148</v>
      </c>
      <c r="CN186" s="41">
        <v>87167</v>
      </c>
      <c r="CO186" s="41" t="s">
        <v>1148</v>
      </c>
      <c r="CP186" s="43">
        <v>87167</v>
      </c>
      <c r="CQ186" s="7" t="s">
        <v>1148</v>
      </c>
      <c r="CS186" s="39" t="s">
        <v>1148</v>
      </c>
      <c r="CT186" s="39" t="s">
        <v>1148</v>
      </c>
      <c r="CU186" s="39" t="s">
        <v>1148</v>
      </c>
      <c r="CV186" s="39" t="s">
        <v>1148</v>
      </c>
      <c r="CW186" s="39" t="s">
        <v>1148</v>
      </c>
      <c r="CX186" s="39" t="s">
        <v>1148</v>
      </c>
      <c r="CY186" s="39">
        <v>26.406240533171765</v>
      </c>
      <c r="CZ186" s="39" t="s">
        <v>1148</v>
      </c>
      <c r="DA186" s="44">
        <v>26.406240533171765</v>
      </c>
      <c r="DB186" s="7" t="s">
        <v>1148</v>
      </c>
      <c r="DC186" s="1" t="str">
        <f t="shared" si="2"/>
        <v>No</v>
      </c>
    </row>
    <row r="187" spans="1:107">
      <c r="A187" s="7" t="s">
        <v>669</v>
      </c>
      <c r="B187" s="7" t="s">
        <v>670</v>
      </c>
      <c r="C187" s="37" t="s">
        <v>70</v>
      </c>
      <c r="D187" s="298">
        <v>2145</v>
      </c>
      <c r="E187" s="299">
        <v>20145</v>
      </c>
      <c r="F187" s="27" t="s">
        <v>189</v>
      </c>
      <c r="G187" s="73" t="s">
        <v>160</v>
      </c>
      <c r="H187" s="35">
        <v>53661</v>
      </c>
      <c r="I187" s="35">
        <v>66</v>
      </c>
      <c r="J187" s="294"/>
      <c r="K187" s="8">
        <v>188099</v>
      </c>
      <c r="L187" s="8" t="s">
        <v>1148</v>
      </c>
      <c r="M187" s="8">
        <v>32058</v>
      </c>
      <c r="N187" s="9" t="s">
        <v>1148</v>
      </c>
      <c r="O187" s="8">
        <v>4306</v>
      </c>
      <c r="P187" s="9" t="s">
        <v>1148</v>
      </c>
      <c r="Q187" s="8">
        <v>28636</v>
      </c>
      <c r="R187" s="9" t="s">
        <v>1148</v>
      </c>
      <c r="S187" s="8">
        <v>0</v>
      </c>
      <c r="T187" s="9" t="s">
        <v>1148</v>
      </c>
      <c r="U187" s="33">
        <v>253099</v>
      </c>
      <c r="V187" s="9" t="s">
        <v>1148</v>
      </c>
      <c r="W187" s="30">
        <v>92</v>
      </c>
      <c r="X187" s="9" t="s">
        <v>1148</v>
      </c>
      <c r="Y187" s="30">
        <v>16</v>
      </c>
      <c r="Z187" s="9" t="s">
        <v>1148</v>
      </c>
      <c r="AA187" s="30">
        <v>2</v>
      </c>
      <c r="AB187" s="9" t="s">
        <v>1148</v>
      </c>
      <c r="AC187" s="30">
        <v>13</v>
      </c>
      <c r="AD187" s="9" t="s">
        <v>1148</v>
      </c>
      <c r="AE187" s="80">
        <v>0</v>
      </c>
      <c r="AF187" s="46" t="s">
        <v>1148</v>
      </c>
      <c r="AG187" s="88">
        <v>123</v>
      </c>
      <c r="AH187" s="47" t="s">
        <v>1148</v>
      </c>
      <c r="AJ187" s="83">
        <v>188099</v>
      </c>
      <c r="AK187" s="46" t="s">
        <v>1148</v>
      </c>
      <c r="AL187" s="83">
        <v>32058</v>
      </c>
      <c r="AM187" s="46" t="s">
        <v>1148</v>
      </c>
      <c r="AN187" s="83">
        <v>4306</v>
      </c>
      <c r="AO187" s="46" t="s">
        <v>1148</v>
      </c>
      <c r="AP187" s="83">
        <v>28636</v>
      </c>
      <c r="AQ187" s="46" t="s">
        <v>1148</v>
      </c>
      <c r="AR187" s="83">
        <v>0</v>
      </c>
      <c r="AS187" s="46" t="s">
        <v>1148</v>
      </c>
      <c r="AT187" s="204">
        <v>253099</v>
      </c>
      <c r="AU187" s="46" t="s">
        <v>1148</v>
      </c>
      <c r="AV187" s="46">
        <v>92</v>
      </c>
      <c r="AW187" s="46" t="s">
        <v>1148</v>
      </c>
      <c r="AX187" s="46">
        <v>16</v>
      </c>
      <c r="AY187" s="46" t="s">
        <v>1148</v>
      </c>
      <c r="AZ187" s="46">
        <v>2</v>
      </c>
      <c r="BA187" s="46" t="s">
        <v>1148</v>
      </c>
      <c r="BB187" s="46">
        <v>13</v>
      </c>
      <c r="BC187" s="46" t="s">
        <v>1148</v>
      </c>
      <c r="BD187" s="46">
        <v>0</v>
      </c>
      <c r="BE187" s="46" t="s">
        <v>1148</v>
      </c>
      <c r="BF187" s="209">
        <v>123</v>
      </c>
      <c r="BG187" s="7" t="s">
        <v>1148</v>
      </c>
      <c r="BI187" s="83">
        <v>0</v>
      </c>
      <c r="BJ187" s="46" t="s">
        <v>1148</v>
      </c>
      <c r="BK187" s="83">
        <v>0</v>
      </c>
      <c r="BL187" s="46" t="s">
        <v>1148</v>
      </c>
      <c r="BM187" s="83">
        <v>0</v>
      </c>
      <c r="BN187" s="46" t="s">
        <v>1148</v>
      </c>
      <c r="BO187" s="83">
        <v>0</v>
      </c>
      <c r="BP187" s="46" t="s">
        <v>1148</v>
      </c>
      <c r="BQ187" s="83">
        <v>0</v>
      </c>
      <c r="BR187" s="46" t="s">
        <v>1148</v>
      </c>
      <c r="BS187" s="85">
        <v>0</v>
      </c>
      <c r="BT187" s="46" t="s">
        <v>1148</v>
      </c>
      <c r="BU187" s="46">
        <v>0</v>
      </c>
      <c r="BV187" s="46" t="s">
        <v>1148</v>
      </c>
      <c r="BW187" s="46">
        <v>0</v>
      </c>
      <c r="BX187" s="46" t="s">
        <v>1148</v>
      </c>
      <c r="BY187" s="46">
        <v>0</v>
      </c>
      <c r="BZ187" s="46" t="s">
        <v>1148</v>
      </c>
      <c r="CA187" s="46">
        <v>0</v>
      </c>
      <c r="CB187" s="46" t="s">
        <v>1148</v>
      </c>
      <c r="CC187" s="46">
        <v>0</v>
      </c>
      <c r="CD187" s="46" t="s">
        <v>1148</v>
      </c>
      <c r="CE187" s="209">
        <v>0</v>
      </c>
      <c r="CF187" s="7" t="s">
        <v>1148</v>
      </c>
      <c r="CH187" s="41">
        <v>4261255</v>
      </c>
      <c r="CI187" s="41" t="s">
        <v>1148</v>
      </c>
      <c r="CJ187" s="41">
        <v>720497</v>
      </c>
      <c r="CK187" s="41" t="s">
        <v>1148</v>
      </c>
      <c r="CL187" s="41">
        <v>87880</v>
      </c>
      <c r="CM187" s="41" t="s">
        <v>1148</v>
      </c>
      <c r="CN187" s="41">
        <v>746368</v>
      </c>
      <c r="CO187" s="41" t="s">
        <v>1148</v>
      </c>
      <c r="CP187" s="43">
        <v>5816000</v>
      </c>
      <c r="CQ187" s="7" t="s">
        <v>1148</v>
      </c>
      <c r="CS187" s="39">
        <v>22.654320331314892</v>
      </c>
      <c r="CT187" s="39" t="s">
        <v>1148</v>
      </c>
      <c r="CU187" s="39">
        <v>22.47479568282488</v>
      </c>
      <c r="CV187" s="39" t="s">
        <v>1148</v>
      </c>
      <c r="CW187" s="39">
        <v>20.408732001857874</v>
      </c>
      <c r="CX187" s="39" t="s">
        <v>1148</v>
      </c>
      <c r="CY187" s="39">
        <v>26.063975415560833</v>
      </c>
      <c r="CZ187" s="39" t="s">
        <v>1148</v>
      </c>
      <c r="DA187" s="44">
        <v>22.979150451009289</v>
      </c>
      <c r="DB187" s="7" t="s">
        <v>1148</v>
      </c>
      <c r="DC187" s="1" t="str">
        <f t="shared" si="2"/>
        <v>No</v>
      </c>
    </row>
    <row r="188" spans="1:107">
      <c r="A188" s="7" t="s">
        <v>629</v>
      </c>
      <c r="B188" s="7" t="s">
        <v>319</v>
      </c>
      <c r="C188" s="37" t="s">
        <v>17</v>
      </c>
      <c r="D188" s="298">
        <v>9089</v>
      </c>
      <c r="E188" s="299">
        <v>90089</v>
      </c>
      <c r="F188" s="27" t="s">
        <v>164</v>
      </c>
      <c r="G188" s="73" t="s">
        <v>160</v>
      </c>
      <c r="H188" s="35">
        <v>308231</v>
      </c>
      <c r="I188" s="35">
        <v>65</v>
      </c>
      <c r="J188" s="294"/>
      <c r="K188" s="8">
        <v>2072</v>
      </c>
      <c r="L188" s="8" t="s">
        <v>1148</v>
      </c>
      <c r="M188" s="8">
        <v>0</v>
      </c>
      <c r="N188" s="9" t="s">
        <v>1148</v>
      </c>
      <c r="O188" s="8">
        <v>0</v>
      </c>
      <c r="P188" s="9" t="s">
        <v>1148</v>
      </c>
      <c r="Q188" s="8">
        <v>0</v>
      </c>
      <c r="R188" s="9" t="s">
        <v>1148</v>
      </c>
      <c r="S188" s="8">
        <v>0</v>
      </c>
      <c r="T188" s="9" t="s">
        <v>1148</v>
      </c>
      <c r="U188" s="33">
        <v>2072</v>
      </c>
      <c r="V188" s="9" t="s">
        <v>1148</v>
      </c>
      <c r="W188" s="30">
        <v>1</v>
      </c>
      <c r="X188" s="9" t="s">
        <v>1148</v>
      </c>
      <c r="Y188" s="30">
        <v>0</v>
      </c>
      <c r="Z188" s="9" t="s">
        <v>1148</v>
      </c>
      <c r="AA188" s="30">
        <v>0</v>
      </c>
      <c r="AB188" s="9" t="s">
        <v>1148</v>
      </c>
      <c r="AC188" s="30">
        <v>0</v>
      </c>
      <c r="AD188" s="9" t="s">
        <v>1148</v>
      </c>
      <c r="AE188" s="80">
        <v>0</v>
      </c>
      <c r="AF188" s="46" t="s">
        <v>1148</v>
      </c>
      <c r="AG188" s="88">
        <v>1</v>
      </c>
      <c r="AH188" s="47" t="s">
        <v>1148</v>
      </c>
      <c r="AJ188" s="83">
        <v>2072</v>
      </c>
      <c r="AK188" s="46" t="s">
        <v>1148</v>
      </c>
      <c r="AL188" s="83">
        <v>0</v>
      </c>
      <c r="AM188" s="46" t="s">
        <v>1148</v>
      </c>
      <c r="AN188" s="83">
        <v>0</v>
      </c>
      <c r="AO188" s="46" t="s">
        <v>1148</v>
      </c>
      <c r="AP188" s="83">
        <v>0</v>
      </c>
      <c r="AQ188" s="46" t="s">
        <v>1148</v>
      </c>
      <c r="AR188" s="83">
        <v>0</v>
      </c>
      <c r="AS188" s="46" t="s">
        <v>1148</v>
      </c>
      <c r="AT188" s="204">
        <v>2072</v>
      </c>
      <c r="AU188" s="46" t="s">
        <v>1148</v>
      </c>
      <c r="AV188" s="46">
        <v>1</v>
      </c>
      <c r="AW188" s="46" t="s">
        <v>1148</v>
      </c>
      <c r="AX188" s="46">
        <v>0</v>
      </c>
      <c r="AY188" s="46" t="s">
        <v>1148</v>
      </c>
      <c r="AZ188" s="46">
        <v>0</v>
      </c>
      <c r="BA188" s="46" t="s">
        <v>1148</v>
      </c>
      <c r="BB188" s="46">
        <v>0</v>
      </c>
      <c r="BC188" s="46" t="s">
        <v>1148</v>
      </c>
      <c r="BD188" s="46">
        <v>0</v>
      </c>
      <c r="BE188" s="46" t="s">
        <v>1148</v>
      </c>
      <c r="BF188" s="209">
        <v>1</v>
      </c>
      <c r="BG188" s="7" t="s">
        <v>1148</v>
      </c>
      <c r="BI188" s="83">
        <v>0</v>
      </c>
      <c r="BJ188" s="46" t="s">
        <v>1148</v>
      </c>
      <c r="BK188" s="83">
        <v>0</v>
      </c>
      <c r="BL188" s="46" t="s">
        <v>1148</v>
      </c>
      <c r="BM188" s="83">
        <v>0</v>
      </c>
      <c r="BN188" s="46" t="s">
        <v>1148</v>
      </c>
      <c r="BO188" s="83">
        <v>0</v>
      </c>
      <c r="BP188" s="46" t="s">
        <v>1148</v>
      </c>
      <c r="BQ188" s="83">
        <v>0</v>
      </c>
      <c r="BR188" s="46" t="s">
        <v>1148</v>
      </c>
      <c r="BS188" s="85">
        <v>0</v>
      </c>
      <c r="BT188" s="46" t="s">
        <v>1148</v>
      </c>
      <c r="BU188" s="46">
        <v>0</v>
      </c>
      <c r="BV188" s="46" t="s">
        <v>1148</v>
      </c>
      <c r="BW188" s="46">
        <v>0</v>
      </c>
      <c r="BX188" s="46" t="s">
        <v>1148</v>
      </c>
      <c r="BY188" s="46">
        <v>0</v>
      </c>
      <c r="BZ188" s="46" t="s">
        <v>1148</v>
      </c>
      <c r="CA188" s="46">
        <v>0</v>
      </c>
      <c r="CB188" s="46" t="s">
        <v>1148</v>
      </c>
      <c r="CC188" s="46">
        <v>0</v>
      </c>
      <c r="CD188" s="46" t="s">
        <v>1148</v>
      </c>
      <c r="CE188" s="209">
        <v>0</v>
      </c>
      <c r="CF188" s="7" t="s">
        <v>1148</v>
      </c>
      <c r="CH188" s="41">
        <v>0</v>
      </c>
      <c r="CI188" s="41" t="s">
        <v>1148</v>
      </c>
      <c r="CJ188" s="41">
        <v>0</v>
      </c>
      <c r="CK188" s="41" t="s">
        <v>1148</v>
      </c>
      <c r="CL188" s="41">
        <v>0</v>
      </c>
      <c r="CM188" s="41" t="s">
        <v>1148</v>
      </c>
      <c r="CN188" s="41">
        <v>0</v>
      </c>
      <c r="CO188" s="41" t="s">
        <v>1148</v>
      </c>
      <c r="CP188" s="43">
        <v>0</v>
      </c>
      <c r="CQ188" s="7" t="s">
        <v>1148</v>
      </c>
      <c r="CS188" s="39">
        <v>0</v>
      </c>
      <c r="CT188" s="39" t="s">
        <v>1148</v>
      </c>
      <c r="CU188" s="39" t="s">
        <v>1148</v>
      </c>
      <c r="CV188" s="39" t="s">
        <v>1148</v>
      </c>
      <c r="CW188" s="39" t="s">
        <v>1148</v>
      </c>
      <c r="CX188" s="39" t="s">
        <v>1148</v>
      </c>
      <c r="CY188" s="39" t="s">
        <v>1148</v>
      </c>
      <c r="CZ188" s="39" t="s">
        <v>1148</v>
      </c>
      <c r="DA188" s="44">
        <v>0</v>
      </c>
      <c r="DB188" s="7" t="s">
        <v>1148</v>
      </c>
      <c r="DC188" s="1" t="str">
        <f t="shared" si="2"/>
        <v>No</v>
      </c>
    </row>
    <row r="189" spans="1:107">
      <c r="A189" s="7" t="s">
        <v>401</v>
      </c>
      <c r="B189" s="7" t="s">
        <v>402</v>
      </c>
      <c r="C189" s="37" t="s">
        <v>28</v>
      </c>
      <c r="D189" s="298">
        <v>1050</v>
      </c>
      <c r="E189" s="299">
        <v>10050</v>
      </c>
      <c r="F189" s="27" t="s">
        <v>167</v>
      </c>
      <c r="G189" s="73" t="s">
        <v>160</v>
      </c>
      <c r="H189" s="35">
        <v>923311</v>
      </c>
      <c r="I189" s="35">
        <v>64</v>
      </c>
      <c r="J189" s="294"/>
      <c r="K189" s="8">
        <v>238025</v>
      </c>
      <c r="L189" s="8" t="s">
        <v>1148</v>
      </c>
      <c r="M189" s="8">
        <v>66015</v>
      </c>
      <c r="N189" s="9" t="s">
        <v>1148</v>
      </c>
      <c r="O189" s="8">
        <v>3464</v>
      </c>
      <c r="P189" s="9" t="s">
        <v>1148</v>
      </c>
      <c r="Q189" s="8">
        <v>23374</v>
      </c>
      <c r="R189" s="9" t="s">
        <v>1148</v>
      </c>
      <c r="S189" s="8">
        <v>0</v>
      </c>
      <c r="T189" s="9" t="s">
        <v>1148</v>
      </c>
      <c r="U189" s="33">
        <v>330878</v>
      </c>
      <c r="V189" s="9" t="s">
        <v>1148</v>
      </c>
      <c r="W189" s="30">
        <v>136</v>
      </c>
      <c r="X189" s="9" t="s">
        <v>1148</v>
      </c>
      <c r="Y189" s="30">
        <v>37</v>
      </c>
      <c r="Z189" s="9" t="s">
        <v>1148</v>
      </c>
      <c r="AA189" s="30">
        <v>2</v>
      </c>
      <c r="AB189" s="9" t="s">
        <v>1148</v>
      </c>
      <c r="AC189" s="30">
        <v>16</v>
      </c>
      <c r="AD189" s="9" t="s">
        <v>1148</v>
      </c>
      <c r="AE189" s="80">
        <v>0</v>
      </c>
      <c r="AF189" s="46" t="s">
        <v>1148</v>
      </c>
      <c r="AG189" s="88">
        <v>191</v>
      </c>
      <c r="AH189" s="47" t="s">
        <v>1148</v>
      </c>
      <c r="AJ189" s="83">
        <v>223085</v>
      </c>
      <c r="AK189" s="46" t="s">
        <v>1148</v>
      </c>
      <c r="AL189" s="83">
        <v>62460</v>
      </c>
      <c r="AM189" s="46" t="s">
        <v>1148</v>
      </c>
      <c r="AN189" s="83">
        <v>3464</v>
      </c>
      <c r="AO189" s="46" t="s">
        <v>1148</v>
      </c>
      <c r="AP189" s="83">
        <v>20116</v>
      </c>
      <c r="AQ189" s="46" t="s">
        <v>1148</v>
      </c>
      <c r="AR189" s="83">
        <v>0</v>
      </c>
      <c r="AS189" s="46" t="s">
        <v>1148</v>
      </c>
      <c r="AT189" s="204">
        <v>309125</v>
      </c>
      <c r="AU189" s="46" t="s">
        <v>1148</v>
      </c>
      <c r="AV189" s="46">
        <v>117</v>
      </c>
      <c r="AW189" s="46" t="s">
        <v>1148</v>
      </c>
      <c r="AX189" s="46">
        <v>34</v>
      </c>
      <c r="AY189" s="46" t="s">
        <v>1148</v>
      </c>
      <c r="AZ189" s="46">
        <v>2</v>
      </c>
      <c r="BA189" s="46" t="s">
        <v>1148</v>
      </c>
      <c r="BB189" s="46">
        <v>13</v>
      </c>
      <c r="BC189" s="46" t="s">
        <v>1148</v>
      </c>
      <c r="BD189" s="46">
        <v>0</v>
      </c>
      <c r="BE189" s="46" t="s">
        <v>1148</v>
      </c>
      <c r="BF189" s="209">
        <v>166</v>
      </c>
      <c r="BG189" s="7" t="s">
        <v>1148</v>
      </c>
      <c r="BI189" s="83">
        <v>14940</v>
      </c>
      <c r="BJ189" s="46" t="s">
        <v>1148</v>
      </c>
      <c r="BK189" s="83">
        <v>3555</v>
      </c>
      <c r="BL189" s="46" t="s">
        <v>1148</v>
      </c>
      <c r="BM189" s="83">
        <v>0</v>
      </c>
      <c r="BN189" s="46" t="s">
        <v>1148</v>
      </c>
      <c r="BO189" s="83">
        <v>3258</v>
      </c>
      <c r="BP189" s="46" t="s">
        <v>1148</v>
      </c>
      <c r="BQ189" s="83">
        <v>0</v>
      </c>
      <c r="BR189" s="46" t="s">
        <v>1148</v>
      </c>
      <c r="BS189" s="85">
        <v>21753</v>
      </c>
      <c r="BT189" s="46" t="s">
        <v>1148</v>
      </c>
      <c r="BU189" s="46">
        <v>19</v>
      </c>
      <c r="BV189" s="46" t="s">
        <v>1148</v>
      </c>
      <c r="BW189" s="46">
        <v>3</v>
      </c>
      <c r="BX189" s="46" t="s">
        <v>1148</v>
      </c>
      <c r="BY189" s="46">
        <v>0</v>
      </c>
      <c r="BZ189" s="46" t="s">
        <v>1148</v>
      </c>
      <c r="CA189" s="46">
        <v>3</v>
      </c>
      <c r="CB189" s="46" t="s">
        <v>1148</v>
      </c>
      <c r="CC189" s="46">
        <v>0</v>
      </c>
      <c r="CD189" s="46" t="s">
        <v>1148</v>
      </c>
      <c r="CE189" s="209">
        <v>25</v>
      </c>
      <c r="CF189" s="7" t="s">
        <v>1148</v>
      </c>
      <c r="CH189" s="41">
        <v>5843888</v>
      </c>
      <c r="CI189" s="41" t="s">
        <v>1148</v>
      </c>
      <c r="CJ189" s="41">
        <v>1701986</v>
      </c>
      <c r="CK189" s="41" t="s">
        <v>1148</v>
      </c>
      <c r="CL189" s="41">
        <v>96428</v>
      </c>
      <c r="CM189" s="41" t="s">
        <v>1148</v>
      </c>
      <c r="CN189" s="41">
        <v>848141</v>
      </c>
      <c r="CO189" s="41" t="s">
        <v>1148</v>
      </c>
      <c r="CP189" s="43">
        <v>8490443</v>
      </c>
      <c r="CQ189" s="7" t="s">
        <v>1148</v>
      </c>
      <c r="CS189" s="39">
        <v>24.55157231383258</v>
      </c>
      <c r="CT189" s="39" t="s">
        <v>1148</v>
      </c>
      <c r="CU189" s="39">
        <v>25.781807165038249</v>
      </c>
      <c r="CV189" s="39" t="s">
        <v>1148</v>
      </c>
      <c r="CW189" s="39">
        <v>27.837182448036952</v>
      </c>
      <c r="CX189" s="39" t="s">
        <v>1148</v>
      </c>
      <c r="CY189" s="39">
        <v>36.28565927954137</v>
      </c>
      <c r="CZ189" s="39" t="s">
        <v>1148</v>
      </c>
      <c r="DA189" s="44">
        <v>25.66034308718017</v>
      </c>
      <c r="DB189" s="7" t="s">
        <v>1148</v>
      </c>
      <c r="DC189" s="1" t="str">
        <f t="shared" si="2"/>
        <v>No</v>
      </c>
    </row>
    <row r="190" spans="1:107">
      <c r="A190" s="7" t="s">
        <v>632</v>
      </c>
      <c r="B190" s="7" t="s">
        <v>633</v>
      </c>
      <c r="C190" s="37" t="s">
        <v>17</v>
      </c>
      <c r="D190" s="298">
        <v>9035</v>
      </c>
      <c r="E190" s="299">
        <v>90035</v>
      </c>
      <c r="F190" s="27" t="s">
        <v>167</v>
      </c>
      <c r="G190" s="73" t="s">
        <v>160</v>
      </c>
      <c r="H190" s="35">
        <v>367260</v>
      </c>
      <c r="I190" s="35">
        <v>64</v>
      </c>
      <c r="J190" s="294"/>
      <c r="K190" s="8">
        <v>264973</v>
      </c>
      <c r="L190" s="8" t="s">
        <v>1148</v>
      </c>
      <c r="M190" s="8">
        <v>41661</v>
      </c>
      <c r="N190" s="9" t="s">
        <v>1148</v>
      </c>
      <c r="O190" s="8">
        <v>2741</v>
      </c>
      <c r="P190" s="9" t="s">
        <v>1148</v>
      </c>
      <c r="Q190" s="8">
        <v>38516</v>
      </c>
      <c r="R190" s="9" t="s">
        <v>1148</v>
      </c>
      <c r="S190" s="8">
        <v>0</v>
      </c>
      <c r="T190" s="9" t="s">
        <v>1148</v>
      </c>
      <c r="U190" s="33">
        <v>347891</v>
      </c>
      <c r="V190" s="9" t="s">
        <v>1148</v>
      </c>
      <c r="W190" s="30">
        <v>145</v>
      </c>
      <c r="X190" s="9" t="s">
        <v>1148</v>
      </c>
      <c r="Y190" s="30">
        <v>21</v>
      </c>
      <c r="Z190" s="9" t="s">
        <v>1148</v>
      </c>
      <c r="AA190" s="30">
        <v>1</v>
      </c>
      <c r="AB190" s="9" t="s">
        <v>1148</v>
      </c>
      <c r="AC190" s="30">
        <v>24</v>
      </c>
      <c r="AD190" s="9" t="s">
        <v>1148</v>
      </c>
      <c r="AE190" s="80">
        <v>0</v>
      </c>
      <c r="AF190" s="46" t="s">
        <v>1148</v>
      </c>
      <c r="AG190" s="88">
        <v>191</v>
      </c>
      <c r="AH190" s="47" t="s">
        <v>1148</v>
      </c>
      <c r="AJ190" s="83">
        <v>233409</v>
      </c>
      <c r="AK190" s="46" t="s">
        <v>1148</v>
      </c>
      <c r="AL190" s="83">
        <v>41661</v>
      </c>
      <c r="AM190" s="46" t="s">
        <v>1148</v>
      </c>
      <c r="AN190" s="83">
        <v>2741</v>
      </c>
      <c r="AO190" s="46" t="s">
        <v>1148</v>
      </c>
      <c r="AP190" s="83">
        <v>38516</v>
      </c>
      <c r="AQ190" s="46" t="s">
        <v>1148</v>
      </c>
      <c r="AR190" s="83">
        <v>0</v>
      </c>
      <c r="AS190" s="46" t="s">
        <v>1148</v>
      </c>
      <c r="AT190" s="204">
        <v>316327</v>
      </c>
      <c r="AU190" s="46" t="s">
        <v>1148</v>
      </c>
      <c r="AV190" s="46">
        <v>120</v>
      </c>
      <c r="AW190" s="46" t="s">
        <v>1148</v>
      </c>
      <c r="AX190" s="46">
        <v>21</v>
      </c>
      <c r="AY190" s="46" t="s">
        <v>1148</v>
      </c>
      <c r="AZ190" s="46">
        <v>1</v>
      </c>
      <c r="BA190" s="46" t="s">
        <v>1148</v>
      </c>
      <c r="BB190" s="46">
        <v>24</v>
      </c>
      <c r="BC190" s="46" t="s">
        <v>1148</v>
      </c>
      <c r="BD190" s="46">
        <v>0</v>
      </c>
      <c r="BE190" s="46" t="s">
        <v>1148</v>
      </c>
      <c r="BF190" s="209">
        <v>166</v>
      </c>
      <c r="BG190" s="7" t="s">
        <v>1148</v>
      </c>
      <c r="BI190" s="83">
        <v>31564</v>
      </c>
      <c r="BJ190" s="46" t="s">
        <v>1148</v>
      </c>
      <c r="BK190" s="83">
        <v>0</v>
      </c>
      <c r="BL190" s="46" t="s">
        <v>1148</v>
      </c>
      <c r="BM190" s="83">
        <v>0</v>
      </c>
      <c r="BN190" s="46" t="s">
        <v>1148</v>
      </c>
      <c r="BO190" s="83">
        <v>0</v>
      </c>
      <c r="BP190" s="46" t="s">
        <v>1148</v>
      </c>
      <c r="BQ190" s="83">
        <v>0</v>
      </c>
      <c r="BR190" s="46" t="s">
        <v>1148</v>
      </c>
      <c r="BS190" s="85">
        <v>31564</v>
      </c>
      <c r="BT190" s="46" t="s">
        <v>1148</v>
      </c>
      <c r="BU190" s="46">
        <v>25</v>
      </c>
      <c r="BV190" s="46" t="s">
        <v>1148</v>
      </c>
      <c r="BW190" s="46">
        <v>0</v>
      </c>
      <c r="BX190" s="46" t="s">
        <v>1148</v>
      </c>
      <c r="BY190" s="46">
        <v>0</v>
      </c>
      <c r="BZ190" s="46" t="s">
        <v>1148</v>
      </c>
      <c r="CA190" s="46">
        <v>0</v>
      </c>
      <c r="CB190" s="46" t="s">
        <v>1148</v>
      </c>
      <c r="CC190" s="46">
        <v>0</v>
      </c>
      <c r="CD190" s="46" t="s">
        <v>1148</v>
      </c>
      <c r="CE190" s="209">
        <v>25</v>
      </c>
      <c r="CF190" s="7" t="s">
        <v>1148</v>
      </c>
      <c r="CH190" s="41">
        <v>0</v>
      </c>
      <c r="CI190" s="41" t="s">
        <v>1148</v>
      </c>
      <c r="CJ190" s="41">
        <v>0</v>
      </c>
      <c r="CK190" s="41" t="s">
        <v>1148</v>
      </c>
      <c r="CL190" s="41">
        <v>0</v>
      </c>
      <c r="CM190" s="41" t="s">
        <v>1148</v>
      </c>
      <c r="CN190" s="41">
        <v>0</v>
      </c>
      <c r="CO190" s="41" t="s">
        <v>1148</v>
      </c>
      <c r="CP190" s="43">
        <v>0</v>
      </c>
      <c r="CQ190" s="7" t="s">
        <v>1148</v>
      </c>
      <c r="CS190" s="39">
        <v>0</v>
      </c>
      <c r="CT190" s="39" t="s">
        <v>1148</v>
      </c>
      <c r="CU190" s="39">
        <v>0</v>
      </c>
      <c r="CV190" s="39" t="s">
        <v>1148</v>
      </c>
      <c r="CW190" s="39">
        <v>0</v>
      </c>
      <c r="CX190" s="39" t="s">
        <v>1148</v>
      </c>
      <c r="CY190" s="39">
        <v>0</v>
      </c>
      <c r="CZ190" s="39" t="s">
        <v>1148</v>
      </c>
      <c r="DA190" s="44">
        <v>0</v>
      </c>
      <c r="DB190" s="7" t="s">
        <v>1148</v>
      </c>
      <c r="DC190" s="1" t="str">
        <f t="shared" si="2"/>
        <v>No</v>
      </c>
    </row>
    <row r="191" spans="1:107">
      <c r="A191" s="7" t="s">
        <v>128</v>
      </c>
      <c r="B191" s="7" t="s">
        <v>802</v>
      </c>
      <c r="C191" s="37" t="s">
        <v>96</v>
      </c>
      <c r="D191" s="298">
        <v>3107</v>
      </c>
      <c r="E191" s="299">
        <v>30107</v>
      </c>
      <c r="F191" s="27" t="s">
        <v>114</v>
      </c>
      <c r="G191" s="73" t="s">
        <v>160</v>
      </c>
      <c r="H191" s="35">
        <v>70350</v>
      </c>
      <c r="I191" s="35">
        <v>64</v>
      </c>
      <c r="J191" s="294"/>
      <c r="K191" s="8">
        <v>18653</v>
      </c>
      <c r="L191" s="8" t="s">
        <v>1148</v>
      </c>
      <c r="M191" s="8">
        <v>27174</v>
      </c>
      <c r="N191" s="9" t="s">
        <v>1148</v>
      </c>
      <c r="O191" s="8">
        <v>23385</v>
      </c>
      <c r="P191" s="9" t="s">
        <v>1148</v>
      </c>
      <c r="Q191" s="8">
        <v>22896</v>
      </c>
      <c r="R191" s="9" t="s">
        <v>1148</v>
      </c>
      <c r="S191" s="8">
        <v>0</v>
      </c>
      <c r="T191" s="9" t="s">
        <v>1148</v>
      </c>
      <c r="U191" s="33">
        <v>92108</v>
      </c>
      <c r="V191" s="9" t="s">
        <v>1148</v>
      </c>
      <c r="W191" s="30">
        <v>11</v>
      </c>
      <c r="X191" s="9" t="s">
        <v>1148</v>
      </c>
      <c r="Y191" s="30">
        <v>17</v>
      </c>
      <c r="Z191" s="9" t="s">
        <v>1148</v>
      </c>
      <c r="AA191" s="30">
        <v>14</v>
      </c>
      <c r="AB191" s="9" t="s">
        <v>1148</v>
      </c>
      <c r="AC191" s="30">
        <v>14</v>
      </c>
      <c r="AD191" s="9" t="s">
        <v>1148</v>
      </c>
      <c r="AE191" s="80">
        <v>0</v>
      </c>
      <c r="AF191" s="46" t="s">
        <v>1148</v>
      </c>
      <c r="AG191" s="88">
        <v>56</v>
      </c>
      <c r="AH191" s="47" t="s">
        <v>1148</v>
      </c>
      <c r="AJ191" s="83">
        <v>18653</v>
      </c>
      <c r="AK191" s="46" t="s">
        <v>1148</v>
      </c>
      <c r="AL191" s="83">
        <v>25380</v>
      </c>
      <c r="AM191" s="46" t="s">
        <v>1148</v>
      </c>
      <c r="AN191" s="83">
        <v>23385</v>
      </c>
      <c r="AO191" s="46" t="s">
        <v>1148</v>
      </c>
      <c r="AP191" s="83">
        <v>21983</v>
      </c>
      <c r="AQ191" s="46" t="s">
        <v>1148</v>
      </c>
      <c r="AR191" s="83">
        <v>0</v>
      </c>
      <c r="AS191" s="46" t="s">
        <v>1148</v>
      </c>
      <c r="AT191" s="204">
        <v>89401</v>
      </c>
      <c r="AU191" s="46" t="s">
        <v>1148</v>
      </c>
      <c r="AV191" s="46">
        <v>11</v>
      </c>
      <c r="AW191" s="46" t="s">
        <v>1148</v>
      </c>
      <c r="AX191" s="46">
        <v>15</v>
      </c>
      <c r="AY191" s="46" t="s">
        <v>1148</v>
      </c>
      <c r="AZ191" s="46">
        <v>14</v>
      </c>
      <c r="BA191" s="46" t="s">
        <v>1148</v>
      </c>
      <c r="BB191" s="46">
        <v>13</v>
      </c>
      <c r="BC191" s="46" t="s">
        <v>1148</v>
      </c>
      <c r="BD191" s="46">
        <v>0</v>
      </c>
      <c r="BE191" s="46" t="s">
        <v>1148</v>
      </c>
      <c r="BF191" s="209">
        <v>53</v>
      </c>
      <c r="BG191" s="7" t="s">
        <v>1148</v>
      </c>
      <c r="BI191" s="83">
        <v>0</v>
      </c>
      <c r="BJ191" s="46" t="s">
        <v>1148</v>
      </c>
      <c r="BK191" s="83">
        <v>1794</v>
      </c>
      <c r="BL191" s="46" t="s">
        <v>1148</v>
      </c>
      <c r="BM191" s="83">
        <v>0</v>
      </c>
      <c r="BN191" s="46" t="s">
        <v>1148</v>
      </c>
      <c r="BO191" s="83">
        <v>913</v>
      </c>
      <c r="BP191" s="46" t="s">
        <v>1148</v>
      </c>
      <c r="BQ191" s="83">
        <v>0</v>
      </c>
      <c r="BR191" s="46" t="s">
        <v>1148</v>
      </c>
      <c r="BS191" s="85">
        <v>2707</v>
      </c>
      <c r="BT191" s="46" t="s">
        <v>1148</v>
      </c>
      <c r="BU191" s="46">
        <v>0</v>
      </c>
      <c r="BV191" s="46" t="s">
        <v>1148</v>
      </c>
      <c r="BW191" s="46">
        <v>2</v>
      </c>
      <c r="BX191" s="46" t="s">
        <v>1148</v>
      </c>
      <c r="BY191" s="46">
        <v>0</v>
      </c>
      <c r="BZ191" s="46" t="s">
        <v>1148</v>
      </c>
      <c r="CA191" s="46">
        <v>1</v>
      </c>
      <c r="CB191" s="46" t="s">
        <v>1148</v>
      </c>
      <c r="CC191" s="46">
        <v>0</v>
      </c>
      <c r="CD191" s="46" t="s">
        <v>1148</v>
      </c>
      <c r="CE191" s="209">
        <v>3</v>
      </c>
      <c r="CF191" s="7" t="s">
        <v>1148</v>
      </c>
      <c r="CH191" s="41">
        <v>318072</v>
      </c>
      <c r="CI191" s="41" t="s">
        <v>1148</v>
      </c>
      <c r="CJ191" s="41">
        <v>679010</v>
      </c>
      <c r="CK191" s="41" t="s">
        <v>1148</v>
      </c>
      <c r="CL191" s="41">
        <v>420416</v>
      </c>
      <c r="CM191" s="41" t="s">
        <v>1148</v>
      </c>
      <c r="CN191" s="41">
        <v>515601</v>
      </c>
      <c r="CO191" s="41" t="s">
        <v>1148</v>
      </c>
      <c r="CP191" s="43">
        <v>1933099</v>
      </c>
      <c r="CQ191" s="7" t="s">
        <v>1148</v>
      </c>
      <c r="CS191" s="39">
        <v>17.052055969549134</v>
      </c>
      <c r="CT191" s="39" t="s">
        <v>1148</v>
      </c>
      <c r="CU191" s="39">
        <v>24.987488040038272</v>
      </c>
      <c r="CV191" s="39" t="s">
        <v>1148</v>
      </c>
      <c r="CW191" s="39">
        <v>17.978020098353646</v>
      </c>
      <c r="CX191" s="39" t="s">
        <v>1148</v>
      </c>
      <c r="CY191" s="39">
        <v>22.519261006289309</v>
      </c>
      <c r="CZ191" s="39" t="s">
        <v>1148</v>
      </c>
      <c r="DA191" s="44">
        <v>20.98730837712251</v>
      </c>
      <c r="DB191" s="7" t="s">
        <v>1148</v>
      </c>
      <c r="DC191" s="1" t="str">
        <f t="shared" si="2"/>
        <v>No</v>
      </c>
    </row>
    <row r="192" spans="1:107">
      <c r="A192" s="7" t="s">
        <v>231</v>
      </c>
      <c r="B192" s="7" t="s">
        <v>232</v>
      </c>
      <c r="C192" s="37" t="s">
        <v>2</v>
      </c>
      <c r="D192" s="298">
        <v>11</v>
      </c>
      <c r="E192" s="299">
        <v>11</v>
      </c>
      <c r="F192" s="27" t="s">
        <v>167</v>
      </c>
      <c r="G192" s="73" t="s">
        <v>160</v>
      </c>
      <c r="H192" s="35">
        <v>349684</v>
      </c>
      <c r="I192" s="35">
        <v>63</v>
      </c>
      <c r="J192" s="294"/>
      <c r="K192" s="8">
        <v>172977</v>
      </c>
      <c r="L192" s="8" t="s">
        <v>1148</v>
      </c>
      <c r="M192" s="8">
        <v>40591</v>
      </c>
      <c r="N192" s="9" t="s">
        <v>1148</v>
      </c>
      <c r="O192" s="8">
        <v>0</v>
      </c>
      <c r="P192" s="9" t="s">
        <v>1148</v>
      </c>
      <c r="Q192" s="8">
        <v>14663</v>
      </c>
      <c r="R192" s="9" t="s">
        <v>1148</v>
      </c>
      <c r="S192" s="8">
        <v>0</v>
      </c>
      <c r="T192" s="9" t="s">
        <v>1148</v>
      </c>
      <c r="U192" s="33">
        <v>228231</v>
      </c>
      <c r="V192" s="9" t="s">
        <v>1148</v>
      </c>
      <c r="W192" s="30">
        <v>92.11</v>
      </c>
      <c r="X192" s="9" t="s">
        <v>1148</v>
      </c>
      <c r="Y192" s="30">
        <v>22</v>
      </c>
      <c r="Z192" s="9" t="s">
        <v>1148</v>
      </c>
      <c r="AA192" s="30">
        <v>0</v>
      </c>
      <c r="AB192" s="9" t="s">
        <v>1148</v>
      </c>
      <c r="AC192" s="30">
        <v>7.93</v>
      </c>
      <c r="AD192" s="9" t="s">
        <v>1148</v>
      </c>
      <c r="AE192" s="80">
        <v>0</v>
      </c>
      <c r="AF192" s="46" t="s">
        <v>1148</v>
      </c>
      <c r="AG192" s="88">
        <v>122.04</v>
      </c>
      <c r="AH192" s="47" t="s">
        <v>1148</v>
      </c>
      <c r="AJ192" s="83">
        <v>161939</v>
      </c>
      <c r="AK192" s="46" t="s">
        <v>1148</v>
      </c>
      <c r="AL192" s="83">
        <v>38969</v>
      </c>
      <c r="AM192" s="46" t="s">
        <v>1148</v>
      </c>
      <c r="AN192" s="83">
        <v>0</v>
      </c>
      <c r="AO192" s="46" t="s">
        <v>1148</v>
      </c>
      <c r="AP192" s="83">
        <v>12475</v>
      </c>
      <c r="AQ192" s="46" t="s">
        <v>1148</v>
      </c>
      <c r="AR192" s="83">
        <v>0</v>
      </c>
      <c r="AS192" s="46" t="s">
        <v>1148</v>
      </c>
      <c r="AT192" s="204">
        <v>213383</v>
      </c>
      <c r="AU192" s="46" t="s">
        <v>1148</v>
      </c>
      <c r="AV192" s="46">
        <v>83.56</v>
      </c>
      <c r="AW192" s="46" t="s">
        <v>1148</v>
      </c>
      <c r="AX192" s="46">
        <v>20</v>
      </c>
      <c r="AY192" s="46" t="s">
        <v>1148</v>
      </c>
      <c r="AZ192" s="46">
        <v>0</v>
      </c>
      <c r="BA192" s="46" t="s">
        <v>1148</v>
      </c>
      <c r="BB192" s="46">
        <v>6.5299999999999994</v>
      </c>
      <c r="BC192" s="46" t="s">
        <v>1148</v>
      </c>
      <c r="BD192" s="46">
        <v>0</v>
      </c>
      <c r="BE192" s="46" t="s">
        <v>1148</v>
      </c>
      <c r="BF192" s="209">
        <v>110.09</v>
      </c>
      <c r="BG192" s="7" t="s">
        <v>1148</v>
      </c>
      <c r="BI192" s="83">
        <v>11038</v>
      </c>
      <c r="BJ192" s="46" t="s">
        <v>1148</v>
      </c>
      <c r="BK192" s="83">
        <v>1622</v>
      </c>
      <c r="BL192" s="46" t="s">
        <v>1148</v>
      </c>
      <c r="BM192" s="83">
        <v>0</v>
      </c>
      <c r="BN192" s="46" t="s">
        <v>1148</v>
      </c>
      <c r="BO192" s="83">
        <v>2188</v>
      </c>
      <c r="BP192" s="46" t="s">
        <v>1148</v>
      </c>
      <c r="BQ192" s="83">
        <v>0</v>
      </c>
      <c r="BR192" s="46" t="s">
        <v>1148</v>
      </c>
      <c r="BS192" s="85">
        <v>14848</v>
      </c>
      <c r="BT192" s="46" t="s">
        <v>1148</v>
      </c>
      <c r="BU192" s="46">
        <v>8.5499999999999989</v>
      </c>
      <c r="BV192" s="46" t="s">
        <v>1148</v>
      </c>
      <c r="BW192" s="46">
        <v>2</v>
      </c>
      <c r="BX192" s="46" t="s">
        <v>1148</v>
      </c>
      <c r="BY192" s="46">
        <v>0</v>
      </c>
      <c r="BZ192" s="46" t="s">
        <v>1148</v>
      </c>
      <c r="CA192" s="46">
        <v>1.4000000000000001</v>
      </c>
      <c r="CB192" s="46" t="s">
        <v>1148</v>
      </c>
      <c r="CC192" s="46">
        <v>0</v>
      </c>
      <c r="CD192" s="46" t="s">
        <v>1148</v>
      </c>
      <c r="CE192" s="209">
        <v>11.95</v>
      </c>
      <c r="CF192" s="7" t="s">
        <v>1148</v>
      </c>
      <c r="CH192" s="41">
        <v>2466441</v>
      </c>
      <c r="CI192" s="41" t="s">
        <v>1148</v>
      </c>
      <c r="CJ192" s="41">
        <v>663255</v>
      </c>
      <c r="CK192" s="41" t="s">
        <v>1148</v>
      </c>
      <c r="CL192" s="41">
        <v>0</v>
      </c>
      <c r="CM192" s="41" t="s">
        <v>1148</v>
      </c>
      <c r="CN192" s="41">
        <v>518514</v>
      </c>
      <c r="CO192" s="41" t="s">
        <v>1148</v>
      </c>
      <c r="CP192" s="43">
        <v>3648210</v>
      </c>
      <c r="CQ192" s="7" t="s">
        <v>1148</v>
      </c>
      <c r="CS192" s="39">
        <v>14.258780069026518</v>
      </c>
      <c r="CT192" s="39" t="s">
        <v>1148</v>
      </c>
      <c r="CU192" s="39">
        <v>16.339952206154074</v>
      </c>
      <c r="CV192" s="39" t="s">
        <v>1148</v>
      </c>
      <c r="CW192" s="39" t="s">
        <v>1148</v>
      </c>
      <c r="CX192" s="39" t="s">
        <v>1148</v>
      </c>
      <c r="CY192" s="39">
        <v>35.36206778967469</v>
      </c>
      <c r="CZ192" s="39" t="s">
        <v>1148</v>
      </c>
      <c r="DA192" s="44">
        <v>15.984726001288168</v>
      </c>
      <c r="DB192" s="7" t="s">
        <v>1148</v>
      </c>
      <c r="DC192" s="1" t="str">
        <f t="shared" si="2"/>
        <v>No</v>
      </c>
    </row>
    <row r="193" spans="1:107">
      <c r="A193" s="7" t="s">
        <v>646</v>
      </c>
      <c r="B193" s="7" t="s">
        <v>647</v>
      </c>
      <c r="C193" s="37" t="s">
        <v>73</v>
      </c>
      <c r="D193" s="298">
        <v>5011</v>
      </c>
      <c r="E193" s="299">
        <v>50011</v>
      </c>
      <c r="F193" s="27" t="s">
        <v>167</v>
      </c>
      <c r="G193" s="73" t="s">
        <v>160</v>
      </c>
      <c r="H193" s="35">
        <v>279245</v>
      </c>
      <c r="I193" s="35">
        <v>63</v>
      </c>
      <c r="J193" s="294"/>
      <c r="K193" s="8">
        <v>317828</v>
      </c>
      <c r="L193" s="8" t="s">
        <v>1148</v>
      </c>
      <c r="M193" s="8">
        <v>53795</v>
      </c>
      <c r="N193" s="9" t="s">
        <v>1148</v>
      </c>
      <c r="O193" s="8">
        <v>5798</v>
      </c>
      <c r="P193" s="9" t="s">
        <v>1148</v>
      </c>
      <c r="Q193" s="8">
        <v>32530</v>
      </c>
      <c r="R193" s="9" t="s">
        <v>1148</v>
      </c>
      <c r="S193" s="8">
        <v>0</v>
      </c>
      <c r="T193" s="9" t="s">
        <v>1148</v>
      </c>
      <c r="U193" s="33">
        <v>409951</v>
      </c>
      <c r="V193" s="9" t="s">
        <v>1148</v>
      </c>
      <c r="W193" s="30">
        <v>164.7</v>
      </c>
      <c r="X193" s="9" t="s">
        <v>1148</v>
      </c>
      <c r="Y193" s="30">
        <v>28</v>
      </c>
      <c r="Z193" s="9" t="s">
        <v>1148</v>
      </c>
      <c r="AA193" s="30">
        <v>3</v>
      </c>
      <c r="AB193" s="9" t="s">
        <v>1148</v>
      </c>
      <c r="AC193" s="30">
        <v>19</v>
      </c>
      <c r="AD193" s="9" t="s">
        <v>1148</v>
      </c>
      <c r="AE193" s="80">
        <v>0</v>
      </c>
      <c r="AF193" s="46" t="s">
        <v>1148</v>
      </c>
      <c r="AG193" s="88">
        <v>214.7</v>
      </c>
      <c r="AH193" s="47" t="s">
        <v>1148</v>
      </c>
      <c r="AJ193" s="83">
        <v>317828</v>
      </c>
      <c r="AK193" s="46" t="s">
        <v>1148</v>
      </c>
      <c r="AL193" s="83">
        <v>53795</v>
      </c>
      <c r="AM193" s="46" t="s">
        <v>1148</v>
      </c>
      <c r="AN193" s="83">
        <v>5798</v>
      </c>
      <c r="AO193" s="46" t="s">
        <v>1148</v>
      </c>
      <c r="AP193" s="83">
        <v>32530</v>
      </c>
      <c r="AQ193" s="46" t="s">
        <v>1148</v>
      </c>
      <c r="AR193" s="83">
        <v>0</v>
      </c>
      <c r="AS193" s="46" t="s">
        <v>1148</v>
      </c>
      <c r="AT193" s="204">
        <v>409951</v>
      </c>
      <c r="AU193" s="46" t="s">
        <v>1148</v>
      </c>
      <c r="AV193" s="46">
        <v>164.7</v>
      </c>
      <c r="AW193" s="46" t="s">
        <v>1148</v>
      </c>
      <c r="AX193" s="46">
        <v>28</v>
      </c>
      <c r="AY193" s="46" t="s">
        <v>1148</v>
      </c>
      <c r="AZ193" s="46">
        <v>3</v>
      </c>
      <c r="BA193" s="46" t="s">
        <v>1148</v>
      </c>
      <c r="BB193" s="46">
        <v>19</v>
      </c>
      <c r="BC193" s="46" t="s">
        <v>1148</v>
      </c>
      <c r="BD193" s="46">
        <v>0</v>
      </c>
      <c r="BE193" s="46" t="s">
        <v>1148</v>
      </c>
      <c r="BF193" s="209">
        <v>214.7</v>
      </c>
      <c r="BG193" s="7" t="s">
        <v>1148</v>
      </c>
      <c r="BI193" s="83">
        <v>0</v>
      </c>
      <c r="BJ193" s="46" t="s">
        <v>1148</v>
      </c>
      <c r="BK193" s="83">
        <v>0</v>
      </c>
      <c r="BL193" s="46" t="s">
        <v>1148</v>
      </c>
      <c r="BM193" s="83">
        <v>0</v>
      </c>
      <c r="BN193" s="46" t="s">
        <v>1148</v>
      </c>
      <c r="BO193" s="83">
        <v>0</v>
      </c>
      <c r="BP193" s="46" t="s">
        <v>1148</v>
      </c>
      <c r="BQ193" s="83">
        <v>0</v>
      </c>
      <c r="BR193" s="46" t="s">
        <v>1148</v>
      </c>
      <c r="BS193" s="85">
        <v>0</v>
      </c>
      <c r="BT193" s="46" t="s">
        <v>1148</v>
      </c>
      <c r="BU193" s="46">
        <v>0</v>
      </c>
      <c r="BV193" s="46" t="s">
        <v>1148</v>
      </c>
      <c r="BW193" s="46">
        <v>0</v>
      </c>
      <c r="BX193" s="46" t="s">
        <v>1148</v>
      </c>
      <c r="BY193" s="46">
        <v>0</v>
      </c>
      <c r="BZ193" s="46" t="s">
        <v>1148</v>
      </c>
      <c r="CA193" s="46">
        <v>0</v>
      </c>
      <c r="CB193" s="46" t="s">
        <v>1148</v>
      </c>
      <c r="CC193" s="46">
        <v>0</v>
      </c>
      <c r="CD193" s="46" t="s">
        <v>1148</v>
      </c>
      <c r="CE193" s="209">
        <v>0</v>
      </c>
      <c r="CF193" s="7" t="s">
        <v>1148</v>
      </c>
      <c r="CH193" s="41">
        <v>0</v>
      </c>
      <c r="CI193" s="41" t="s">
        <v>1148</v>
      </c>
      <c r="CJ193" s="41">
        <v>0</v>
      </c>
      <c r="CK193" s="41" t="s">
        <v>1148</v>
      </c>
      <c r="CL193" s="41">
        <v>0</v>
      </c>
      <c r="CM193" s="41" t="s">
        <v>1148</v>
      </c>
      <c r="CN193" s="41">
        <v>0</v>
      </c>
      <c r="CO193" s="41" t="s">
        <v>1148</v>
      </c>
      <c r="CP193" s="43">
        <v>0</v>
      </c>
      <c r="CQ193" s="7" t="s">
        <v>1148</v>
      </c>
      <c r="CS193" s="39">
        <v>0</v>
      </c>
      <c r="CT193" s="39" t="s">
        <v>1148</v>
      </c>
      <c r="CU193" s="39">
        <v>0</v>
      </c>
      <c r="CV193" s="39" t="s">
        <v>1148</v>
      </c>
      <c r="CW193" s="39">
        <v>0</v>
      </c>
      <c r="CX193" s="39" t="s">
        <v>1148</v>
      </c>
      <c r="CY193" s="39">
        <v>0</v>
      </c>
      <c r="CZ193" s="39" t="s">
        <v>1148</v>
      </c>
      <c r="DA193" s="44">
        <v>0</v>
      </c>
      <c r="DB193" s="7" t="s">
        <v>1148</v>
      </c>
      <c r="DC193" s="1" t="str">
        <f t="shared" si="2"/>
        <v>No</v>
      </c>
    </row>
    <row r="194" spans="1:107">
      <c r="A194" s="7" t="s">
        <v>785</v>
      </c>
      <c r="B194" s="7" t="s">
        <v>786</v>
      </c>
      <c r="C194" s="37" t="s">
        <v>63</v>
      </c>
      <c r="D194" s="298">
        <v>2192</v>
      </c>
      <c r="E194" s="299">
        <v>20192</v>
      </c>
      <c r="F194" s="27" t="s">
        <v>164</v>
      </c>
      <c r="G194" s="73" t="s">
        <v>160</v>
      </c>
      <c r="H194" s="35">
        <v>18351295</v>
      </c>
      <c r="I194" s="35">
        <v>62</v>
      </c>
      <c r="J194" s="294"/>
      <c r="K194" s="8">
        <v>134513</v>
      </c>
      <c r="L194" s="8" t="s">
        <v>1148</v>
      </c>
      <c r="M194" s="8">
        <v>2756</v>
      </c>
      <c r="N194" s="9" t="s">
        <v>1148</v>
      </c>
      <c r="O194" s="8">
        <v>0</v>
      </c>
      <c r="P194" s="9" t="s">
        <v>1148</v>
      </c>
      <c r="Q194" s="8">
        <v>11513</v>
      </c>
      <c r="R194" s="9" t="s">
        <v>1148</v>
      </c>
      <c r="S194" s="8">
        <v>0</v>
      </c>
      <c r="T194" s="9" t="s">
        <v>1148</v>
      </c>
      <c r="U194" s="33">
        <v>148782</v>
      </c>
      <c r="V194" s="9" t="s">
        <v>1148</v>
      </c>
      <c r="W194" s="30">
        <v>97</v>
      </c>
      <c r="X194" s="9" t="s">
        <v>1148</v>
      </c>
      <c r="Y194" s="30">
        <v>2</v>
      </c>
      <c r="Z194" s="9" t="s">
        <v>1148</v>
      </c>
      <c r="AA194" s="30">
        <v>0</v>
      </c>
      <c r="AB194" s="9" t="s">
        <v>1148</v>
      </c>
      <c r="AC194" s="30">
        <v>8</v>
      </c>
      <c r="AD194" s="9" t="s">
        <v>1148</v>
      </c>
      <c r="AE194" s="80">
        <v>0</v>
      </c>
      <c r="AF194" s="46" t="s">
        <v>1148</v>
      </c>
      <c r="AG194" s="88">
        <v>107</v>
      </c>
      <c r="AH194" s="47" t="s">
        <v>1148</v>
      </c>
      <c r="AJ194" s="83">
        <v>125607</v>
      </c>
      <c r="AK194" s="46" t="s">
        <v>1148</v>
      </c>
      <c r="AL194" s="83">
        <v>2756</v>
      </c>
      <c r="AM194" s="46" t="s">
        <v>1148</v>
      </c>
      <c r="AN194" s="83">
        <v>0</v>
      </c>
      <c r="AO194" s="46" t="s">
        <v>1148</v>
      </c>
      <c r="AP194" s="83">
        <v>11513</v>
      </c>
      <c r="AQ194" s="46" t="s">
        <v>1148</v>
      </c>
      <c r="AR194" s="83">
        <v>0</v>
      </c>
      <c r="AS194" s="46" t="s">
        <v>1148</v>
      </c>
      <c r="AT194" s="204">
        <v>139876</v>
      </c>
      <c r="AU194" s="46" t="s">
        <v>1148</v>
      </c>
      <c r="AV194" s="46">
        <v>86</v>
      </c>
      <c r="AW194" s="46" t="s">
        <v>1148</v>
      </c>
      <c r="AX194" s="46">
        <v>2</v>
      </c>
      <c r="AY194" s="46" t="s">
        <v>1148</v>
      </c>
      <c r="AZ194" s="46">
        <v>0</v>
      </c>
      <c r="BA194" s="46" t="s">
        <v>1148</v>
      </c>
      <c r="BB194" s="46">
        <v>8</v>
      </c>
      <c r="BC194" s="46" t="s">
        <v>1148</v>
      </c>
      <c r="BD194" s="46">
        <v>0</v>
      </c>
      <c r="BE194" s="46" t="s">
        <v>1148</v>
      </c>
      <c r="BF194" s="209">
        <v>96</v>
      </c>
      <c r="BG194" s="7" t="s">
        <v>1148</v>
      </c>
      <c r="BI194" s="83">
        <v>8906</v>
      </c>
      <c r="BJ194" s="46" t="s">
        <v>1148</v>
      </c>
      <c r="BK194" s="83">
        <v>0</v>
      </c>
      <c r="BL194" s="46" t="s">
        <v>1148</v>
      </c>
      <c r="BM194" s="83">
        <v>0</v>
      </c>
      <c r="BN194" s="46" t="s">
        <v>1148</v>
      </c>
      <c r="BO194" s="83">
        <v>0</v>
      </c>
      <c r="BP194" s="46" t="s">
        <v>1148</v>
      </c>
      <c r="BQ194" s="83">
        <v>0</v>
      </c>
      <c r="BR194" s="46" t="s">
        <v>1148</v>
      </c>
      <c r="BS194" s="85">
        <v>8906</v>
      </c>
      <c r="BT194" s="46" t="s">
        <v>1148</v>
      </c>
      <c r="BU194" s="46">
        <v>11</v>
      </c>
      <c r="BV194" s="46" t="s">
        <v>1148</v>
      </c>
      <c r="BW194" s="46">
        <v>0</v>
      </c>
      <c r="BX194" s="46" t="s">
        <v>1148</v>
      </c>
      <c r="BY194" s="46">
        <v>0</v>
      </c>
      <c r="BZ194" s="46" t="s">
        <v>1148</v>
      </c>
      <c r="CA194" s="46">
        <v>0</v>
      </c>
      <c r="CB194" s="46" t="s">
        <v>1148</v>
      </c>
      <c r="CC194" s="46">
        <v>0</v>
      </c>
      <c r="CD194" s="46" t="s">
        <v>1148</v>
      </c>
      <c r="CE194" s="209">
        <v>11</v>
      </c>
      <c r="CF194" s="7" t="s">
        <v>1148</v>
      </c>
      <c r="CH194" s="41">
        <v>2826170</v>
      </c>
      <c r="CI194" s="41" t="s">
        <v>1148</v>
      </c>
      <c r="CJ194" s="41">
        <v>64025</v>
      </c>
      <c r="CK194" s="41" t="s">
        <v>1148</v>
      </c>
      <c r="CL194" s="41">
        <v>0</v>
      </c>
      <c r="CM194" s="41" t="s">
        <v>1148</v>
      </c>
      <c r="CN194" s="41">
        <v>336768</v>
      </c>
      <c r="CO194" s="41" t="s">
        <v>1148</v>
      </c>
      <c r="CP194" s="43">
        <v>3226963</v>
      </c>
      <c r="CQ194" s="7" t="s">
        <v>1148</v>
      </c>
      <c r="CS194" s="39">
        <v>21.010385613286449</v>
      </c>
      <c r="CT194" s="39" t="s">
        <v>1148</v>
      </c>
      <c r="CU194" s="39">
        <v>23.231132075471699</v>
      </c>
      <c r="CV194" s="39" t="s">
        <v>1148</v>
      </c>
      <c r="CW194" s="39" t="s">
        <v>1148</v>
      </c>
      <c r="CX194" s="39" t="s">
        <v>1148</v>
      </c>
      <c r="CY194" s="39">
        <v>29.251107443759228</v>
      </c>
      <c r="CZ194" s="39" t="s">
        <v>1148</v>
      </c>
      <c r="DA194" s="44">
        <v>21.689202994985951</v>
      </c>
      <c r="DB194" s="7" t="s">
        <v>1148</v>
      </c>
      <c r="DC194" s="1" t="str">
        <f t="shared" ref="DC194:DC257" si="3">IF(OR(L194="Q",N194="Q",P194="Q",R194="Q",T194="Q",V194="Q",X194="Q",Z194="Q",AB194="Q",AD194="Q",AF194="Q",AH194="Q",AK194="Q",AM194="Q",AO194="Q",AQ194="Q",AS194="Q",AU194="Q",AW194="Q",AY194="Q",BA194="Q",BC194="Q",BE194="Q",BG194="Q",BJ194="Q",BL194="Q",BN194="Q",BP194="Q",BR194="Q",BT194="Q",BV194="Q",BX194="Q",BZ194="Q",CB194="Q",CD194="Q",CF194="Q",CI194="Q",CK194="Q",CM194="Q",CO194="Q",CQ194="Q",CT194="Q",CV194="Q",CX194="Q",CZ194="Q",DB194="Q"),"Yes","No")</f>
        <v>No</v>
      </c>
    </row>
    <row r="195" spans="1:107">
      <c r="A195" s="7" t="s">
        <v>209</v>
      </c>
      <c r="B195" s="7" t="s">
        <v>210</v>
      </c>
      <c r="C195" s="37" t="s">
        <v>52</v>
      </c>
      <c r="D195" s="298">
        <v>5029</v>
      </c>
      <c r="E195" s="299">
        <v>50029</v>
      </c>
      <c r="F195" s="27" t="s">
        <v>167</v>
      </c>
      <c r="G195" s="73" t="s">
        <v>160</v>
      </c>
      <c r="H195" s="35">
        <v>70585</v>
      </c>
      <c r="I195" s="35">
        <v>62</v>
      </c>
      <c r="J195" s="294"/>
      <c r="K195" s="8">
        <v>118424</v>
      </c>
      <c r="L195" s="8" t="s">
        <v>1148</v>
      </c>
      <c r="M195" s="8">
        <v>24043</v>
      </c>
      <c r="N195" s="9" t="s">
        <v>1148</v>
      </c>
      <c r="O195" s="8">
        <v>6892</v>
      </c>
      <c r="P195" s="9" t="s">
        <v>1148</v>
      </c>
      <c r="Q195" s="8">
        <v>22676</v>
      </c>
      <c r="R195" s="9" t="s">
        <v>1148</v>
      </c>
      <c r="S195" s="8">
        <v>0</v>
      </c>
      <c r="T195" s="9" t="s">
        <v>1148</v>
      </c>
      <c r="U195" s="33">
        <v>172035</v>
      </c>
      <c r="V195" s="9" t="s">
        <v>1148</v>
      </c>
      <c r="W195" s="30">
        <v>71</v>
      </c>
      <c r="X195" s="9" t="s">
        <v>1148</v>
      </c>
      <c r="Y195" s="30">
        <v>13</v>
      </c>
      <c r="Z195" s="9" t="s">
        <v>1148</v>
      </c>
      <c r="AA195" s="30">
        <v>3</v>
      </c>
      <c r="AB195" s="9" t="s">
        <v>1148</v>
      </c>
      <c r="AC195" s="30">
        <v>10</v>
      </c>
      <c r="AD195" s="9" t="s">
        <v>1148</v>
      </c>
      <c r="AE195" s="80">
        <v>0</v>
      </c>
      <c r="AF195" s="46" t="s">
        <v>1148</v>
      </c>
      <c r="AG195" s="88">
        <v>97</v>
      </c>
      <c r="AH195" s="47" t="s">
        <v>1148</v>
      </c>
      <c r="AJ195" s="83">
        <v>108903</v>
      </c>
      <c r="AK195" s="46" t="s">
        <v>1148</v>
      </c>
      <c r="AL195" s="83">
        <v>24043</v>
      </c>
      <c r="AM195" s="46" t="s">
        <v>1148</v>
      </c>
      <c r="AN195" s="83">
        <v>6892</v>
      </c>
      <c r="AO195" s="46" t="s">
        <v>1148</v>
      </c>
      <c r="AP195" s="83">
        <v>22676</v>
      </c>
      <c r="AQ195" s="46" t="s">
        <v>1148</v>
      </c>
      <c r="AR195" s="83">
        <v>0</v>
      </c>
      <c r="AS195" s="46" t="s">
        <v>1148</v>
      </c>
      <c r="AT195" s="204">
        <v>162514</v>
      </c>
      <c r="AU195" s="46" t="s">
        <v>1148</v>
      </c>
      <c r="AV195" s="46">
        <v>61</v>
      </c>
      <c r="AW195" s="46" t="s">
        <v>1148</v>
      </c>
      <c r="AX195" s="46">
        <v>13</v>
      </c>
      <c r="AY195" s="46" t="s">
        <v>1148</v>
      </c>
      <c r="AZ195" s="46">
        <v>3</v>
      </c>
      <c r="BA195" s="46" t="s">
        <v>1148</v>
      </c>
      <c r="BB195" s="46">
        <v>10</v>
      </c>
      <c r="BC195" s="46" t="s">
        <v>1148</v>
      </c>
      <c r="BD195" s="46">
        <v>0</v>
      </c>
      <c r="BE195" s="46" t="s">
        <v>1148</v>
      </c>
      <c r="BF195" s="209">
        <v>87</v>
      </c>
      <c r="BG195" s="7" t="s">
        <v>1148</v>
      </c>
      <c r="BI195" s="83">
        <v>9521</v>
      </c>
      <c r="BJ195" s="46" t="s">
        <v>1148</v>
      </c>
      <c r="BK195" s="83">
        <v>0</v>
      </c>
      <c r="BL195" s="46" t="s">
        <v>1148</v>
      </c>
      <c r="BM195" s="83">
        <v>0</v>
      </c>
      <c r="BN195" s="46" t="s">
        <v>1148</v>
      </c>
      <c r="BO195" s="83">
        <v>0</v>
      </c>
      <c r="BP195" s="46" t="s">
        <v>1148</v>
      </c>
      <c r="BQ195" s="83">
        <v>0</v>
      </c>
      <c r="BR195" s="46" t="s">
        <v>1148</v>
      </c>
      <c r="BS195" s="85">
        <v>9521</v>
      </c>
      <c r="BT195" s="46" t="s">
        <v>1148</v>
      </c>
      <c r="BU195" s="46">
        <v>10</v>
      </c>
      <c r="BV195" s="46" t="s">
        <v>1148</v>
      </c>
      <c r="BW195" s="46">
        <v>0</v>
      </c>
      <c r="BX195" s="46" t="s">
        <v>1148</v>
      </c>
      <c r="BY195" s="46">
        <v>0</v>
      </c>
      <c r="BZ195" s="46" t="s">
        <v>1148</v>
      </c>
      <c r="CA195" s="46">
        <v>0</v>
      </c>
      <c r="CB195" s="46" t="s">
        <v>1148</v>
      </c>
      <c r="CC195" s="46">
        <v>0</v>
      </c>
      <c r="CD195" s="46" t="s">
        <v>1148</v>
      </c>
      <c r="CE195" s="209">
        <v>10</v>
      </c>
      <c r="CF195" s="7" t="s">
        <v>1148</v>
      </c>
      <c r="CH195" s="41">
        <v>0</v>
      </c>
      <c r="CI195" s="41" t="s">
        <v>1148</v>
      </c>
      <c r="CJ195" s="41">
        <v>0</v>
      </c>
      <c r="CK195" s="41" t="s">
        <v>1148</v>
      </c>
      <c r="CL195" s="41">
        <v>0</v>
      </c>
      <c r="CM195" s="41" t="s">
        <v>1148</v>
      </c>
      <c r="CN195" s="41">
        <v>0</v>
      </c>
      <c r="CO195" s="41" t="s">
        <v>1148</v>
      </c>
      <c r="CP195" s="43">
        <v>0</v>
      </c>
      <c r="CQ195" s="7" t="s">
        <v>1148</v>
      </c>
      <c r="CS195" s="39">
        <v>0</v>
      </c>
      <c r="CT195" s="39" t="s">
        <v>1148</v>
      </c>
      <c r="CU195" s="39">
        <v>0</v>
      </c>
      <c r="CV195" s="39" t="s">
        <v>1148</v>
      </c>
      <c r="CW195" s="39">
        <v>0</v>
      </c>
      <c r="CX195" s="39" t="s">
        <v>1148</v>
      </c>
      <c r="CY195" s="39">
        <v>0</v>
      </c>
      <c r="CZ195" s="39" t="s">
        <v>1148</v>
      </c>
      <c r="DA195" s="44">
        <v>0</v>
      </c>
      <c r="DB195" s="7" t="s">
        <v>1148</v>
      </c>
      <c r="DC195" s="1" t="str">
        <f t="shared" si="3"/>
        <v>No</v>
      </c>
    </row>
    <row r="196" spans="1:107">
      <c r="A196" s="7" t="s">
        <v>346</v>
      </c>
      <c r="B196" s="7" t="s">
        <v>347</v>
      </c>
      <c r="C196" s="37" t="s">
        <v>77</v>
      </c>
      <c r="D196" s="298">
        <v>3025</v>
      </c>
      <c r="E196" s="299">
        <v>30025</v>
      </c>
      <c r="F196" s="27" t="s">
        <v>167</v>
      </c>
      <c r="G196" s="73" t="s">
        <v>160</v>
      </c>
      <c r="H196" s="35">
        <v>381502</v>
      </c>
      <c r="I196" s="35">
        <v>62</v>
      </c>
      <c r="J196" s="294"/>
      <c r="K196" s="8">
        <v>150094</v>
      </c>
      <c r="L196" s="8" t="s">
        <v>1148</v>
      </c>
      <c r="M196" s="8">
        <v>16900</v>
      </c>
      <c r="N196" s="9" t="s">
        <v>1148</v>
      </c>
      <c r="O196" s="8">
        <v>9887</v>
      </c>
      <c r="P196" s="9" t="s">
        <v>1148</v>
      </c>
      <c r="Q196" s="8">
        <v>30300</v>
      </c>
      <c r="R196" s="9" t="s">
        <v>1148</v>
      </c>
      <c r="S196" s="8">
        <v>0</v>
      </c>
      <c r="T196" s="9" t="s">
        <v>1148</v>
      </c>
      <c r="U196" s="33">
        <v>207181</v>
      </c>
      <c r="V196" s="9" t="s">
        <v>1148</v>
      </c>
      <c r="W196" s="30">
        <v>92</v>
      </c>
      <c r="X196" s="9" t="s">
        <v>1148</v>
      </c>
      <c r="Y196" s="30">
        <v>9</v>
      </c>
      <c r="Z196" s="9" t="s">
        <v>1148</v>
      </c>
      <c r="AA196" s="30">
        <v>9.5</v>
      </c>
      <c r="AB196" s="9" t="s">
        <v>1148</v>
      </c>
      <c r="AC196" s="30">
        <v>18</v>
      </c>
      <c r="AD196" s="9" t="s">
        <v>1148</v>
      </c>
      <c r="AE196" s="80">
        <v>0</v>
      </c>
      <c r="AF196" s="46" t="s">
        <v>1148</v>
      </c>
      <c r="AG196" s="88">
        <v>128.5</v>
      </c>
      <c r="AH196" s="47" t="s">
        <v>1148</v>
      </c>
      <c r="AJ196" s="83">
        <v>142326</v>
      </c>
      <c r="AK196" s="46" t="s">
        <v>1148</v>
      </c>
      <c r="AL196" s="83">
        <v>16900</v>
      </c>
      <c r="AM196" s="46" t="s">
        <v>1148</v>
      </c>
      <c r="AN196" s="83">
        <v>7646</v>
      </c>
      <c r="AO196" s="46" t="s">
        <v>1148</v>
      </c>
      <c r="AP196" s="83">
        <v>30300</v>
      </c>
      <c r="AQ196" s="46" t="s">
        <v>1148</v>
      </c>
      <c r="AR196" s="83">
        <v>0</v>
      </c>
      <c r="AS196" s="46" t="s">
        <v>1148</v>
      </c>
      <c r="AT196" s="204">
        <v>197172</v>
      </c>
      <c r="AU196" s="46" t="s">
        <v>1148</v>
      </c>
      <c r="AV196" s="46">
        <v>78</v>
      </c>
      <c r="AW196" s="46" t="s">
        <v>1148</v>
      </c>
      <c r="AX196" s="46">
        <v>9</v>
      </c>
      <c r="AY196" s="46" t="s">
        <v>1148</v>
      </c>
      <c r="AZ196" s="46">
        <v>4.5</v>
      </c>
      <c r="BA196" s="46" t="s">
        <v>1148</v>
      </c>
      <c r="BB196" s="46">
        <v>18</v>
      </c>
      <c r="BC196" s="46" t="s">
        <v>1148</v>
      </c>
      <c r="BD196" s="46">
        <v>0</v>
      </c>
      <c r="BE196" s="46" t="s">
        <v>1148</v>
      </c>
      <c r="BF196" s="209">
        <v>109.5</v>
      </c>
      <c r="BG196" s="7" t="s">
        <v>1148</v>
      </c>
      <c r="BI196" s="83">
        <v>7768</v>
      </c>
      <c r="BJ196" s="46" t="s">
        <v>1148</v>
      </c>
      <c r="BK196" s="83">
        <v>0</v>
      </c>
      <c r="BL196" s="46" t="s">
        <v>1148</v>
      </c>
      <c r="BM196" s="83">
        <v>2241</v>
      </c>
      <c r="BN196" s="46" t="s">
        <v>1148</v>
      </c>
      <c r="BO196" s="83">
        <v>0</v>
      </c>
      <c r="BP196" s="46" t="s">
        <v>1148</v>
      </c>
      <c r="BQ196" s="83">
        <v>0</v>
      </c>
      <c r="BR196" s="46" t="s">
        <v>1148</v>
      </c>
      <c r="BS196" s="85">
        <v>10009</v>
      </c>
      <c r="BT196" s="46" t="s">
        <v>1148</v>
      </c>
      <c r="BU196" s="46">
        <v>14</v>
      </c>
      <c r="BV196" s="46" t="s">
        <v>1148</v>
      </c>
      <c r="BW196" s="46">
        <v>0</v>
      </c>
      <c r="BX196" s="46" t="s">
        <v>1148</v>
      </c>
      <c r="BY196" s="46">
        <v>5</v>
      </c>
      <c r="BZ196" s="46" t="s">
        <v>1148</v>
      </c>
      <c r="CA196" s="46">
        <v>0</v>
      </c>
      <c r="CB196" s="46" t="s">
        <v>1148</v>
      </c>
      <c r="CC196" s="46">
        <v>0</v>
      </c>
      <c r="CD196" s="46" t="s">
        <v>1148</v>
      </c>
      <c r="CE196" s="209">
        <v>19</v>
      </c>
      <c r="CF196" s="7" t="s">
        <v>1148</v>
      </c>
      <c r="CH196" s="41">
        <v>3658513</v>
      </c>
      <c r="CI196" s="41" t="s">
        <v>1148</v>
      </c>
      <c r="CJ196" s="41">
        <v>492706</v>
      </c>
      <c r="CK196" s="41" t="s">
        <v>1148</v>
      </c>
      <c r="CL196" s="41">
        <v>317929</v>
      </c>
      <c r="CM196" s="41" t="s">
        <v>123</v>
      </c>
      <c r="CN196" s="41">
        <v>1226220</v>
      </c>
      <c r="CO196" s="41" t="s">
        <v>123</v>
      </c>
      <c r="CP196" s="43">
        <v>5695368</v>
      </c>
      <c r="CQ196" s="7" t="s">
        <v>123</v>
      </c>
      <c r="CS196" s="39">
        <v>24.374811784614973</v>
      </c>
      <c r="CT196" s="39" t="s">
        <v>1148</v>
      </c>
      <c r="CU196" s="39">
        <v>29.154201183431951</v>
      </c>
      <c r="CV196" s="39" t="s">
        <v>1148</v>
      </c>
      <c r="CW196" s="39">
        <v>32.15626580358046</v>
      </c>
      <c r="CX196" s="39" t="s">
        <v>123</v>
      </c>
      <c r="CY196" s="39">
        <v>40.469306930693072</v>
      </c>
      <c r="CZ196" s="39" t="s">
        <v>123</v>
      </c>
      <c r="DA196" s="44">
        <v>27.489818081773908</v>
      </c>
      <c r="DB196" s="7" t="s">
        <v>123</v>
      </c>
      <c r="DC196" s="1" t="str">
        <f t="shared" si="3"/>
        <v>Yes</v>
      </c>
    </row>
    <row r="197" spans="1:107">
      <c r="A197" s="7" t="s">
        <v>589</v>
      </c>
      <c r="B197" s="7" t="s">
        <v>590</v>
      </c>
      <c r="C197" s="37" t="s">
        <v>40</v>
      </c>
      <c r="D197" s="298">
        <v>5057</v>
      </c>
      <c r="E197" s="299">
        <v>50057</v>
      </c>
      <c r="F197" s="27" t="s">
        <v>167</v>
      </c>
      <c r="G197" s="73" t="s">
        <v>160</v>
      </c>
      <c r="H197" s="35">
        <v>280051</v>
      </c>
      <c r="I197" s="35">
        <v>60</v>
      </c>
      <c r="J197" s="294"/>
      <c r="K197" s="8">
        <v>220806</v>
      </c>
      <c r="L197" s="8" t="s">
        <v>1148</v>
      </c>
      <c r="M197" s="8">
        <v>39479</v>
      </c>
      <c r="N197" s="9" t="s">
        <v>1148</v>
      </c>
      <c r="O197" s="8">
        <v>1960</v>
      </c>
      <c r="P197" s="9" t="s">
        <v>1148</v>
      </c>
      <c r="Q197" s="8">
        <v>27168</v>
      </c>
      <c r="R197" s="9" t="s">
        <v>1148</v>
      </c>
      <c r="S197" s="8">
        <v>0</v>
      </c>
      <c r="T197" s="9" t="s">
        <v>1148</v>
      </c>
      <c r="U197" s="33">
        <v>289413</v>
      </c>
      <c r="V197" s="9" t="s">
        <v>1148</v>
      </c>
      <c r="W197" s="30">
        <v>128</v>
      </c>
      <c r="X197" s="9" t="s">
        <v>1148</v>
      </c>
      <c r="Y197" s="30">
        <v>23</v>
      </c>
      <c r="Z197" s="9" t="s">
        <v>1148</v>
      </c>
      <c r="AA197" s="30">
        <v>1</v>
      </c>
      <c r="AB197" s="9" t="s">
        <v>1148</v>
      </c>
      <c r="AC197" s="30">
        <v>26.1</v>
      </c>
      <c r="AD197" s="9" t="s">
        <v>1148</v>
      </c>
      <c r="AE197" s="80">
        <v>0</v>
      </c>
      <c r="AF197" s="46" t="s">
        <v>1148</v>
      </c>
      <c r="AG197" s="88">
        <v>178.1</v>
      </c>
      <c r="AH197" s="47" t="s">
        <v>1148</v>
      </c>
      <c r="AJ197" s="83">
        <v>198984</v>
      </c>
      <c r="AK197" s="46" t="s">
        <v>1148</v>
      </c>
      <c r="AL197" s="83">
        <v>32466</v>
      </c>
      <c r="AM197" s="46" t="s">
        <v>1148</v>
      </c>
      <c r="AN197" s="83">
        <v>1960</v>
      </c>
      <c r="AO197" s="46" t="s">
        <v>1148</v>
      </c>
      <c r="AP197" s="83">
        <v>23769</v>
      </c>
      <c r="AQ197" s="46" t="s">
        <v>1148</v>
      </c>
      <c r="AR197" s="83">
        <v>0</v>
      </c>
      <c r="AS197" s="46" t="s">
        <v>1148</v>
      </c>
      <c r="AT197" s="204">
        <v>257179</v>
      </c>
      <c r="AU197" s="46" t="s">
        <v>1148</v>
      </c>
      <c r="AV197" s="46">
        <v>110</v>
      </c>
      <c r="AW197" s="46" t="s">
        <v>1148</v>
      </c>
      <c r="AX197" s="46">
        <v>17</v>
      </c>
      <c r="AY197" s="46" t="s">
        <v>1148</v>
      </c>
      <c r="AZ197" s="46">
        <v>1</v>
      </c>
      <c r="BA197" s="46" t="s">
        <v>1148</v>
      </c>
      <c r="BB197" s="46">
        <v>13.1</v>
      </c>
      <c r="BC197" s="46" t="s">
        <v>1148</v>
      </c>
      <c r="BD197" s="46">
        <v>0</v>
      </c>
      <c r="BE197" s="46" t="s">
        <v>1148</v>
      </c>
      <c r="BF197" s="209">
        <v>141.1</v>
      </c>
      <c r="BG197" s="7" t="s">
        <v>1148</v>
      </c>
      <c r="BI197" s="83">
        <v>21822</v>
      </c>
      <c r="BJ197" s="46" t="s">
        <v>1148</v>
      </c>
      <c r="BK197" s="83">
        <v>7013</v>
      </c>
      <c r="BL197" s="46" t="s">
        <v>1148</v>
      </c>
      <c r="BM197" s="83">
        <v>0</v>
      </c>
      <c r="BN197" s="46" t="s">
        <v>1148</v>
      </c>
      <c r="BO197" s="83">
        <v>3399</v>
      </c>
      <c r="BP197" s="46" t="s">
        <v>1148</v>
      </c>
      <c r="BQ197" s="83">
        <v>0</v>
      </c>
      <c r="BR197" s="46" t="s">
        <v>1148</v>
      </c>
      <c r="BS197" s="85">
        <v>32234</v>
      </c>
      <c r="BT197" s="46" t="s">
        <v>1148</v>
      </c>
      <c r="BU197" s="46">
        <v>18</v>
      </c>
      <c r="BV197" s="46" t="s">
        <v>1148</v>
      </c>
      <c r="BW197" s="46">
        <v>6</v>
      </c>
      <c r="BX197" s="46" t="s">
        <v>1148</v>
      </c>
      <c r="BY197" s="46">
        <v>0</v>
      </c>
      <c r="BZ197" s="46" t="s">
        <v>1148</v>
      </c>
      <c r="CA197" s="46">
        <v>13</v>
      </c>
      <c r="CB197" s="46" t="s">
        <v>1148</v>
      </c>
      <c r="CC197" s="46">
        <v>0</v>
      </c>
      <c r="CD197" s="46" t="s">
        <v>1148</v>
      </c>
      <c r="CE197" s="209">
        <v>37</v>
      </c>
      <c r="CF197" s="7" t="s">
        <v>1148</v>
      </c>
      <c r="CH197" s="41">
        <v>0</v>
      </c>
      <c r="CI197" s="41" t="s">
        <v>1148</v>
      </c>
      <c r="CJ197" s="41">
        <v>0</v>
      </c>
      <c r="CK197" s="41" t="s">
        <v>1148</v>
      </c>
      <c r="CL197" s="41">
        <v>0</v>
      </c>
      <c r="CM197" s="41" t="s">
        <v>1148</v>
      </c>
      <c r="CN197" s="41">
        <v>0</v>
      </c>
      <c r="CO197" s="41" t="s">
        <v>1148</v>
      </c>
      <c r="CP197" s="43">
        <v>0</v>
      </c>
      <c r="CQ197" s="7" t="s">
        <v>1148</v>
      </c>
      <c r="CS197" s="39">
        <v>0</v>
      </c>
      <c r="CT197" s="39" t="s">
        <v>1148</v>
      </c>
      <c r="CU197" s="39">
        <v>0</v>
      </c>
      <c r="CV197" s="39" t="s">
        <v>1148</v>
      </c>
      <c r="CW197" s="39">
        <v>0</v>
      </c>
      <c r="CX197" s="39" t="s">
        <v>1148</v>
      </c>
      <c r="CY197" s="39">
        <v>0</v>
      </c>
      <c r="CZ197" s="39" t="s">
        <v>1148</v>
      </c>
      <c r="DA197" s="44">
        <v>0</v>
      </c>
      <c r="DB197" s="7" t="s">
        <v>1148</v>
      </c>
      <c r="DC197" s="1" t="str">
        <f t="shared" si="3"/>
        <v>No</v>
      </c>
    </row>
    <row r="198" spans="1:107">
      <c r="A198" s="7" t="s">
        <v>87</v>
      </c>
      <c r="B198" s="7" t="s">
        <v>763</v>
      </c>
      <c r="C198" s="37" t="s">
        <v>86</v>
      </c>
      <c r="D198" s="298">
        <v>3045</v>
      </c>
      <c r="E198" s="299">
        <v>30045</v>
      </c>
      <c r="F198" s="27" t="s">
        <v>413</v>
      </c>
      <c r="G198" s="73" t="s">
        <v>160</v>
      </c>
      <c r="H198" s="35">
        <v>92359</v>
      </c>
      <c r="I198" s="35">
        <v>60</v>
      </c>
      <c r="J198" s="294"/>
      <c r="K198" s="8">
        <v>178701</v>
      </c>
      <c r="L198" s="8" t="s">
        <v>1148</v>
      </c>
      <c r="M198" s="8">
        <v>5844</v>
      </c>
      <c r="N198" s="9" t="s">
        <v>1148</v>
      </c>
      <c r="O198" s="8">
        <v>208</v>
      </c>
      <c r="P198" s="9" t="s">
        <v>1148</v>
      </c>
      <c r="Q198" s="8">
        <v>18667</v>
      </c>
      <c r="R198" s="9" t="s">
        <v>1148</v>
      </c>
      <c r="S198" s="8">
        <v>0</v>
      </c>
      <c r="T198" s="9" t="s">
        <v>1148</v>
      </c>
      <c r="U198" s="33">
        <v>203420</v>
      </c>
      <c r="V198" s="9" t="s">
        <v>1148</v>
      </c>
      <c r="W198" s="30">
        <v>104</v>
      </c>
      <c r="X198" s="9" t="s">
        <v>1148</v>
      </c>
      <c r="Y198" s="30">
        <v>3</v>
      </c>
      <c r="Z198" s="9" t="s">
        <v>1148</v>
      </c>
      <c r="AA198" s="30">
        <v>0</v>
      </c>
      <c r="AB198" s="9" t="s">
        <v>1148</v>
      </c>
      <c r="AC198" s="30">
        <v>9</v>
      </c>
      <c r="AD198" s="9" t="s">
        <v>1148</v>
      </c>
      <c r="AE198" s="80">
        <v>0</v>
      </c>
      <c r="AF198" s="46" t="s">
        <v>1148</v>
      </c>
      <c r="AG198" s="88">
        <v>116</v>
      </c>
      <c r="AH198" s="47" t="s">
        <v>1148</v>
      </c>
      <c r="AJ198" s="83">
        <v>131836</v>
      </c>
      <c r="AK198" s="46" t="s">
        <v>1148</v>
      </c>
      <c r="AL198" s="83">
        <v>5844</v>
      </c>
      <c r="AM198" s="46" t="s">
        <v>1148</v>
      </c>
      <c r="AN198" s="83">
        <v>208</v>
      </c>
      <c r="AO198" s="46" t="s">
        <v>1148</v>
      </c>
      <c r="AP198" s="83">
        <v>18667</v>
      </c>
      <c r="AQ198" s="46" t="s">
        <v>1148</v>
      </c>
      <c r="AR198" s="83">
        <v>0</v>
      </c>
      <c r="AS198" s="46" t="s">
        <v>1148</v>
      </c>
      <c r="AT198" s="204">
        <v>156555</v>
      </c>
      <c r="AU198" s="46" t="s">
        <v>1148</v>
      </c>
      <c r="AV198" s="46">
        <v>66</v>
      </c>
      <c r="AW198" s="46" t="s">
        <v>1148</v>
      </c>
      <c r="AX198" s="46">
        <v>3</v>
      </c>
      <c r="AY198" s="46" t="s">
        <v>1148</v>
      </c>
      <c r="AZ198" s="46">
        <v>0</v>
      </c>
      <c r="BA198" s="46" t="s">
        <v>1148</v>
      </c>
      <c r="BB198" s="46">
        <v>9</v>
      </c>
      <c r="BC198" s="46" t="s">
        <v>1148</v>
      </c>
      <c r="BD198" s="46">
        <v>0</v>
      </c>
      <c r="BE198" s="46" t="s">
        <v>1148</v>
      </c>
      <c r="BF198" s="209">
        <v>78</v>
      </c>
      <c r="BG198" s="7" t="s">
        <v>1148</v>
      </c>
      <c r="BI198" s="83">
        <v>46865</v>
      </c>
      <c r="BJ198" s="46" t="s">
        <v>1148</v>
      </c>
      <c r="BK198" s="83">
        <v>0</v>
      </c>
      <c r="BL198" s="46" t="s">
        <v>1148</v>
      </c>
      <c r="BM198" s="83">
        <v>0</v>
      </c>
      <c r="BN198" s="46" t="s">
        <v>1148</v>
      </c>
      <c r="BO198" s="83">
        <v>0</v>
      </c>
      <c r="BP198" s="46" t="s">
        <v>1148</v>
      </c>
      <c r="BQ198" s="83">
        <v>0</v>
      </c>
      <c r="BR198" s="46" t="s">
        <v>1148</v>
      </c>
      <c r="BS198" s="85">
        <v>46865</v>
      </c>
      <c r="BT198" s="46" t="s">
        <v>1148</v>
      </c>
      <c r="BU198" s="46">
        <v>38</v>
      </c>
      <c r="BV198" s="46" t="s">
        <v>1148</v>
      </c>
      <c r="BW198" s="46">
        <v>0</v>
      </c>
      <c r="BX198" s="46" t="s">
        <v>1148</v>
      </c>
      <c r="BY198" s="46">
        <v>0</v>
      </c>
      <c r="BZ198" s="46" t="s">
        <v>1148</v>
      </c>
      <c r="CA198" s="46">
        <v>0</v>
      </c>
      <c r="CB198" s="46" t="s">
        <v>1148</v>
      </c>
      <c r="CC198" s="46">
        <v>0</v>
      </c>
      <c r="CD198" s="46" t="s">
        <v>1148</v>
      </c>
      <c r="CE198" s="209">
        <v>38</v>
      </c>
      <c r="CF198" s="7" t="s">
        <v>1148</v>
      </c>
      <c r="CH198" s="41">
        <v>2815154</v>
      </c>
      <c r="CI198" s="41" t="s">
        <v>1148</v>
      </c>
      <c r="CJ198" s="41">
        <v>135275</v>
      </c>
      <c r="CK198" s="41" t="s">
        <v>1148</v>
      </c>
      <c r="CL198" s="41">
        <v>8389</v>
      </c>
      <c r="CM198" s="41" t="s">
        <v>1148</v>
      </c>
      <c r="CN198" s="41">
        <v>533898</v>
      </c>
      <c r="CO198" s="41" t="s">
        <v>1148</v>
      </c>
      <c r="CP198" s="43">
        <v>3492716</v>
      </c>
      <c r="CQ198" s="7" t="s">
        <v>1148</v>
      </c>
      <c r="CS198" s="39">
        <v>15.75343170995126</v>
      </c>
      <c r="CT198" s="39" t="s">
        <v>1148</v>
      </c>
      <c r="CU198" s="39">
        <v>23.147672826830938</v>
      </c>
      <c r="CV198" s="39" t="s">
        <v>1148</v>
      </c>
      <c r="CW198" s="39">
        <v>40.331730769230766</v>
      </c>
      <c r="CX198" s="39" t="s">
        <v>1148</v>
      </c>
      <c r="CY198" s="39">
        <v>28.601167836288639</v>
      </c>
      <c r="CZ198" s="39" t="s">
        <v>1148</v>
      </c>
      <c r="DA198" s="44">
        <v>17.169973453937665</v>
      </c>
      <c r="DB198" s="7" t="s">
        <v>1148</v>
      </c>
      <c r="DC198" s="1" t="str">
        <f t="shared" si="3"/>
        <v>No</v>
      </c>
    </row>
    <row r="199" spans="1:107">
      <c r="A199" s="7" t="s">
        <v>642</v>
      </c>
      <c r="B199" s="7" t="s">
        <v>290</v>
      </c>
      <c r="C199" s="37" t="s">
        <v>40</v>
      </c>
      <c r="D199" s="298">
        <v>5059</v>
      </c>
      <c r="E199" s="299">
        <v>50059</v>
      </c>
      <c r="F199" s="27" t="s">
        <v>167</v>
      </c>
      <c r="G199" s="73" t="s">
        <v>160</v>
      </c>
      <c r="H199" s="35">
        <v>161316</v>
      </c>
      <c r="I199" s="35">
        <v>60</v>
      </c>
      <c r="J199" s="294"/>
      <c r="K199" s="8">
        <v>217627</v>
      </c>
      <c r="L199" s="8" t="s">
        <v>1148</v>
      </c>
      <c r="M199" s="8">
        <v>40400</v>
      </c>
      <c r="N199" s="9" t="s">
        <v>1148</v>
      </c>
      <c r="O199" s="8">
        <v>0</v>
      </c>
      <c r="P199" s="9" t="s">
        <v>1148</v>
      </c>
      <c r="Q199" s="8">
        <v>19518</v>
      </c>
      <c r="R199" s="9" t="s">
        <v>1148</v>
      </c>
      <c r="S199" s="8">
        <v>0</v>
      </c>
      <c r="T199" s="9" t="s">
        <v>1148</v>
      </c>
      <c r="U199" s="33">
        <v>277545</v>
      </c>
      <c r="V199" s="9" t="s">
        <v>1148</v>
      </c>
      <c r="W199" s="30">
        <v>112</v>
      </c>
      <c r="X199" s="9" t="s">
        <v>1148</v>
      </c>
      <c r="Y199" s="30">
        <v>21.8</v>
      </c>
      <c r="Z199" s="9" t="s">
        <v>1148</v>
      </c>
      <c r="AA199" s="30">
        <v>0</v>
      </c>
      <c r="AB199" s="9" t="s">
        <v>1148</v>
      </c>
      <c r="AC199" s="30">
        <v>10.3</v>
      </c>
      <c r="AD199" s="9" t="s">
        <v>1148</v>
      </c>
      <c r="AE199" s="80">
        <v>0</v>
      </c>
      <c r="AF199" s="46" t="s">
        <v>1148</v>
      </c>
      <c r="AG199" s="88">
        <v>144.1</v>
      </c>
      <c r="AH199" s="47" t="s">
        <v>1148</v>
      </c>
      <c r="AJ199" s="83">
        <v>116446</v>
      </c>
      <c r="AK199" s="46" t="s">
        <v>1148</v>
      </c>
      <c r="AL199" s="83">
        <v>40400</v>
      </c>
      <c r="AM199" s="46" t="s">
        <v>1148</v>
      </c>
      <c r="AN199" s="83">
        <v>0</v>
      </c>
      <c r="AO199" s="46" t="s">
        <v>1148</v>
      </c>
      <c r="AP199" s="83">
        <v>19518</v>
      </c>
      <c r="AQ199" s="46" t="s">
        <v>1148</v>
      </c>
      <c r="AR199" s="83">
        <v>0</v>
      </c>
      <c r="AS199" s="46" t="s">
        <v>1148</v>
      </c>
      <c r="AT199" s="204">
        <v>176364</v>
      </c>
      <c r="AU199" s="46" t="s">
        <v>1148</v>
      </c>
      <c r="AV199" s="46">
        <v>61</v>
      </c>
      <c r="AW199" s="46" t="s">
        <v>1148</v>
      </c>
      <c r="AX199" s="46">
        <v>21.8</v>
      </c>
      <c r="AY199" s="46" t="s">
        <v>1148</v>
      </c>
      <c r="AZ199" s="46">
        <v>0</v>
      </c>
      <c r="BA199" s="46" t="s">
        <v>1148</v>
      </c>
      <c r="BB199" s="46">
        <v>10.3</v>
      </c>
      <c r="BC199" s="46" t="s">
        <v>1148</v>
      </c>
      <c r="BD199" s="46">
        <v>0</v>
      </c>
      <c r="BE199" s="46" t="s">
        <v>1148</v>
      </c>
      <c r="BF199" s="209">
        <v>93.1</v>
      </c>
      <c r="BG199" s="7" t="s">
        <v>1148</v>
      </c>
      <c r="BI199" s="83">
        <v>101181</v>
      </c>
      <c r="BJ199" s="46" t="s">
        <v>1148</v>
      </c>
      <c r="BK199" s="83">
        <v>0</v>
      </c>
      <c r="BL199" s="46" t="s">
        <v>1148</v>
      </c>
      <c r="BM199" s="83">
        <v>0</v>
      </c>
      <c r="BN199" s="46" t="s">
        <v>1148</v>
      </c>
      <c r="BO199" s="83">
        <v>0</v>
      </c>
      <c r="BP199" s="46" t="s">
        <v>1148</v>
      </c>
      <c r="BQ199" s="83">
        <v>0</v>
      </c>
      <c r="BR199" s="46" t="s">
        <v>1148</v>
      </c>
      <c r="BS199" s="85">
        <v>101181</v>
      </c>
      <c r="BT199" s="46" t="s">
        <v>1148</v>
      </c>
      <c r="BU199" s="46">
        <v>51</v>
      </c>
      <c r="BV199" s="46" t="s">
        <v>1148</v>
      </c>
      <c r="BW199" s="46">
        <v>0</v>
      </c>
      <c r="BX199" s="46" t="s">
        <v>1148</v>
      </c>
      <c r="BY199" s="46">
        <v>0</v>
      </c>
      <c r="BZ199" s="46" t="s">
        <v>1148</v>
      </c>
      <c r="CA199" s="46">
        <v>0</v>
      </c>
      <c r="CB199" s="46" t="s">
        <v>1148</v>
      </c>
      <c r="CC199" s="46">
        <v>0</v>
      </c>
      <c r="CD199" s="46" t="s">
        <v>1148</v>
      </c>
      <c r="CE199" s="209">
        <v>51</v>
      </c>
      <c r="CF199" s="7" t="s">
        <v>1148</v>
      </c>
      <c r="CH199" s="41">
        <v>0</v>
      </c>
      <c r="CI199" s="41" t="s">
        <v>1148</v>
      </c>
      <c r="CJ199" s="41">
        <v>0</v>
      </c>
      <c r="CK199" s="41" t="s">
        <v>1148</v>
      </c>
      <c r="CL199" s="41">
        <v>0</v>
      </c>
      <c r="CM199" s="41" t="s">
        <v>1148</v>
      </c>
      <c r="CN199" s="41">
        <v>0</v>
      </c>
      <c r="CO199" s="41" t="s">
        <v>1148</v>
      </c>
      <c r="CP199" s="43">
        <v>0</v>
      </c>
      <c r="CQ199" s="7" t="s">
        <v>1148</v>
      </c>
      <c r="CS199" s="39">
        <v>0</v>
      </c>
      <c r="CT199" s="39" t="s">
        <v>1148</v>
      </c>
      <c r="CU199" s="39">
        <v>0</v>
      </c>
      <c r="CV199" s="39" t="s">
        <v>1148</v>
      </c>
      <c r="CW199" s="39" t="s">
        <v>1148</v>
      </c>
      <c r="CX199" s="39" t="s">
        <v>1148</v>
      </c>
      <c r="CY199" s="39">
        <v>0</v>
      </c>
      <c r="CZ199" s="39" t="s">
        <v>1148</v>
      </c>
      <c r="DA199" s="44">
        <v>0</v>
      </c>
      <c r="DB199" s="7" t="s">
        <v>1148</v>
      </c>
      <c r="DC199" s="1" t="str">
        <f t="shared" si="3"/>
        <v>No</v>
      </c>
    </row>
    <row r="200" spans="1:107">
      <c r="A200" s="7" t="s">
        <v>364</v>
      </c>
      <c r="B200" s="7" t="s">
        <v>365</v>
      </c>
      <c r="C200" s="37" t="s">
        <v>36</v>
      </c>
      <c r="D200" s="298">
        <v>4082</v>
      </c>
      <c r="E200" s="299">
        <v>40082</v>
      </c>
      <c r="F200" s="27" t="s">
        <v>164</v>
      </c>
      <c r="G200" s="73" t="s">
        <v>160</v>
      </c>
      <c r="H200" s="35">
        <v>4515419</v>
      </c>
      <c r="I200" s="35">
        <v>59</v>
      </c>
      <c r="J200" s="294"/>
      <c r="K200" s="8">
        <v>6174</v>
      </c>
      <c r="L200" s="8" t="s">
        <v>1148</v>
      </c>
      <c r="M200" s="8">
        <v>1872</v>
      </c>
      <c r="N200" s="9" t="s">
        <v>1148</v>
      </c>
      <c r="O200" s="8">
        <v>0</v>
      </c>
      <c r="P200" s="9" t="s">
        <v>1148</v>
      </c>
      <c r="Q200" s="8">
        <v>11804</v>
      </c>
      <c r="R200" s="9" t="s">
        <v>1148</v>
      </c>
      <c r="S200" s="8">
        <v>0</v>
      </c>
      <c r="T200" s="9" t="s">
        <v>1148</v>
      </c>
      <c r="U200" s="33">
        <v>19850</v>
      </c>
      <c r="V200" s="9" t="s">
        <v>1148</v>
      </c>
      <c r="W200" s="30">
        <v>4</v>
      </c>
      <c r="X200" s="9" t="s">
        <v>1148</v>
      </c>
      <c r="Y200" s="30">
        <v>1</v>
      </c>
      <c r="Z200" s="9" t="s">
        <v>1148</v>
      </c>
      <c r="AA200" s="30">
        <v>0</v>
      </c>
      <c r="AB200" s="9" t="s">
        <v>1148</v>
      </c>
      <c r="AC200" s="30">
        <v>8</v>
      </c>
      <c r="AD200" s="9" t="s">
        <v>1148</v>
      </c>
      <c r="AE200" s="80">
        <v>0</v>
      </c>
      <c r="AF200" s="46" t="s">
        <v>1148</v>
      </c>
      <c r="AG200" s="88">
        <v>13</v>
      </c>
      <c r="AH200" s="47" t="s">
        <v>1148</v>
      </c>
      <c r="AJ200" s="83">
        <v>5550</v>
      </c>
      <c r="AK200" s="46" t="s">
        <v>1148</v>
      </c>
      <c r="AL200" s="83">
        <v>1872</v>
      </c>
      <c r="AM200" s="46" t="s">
        <v>1148</v>
      </c>
      <c r="AN200" s="83">
        <v>0</v>
      </c>
      <c r="AO200" s="46" t="s">
        <v>1148</v>
      </c>
      <c r="AP200" s="83">
        <v>9984</v>
      </c>
      <c r="AQ200" s="46" t="s">
        <v>1148</v>
      </c>
      <c r="AR200" s="83">
        <v>0</v>
      </c>
      <c r="AS200" s="46" t="s">
        <v>1148</v>
      </c>
      <c r="AT200" s="204">
        <v>17406</v>
      </c>
      <c r="AU200" s="46" t="s">
        <v>1148</v>
      </c>
      <c r="AV200" s="46">
        <v>3</v>
      </c>
      <c r="AW200" s="46" t="s">
        <v>1148</v>
      </c>
      <c r="AX200" s="46">
        <v>1</v>
      </c>
      <c r="AY200" s="46" t="s">
        <v>1148</v>
      </c>
      <c r="AZ200" s="46">
        <v>0</v>
      </c>
      <c r="BA200" s="46" t="s">
        <v>1148</v>
      </c>
      <c r="BB200" s="46">
        <v>6</v>
      </c>
      <c r="BC200" s="46" t="s">
        <v>1148</v>
      </c>
      <c r="BD200" s="46">
        <v>0</v>
      </c>
      <c r="BE200" s="46" t="s">
        <v>1148</v>
      </c>
      <c r="BF200" s="209">
        <v>10</v>
      </c>
      <c r="BG200" s="7" t="s">
        <v>1148</v>
      </c>
      <c r="BI200" s="83">
        <v>624</v>
      </c>
      <c r="BJ200" s="46" t="s">
        <v>1148</v>
      </c>
      <c r="BK200" s="83">
        <v>0</v>
      </c>
      <c r="BL200" s="46" t="s">
        <v>1148</v>
      </c>
      <c r="BM200" s="83">
        <v>0</v>
      </c>
      <c r="BN200" s="46" t="s">
        <v>1148</v>
      </c>
      <c r="BO200" s="83">
        <v>1820</v>
      </c>
      <c r="BP200" s="46" t="s">
        <v>1148</v>
      </c>
      <c r="BQ200" s="83">
        <v>0</v>
      </c>
      <c r="BR200" s="46" t="s">
        <v>1148</v>
      </c>
      <c r="BS200" s="85">
        <v>2444</v>
      </c>
      <c r="BT200" s="46" t="s">
        <v>1148</v>
      </c>
      <c r="BU200" s="46">
        <v>1</v>
      </c>
      <c r="BV200" s="46" t="s">
        <v>1148</v>
      </c>
      <c r="BW200" s="46">
        <v>0</v>
      </c>
      <c r="BX200" s="46" t="s">
        <v>1148</v>
      </c>
      <c r="BY200" s="46">
        <v>0</v>
      </c>
      <c r="BZ200" s="46" t="s">
        <v>1148</v>
      </c>
      <c r="CA200" s="46">
        <v>2</v>
      </c>
      <c r="CB200" s="46" t="s">
        <v>1148</v>
      </c>
      <c r="CC200" s="46">
        <v>0</v>
      </c>
      <c r="CD200" s="46" t="s">
        <v>1148</v>
      </c>
      <c r="CE200" s="209">
        <v>3</v>
      </c>
      <c r="CF200" s="7" t="s">
        <v>1148</v>
      </c>
      <c r="CH200" s="41">
        <v>63101</v>
      </c>
      <c r="CI200" s="41" t="s">
        <v>1148</v>
      </c>
      <c r="CJ200" s="41">
        <v>32329</v>
      </c>
      <c r="CK200" s="41" t="s">
        <v>1148</v>
      </c>
      <c r="CL200" s="41">
        <v>0</v>
      </c>
      <c r="CM200" s="41" t="s">
        <v>1148</v>
      </c>
      <c r="CN200" s="41">
        <v>220181</v>
      </c>
      <c r="CO200" s="41" t="s">
        <v>1148</v>
      </c>
      <c r="CP200" s="43">
        <v>315611</v>
      </c>
      <c r="CQ200" s="7" t="s">
        <v>1148</v>
      </c>
      <c r="CS200" s="39">
        <v>10.220440557175252</v>
      </c>
      <c r="CT200" s="39" t="s">
        <v>1148</v>
      </c>
      <c r="CU200" s="39">
        <v>17.269764957264957</v>
      </c>
      <c r="CV200" s="39" t="s">
        <v>1148</v>
      </c>
      <c r="CW200" s="39" t="s">
        <v>1148</v>
      </c>
      <c r="CX200" s="39" t="s">
        <v>1148</v>
      </c>
      <c r="CY200" s="39">
        <v>18.653083700440529</v>
      </c>
      <c r="CZ200" s="39" t="s">
        <v>1148</v>
      </c>
      <c r="DA200" s="44">
        <v>15.899798488664988</v>
      </c>
      <c r="DB200" s="7" t="s">
        <v>1148</v>
      </c>
      <c r="DC200" s="1" t="str">
        <f t="shared" si="3"/>
        <v>No</v>
      </c>
    </row>
    <row r="201" spans="1:107">
      <c r="A201" s="7" t="s">
        <v>575</v>
      </c>
      <c r="B201" s="7" t="s">
        <v>576</v>
      </c>
      <c r="C201" s="37" t="s">
        <v>73</v>
      </c>
      <c r="D201" s="298">
        <v>5021</v>
      </c>
      <c r="E201" s="299">
        <v>50021</v>
      </c>
      <c r="F201" s="27" t="s">
        <v>167</v>
      </c>
      <c r="G201" s="73" t="s">
        <v>160</v>
      </c>
      <c r="H201" s="35">
        <v>569499</v>
      </c>
      <c r="I201" s="35">
        <v>59</v>
      </c>
      <c r="J201" s="294"/>
      <c r="K201" s="8">
        <v>185179</v>
      </c>
      <c r="L201" s="8" t="s">
        <v>1148</v>
      </c>
      <c r="M201" s="8">
        <v>31999</v>
      </c>
      <c r="N201" s="9" t="s">
        <v>1148</v>
      </c>
      <c r="O201" s="8">
        <v>5500</v>
      </c>
      <c r="P201" s="9" t="s">
        <v>1148</v>
      </c>
      <c r="Q201" s="8">
        <v>24439</v>
      </c>
      <c r="R201" s="9" t="s">
        <v>1148</v>
      </c>
      <c r="S201" s="8">
        <v>1920</v>
      </c>
      <c r="T201" s="9" t="s">
        <v>1148</v>
      </c>
      <c r="U201" s="33">
        <v>249037</v>
      </c>
      <c r="V201" s="9" t="s">
        <v>1148</v>
      </c>
      <c r="W201" s="30">
        <v>146</v>
      </c>
      <c r="X201" s="9" t="s">
        <v>1148</v>
      </c>
      <c r="Y201" s="30">
        <v>19</v>
      </c>
      <c r="Z201" s="9" t="s">
        <v>1148</v>
      </c>
      <c r="AA201" s="30">
        <v>1</v>
      </c>
      <c r="AB201" s="9" t="s">
        <v>1148</v>
      </c>
      <c r="AC201" s="30">
        <v>14</v>
      </c>
      <c r="AD201" s="9" t="s">
        <v>1148</v>
      </c>
      <c r="AE201" s="80">
        <v>1</v>
      </c>
      <c r="AF201" s="46" t="s">
        <v>1148</v>
      </c>
      <c r="AG201" s="88">
        <v>181</v>
      </c>
      <c r="AH201" s="47" t="s">
        <v>1148</v>
      </c>
      <c r="AJ201" s="83">
        <v>96821</v>
      </c>
      <c r="AK201" s="46" t="s">
        <v>1148</v>
      </c>
      <c r="AL201" s="83">
        <v>25571</v>
      </c>
      <c r="AM201" s="46" t="s">
        <v>1148</v>
      </c>
      <c r="AN201" s="83">
        <v>2055</v>
      </c>
      <c r="AO201" s="46" t="s">
        <v>1148</v>
      </c>
      <c r="AP201" s="83">
        <v>22038</v>
      </c>
      <c r="AQ201" s="46" t="s">
        <v>1148</v>
      </c>
      <c r="AR201" s="83">
        <v>1920</v>
      </c>
      <c r="AS201" s="46" t="s">
        <v>1148</v>
      </c>
      <c r="AT201" s="204">
        <v>148405</v>
      </c>
      <c r="AU201" s="46" t="s">
        <v>1148</v>
      </c>
      <c r="AV201" s="46">
        <v>48</v>
      </c>
      <c r="AW201" s="46" t="s">
        <v>1148</v>
      </c>
      <c r="AX201" s="46">
        <v>13</v>
      </c>
      <c r="AY201" s="46" t="s">
        <v>1148</v>
      </c>
      <c r="AZ201" s="46">
        <v>1</v>
      </c>
      <c r="BA201" s="46" t="s">
        <v>1148</v>
      </c>
      <c r="BB201" s="46">
        <v>12</v>
      </c>
      <c r="BC201" s="46" t="s">
        <v>1148</v>
      </c>
      <c r="BD201" s="46">
        <v>1</v>
      </c>
      <c r="BE201" s="46" t="s">
        <v>1148</v>
      </c>
      <c r="BF201" s="209">
        <v>75</v>
      </c>
      <c r="BG201" s="7" t="s">
        <v>1148</v>
      </c>
      <c r="BI201" s="83">
        <v>88358</v>
      </c>
      <c r="BJ201" s="46" t="s">
        <v>1148</v>
      </c>
      <c r="BK201" s="83">
        <v>6428</v>
      </c>
      <c r="BL201" s="46" t="s">
        <v>1148</v>
      </c>
      <c r="BM201" s="83">
        <v>3445</v>
      </c>
      <c r="BN201" s="46" t="s">
        <v>1148</v>
      </c>
      <c r="BO201" s="83">
        <v>2401</v>
      </c>
      <c r="BP201" s="46" t="s">
        <v>1148</v>
      </c>
      <c r="BQ201" s="83">
        <v>0</v>
      </c>
      <c r="BR201" s="46" t="s">
        <v>1148</v>
      </c>
      <c r="BS201" s="85">
        <v>100632</v>
      </c>
      <c r="BT201" s="46" t="s">
        <v>1148</v>
      </c>
      <c r="BU201" s="46">
        <v>98</v>
      </c>
      <c r="BV201" s="46" t="s">
        <v>1148</v>
      </c>
      <c r="BW201" s="46">
        <v>6</v>
      </c>
      <c r="BX201" s="46" t="s">
        <v>1148</v>
      </c>
      <c r="BY201" s="46">
        <v>0</v>
      </c>
      <c r="BZ201" s="46" t="s">
        <v>1148</v>
      </c>
      <c r="CA201" s="46">
        <v>2</v>
      </c>
      <c r="CB201" s="46" t="s">
        <v>1148</v>
      </c>
      <c r="CC201" s="46">
        <v>0</v>
      </c>
      <c r="CD201" s="46" t="s">
        <v>1148</v>
      </c>
      <c r="CE201" s="209">
        <v>106</v>
      </c>
      <c r="CF201" s="7" t="s">
        <v>1148</v>
      </c>
      <c r="CH201" s="41">
        <v>0</v>
      </c>
      <c r="CI201" s="41" t="s">
        <v>1148</v>
      </c>
      <c r="CJ201" s="41">
        <v>0</v>
      </c>
      <c r="CK201" s="41" t="s">
        <v>1148</v>
      </c>
      <c r="CL201" s="41">
        <v>0</v>
      </c>
      <c r="CM201" s="41" t="s">
        <v>1148</v>
      </c>
      <c r="CN201" s="41">
        <v>0</v>
      </c>
      <c r="CO201" s="41" t="s">
        <v>1148</v>
      </c>
      <c r="CP201" s="43">
        <v>0</v>
      </c>
      <c r="CQ201" s="7" t="s">
        <v>1148</v>
      </c>
      <c r="CS201" s="39">
        <v>0</v>
      </c>
      <c r="CT201" s="39" t="s">
        <v>1148</v>
      </c>
      <c r="CU201" s="39">
        <v>0</v>
      </c>
      <c r="CV201" s="39" t="s">
        <v>1148</v>
      </c>
      <c r="CW201" s="39">
        <v>0</v>
      </c>
      <c r="CX201" s="39" t="s">
        <v>1148</v>
      </c>
      <c r="CY201" s="39">
        <v>0</v>
      </c>
      <c r="CZ201" s="39" t="s">
        <v>1148</v>
      </c>
      <c r="DA201" s="44">
        <v>0</v>
      </c>
      <c r="DB201" s="7" t="s">
        <v>1148</v>
      </c>
      <c r="DC201" s="1" t="str">
        <f t="shared" si="3"/>
        <v>No</v>
      </c>
    </row>
    <row r="202" spans="1:107">
      <c r="A202" s="7" t="s">
        <v>717</v>
      </c>
      <c r="B202" s="7" t="s">
        <v>718</v>
      </c>
      <c r="C202" s="37" t="s">
        <v>58</v>
      </c>
      <c r="D202" s="298">
        <v>4012</v>
      </c>
      <c r="E202" s="299">
        <v>40012</v>
      </c>
      <c r="F202" s="27" t="s">
        <v>167</v>
      </c>
      <c r="G202" s="73" t="s">
        <v>160</v>
      </c>
      <c r="H202" s="35">
        <v>391024</v>
      </c>
      <c r="I202" s="35">
        <v>59</v>
      </c>
      <c r="J202" s="294"/>
      <c r="K202" s="8">
        <v>214484</v>
      </c>
      <c r="L202" s="8" t="s">
        <v>1148</v>
      </c>
      <c r="M202" s="8">
        <v>47965</v>
      </c>
      <c r="N202" s="9" t="s">
        <v>1148</v>
      </c>
      <c r="O202" s="8">
        <v>13017</v>
      </c>
      <c r="P202" s="9" t="s">
        <v>1148</v>
      </c>
      <c r="Q202" s="8">
        <v>32937</v>
      </c>
      <c r="R202" s="9" t="s">
        <v>1148</v>
      </c>
      <c r="S202" s="8">
        <v>0</v>
      </c>
      <c r="T202" s="9" t="s">
        <v>1148</v>
      </c>
      <c r="U202" s="33">
        <v>308403</v>
      </c>
      <c r="V202" s="9" t="s">
        <v>1148</v>
      </c>
      <c r="W202" s="30">
        <v>118</v>
      </c>
      <c r="X202" s="9" t="s">
        <v>1148</v>
      </c>
      <c r="Y202" s="30">
        <v>26</v>
      </c>
      <c r="Z202" s="9" t="s">
        <v>1148</v>
      </c>
      <c r="AA202" s="30">
        <v>1</v>
      </c>
      <c r="AB202" s="9" t="s">
        <v>1148</v>
      </c>
      <c r="AC202" s="30">
        <v>21</v>
      </c>
      <c r="AD202" s="9" t="s">
        <v>1148</v>
      </c>
      <c r="AE202" s="80">
        <v>0</v>
      </c>
      <c r="AF202" s="46" t="s">
        <v>1148</v>
      </c>
      <c r="AG202" s="88">
        <v>166</v>
      </c>
      <c r="AH202" s="47" t="s">
        <v>1148</v>
      </c>
      <c r="AJ202" s="83">
        <v>189637</v>
      </c>
      <c r="AK202" s="46" t="s">
        <v>1148</v>
      </c>
      <c r="AL202" s="83">
        <v>42155</v>
      </c>
      <c r="AM202" s="46" t="s">
        <v>1148</v>
      </c>
      <c r="AN202" s="83">
        <v>7</v>
      </c>
      <c r="AO202" s="46" t="s">
        <v>1148</v>
      </c>
      <c r="AP202" s="83">
        <v>28710</v>
      </c>
      <c r="AQ202" s="46" t="s">
        <v>1148</v>
      </c>
      <c r="AR202" s="83">
        <v>0</v>
      </c>
      <c r="AS202" s="46" t="s">
        <v>1148</v>
      </c>
      <c r="AT202" s="204">
        <v>260509</v>
      </c>
      <c r="AU202" s="46" t="s">
        <v>1148</v>
      </c>
      <c r="AV202" s="46">
        <v>97</v>
      </c>
      <c r="AW202" s="46" t="s">
        <v>1148</v>
      </c>
      <c r="AX202" s="46">
        <v>22</v>
      </c>
      <c r="AY202" s="46" t="s">
        <v>1148</v>
      </c>
      <c r="AZ202" s="46">
        <v>0</v>
      </c>
      <c r="BA202" s="46" t="s">
        <v>1148</v>
      </c>
      <c r="BB202" s="46">
        <v>16</v>
      </c>
      <c r="BC202" s="46" t="s">
        <v>1148</v>
      </c>
      <c r="BD202" s="46">
        <v>0</v>
      </c>
      <c r="BE202" s="46" t="s">
        <v>1148</v>
      </c>
      <c r="BF202" s="209">
        <v>135</v>
      </c>
      <c r="BG202" s="7" t="s">
        <v>1148</v>
      </c>
      <c r="BI202" s="83">
        <v>24847</v>
      </c>
      <c r="BJ202" s="46" t="s">
        <v>1148</v>
      </c>
      <c r="BK202" s="83">
        <v>5810</v>
      </c>
      <c r="BL202" s="46" t="s">
        <v>1148</v>
      </c>
      <c r="BM202" s="83">
        <v>13010</v>
      </c>
      <c r="BN202" s="46" t="s">
        <v>1148</v>
      </c>
      <c r="BO202" s="83">
        <v>4227</v>
      </c>
      <c r="BP202" s="46" t="s">
        <v>1148</v>
      </c>
      <c r="BQ202" s="83">
        <v>0</v>
      </c>
      <c r="BR202" s="46" t="s">
        <v>1148</v>
      </c>
      <c r="BS202" s="85">
        <v>47894</v>
      </c>
      <c r="BT202" s="46" t="s">
        <v>1148</v>
      </c>
      <c r="BU202" s="46">
        <v>21</v>
      </c>
      <c r="BV202" s="46" t="s">
        <v>1148</v>
      </c>
      <c r="BW202" s="46">
        <v>4</v>
      </c>
      <c r="BX202" s="46" t="s">
        <v>1148</v>
      </c>
      <c r="BY202" s="46">
        <v>1</v>
      </c>
      <c r="BZ202" s="46" t="s">
        <v>1148</v>
      </c>
      <c r="CA202" s="46">
        <v>5</v>
      </c>
      <c r="CB202" s="46" t="s">
        <v>1148</v>
      </c>
      <c r="CC202" s="46">
        <v>0</v>
      </c>
      <c r="CD202" s="46" t="s">
        <v>1148</v>
      </c>
      <c r="CE202" s="209">
        <v>31</v>
      </c>
      <c r="CF202" s="7" t="s">
        <v>1148</v>
      </c>
      <c r="CH202" s="41">
        <v>4749341</v>
      </c>
      <c r="CI202" s="41" t="s">
        <v>1148</v>
      </c>
      <c r="CJ202" s="41">
        <v>1311824</v>
      </c>
      <c r="CK202" s="41" t="s">
        <v>1148</v>
      </c>
      <c r="CL202" s="41">
        <v>200755</v>
      </c>
      <c r="CM202" s="41" t="s">
        <v>1148</v>
      </c>
      <c r="CN202" s="41">
        <v>774629</v>
      </c>
      <c r="CO202" s="41" t="s">
        <v>1148</v>
      </c>
      <c r="CP202" s="43">
        <v>7036549</v>
      </c>
      <c r="CQ202" s="7" t="s">
        <v>1148</v>
      </c>
      <c r="CS202" s="39">
        <v>22.143101583334886</v>
      </c>
      <c r="CT202" s="39" t="s">
        <v>1148</v>
      </c>
      <c r="CU202" s="39">
        <v>27.349609089961429</v>
      </c>
      <c r="CV202" s="39" t="s">
        <v>1148</v>
      </c>
      <c r="CW202" s="39">
        <v>15.422524391180763</v>
      </c>
      <c r="CX202" s="39" t="s">
        <v>1148</v>
      </c>
      <c r="CY202" s="39">
        <v>23.518505024744208</v>
      </c>
      <c r="CZ202" s="39" t="s">
        <v>1148</v>
      </c>
      <c r="DA202" s="44">
        <v>22.816084798137503</v>
      </c>
      <c r="DB202" s="7" t="s">
        <v>1148</v>
      </c>
      <c r="DC202" s="1" t="str">
        <f t="shared" si="3"/>
        <v>No</v>
      </c>
    </row>
    <row r="203" spans="1:107">
      <c r="A203" s="7" t="s">
        <v>67</v>
      </c>
      <c r="B203" s="7" t="s">
        <v>756</v>
      </c>
      <c r="C203" s="37" t="s">
        <v>63</v>
      </c>
      <c r="D203" s="298">
        <v>2190</v>
      </c>
      <c r="E203" s="299">
        <v>20190</v>
      </c>
      <c r="F203" s="27" t="s">
        <v>175</v>
      </c>
      <c r="G203" s="73" t="s">
        <v>160</v>
      </c>
      <c r="H203" s="35">
        <v>18351295</v>
      </c>
      <c r="I203" s="35">
        <v>59</v>
      </c>
      <c r="J203" s="294"/>
      <c r="K203" s="8">
        <v>262627</v>
      </c>
      <c r="L203" s="8" t="s">
        <v>1148</v>
      </c>
      <c r="M203" s="8">
        <v>47600</v>
      </c>
      <c r="N203" s="9" t="s">
        <v>1148</v>
      </c>
      <c r="O203" s="8">
        <v>8000</v>
      </c>
      <c r="P203" s="9" t="s">
        <v>1148</v>
      </c>
      <c r="Q203" s="8">
        <v>82700</v>
      </c>
      <c r="R203" s="9" t="s">
        <v>1148</v>
      </c>
      <c r="S203" s="8">
        <v>0</v>
      </c>
      <c r="T203" s="9" t="s">
        <v>1148</v>
      </c>
      <c r="U203" s="33">
        <v>400927</v>
      </c>
      <c r="V203" s="9" t="s">
        <v>1148</v>
      </c>
      <c r="W203" s="30">
        <v>142</v>
      </c>
      <c r="X203" s="9" t="s">
        <v>1148</v>
      </c>
      <c r="Y203" s="30">
        <v>25</v>
      </c>
      <c r="Z203" s="9" t="s">
        <v>1148</v>
      </c>
      <c r="AA203" s="30">
        <v>4</v>
      </c>
      <c r="AB203" s="9" t="s">
        <v>1148</v>
      </c>
      <c r="AC203" s="30">
        <v>52</v>
      </c>
      <c r="AD203" s="9" t="s">
        <v>1148</v>
      </c>
      <c r="AE203" s="80">
        <v>0</v>
      </c>
      <c r="AF203" s="46" t="s">
        <v>1148</v>
      </c>
      <c r="AG203" s="88">
        <v>223</v>
      </c>
      <c r="AH203" s="47" t="s">
        <v>1148</v>
      </c>
      <c r="AJ203" s="83">
        <v>239685</v>
      </c>
      <c r="AK203" s="46" t="s">
        <v>1148</v>
      </c>
      <c r="AL203" s="83">
        <v>47600</v>
      </c>
      <c r="AM203" s="46" t="s">
        <v>1148</v>
      </c>
      <c r="AN203" s="83">
        <v>8000</v>
      </c>
      <c r="AO203" s="46" t="s">
        <v>1148</v>
      </c>
      <c r="AP203" s="83">
        <v>64020</v>
      </c>
      <c r="AQ203" s="46" t="s">
        <v>1148</v>
      </c>
      <c r="AR203" s="83">
        <v>0</v>
      </c>
      <c r="AS203" s="46" t="s">
        <v>1148</v>
      </c>
      <c r="AT203" s="204">
        <v>359305</v>
      </c>
      <c r="AU203" s="46" t="s">
        <v>1148</v>
      </c>
      <c r="AV203" s="46">
        <v>120</v>
      </c>
      <c r="AW203" s="46" t="s">
        <v>1148</v>
      </c>
      <c r="AX203" s="46">
        <v>25</v>
      </c>
      <c r="AY203" s="46" t="s">
        <v>1148</v>
      </c>
      <c r="AZ203" s="46">
        <v>4</v>
      </c>
      <c r="BA203" s="46" t="s">
        <v>1148</v>
      </c>
      <c r="BB203" s="46">
        <v>35</v>
      </c>
      <c r="BC203" s="46" t="s">
        <v>1148</v>
      </c>
      <c r="BD203" s="46">
        <v>0</v>
      </c>
      <c r="BE203" s="46" t="s">
        <v>1148</v>
      </c>
      <c r="BF203" s="209">
        <v>184</v>
      </c>
      <c r="BG203" s="7" t="s">
        <v>1148</v>
      </c>
      <c r="BI203" s="83">
        <v>22942</v>
      </c>
      <c r="BJ203" s="46" t="s">
        <v>1148</v>
      </c>
      <c r="BK203" s="83">
        <v>0</v>
      </c>
      <c r="BL203" s="46" t="s">
        <v>1148</v>
      </c>
      <c r="BM203" s="83">
        <v>0</v>
      </c>
      <c r="BN203" s="46" t="s">
        <v>1148</v>
      </c>
      <c r="BO203" s="83">
        <v>18680</v>
      </c>
      <c r="BP203" s="46" t="s">
        <v>1148</v>
      </c>
      <c r="BQ203" s="83">
        <v>0</v>
      </c>
      <c r="BR203" s="46" t="s">
        <v>1148</v>
      </c>
      <c r="BS203" s="85">
        <v>41622</v>
      </c>
      <c r="BT203" s="46" t="s">
        <v>1148</v>
      </c>
      <c r="BU203" s="46">
        <v>22</v>
      </c>
      <c r="BV203" s="46" t="s">
        <v>1148</v>
      </c>
      <c r="BW203" s="46">
        <v>0</v>
      </c>
      <c r="BX203" s="46" t="s">
        <v>1148</v>
      </c>
      <c r="BY203" s="46">
        <v>0</v>
      </c>
      <c r="BZ203" s="46" t="s">
        <v>1148</v>
      </c>
      <c r="CA203" s="46">
        <v>17</v>
      </c>
      <c r="CB203" s="46" t="s">
        <v>1148</v>
      </c>
      <c r="CC203" s="46">
        <v>0</v>
      </c>
      <c r="CD203" s="46" t="s">
        <v>1148</v>
      </c>
      <c r="CE203" s="209">
        <v>39</v>
      </c>
      <c r="CF203" s="7" t="s">
        <v>1148</v>
      </c>
      <c r="CH203" s="41">
        <v>5761644</v>
      </c>
      <c r="CI203" s="41" t="s">
        <v>1148</v>
      </c>
      <c r="CJ203" s="41">
        <v>1558721</v>
      </c>
      <c r="CK203" s="41" t="s">
        <v>1148</v>
      </c>
      <c r="CL203" s="41">
        <v>191701</v>
      </c>
      <c r="CM203" s="41" t="s">
        <v>1148</v>
      </c>
      <c r="CN203" s="41">
        <v>4776043</v>
      </c>
      <c r="CO203" s="41" t="s">
        <v>1148</v>
      </c>
      <c r="CP203" s="43">
        <v>12288109</v>
      </c>
      <c r="CQ203" s="7" t="s">
        <v>1148</v>
      </c>
      <c r="CS203" s="39">
        <v>21.938505941887165</v>
      </c>
      <c r="CT203" s="39" t="s">
        <v>1148</v>
      </c>
      <c r="CU203" s="39">
        <v>32.746239495798321</v>
      </c>
      <c r="CV203" s="39" t="s">
        <v>1148</v>
      </c>
      <c r="CW203" s="39">
        <v>23.962624999999999</v>
      </c>
      <c r="CX203" s="39" t="s">
        <v>1148</v>
      </c>
      <c r="CY203" s="39">
        <v>57.75142684401451</v>
      </c>
      <c r="CZ203" s="39" t="s">
        <v>1148</v>
      </c>
      <c r="DA203" s="44">
        <v>30.649242879626467</v>
      </c>
      <c r="DB203" s="7" t="s">
        <v>1148</v>
      </c>
      <c r="DC203" s="1" t="str">
        <f t="shared" si="3"/>
        <v>No</v>
      </c>
    </row>
    <row r="204" spans="1:107">
      <c r="A204" s="7" t="s">
        <v>66</v>
      </c>
      <c r="B204" s="7" t="s">
        <v>360</v>
      </c>
      <c r="C204" s="37" t="s">
        <v>63</v>
      </c>
      <c r="D204" s="298">
        <v>2163</v>
      </c>
      <c r="E204" s="299">
        <v>20163</v>
      </c>
      <c r="F204" s="27" t="s">
        <v>175</v>
      </c>
      <c r="G204" s="73" t="s">
        <v>160</v>
      </c>
      <c r="H204" s="35">
        <v>18351295</v>
      </c>
      <c r="I204" s="35">
        <v>59</v>
      </c>
      <c r="J204" s="294"/>
      <c r="K204" s="8">
        <v>154030</v>
      </c>
      <c r="L204" s="8" t="s">
        <v>1148</v>
      </c>
      <c r="M204" s="8">
        <v>53749</v>
      </c>
      <c r="N204" s="9" t="s">
        <v>1148</v>
      </c>
      <c r="O204" s="8">
        <v>27493</v>
      </c>
      <c r="P204" s="9" t="s">
        <v>1148</v>
      </c>
      <c r="Q204" s="8">
        <v>36268</v>
      </c>
      <c r="R204" s="9" t="s">
        <v>1148</v>
      </c>
      <c r="S204" s="8">
        <v>0</v>
      </c>
      <c r="T204" s="9" t="s">
        <v>1148</v>
      </c>
      <c r="U204" s="33">
        <v>271540</v>
      </c>
      <c r="V204" s="9" t="s">
        <v>1148</v>
      </c>
      <c r="W204" s="30">
        <v>89</v>
      </c>
      <c r="X204" s="9" t="s">
        <v>1148</v>
      </c>
      <c r="Y204" s="30">
        <v>29</v>
      </c>
      <c r="Z204" s="9" t="s">
        <v>1148</v>
      </c>
      <c r="AA204" s="30">
        <v>26</v>
      </c>
      <c r="AB204" s="9" t="s">
        <v>1148</v>
      </c>
      <c r="AC204" s="30">
        <v>34</v>
      </c>
      <c r="AD204" s="9" t="s">
        <v>1148</v>
      </c>
      <c r="AE204" s="80">
        <v>0</v>
      </c>
      <c r="AF204" s="46" t="s">
        <v>1148</v>
      </c>
      <c r="AG204" s="88">
        <v>178</v>
      </c>
      <c r="AH204" s="47" t="s">
        <v>1148</v>
      </c>
      <c r="AJ204" s="83">
        <v>134483</v>
      </c>
      <c r="AK204" s="46" t="s">
        <v>1148</v>
      </c>
      <c r="AL204" s="83">
        <v>45687</v>
      </c>
      <c r="AM204" s="46" t="s">
        <v>1148</v>
      </c>
      <c r="AN204" s="83">
        <v>7634</v>
      </c>
      <c r="AO204" s="46" t="s">
        <v>1148</v>
      </c>
      <c r="AP204" s="83">
        <v>31029</v>
      </c>
      <c r="AQ204" s="46" t="s">
        <v>1148</v>
      </c>
      <c r="AR204" s="83">
        <v>0</v>
      </c>
      <c r="AS204" s="46" t="s">
        <v>1148</v>
      </c>
      <c r="AT204" s="204">
        <v>218833</v>
      </c>
      <c r="AU204" s="46" t="s">
        <v>1148</v>
      </c>
      <c r="AV204" s="46">
        <v>77</v>
      </c>
      <c r="AW204" s="46" t="s">
        <v>1148</v>
      </c>
      <c r="AX204" s="46">
        <v>24</v>
      </c>
      <c r="AY204" s="46" t="s">
        <v>1148</v>
      </c>
      <c r="AZ204" s="46">
        <v>4</v>
      </c>
      <c r="BA204" s="46" t="s">
        <v>1148</v>
      </c>
      <c r="BB204" s="46">
        <v>26</v>
      </c>
      <c r="BC204" s="46" t="s">
        <v>1148</v>
      </c>
      <c r="BD204" s="46">
        <v>0</v>
      </c>
      <c r="BE204" s="46" t="s">
        <v>1148</v>
      </c>
      <c r="BF204" s="209">
        <v>131</v>
      </c>
      <c r="BG204" s="7" t="s">
        <v>1148</v>
      </c>
      <c r="BI204" s="83">
        <v>19547</v>
      </c>
      <c r="BJ204" s="46" t="s">
        <v>1148</v>
      </c>
      <c r="BK204" s="83">
        <v>8062</v>
      </c>
      <c r="BL204" s="46" t="s">
        <v>1148</v>
      </c>
      <c r="BM204" s="83">
        <v>19859</v>
      </c>
      <c r="BN204" s="46" t="s">
        <v>1148</v>
      </c>
      <c r="BO204" s="83">
        <v>5239</v>
      </c>
      <c r="BP204" s="46" t="s">
        <v>1148</v>
      </c>
      <c r="BQ204" s="83">
        <v>0</v>
      </c>
      <c r="BR204" s="46" t="s">
        <v>1148</v>
      </c>
      <c r="BS204" s="85">
        <v>52707</v>
      </c>
      <c r="BT204" s="46" t="s">
        <v>1148</v>
      </c>
      <c r="BU204" s="46">
        <v>12</v>
      </c>
      <c r="BV204" s="46" t="s">
        <v>1148</v>
      </c>
      <c r="BW204" s="46">
        <v>5</v>
      </c>
      <c r="BX204" s="46" t="s">
        <v>1148</v>
      </c>
      <c r="BY204" s="46">
        <v>22</v>
      </c>
      <c r="BZ204" s="46" t="s">
        <v>1148</v>
      </c>
      <c r="CA204" s="46">
        <v>8</v>
      </c>
      <c r="CB204" s="46" t="s">
        <v>1148</v>
      </c>
      <c r="CC204" s="46">
        <v>0</v>
      </c>
      <c r="CD204" s="46" t="s">
        <v>1148</v>
      </c>
      <c r="CE204" s="209">
        <v>47</v>
      </c>
      <c r="CF204" s="7" t="s">
        <v>1148</v>
      </c>
      <c r="CH204" s="41">
        <v>5216410</v>
      </c>
      <c r="CI204" s="41" t="s">
        <v>1148</v>
      </c>
      <c r="CJ204" s="41">
        <v>1897460</v>
      </c>
      <c r="CK204" s="41" t="s">
        <v>1148</v>
      </c>
      <c r="CL204" s="41">
        <v>277157</v>
      </c>
      <c r="CM204" s="41" t="s">
        <v>1148</v>
      </c>
      <c r="CN204" s="41">
        <v>1657124</v>
      </c>
      <c r="CO204" s="41" t="s">
        <v>1148</v>
      </c>
      <c r="CP204" s="43">
        <v>9048151</v>
      </c>
      <c r="CQ204" s="7" t="s">
        <v>1148</v>
      </c>
      <c r="CS204" s="39">
        <v>33.866194897097969</v>
      </c>
      <c r="CT204" s="39" t="s">
        <v>1148</v>
      </c>
      <c r="CU204" s="39">
        <v>35.302238181175461</v>
      </c>
      <c r="CV204" s="39" t="s">
        <v>1148</v>
      </c>
      <c r="CW204" s="39">
        <v>10.08100243698396</v>
      </c>
      <c r="CX204" s="39" t="s">
        <v>1148</v>
      </c>
      <c r="CY204" s="39">
        <v>45.691077533914196</v>
      </c>
      <c r="CZ204" s="39" t="s">
        <v>1148</v>
      </c>
      <c r="DA204" s="44">
        <v>33.321613758562272</v>
      </c>
      <c r="DB204" s="7" t="s">
        <v>1148</v>
      </c>
      <c r="DC204" s="1" t="str">
        <f t="shared" si="3"/>
        <v>No</v>
      </c>
    </row>
    <row r="205" spans="1:107">
      <c r="A205" s="7" t="s">
        <v>443</v>
      </c>
      <c r="B205" s="7" t="s">
        <v>444</v>
      </c>
      <c r="C205" s="37" t="s">
        <v>96</v>
      </c>
      <c r="D205" s="298">
        <v>3001</v>
      </c>
      <c r="E205" s="299">
        <v>30001</v>
      </c>
      <c r="F205" s="27" t="s">
        <v>167</v>
      </c>
      <c r="G205" s="73" t="s">
        <v>160</v>
      </c>
      <c r="H205" s="35">
        <v>153199</v>
      </c>
      <c r="I205" s="35">
        <v>58</v>
      </c>
      <c r="J205" s="294"/>
      <c r="K205" s="8">
        <v>208832</v>
      </c>
      <c r="L205" s="8" t="s">
        <v>1148</v>
      </c>
      <c r="M205" s="8">
        <v>50541</v>
      </c>
      <c r="N205" s="9" t="s">
        <v>1148</v>
      </c>
      <c r="O205" s="8">
        <v>4387</v>
      </c>
      <c r="P205" s="9" t="s">
        <v>1148</v>
      </c>
      <c r="Q205" s="8">
        <v>21717</v>
      </c>
      <c r="R205" s="9" t="s">
        <v>1148</v>
      </c>
      <c r="S205" s="8">
        <v>0</v>
      </c>
      <c r="T205" s="9" t="s">
        <v>1148</v>
      </c>
      <c r="U205" s="33">
        <v>285477</v>
      </c>
      <c r="V205" s="9" t="s">
        <v>1148</v>
      </c>
      <c r="W205" s="30">
        <v>107</v>
      </c>
      <c r="X205" s="9" t="s">
        <v>1148</v>
      </c>
      <c r="Y205" s="30">
        <v>26.96</v>
      </c>
      <c r="Z205" s="9" t="s">
        <v>1148</v>
      </c>
      <c r="AA205" s="30">
        <v>1.96</v>
      </c>
      <c r="AB205" s="9" t="s">
        <v>1148</v>
      </c>
      <c r="AC205" s="30">
        <v>10</v>
      </c>
      <c r="AD205" s="9" t="s">
        <v>1148</v>
      </c>
      <c r="AE205" s="80">
        <v>0</v>
      </c>
      <c r="AF205" s="46" t="s">
        <v>1148</v>
      </c>
      <c r="AG205" s="88">
        <v>145.91999999999999</v>
      </c>
      <c r="AH205" s="47" t="s">
        <v>1148</v>
      </c>
      <c r="AJ205" s="83">
        <v>204647</v>
      </c>
      <c r="AK205" s="46" t="s">
        <v>1148</v>
      </c>
      <c r="AL205" s="83">
        <v>50541</v>
      </c>
      <c r="AM205" s="46" t="s">
        <v>1148</v>
      </c>
      <c r="AN205" s="83">
        <v>4387</v>
      </c>
      <c r="AO205" s="46" t="s">
        <v>1148</v>
      </c>
      <c r="AP205" s="83">
        <v>21717</v>
      </c>
      <c r="AQ205" s="46" t="s">
        <v>1148</v>
      </c>
      <c r="AR205" s="83">
        <v>0</v>
      </c>
      <c r="AS205" s="46" t="s">
        <v>1148</v>
      </c>
      <c r="AT205" s="204">
        <v>281292</v>
      </c>
      <c r="AU205" s="46" t="s">
        <v>1148</v>
      </c>
      <c r="AV205" s="46">
        <v>103</v>
      </c>
      <c r="AW205" s="46" t="s">
        <v>1148</v>
      </c>
      <c r="AX205" s="46">
        <v>26.96</v>
      </c>
      <c r="AY205" s="46" t="s">
        <v>1148</v>
      </c>
      <c r="AZ205" s="46">
        <v>1.96</v>
      </c>
      <c r="BA205" s="46" t="s">
        <v>1148</v>
      </c>
      <c r="BB205" s="46">
        <v>10</v>
      </c>
      <c r="BC205" s="46" t="s">
        <v>1148</v>
      </c>
      <c r="BD205" s="46">
        <v>0</v>
      </c>
      <c r="BE205" s="46" t="s">
        <v>1148</v>
      </c>
      <c r="BF205" s="209">
        <v>141.91999999999999</v>
      </c>
      <c r="BG205" s="7" t="s">
        <v>1148</v>
      </c>
      <c r="BI205" s="83">
        <v>4185</v>
      </c>
      <c r="BJ205" s="46" t="s">
        <v>1148</v>
      </c>
      <c r="BK205" s="83">
        <v>0</v>
      </c>
      <c r="BL205" s="46" t="s">
        <v>1148</v>
      </c>
      <c r="BM205" s="83">
        <v>0</v>
      </c>
      <c r="BN205" s="46" t="s">
        <v>1148</v>
      </c>
      <c r="BO205" s="83">
        <v>0</v>
      </c>
      <c r="BP205" s="46" t="s">
        <v>1148</v>
      </c>
      <c r="BQ205" s="83">
        <v>0</v>
      </c>
      <c r="BR205" s="46" t="s">
        <v>1148</v>
      </c>
      <c r="BS205" s="85">
        <v>4185</v>
      </c>
      <c r="BT205" s="46" t="s">
        <v>1148</v>
      </c>
      <c r="BU205" s="46">
        <v>4</v>
      </c>
      <c r="BV205" s="46" t="s">
        <v>1148</v>
      </c>
      <c r="BW205" s="46">
        <v>0</v>
      </c>
      <c r="BX205" s="46" t="s">
        <v>1148</v>
      </c>
      <c r="BY205" s="46">
        <v>0</v>
      </c>
      <c r="BZ205" s="46" t="s">
        <v>1148</v>
      </c>
      <c r="CA205" s="46">
        <v>0</v>
      </c>
      <c r="CB205" s="46" t="s">
        <v>1148</v>
      </c>
      <c r="CC205" s="46">
        <v>0</v>
      </c>
      <c r="CD205" s="46" t="s">
        <v>1148</v>
      </c>
      <c r="CE205" s="209">
        <v>4</v>
      </c>
      <c r="CF205" s="7" t="s">
        <v>1148</v>
      </c>
      <c r="CH205" s="41">
        <v>3978319</v>
      </c>
      <c r="CI205" s="41" t="s">
        <v>1148</v>
      </c>
      <c r="CJ205" s="41">
        <v>1050189</v>
      </c>
      <c r="CK205" s="41" t="s">
        <v>1148</v>
      </c>
      <c r="CL205" s="41">
        <v>74416</v>
      </c>
      <c r="CM205" s="41" t="s">
        <v>1148</v>
      </c>
      <c r="CN205" s="41">
        <v>476936</v>
      </c>
      <c r="CO205" s="41" t="s">
        <v>1148</v>
      </c>
      <c r="CP205" s="43">
        <v>5579860</v>
      </c>
      <c r="CQ205" s="7" t="s">
        <v>1148</v>
      </c>
      <c r="CS205" s="39">
        <v>19.050332324547963</v>
      </c>
      <c r="CT205" s="39" t="s">
        <v>1148</v>
      </c>
      <c r="CU205" s="39">
        <v>20.778951742149939</v>
      </c>
      <c r="CV205" s="39" t="s">
        <v>1148</v>
      </c>
      <c r="CW205" s="39">
        <v>16.962844768634604</v>
      </c>
      <c r="CX205" s="39" t="s">
        <v>1148</v>
      </c>
      <c r="CY205" s="39">
        <v>21.961412718147074</v>
      </c>
      <c r="CZ205" s="39" t="s">
        <v>1148</v>
      </c>
      <c r="DA205" s="44">
        <v>19.545742739345027</v>
      </c>
      <c r="DB205" s="7" t="s">
        <v>1148</v>
      </c>
      <c r="DC205" s="1" t="str">
        <f t="shared" si="3"/>
        <v>No</v>
      </c>
    </row>
    <row r="206" spans="1:107">
      <c r="A206" s="7" t="s">
        <v>65</v>
      </c>
      <c r="B206" s="7" t="s">
        <v>356</v>
      </c>
      <c r="C206" s="37" t="s">
        <v>63</v>
      </c>
      <c r="D206" s="298">
        <v>2161</v>
      </c>
      <c r="E206" s="299">
        <v>20161</v>
      </c>
      <c r="F206" s="27" t="s">
        <v>175</v>
      </c>
      <c r="G206" s="73" t="s">
        <v>160</v>
      </c>
      <c r="H206" s="35">
        <v>18351295</v>
      </c>
      <c r="I206" s="35">
        <v>57</v>
      </c>
      <c r="J206" s="294"/>
      <c r="K206" s="8">
        <v>195455</v>
      </c>
      <c r="L206" s="8" t="s">
        <v>1148</v>
      </c>
      <c r="M206" s="8">
        <v>49560</v>
      </c>
      <c r="N206" s="9" t="s">
        <v>1148</v>
      </c>
      <c r="O206" s="8">
        <v>0</v>
      </c>
      <c r="P206" s="9" t="s">
        <v>1148</v>
      </c>
      <c r="Q206" s="8">
        <v>39648</v>
      </c>
      <c r="R206" s="9" t="s">
        <v>1148</v>
      </c>
      <c r="S206" s="8">
        <v>0</v>
      </c>
      <c r="T206" s="9" t="s">
        <v>1148</v>
      </c>
      <c r="U206" s="33">
        <v>284663</v>
      </c>
      <c r="V206" s="9" t="s">
        <v>1148</v>
      </c>
      <c r="W206" s="30">
        <v>97</v>
      </c>
      <c r="X206" s="9" t="s">
        <v>1148</v>
      </c>
      <c r="Y206" s="30">
        <v>31</v>
      </c>
      <c r="Z206" s="9" t="s">
        <v>1148</v>
      </c>
      <c r="AA206" s="30">
        <v>0</v>
      </c>
      <c r="AB206" s="9" t="s">
        <v>1148</v>
      </c>
      <c r="AC206" s="30">
        <v>21</v>
      </c>
      <c r="AD206" s="9" t="s">
        <v>1148</v>
      </c>
      <c r="AE206" s="80">
        <v>0</v>
      </c>
      <c r="AF206" s="46" t="s">
        <v>1148</v>
      </c>
      <c r="AG206" s="88">
        <v>149</v>
      </c>
      <c r="AH206" s="47" t="s">
        <v>1148</v>
      </c>
      <c r="AJ206" s="83">
        <v>195455</v>
      </c>
      <c r="AK206" s="46" t="s">
        <v>1148</v>
      </c>
      <c r="AL206" s="83">
        <v>49560</v>
      </c>
      <c r="AM206" s="46" t="s">
        <v>1148</v>
      </c>
      <c r="AN206" s="83">
        <v>0</v>
      </c>
      <c r="AO206" s="46" t="s">
        <v>1148</v>
      </c>
      <c r="AP206" s="83">
        <v>39648</v>
      </c>
      <c r="AQ206" s="46" t="s">
        <v>1148</v>
      </c>
      <c r="AR206" s="83">
        <v>0</v>
      </c>
      <c r="AS206" s="46" t="s">
        <v>1148</v>
      </c>
      <c r="AT206" s="204">
        <v>284663</v>
      </c>
      <c r="AU206" s="46" t="s">
        <v>1148</v>
      </c>
      <c r="AV206" s="46">
        <v>97</v>
      </c>
      <c r="AW206" s="46" t="s">
        <v>1148</v>
      </c>
      <c r="AX206" s="46">
        <v>31</v>
      </c>
      <c r="AY206" s="46" t="s">
        <v>1148</v>
      </c>
      <c r="AZ206" s="46">
        <v>0</v>
      </c>
      <c r="BA206" s="46" t="s">
        <v>1148</v>
      </c>
      <c r="BB206" s="46">
        <v>21</v>
      </c>
      <c r="BC206" s="46" t="s">
        <v>1148</v>
      </c>
      <c r="BD206" s="46">
        <v>0</v>
      </c>
      <c r="BE206" s="46" t="s">
        <v>1148</v>
      </c>
      <c r="BF206" s="209">
        <v>149</v>
      </c>
      <c r="BG206" s="7" t="s">
        <v>1148</v>
      </c>
      <c r="BI206" s="83">
        <v>0</v>
      </c>
      <c r="BJ206" s="46" t="s">
        <v>1148</v>
      </c>
      <c r="BK206" s="83">
        <v>0</v>
      </c>
      <c r="BL206" s="46" t="s">
        <v>1148</v>
      </c>
      <c r="BM206" s="83">
        <v>0</v>
      </c>
      <c r="BN206" s="46" t="s">
        <v>1148</v>
      </c>
      <c r="BO206" s="83">
        <v>0</v>
      </c>
      <c r="BP206" s="46" t="s">
        <v>1148</v>
      </c>
      <c r="BQ206" s="83">
        <v>0</v>
      </c>
      <c r="BR206" s="46" t="s">
        <v>1148</v>
      </c>
      <c r="BS206" s="85">
        <v>0</v>
      </c>
      <c r="BT206" s="46" t="s">
        <v>1148</v>
      </c>
      <c r="BU206" s="46">
        <v>0</v>
      </c>
      <c r="BV206" s="46" t="s">
        <v>1148</v>
      </c>
      <c r="BW206" s="46">
        <v>0</v>
      </c>
      <c r="BX206" s="46" t="s">
        <v>1148</v>
      </c>
      <c r="BY206" s="46">
        <v>0</v>
      </c>
      <c r="BZ206" s="46" t="s">
        <v>1148</v>
      </c>
      <c r="CA206" s="46">
        <v>0</v>
      </c>
      <c r="CB206" s="46" t="s">
        <v>1148</v>
      </c>
      <c r="CC206" s="46">
        <v>0</v>
      </c>
      <c r="CD206" s="46" t="s">
        <v>1148</v>
      </c>
      <c r="CE206" s="209">
        <v>0</v>
      </c>
      <c r="CF206" s="7" t="s">
        <v>1148</v>
      </c>
      <c r="CH206" s="41">
        <v>4567339</v>
      </c>
      <c r="CI206" s="41" t="s">
        <v>1148</v>
      </c>
      <c r="CJ206" s="41">
        <v>1178425</v>
      </c>
      <c r="CK206" s="41" t="s">
        <v>1148</v>
      </c>
      <c r="CL206" s="41">
        <v>0</v>
      </c>
      <c r="CM206" s="41" t="s">
        <v>1148</v>
      </c>
      <c r="CN206" s="41">
        <v>615994</v>
      </c>
      <c r="CO206" s="41" t="s">
        <v>1148</v>
      </c>
      <c r="CP206" s="43">
        <v>6361758</v>
      </c>
      <c r="CQ206" s="7" t="s">
        <v>1148</v>
      </c>
      <c r="CS206" s="39">
        <v>23.367726586682355</v>
      </c>
      <c r="CT206" s="39" t="s">
        <v>1148</v>
      </c>
      <c r="CU206" s="39">
        <v>23.777744148506862</v>
      </c>
      <c r="CV206" s="39" t="s">
        <v>1148</v>
      </c>
      <c r="CW206" s="39" t="s">
        <v>1148</v>
      </c>
      <c r="CX206" s="39" t="s">
        <v>1148</v>
      </c>
      <c r="CY206" s="39">
        <v>15.53657183212268</v>
      </c>
      <c r="CZ206" s="39" t="s">
        <v>1148</v>
      </c>
      <c r="DA206" s="44">
        <v>22.34838387848087</v>
      </c>
      <c r="DB206" s="7" t="s">
        <v>1148</v>
      </c>
      <c r="DC206" s="1" t="str">
        <f t="shared" si="3"/>
        <v>No</v>
      </c>
    </row>
    <row r="207" spans="1:107">
      <c r="A207" s="7" t="s">
        <v>783</v>
      </c>
      <c r="B207" s="7" t="s">
        <v>784</v>
      </c>
      <c r="C207" s="37" t="s">
        <v>45</v>
      </c>
      <c r="D207" s="298">
        <v>4191</v>
      </c>
      <c r="E207" s="299">
        <v>40191</v>
      </c>
      <c r="F207" s="27" t="s">
        <v>167</v>
      </c>
      <c r="G207" s="73" t="s">
        <v>160</v>
      </c>
      <c r="H207" s="35">
        <v>73467</v>
      </c>
      <c r="I207" s="35">
        <v>56</v>
      </c>
      <c r="J207" s="294"/>
      <c r="K207" s="8">
        <v>89938</v>
      </c>
      <c r="L207" s="8" t="s">
        <v>1148</v>
      </c>
      <c r="M207" s="8">
        <v>2274</v>
      </c>
      <c r="N207" s="9" t="s">
        <v>123</v>
      </c>
      <c r="O207" s="8">
        <v>1692</v>
      </c>
      <c r="P207" s="9" t="s">
        <v>123</v>
      </c>
      <c r="Q207" s="8">
        <v>29040</v>
      </c>
      <c r="R207" s="9" t="s">
        <v>1148</v>
      </c>
      <c r="S207" s="8">
        <v>0</v>
      </c>
      <c r="T207" s="9" t="s">
        <v>1148</v>
      </c>
      <c r="U207" s="33">
        <v>122944</v>
      </c>
      <c r="V207" s="9" t="s">
        <v>123</v>
      </c>
      <c r="W207" s="30">
        <v>106</v>
      </c>
      <c r="X207" s="9" t="s">
        <v>123</v>
      </c>
      <c r="Y207" s="30">
        <v>1.5</v>
      </c>
      <c r="Z207" s="9" t="s">
        <v>123</v>
      </c>
      <c r="AA207" s="30">
        <v>1.5</v>
      </c>
      <c r="AB207" s="9" t="s">
        <v>123</v>
      </c>
      <c r="AC207" s="30">
        <v>17.5</v>
      </c>
      <c r="AD207" s="9" t="s">
        <v>1148</v>
      </c>
      <c r="AE207" s="80">
        <v>0</v>
      </c>
      <c r="AF207" s="46" t="s">
        <v>1148</v>
      </c>
      <c r="AG207" s="88">
        <v>126.5</v>
      </c>
      <c r="AH207" s="47" t="s">
        <v>123</v>
      </c>
      <c r="AJ207" s="83">
        <v>84550</v>
      </c>
      <c r="AK207" s="46" t="s">
        <v>1148</v>
      </c>
      <c r="AL207" s="83">
        <v>2274</v>
      </c>
      <c r="AM207" s="46" t="s">
        <v>123</v>
      </c>
      <c r="AN207" s="83">
        <v>1692</v>
      </c>
      <c r="AO207" s="46" t="s">
        <v>123</v>
      </c>
      <c r="AP207" s="83">
        <v>24840</v>
      </c>
      <c r="AQ207" s="46" t="s">
        <v>1148</v>
      </c>
      <c r="AR207" s="83">
        <v>0</v>
      </c>
      <c r="AS207" s="46" t="s">
        <v>1148</v>
      </c>
      <c r="AT207" s="204">
        <v>113356</v>
      </c>
      <c r="AU207" s="46" t="s">
        <v>123</v>
      </c>
      <c r="AV207" s="46">
        <v>100</v>
      </c>
      <c r="AW207" s="46" t="s">
        <v>123</v>
      </c>
      <c r="AX207" s="46">
        <v>1.5</v>
      </c>
      <c r="AY207" s="46" t="s">
        <v>123</v>
      </c>
      <c r="AZ207" s="46">
        <v>1.5</v>
      </c>
      <c r="BA207" s="46" t="s">
        <v>123</v>
      </c>
      <c r="BB207" s="46">
        <v>13</v>
      </c>
      <c r="BC207" s="46" t="s">
        <v>1148</v>
      </c>
      <c r="BD207" s="46">
        <v>0</v>
      </c>
      <c r="BE207" s="46" t="s">
        <v>1148</v>
      </c>
      <c r="BF207" s="209">
        <v>116</v>
      </c>
      <c r="BG207" s="7" t="s">
        <v>123</v>
      </c>
      <c r="BI207" s="83">
        <v>5388</v>
      </c>
      <c r="BJ207" s="46" t="s">
        <v>1148</v>
      </c>
      <c r="BK207" s="83">
        <v>0</v>
      </c>
      <c r="BL207" s="46" t="s">
        <v>1148</v>
      </c>
      <c r="BM207" s="83">
        <v>0</v>
      </c>
      <c r="BN207" s="46" t="s">
        <v>1148</v>
      </c>
      <c r="BO207" s="83">
        <v>4200</v>
      </c>
      <c r="BP207" s="46" t="s">
        <v>1148</v>
      </c>
      <c r="BQ207" s="83">
        <v>0</v>
      </c>
      <c r="BR207" s="46" t="s">
        <v>1148</v>
      </c>
      <c r="BS207" s="85">
        <v>9588</v>
      </c>
      <c r="BT207" s="46" t="s">
        <v>1148</v>
      </c>
      <c r="BU207" s="46">
        <v>6</v>
      </c>
      <c r="BV207" s="46" t="s">
        <v>1148</v>
      </c>
      <c r="BW207" s="46">
        <v>0</v>
      </c>
      <c r="BX207" s="46" t="s">
        <v>1148</v>
      </c>
      <c r="BY207" s="46">
        <v>0</v>
      </c>
      <c r="BZ207" s="46" t="s">
        <v>1148</v>
      </c>
      <c r="CA207" s="46">
        <v>4.5</v>
      </c>
      <c r="CB207" s="46" t="s">
        <v>1148</v>
      </c>
      <c r="CC207" s="46">
        <v>0</v>
      </c>
      <c r="CD207" s="46" t="s">
        <v>1148</v>
      </c>
      <c r="CE207" s="209">
        <v>10.5</v>
      </c>
      <c r="CF207" s="7" t="s">
        <v>1148</v>
      </c>
      <c r="CH207" s="41">
        <v>959549</v>
      </c>
      <c r="CI207" s="41" t="s">
        <v>1148</v>
      </c>
      <c r="CJ207" s="41">
        <v>44275</v>
      </c>
      <c r="CK207" s="41" t="s">
        <v>123</v>
      </c>
      <c r="CL207" s="41">
        <v>16000</v>
      </c>
      <c r="CM207" s="41" t="s">
        <v>123</v>
      </c>
      <c r="CN207" s="41">
        <v>391447</v>
      </c>
      <c r="CO207" s="41" t="s">
        <v>1148</v>
      </c>
      <c r="CP207" s="43">
        <v>1411271</v>
      </c>
      <c r="CQ207" s="7" t="s">
        <v>123</v>
      </c>
      <c r="CS207" s="39">
        <v>10.669005314772399</v>
      </c>
      <c r="CT207" s="39" t="s">
        <v>1148</v>
      </c>
      <c r="CU207" s="39">
        <v>19.470096745822339</v>
      </c>
      <c r="CV207" s="39" t="s">
        <v>123</v>
      </c>
      <c r="CW207" s="39">
        <v>9.456264775413711</v>
      </c>
      <c r="CX207" s="39" t="s">
        <v>123</v>
      </c>
      <c r="CY207" s="39">
        <v>13.479579889807162</v>
      </c>
      <c r="CZ207" s="39" t="s">
        <v>1148</v>
      </c>
      <c r="DA207" s="44">
        <v>11.478974167100468</v>
      </c>
      <c r="DB207" s="7" t="s">
        <v>123</v>
      </c>
      <c r="DC207" s="1" t="str">
        <f t="shared" si="3"/>
        <v>Yes</v>
      </c>
    </row>
    <row r="208" spans="1:107">
      <c r="A208" s="7" t="s">
        <v>376</v>
      </c>
      <c r="B208" s="7" t="s">
        <v>377</v>
      </c>
      <c r="C208" s="37" t="s">
        <v>89</v>
      </c>
      <c r="D208" s="298">
        <v>5</v>
      </c>
      <c r="E208" s="299">
        <v>5</v>
      </c>
      <c r="F208" s="27" t="s">
        <v>164</v>
      </c>
      <c r="G208" s="73" t="s">
        <v>160</v>
      </c>
      <c r="H208" s="35">
        <v>3059393</v>
      </c>
      <c r="I208" s="35">
        <v>56</v>
      </c>
      <c r="J208" s="294"/>
      <c r="K208" s="8">
        <v>203525</v>
      </c>
      <c r="L208" s="8" t="s">
        <v>1148</v>
      </c>
      <c r="M208" s="8">
        <v>19824</v>
      </c>
      <c r="N208" s="9" t="s">
        <v>1148</v>
      </c>
      <c r="O208" s="8">
        <v>14324</v>
      </c>
      <c r="P208" s="9" t="s">
        <v>1148</v>
      </c>
      <c r="Q208" s="8">
        <v>46920</v>
      </c>
      <c r="R208" s="9" t="s">
        <v>1148</v>
      </c>
      <c r="S208" s="8">
        <v>0</v>
      </c>
      <c r="T208" s="9" t="s">
        <v>1148</v>
      </c>
      <c r="U208" s="33">
        <v>284593</v>
      </c>
      <c r="V208" s="9" t="s">
        <v>1148</v>
      </c>
      <c r="W208" s="30">
        <v>115.19999999999999</v>
      </c>
      <c r="X208" s="9" t="s">
        <v>1148</v>
      </c>
      <c r="Y208" s="30">
        <v>10</v>
      </c>
      <c r="Z208" s="9" t="s">
        <v>1148</v>
      </c>
      <c r="AA208" s="30">
        <v>6.3</v>
      </c>
      <c r="AB208" s="9" t="s">
        <v>1148</v>
      </c>
      <c r="AC208" s="30">
        <v>26.4</v>
      </c>
      <c r="AD208" s="9" t="s">
        <v>1148</v>
      </c>
      <c r="AE208" s="80">
        <v>0</v>
      </c>
      <c r="AF208" s="46" t="s">
        <v>1148</v>
      </c>
      <c r="AG208" s="88">
        <v>157.9</v>
      </c>
      <c r="AH208" s="47" t="s">
        <v>1148</v>
      </c>
      <c r="AJ208" s="83">
        <v>203525</v>
      </c>
      <c r="AK208" s="46" t="s">
        <v>1148</v>
      </c>
      <c r="AL208" s="83">
        <v>19824</v>
      </c>
      <c r="AM208" s="46" t="s">
        <v>1148</v>
      </c>
      <c r="AN208" s="83">
        <v>14324</v>
      </c>
      <c r="AO208" s="46" t="s">
        <v>1148</v>
      </c>
      <c r="AP208" s="83">
        <v>46920</v>
      </c>
      <c r="AQ208" s="46" t="s">
        <v>1148</v>
      </c>
      <c r="AR208" s="83">
        <v>0</v>
      </c>
      <c r="AS208" s="46" t="s">
        <v>1148</v>
      </c>
      <c r="AT208" s="204">
        <v>284593</v>
      </c>
      <c r="AU208" s="46" t="s">
        <v>1148</v>
      </c>
      <c r="AV208" s="46">
        <v>115.19999999999999</v>
      </c>
      <c r="AW208" s="46" t="s">
        <v>1148</v>
      </c>
      <c r="AX208" s="46">
        <v>10</v>
      </c>
      <c r="AY208" s="46" t="s">
        <v>1148</v>
      </c>
      <c r="AZ208" s="46">
        <v>6.3</v>
      </c>
      <c r="BA208" s="46" t="s">
        <v>1148</v>
      </c>
      <c r="BB208" s="46">
        <v>26.4</v>
      </c>
      <c r="BC208" s="46" t="s">
        <v>1148</v>
      </c>
      <c r="BD208" s="46">
        <v>0</v>
      </c>
      <c r="BE208" s="46" t="s">
        <v>1148</v>
      </c>
      <c r="BF208" s="209">
        <v>157.9</v>
      </c>
      <c r="BG208" s="7" t="s">
        <v>1148</v>
      </c>
      <c r="BI208" s="83">
        <v>0</v>
      </c>
      <c r="BJ208" s="46" t="s">
        <v>1148</v>
      </c>
      <c r="BK208" s="83">
        <v>0</v>
      </c>
      <c r="BL208" s="46" t="s">
        <v>1148</v>
      </c>
      <c r="BM208" s="83">
        <v>0</v>
      </c>
      <c r="BN208" s="46" t="s">
        <v>1148</v>
      </c>
      <c r="BO208" s="83">
        <v>0</v>
      </c>
      <c r="BP208" s="46" t="s">
        <v>1148</v>
      </c>
      <c r="BQ208" s="83">
        <v>0</v>
      </c>
      <c r="BR208" s="46" t="s">
        <v>1148</v>
      </c>
      <c r="BS208" s="85">
        <v>0</v>
      </c>
      <c r="BT208" s="46" t="s">
        <v>1148</v>
      </c>
      <c r="BU208" s="46">
        <v>0</v>
      </c>
      <c r="BV208" s="46" t="s">
        <v>1148</v>
      </c>
      <c r="BW208" s="46">
        <v>0</v>
      </c>
      <c r="BX208" s="46" t="s">
        <v>1148</v>
      </c>
      <c r="BY208" s="46">
        <v>0</v>
      </c>
      <c r="BZ208" s="46" t="s">
        <v>1148</v>
      </c>
      <c r="CA208" s="46">
        <v>0</v>
      </c>
      <c r="CB208" s="46" t="s">
        <v>1148</v>
      </c>
      <c r="CC208" s="46">
        <v>0</v>
      </c>
      <c r="CD208" s="46" t="s">
        <v>1148</v>
      </c>
      <c r="CE208" s="209">
        <v>0</v>
      </c>
      <c r="CF208" s="7" t="s">
        <v>1148</v>
      </c>
      <c r="CH208" s="41">
        <v>5825286</v>
      </c>
      <c r="CI208" s="41" t="s">
        <v>1148</v>
      </c>
      <c r="CJ208" s="41">
        <v>609023</v>
      </c>
      <c r="CK208" s="41" t="s">
        <v>1148</v>
      </c>
      <c r="CL208" s="41">
        <v>354681</v>
      </c>
      <c r="CM208" s="41" t="s">
        <v>1148</v>
      </c>
      <c r="CN208" s="41">
        <v>1701946</v>
      </c>
      <c r="CO208" s="41" t="s">
        <v>1148</v>
      </c>
      <c r="CP208" s="43">
        <v>8490936</v>
      </c>
      <c r="CQ208" s="7" t="s">
        <v>1148</v>
      </c>
      <c r="CS208" s="39">
        <v>28.621967817221471</v>
      </c>
      <c r="CT208" s="39" t="s">
        <v>1148</v>
      </c>
      <c r="CU208" s="39">
        <v>30.721499192897497</v>
      </c>
      <c r="CV208" s="39" t="s">
        <v>1148</v>
      </c>
      <c r="CW208" s="39">
        <v>24.761309690030718</v>
      </c>
      <c r="CX208" s="39" t="s">
        <v>1148</v>
      </c>
      <c r="CY208" s="39">
        <v>36.273358908780907</v>
      </c>
      <c r="CZ208" s="39" t="s">
        <v>1148</v>
      </c>
      <c r="DA208" s="44">
        <v>29.835364889508877</v>
      </c>
      <c r="DB208" s="7" t="s">
        <v>1148</v>
      </c>
      <c r="DC208" s="1" t="str">
        <f t="shared" si="3"/>
        <v>No</v>
      </c>
    </row>
    <row r="209" spans="1:107">
      <c r="A209" s="7" t="s">
        <v>405</v>
      </c>
      <c r="B209" s="7" t="s">
        <v>311</v>
      </c>
      <c r="C209" s="37" t="s">
        <v>42</v>
      </c>
      <c r="D209" s="298">
        <v>5051</v>
      </c>
      <c r="E209" s="299">
        <v>50051</v>
      </c>
      <c r="F209" s="27" t="s">
        <v>167</v>
      </c>
      <c r="G209" s="73" t="s">
        <v>160</v>
      </c>
      <c r="H209" s="35">
        <v>147725</v>
      </c>
      <c r="I209" s="35">
        <v>55</v>
      </c>
      <c r="J209" s="294"/>
      <c r="K209" s="8">
        <v>184728</v>
      </c>
      <c r="L209" s="8" t="s">
        <v>1148</v>
      </c>
      <c r="M209" s="8">
        <v>28095</v>
      </c>
      <c r="N209" s="9" t="s">
        <v>1148</v>
      </c>
      <c r="O209" s="8">
        <v>0</v>
      </c>
      <c r="P209" s="9" t="s">
        <v>1148</v>
      </c>
      <c r="Q209" s="8">
        <v>15898</v>
      </c>
      <c r="R209" s="9" t="s">
        <v>1148</v>
      </c>
      <c r="S209" s="8">
        <v>917</v>
      </c>
      <c r="T209" s="9" t="s">
        <v>1148</v>
      </c>
      <c r="U209" s="33">
        <v>229638</v>
      </c>
      <c r="V209" s="9" t="s">
        <v>1148</v>
      </c>
      <c r="W209" s="30">
        <v>108</v>
      </c>
      <c r="X209" s="9" t="s">
        <v>1148</v>
      </c>
      <c r="Y209" s="30">
        <v>15</v>
      </c>
      <c r="Z209" s="9" t="s">
        <v>1148</v>
      </c>
      <c r="AA209" s="30">
        <v>0</v>
      </c>
      <c r="AB209" s="9" t="s">
        <v>1148</v>
      </c>
      <c r="AC209" s="30">
        <v>9</v>
      </c>
      <c r="AD209" s="9" t="s">
        <v>1148</v>
      </c>
      <c r="AE209" s="80">
        <v>1</v>
      </c>
      <c r="AF209" s="46" t="s">
        <v>1148</v>
      </c>
      <c r="AG209" s="88">
        <v>133</v>
      </c>
      <c r="AH209" s="47" t="s">
        <v>1148</v>
      </c>
      <c r="AJ209" s="83">
        <v>169281</v>
      </c>
      <c r="AK209" s="46" t="s">
        <v>1148</v>
      </c>
      <c r="AL209" s="83">
        <v>28095</v>
      </c>
      <c r="AM209" s="46" t="s">
        <v>1148</v>
      </c>
      <c r="AN209" s="83">
        <v>0</v>
      </c>
      <c r="AO209" s="46" t="s">
        <v>1148</v>
      </c>
      <c r="AP209" s="83">
        <v>14488</v>
      </c>
      <c r="AQ209" s="46" t="s">
        <v>1148</v>
      </c>
      <c r="AR209" s="83">
        <v>917</v>
      </c>
      <c r="AS209" s="46" t="s">
        <v>1148</v>
      </c>
      <c r="AT209" s="204">
        <v>212781</v>
      </c>
      <c r="AU209" s="46" t="s">
        <v>1148</v>
      </c>
      <c r="AV209" s="46">
        <v>88</v>
      </c>
      <c r="AW209" s="46" t="s">
        <v>1148</v>
      </c>
      <c r="AX209" s="46">
        <v>15</v>
      </c>
      <c r="AY209" s="46" t="s">
        <v>1148</v>
      </c>
      <c r="AZ209" s="46">
        <v>0</v>
      </c>
      <c r="BA209" s="46" t="s">
        <v>1148</v>
      </c>
      <c r="BB209" s="46">
        <v>7</v>
      </c>
      <c r="BC209" s="46" t="s">
        <v>1148</v>
      </c>
      <c r="BD209" s="46">
        <v>1</v>
      </c>
      <c r="BE209" s="46" t="s">
        <v>1148</v>
      </c>
      <c r="BF209" s="209">
        <v>111</v>
      </c>
      <c r="BG209" s="7" t="s">
        <v>1148</v>
      </c>
      <c r="BI209" s="83">
        <v>15447</v>
      </c>
      <c r="BJ209" s="46" t="s">
        <v>1148</v>
      </c>
      <c r="BK209" s="83">
        <v>0</v>
      </c>
      <c r="BL209" s="46" t="s">
        <v>1148</v>
      </c>
      <c r="BM209" s="83">
        <v>0</v>
      </c>
      <c r="BN209" s="46" t="s">
        <v>1148</v>
      </c>
      <c r="BO209" s="83">
        <v>1410</v>
      </c>
      <c r="BP209" s="46" t="s">
        <v>1148</v>
      </c>
      <c r="BQ209" s="83">
        <v>0</v>
      </c>
      <c r="BR209" s="46" t="s">
        <v>1148</v>
      </c>
      <c r="BS209" s="85">
        <v>16857</v>
      </c>
      <c r="BT209" s="46" t="s">
        <v>1148</v>
      </c>
      <c r="BU209" s="46">
        <v>20</v>
      </c>
      <c r="BV209" s="46" t="s">
        <v>1148</v>
      </c>
      <c r="BW209" s="46">
        <v>0</v>
      </c>
      <c r="BX209" s="46" t="s">
        <v>1148</v>
      </c>
      <c r="BY209" s="46">
        <v>0</v>
      </c>
      <c r="BZ209" s="46" t="s">
        <v>1148</v>
      </c>
      <c r="CA209" s="46">
        <v>2</v>
      </c>
      <c r="CB209" s="46" t="s">
        <v>1148</v>
      </c>
      <c r="CC209" s="46">
        <v>0</v>
      </c>
      <c r="CD209" s="46" t="s">
        <v>1148</v>
      </c>
      <c r="CE209" s="209">
        <v>22</v>
      </c>
      <c r="CF209" s="7" t="s">
        <v>1148</v>
      </c>
      <c r="CH209" s="41">
        <v>0</v>
      </c>
      <c r="CI209" s="41" t="s">
        <v>1148</v>
      </c>
      <c r="CJ209" s="41">
        <v>0</v>
      </c>
      <c r="CK209" s="41" t="s">
        <v>1148</v>
      </c>
      <c r="CL209" s="41">
        <v>0</v>
      </c>
      <c r="CM209" s="41" t="s">
        <v>1148</v>
      </c>
      <c r="CN209" s="41">
        <v>0</v>
      </c>
      <c r="CO209" s="41" t="s">
        <v>1148</v>
      </c>
      <c r="CP209" s="43">
        <v>0</v>
      </c>
      <c r="CQ209" s="7" t="s">
        <v>1148</v>
      </c>
      <c r="CS209" s="39">
        <v>0</v>
      </c>
      <c r="CT209" s="39" t="s">
        <v>1148</v>
      </c>
      <c r="CU209" s="39">
        <v>0</v>
      </c>
      <c r="CV209" s="39" t="s">
        <v>1148</v>
      </c>
      <c r="CW209" s="39" t="s">
        <v>1148</v>
      </c>
      <c r="CX209" s="39" t="s">
        <v>1148</v>
      </c>
      <c r="CY209" s="39">
        <v>0</v>
      </c>
      <c r="CZ209" s="39" t="s">
        <v>1148</v>
      </c>
      <c r="DA209" s="44">
        <v>0</v>
      </c>
      <c r="DB209" s="7" t="s">
        <v>1148</v>
      </c>
      <c r="DC209" s="1" t="str">
        <f t="shared" si="3"/>
        <v>No</v>
      </c>
    </row>
    <row r="210" spans="1:107">
      <c r="A210" s="7" t="s">
        <v>366</v>
      </c>
      <c r="B210" s="7" t="s">
        <v>367</v>
      </c>
      <c r="C210" s="37" t="s">
        <v>54</v>
      </c>
      <c r="D210" s="298">
        <v>5025</v>
      </c>
      <c r="E210" s="299">
        <v>50025</v>
      </c>
      <c r="F210" s="27" t="s">
        <v>167</v>
      </c>
      <c r="G210" s="73" t="s">
        <v>160</v>
      </c>
      <c r="H210" s="35">
        <v>120378</v>
      </c>
      <c r="I210" s="35">
        <v>55</v>
      </c>
      <c r="J210" s="294"/>
      <c r="K210" s="8">
        <v>183284</v>
      </c>
      <c r="L210" s="8" t="s">
        <v>1148</v>
      </c>
      <c r="M210" s="8">
        <v>22330</v>
      </c>
      <c r="N210" s="9" t="s">
        <v>1148</v>
      </c>
      <c r="O210" s="8">
        <v>18300</v>
      </c>
      <c r="P210" s="9" t="s">
        <v>1148</v>
      </c>
      <c r="Q210" s="8">
        <v>32040</v>
      </c>
      <c r="R210" s="9" t="s">
        <v>1148</v>
      </c>
      <c r="S210" s="8">
        <v>0</v>
      </c>
      <c r="T210" s="9" t="s">
        <v>1148</v>
      </c>
      <c r="U210" s="33">
        <v>255954</v>
      </c>
      <c r="V210" s="9" t="s">
        <v>1148</v>
      </c>
      <c r="W210" s="30">
        <v>106</v>
      </c>
      <c r="X210" s="9" t="s">
        <v>1148</v>
      </c>
      <c r="Y210" s="30">
        <v>13</v>
      </c>
      <c r="Z210" s="9" t="s">
        <v>1148</v>
      </c>
      <c r="AA210" s="30">
        <v>10</v>
      </c>
      <c r="AB210" s="9" t="s">
        <v>1148</v>
      </c>
      <c r="AC210" s="30">
        <v>18</v>
      </c>
      <c r="AD210" s="9" t="s">
        <v>1148</v>
      </c>
      <c r="AE210" s="80">
        <v>0</v>
      </c>
      <c r="AF210" s="46" t="s">
        <v>1148</v>
      </c>
      <c r="AG210" s="88">
        <v>147</v>
      </c>
      <c r="AH210" s="47" t="s">
        <v>1148</v>
      </c>
      <c r="AJ210" s="83">
        <v>173537</v>
      </c>
      <c r="AK210" s="46" t="s">
        <v>1148</v>
      </c>
      <c r="AL210" s="83">
        <v>22330</v>
      </c>
      <c r="AM210" s="46" t="s">
        <v>1148</v>
      </c>
      <c r="AN210" s="83">
        <v>18300</v>
      </c>
      <c r="AO210" s="46" t="s">
        <v>1148</v>
      </c>
      <c r="AP210" s="83">
        <v>29177</v>
      </c>
      <c r="AQ210" s="46" t="s">
        <v>1148</v>
      </c>
      <c r="AR210" s="83">
        <v>0</v>
      </c>
      <c r="AS210" s="46" t="s">
        <v>1148</v>
      </c>
      <c r="AT210" s="204">
        <v>243344</v>
      </c>
      <c r="AU210" s="46" t="s">
        <v>1148</v>
      </c>
      <c r="AV210" s="46">
        <v>95</v>
      </c>
      <c r="AW210" s="46" t="s">
        <v>1148</v>
      </c>
      <c r="AX210" s="46">
        <v>13</v>
      </c>
      <c r="AY210" s="46" t="s">
        <v>1148</v>
      </c>
      <c r="AZ210" s="46">
        <v>10</v>
      </c>
      <c r="BA210" s="46" t="s">
        <v>1148</v>
      </c>
      <c r="BB210" s="46">
        <v>16</v>
      </c>
      <c r="BC210" s="46" t="s">
        <v>1148</v>
      </c>
      <c r="BD210" s="46">
        <v>0</v>
      </c>
      <c r="BE210" s="46" t="s">
        <v>1148</v>
      </c>
      <c r="BF210" s="209">
        <v>134</v>
      </c>
      <c r="BG210" s="7" t="s">
        <v>1148</v>
      </c>
      <c r="BI210" s="83">
        <v>9747</v>
      </c>
      <c r="BJ210" s="46" t="s">
        <v>1148</v>
      </c>
      <c r="BK210" s="83">
        <v>0</v>
      </c>
      <c r="BL210" s="46" t="s">
        <v>1148</v>
      </c>
      <c r="BM210" s="83">
        <v>0</v>
      </c>
      <c r="BN210" s="46" t="s">
        <v>1148</v>
      </c>
      <c r="BO210" s="83">
        <v>2863</v>
      </c>
      <c r="BP210" s="46" t="s">
        <v>1148</v>
      </c>
      <c r="BQ210" s="83">
        <v>0</v>
      </c>
      <c r="BR210" s="46" t="s">
        <v>1148</v>
      </c>
      <c r="BS210" s="85">
        <v>12610</v>
      </c>
      <c r="BT210" s="46" t="s">
        <v>1148</v>
      </c>
      <c r="BU210" s="46">
        <v>11</v>
      </c>
      <c r="BV210" s="46" t="s">
        <v>1148</v>
      </c>
      <c r="BW210" s="46">
        <v>0</v>
      </c>
      <c r="BX210" s="46" t="s">
        <v>1148</v>
      </c>
      <c r="BY210" s="46">
        <v>0</v>
      </c>
      <c r="BZ210" s="46" t="s">
        <v>1148</v>
      </c>
      <c r="CA210" s="46">
        <v>2</v>
      </c>
      <c r="CB210" s="46" t="s">
        <v>1148</v>
      </c>
      <c r="CC210" s="46">
        <v>0</v>
      </c>
      <c r="CD210" s="46" t="s">
        <v>1148</v>
      </c>
      <c r="CE210" s="209">
        <v>13</v>
      </c>
      <c r="CF210" s="7" t="s">
        <v>1148</v>
      </c>
      <c r="CH210" s="41">
        <v>0</v>
      </c>
      <c r="CI210" s="41" t="s">
        <v>1148</v>
      </c>
      <c r="CJ210" s="41">
        <v>0</v>
      </c>
      <c r="CK210" s="41" t="s">
        <v>1148</v>
      </c>
      <c r="CL210" s="41">
        <v>0</v>
      </c>
      <c r="CM210" s="41" t="s">
        <v>1148</v>
      </c>
      <c r="CN210" s="41">
        <v>0</v>
      </c>
      <c r="CO210" s="41" t="s">
        <v>1148</v>
      </c>
      <c r="CP210" s="43">
        <v>0</v>
      </c>
      <c r="CQ210" s="7" t="s">
        <v>1148</v>
      </c>
      <c r="CS210" s="39">
        <v>0</v>
      </c>
      <c r="CT210" s="39" t="s">
        <v>1148</v>
      </c>
      <c r="CU210" s="39">
        <v>0</v>
      </c>
      <c r="CV210" s="39" t="s">
        <v>1148</v>
      </c>
      <c r="CW210" s="39">
        <v>0</v>
      </c>
      <c r="CX210" s="39" t="s">
        <v>1148</v>
      </c>
      <c r="CY210" s="39">
        <v>0</v>
      </c>
      <c r="CZ210" s="39" t="s">
        <v>1148</v>
      </c>
      <c r="DA210" s="44">
        <v>0</v>
      </c>
      <c r="DB210" s="7" t="s">
        <v>1148</v>
      </c>
      <c r="DC210" s="1" t="str">
        <f t="shared" si="3"/>
        <v>No</v>
      </c>
    </row>
    <row r="211" spans="1:107">
      <c r="A211" s="7" t="s">
        <v>752</v>
      </c>
      <c r="B211" s="7" t="s">
        <v>753</v>
      </c>
      <c r="C211" s="37" t="s">
        <v>84</v>
      </c>
      <c r="D211" s="298">
        <v>6102</v>
      </c>
      <c r="E211" s="299">
        <v>60102</v>
      </c>
      <c r="F211" s="27" t="s">
        <v>167</v>
      </c>
      <c r="G211" s="73" t="s">
        <v>160</v>
      </c>
      <c r="H211" s="35">
        <v>92984</v>
      </c>
      <c r="I211" s="35">
        <v>55</v>
      </c>
      <c r="J211" s="294"/>
      <c r="K211" s="8">
        <v>93782</v>
      </c>
      <c r="L211" s="8" t="s">
        <v>1148</v>
      </c>
      <c r="M211" s="8">
        <v>2782</v>
      </c>
      <c r="N211" s="9" t="s">
        <v>1148</v>
      </c>
      <c r="O211" s="8">
        <v>1489</v>
      </c>
      <c r="P211" s="9" t="s">
        <v>1148</v>
      </c>
      <c r="Q211" s="8">
        <v>31740</v>
      </c>
      <c r="R211" s="9" t="s">
        <v>1148</v>
      </c>
      <c r="S211" s="8">
        <v>0</v>
      </c>
      <c r="T211" s="9" t="s">
        <v>1148</v>
      </c>
      <c r="U211" s="33">
        <v>129793</v>
      </c>
      <c r="V211" s="9" t="s">
        <v>1148</v>
      </c>
      <c r="W211" s="30">
        <v>54</v>
      </c>
      <c r="X211" s="9" t="s">
        <v>1148</v>
      </c>
      <c r="Y211" s="30">
        <v>2</v>
      </c>
      <c r="Z211" s="9" t="s">
        <v>1148</v>
      </c>
      <c r="AA211" s="30">
        <v>2</v>
      </c>
      <c r="AB211" s="9" t="s">
        <v>1148</v>
      </c>
      <c r="AC211" s="30">
        <v>22</v>
      </c>
      <c r="AD211" s="9" t="s">
        <v>1148</v>
      </c>
      <c r="AE211" s="80">
        <v>0</v>
      </c>
      <c r="AF211" s="46" t="s">
        <v>1148</v>
      </c>
      <c r="AG211" s="88">
        <v>80</v>
      </c>
      <c r="AH211" s="47" t="s">
        <v>1148</v>
      </c>
      <c r="AJ211" s="83">
        <v>86874</v>
      </c>
      <c r="AK211" s="46" t="s">
        <v>1148</v>
      </c>
      <c r="AL211" s="83">
        <v>2782</v>
      </c>
      <c r="AM211" s="46" t="s">
        <v>1148</v>
      </c>
      <c r="AN211" s="83">
        <v>829</v>
      </c>
      <c r="AO211" s="46" t="s">
        <v>1148</v>
      </c>
      <c r="AP211" s="83">
        <v>31740</v>
      </c>
      <c r="AQ211" s="46" t="s">
        <v>1148</v>
      </c>
      <c r="AR211" s="83">
        <v>0</v>
      </c>
      <c r="AS211" s="46" t="s">
        <v>1148</v>
      </c>
      <c r="AT211" s="204">
        <v>122225</v>
      </c>
      <c r="AU211" s="46" t="s">
        <v>1148</v>
      </c>
      <c r="AV211" s="46">
        <v>48</v>
      </c>
      <c r="AW211" s="46" t="s">
        <v>1148</v>
      </c>
      <c r="AX211" s="46">
        <v>2</v>
      </c>
      <c r="AY211" s="46" t="s">
        <v>1148</v>
      </c>
      <c r="AZ211" s="46">
        <v>1</v>
      </c>
      <c r="BA211" s="46" t="s">
        <v>1148</v>
      </c>
      <c r="BB211" s="46">
        <v>22</v>
      </c>
      <c r="BC211" s="46" t="s">
        <v>1148</v>
      </c>
      <c r="BD211" s="46">
        <v>0</v>
      </c>
      <c r="BE211" s="46" t="s">
        <v>1148</v>
      </c>
      <c r="BF211" s="209">
        <v>73</v>
      </c>
      <c r="BG211" s="7" t="s">
        <v>1148</v>
      </c>
      <c r="BI211" s="83">
        <v>6908</v>
      </c>
      <c r="BJ211" s="46" t="s">
        <v>1148</v>
      </c>
      <c r="BK211" s="83">
        <v>0</v>
      </c>
      <c r="BL211" s="46" t="s">
        <v>1148</v>
      </c>
      <c r="BM211" s="83">
        <v>660</v>
      </c>
      <c r="BN211" s="46" t="s">
        <v>1148</v>
      </c>
      <c r="BO211" s="83">
        <v>0</v>
      </c>
      <c r="BP211" s="46" t="s">
        <v>1148</v>
      </c>
      <c r="BQ211" s="83">
        <v>0</v>
      </c>
      <c r="BR211" s="46" t="s">
        <v>1148</v>
      </c>
      <c r="BS211" s="85">
        <v>7568</v>
      </c>
      <c r="BT211" s="46" t="s">
        <v>1148</v>
      </c>
      <c r="BU211" s="46">
        <v>6</v>
      </c>
      <c r="BV211" s="46" t="s">
        <v>1148</v>
      </c>
      <c r="BW211" s="46">
        <v>0</v>
      </c>
      <c r="BX211" s="46" t="s">
        <v>1148</v>
      </c>
      <c r="BY211" s="46">
        <v>1</v>
      </c>
      <c r="BZ211" s="46" t="s">
        <v>1148</v>
      </c>
      <c r="CA211" s="46">
        <v>0</v>
      </c>
      <c r="CB211" s="46" t="s">
        <v>1148</v>
      </c>
      <c r="CC211" s="46">
        <v>0</v>
      </c>
      <c r="CD211" s="46" t="s">
        <v>1148</v>
      </c>
      <c r="CE211" s="209">
        <v>7</v>
      </c>
      <c r="CF211" s="7" t="s">
        <v>1148</v>
      </c>
      <c r="CH211" s="41">
        <v>0</v>
      </c>
      <c r="CI211" s="41" t="s">
        <v>1148</v>
      </c>
      <c r="CJ211" s="41">
        <v>0</v>
      </c>
      <c r="CK211" s="41" t="s">
        <v>1148</v>
      </c>
      <c r="CL211" s="41">
        <v>0</v>
      </c>
      <c r="CM211" s="41" t="s">
        <v>1148</v>
      </c>
      <c r="CN211" s="41">
        <v>0</v>
      </c>
      <c r="CO211" s="41" t="s">
        <v>1148</v>
      </c>
      <c r="CP211" s="43">
        <v>0</v>
      </c>
      <c r="CQ211" s="7" t="s">
        <v>1148</v>
      </c>
      <c r="CS211" s="39">
        <v>0</v>
      </c>
      <c r="CT211" s="39" t="s">
        <v>1148</v>
      </c>
      <c r="CU211" s="39">
        <v>0</v>
      </c>
      <c r="CV211" s="39" t="s">
        <v>1148</v>
      </c>
      <c r="CW211" s="39">
        <v>0</v>
      </c>
      <c r="CX211" s="39" t="s">
        <v>1148</v>
      </c>
      <c r="CY211" s="39">
        <v>0</v>
      </c>
      <c r="CZ211" s="39" t="s">
        <v>1148</v>
      </c>
      <c r="DA211" s="44">
        <v>0</v>
      </c>
      <c r="DB211" s="7" t="s">
        <v>1148</v>
      </c>
      <c r="DC211" s="1" t="str">
        <f t="shared" si="3"/>
        <v>No</v>
      </c>
    </row>
    <row r="212" spans="1:107">
      <c r="A212" s="7" t="s">
        <v>247</v>
      </c>
      <c r="B212" s="7" t="s">
        <v>248</v>
      </c>
      <c r="C212" s="37" t="s">
        <v>77</v>
      </c>
      <c r="D212" s="298">
        <v>3012</v>
      </c>
      <c r="E212" s="299">
        <v>30012</v>
      </c>
      <c r="F212" s="27" t="s">
        <v>167</v>
      </c>
      <c r="G212" s="73" t="s">
        <v>160</v>
      </c>
      <c r="H212" s="35">
        <v>69014</v>
      </c>
      <c r="I212" s="35">
        <v>54</v>
      </c>
      <c r="J212" s="294"/>
      <c r="K212" s="8">
        <v>151753</v>
      </c>
      <c r="L212" s="8" t="s">
        <v>1148</v>
      </c>
      <c r="M212" s="8">
        <v>32435</v>
      </c>
      <c r="N212" s="9" t="s">
        <v>1148</v>
      </c>
      <c r="O212" s="8">
        <v>18564</v>
      </c>
      <c r="P212" s="9" t="s">
        <v>1148</v>
      </c>
      <c r="Q212" s="8">
        <v>39605</v>
      </c>
      <c r="R212" s="9" t="s">
        <v>1148</v>
      </c>
      <c r="S212" s="8">
        <v>0</v>
      </c>
      <c r="T212" s="9" t="s">
        <v>1148</v>
      </c>
      <c r="U212" s="33">
        <v>242357</v>
      </c>
      <c r="V212" s="9" t="s">
        <v>1148</v>
      </c>
      <c r="W212" s="30">
        <v>90</v>
      </c>
      <c r="X212" s="9" t="s">
        <v>1148</v>
      </c>
      <c r="Y212" s="30">
        <v>18.399999999999999</v>
      </c>
      <c r="Z212" s="9" t="s">
        <v>1148</v>
      </c>
      <c r="AA212" s="30">
        <v>11.600000000000001</v>
      </c>
      <c r="AB212" s="9" t="s">
        <v>1148</v>
      </c>
      <c r="AC212" s="30">
        <v>33</v>
      </c>
      <c r="AD212" s="9" t="s">
        <v>1148</v>
      </c>
      <c r="AE212" s="80">
        <v>0</v>
      </c>
      <c r="AF212" s="46" t="s">
        <v>1148</v>
      </c>
      <c r="AG212" s="88">
        <v>153</v>
      </c>
      <c r="AH212" s="47" t="s">
        <v>1148</v>
      </c>
      <c r="AJ212" s="83">
        <v>121320</v>
      </c>
      <c r="AK212" s="46" t="s">
        <v>1148</v>
      </c>
      <c r="AL212" s="83">
        <v>32435</v>
      </c>
      <c r="AM212" s="46" t="s">
        <v>1148</v>
      </c>
      <c r="AN212" s="83">
        <v>13246</v>
      </c>
      <c r="AO212" s="46" t="s">
        <v>1148</v>
      </c>
      <c r="AP212" s="83">
        <v>36513</v>
      </c>
      <c r="AQ212" s="46" t="s">
        <v>1148</v>
      </c>
      <c r="AR212" s="83">
        <v>0</v>
      </c>
      <c r="AS212" s="46" t="s">
        <v>1148</v>
      </c>
      <c r="AT212" s="204">
        <v>203514</v>
      </c>
      <c r="AU212" s="46" t="s">
        <v>1148</v>
      </c>
      <c r="AV212" s="46">
        <v>63</v>
      </c>
      <c r="AW212" s="46" t="s">
        <v>1148</v>
      </c>
      <c r="AX212" s="46">
        <v>18.399999999999999</v>
      </c>
      <c r="AY212" s="46" t="s">
        <v>1148</v>
      </c>
      <c r="AZ212" s="46">
        <v>6.6000000000000005</v>
      </c>
      <c r="BA212" s="46" t="s">
        <v>1148</v>
      </c>
      <c r="BB212" s="46">
        <v>21</v>
      </c>
      <c r="BC212" s="46" t="s">
        <v>1148</v>
      </c>
      <c r="BD212" s="46">
        <v>0</v>
      </c>
      <c r="BE212" s="46" t="s">
        <v>1148</v>
      </c>
      <c r="BF212" s="209">
        <v>109</v>
      </c>
      <c r="BG212" s="7" t="s">
        <v>1148</v>
      </c>
      <c r="BI212" s="83">
        <v>30433</v>
      </c>
      <c r="BJ212" s="46" t="s">
        <v>1148</v>
      </c>
      <c r="BK212" s="83">
        <v>0</v>
      </c>
      <c r="BL212" s="46" t="s">
        <v>1148</v>
      </c>
      <c r="BM212" s="83">
        <v>5318</v>
      </c>
      <c r="BN212" s="46" t="s">
        <v>1148</v>
      </c>
      <c r="BO212" s="83">
        <v>3092</v>
      </c>
      <c r="BP212" s="46" t="s">
        <v>1148</v>
      </c>
      <c r="BQ212" s="83">
        <v>0</v>
      </c>
      <c r="BR212" s="46" t="s">
        <v>1148</v>
      </c>
      <c r="BS212" s="85">
        <v>38843</v>
      </c>
      <c r="BT212" s="46" t="s">
        <v>1148</v>
      </c>
      <c r="BU212" s="46">
        <v>27</v>
      </c>
      <c r="BV212" s="46" t="s">
        <v>1148</v>
      </c>
      <c r="BW212" s="46">
        <v>0</v>
      </c>
      <c r="BX212" s="46" t="s">
        <v>1148</v>
      </c>
      <c r="BY212" s="46">
        <v>5</v>
      </c>
      <c r="BZ212" s="46" t="s">
        <v>1148</v>
      </c>
      <c r="CA212" s="46">
        <v>12</v>
      </c>
      <c r="CB212" s="46" t="s">
        <v>1148</v>
      </c>
      <c r="CC212" s="46">
        <v>0</v>
      </c>
      <c r="CD212" s="46" t="s">
        <v>1148</v>
      </c>
      <c r="CE212" s="209">
        <v>44</v>
      </c>
      <c r="CF212" s="7" t="s">
        <v>1148</v>
      </c>
      <c r="CH212" s="41">
        <v>2938171</v>
      </c>
      <c r="CI212" s="41" t="s">
        <v>1148</v>
      </c>
      <c r="CJ212" s="41">
        <v>635636</v>
      </c>
      <c r="CK212" s="41" t="s">
        <v>1148</v>
      </c>
      <c r="CL212" s="41">
        <v>176026</v>
      </c>
      <c r="CM212" s="41" t="s">
        <v>1148</v>
      </c>
      <c r="CN212" s="41">
        <v>581882</v>
      </c>
      <c r="CO212" s="41" t="s">
        <v>1148</v>
      </c>
      <c r="CP212" s="43">
        <v>4331715</v>
      </c>
      <c r="CQ212" s="7" t="s">
        <v>1148</v>
      </c>
      <c r="CS212" s="39">
        <v>19.361534862572732</v>
      </c>
      <c r="CT212" s="39" t="s">
        <v>1148</v>
      </c>
      <c r="CU212" s="39">
        <v>19.597225219670108</v>
      </c>
      <c r="CV212" s="39" t="s">
        <v>1148</v>
      </c>
      <c r="CW212" s="39">
        <v>9.4821159232923939</v>
      </c>
      <c r="CX212" s="39" t="s">
        <v>1148</v>
      </c>
      <c r="CY212" s="39">
        <v>14.692134831460674</v>
      </c>
      <c r="CZ212" s="39" t="s">
        <v>1148</v>
      </c>
      <c r="DA212" s="44">
        <v>17.873281976588256</v>
      </c>
      <c r="DB212" s="7" t="s">
        <v>1148</v>
      </c>
      <c r="DC212" s="1" t="str">
        <f t="shared" si="3"/>
        <v>No</v>
      </c>
    </row>
    <row r="213" spans="1:107">
      <c r="A213" s="7" t="s">
        <v>563</v>
      </c>
      <c r="B213" s="7" t="s">
        <v>564</v>
      </c>
      <c r="C213" s="37" t="s">
        <v>32</v>
      </c>
      <c r="D213" s="298">
        <v>4074</v>
      </c>
      <c r="E213" s="299">
        <v>40074</v>
      </c>
      <c r="F213" s="27" t="s">
        <v>164</v>
      </c>
      <c r="G213" s="73" t="s">
        <v>160</v>
      </c>
      <c r="H213" s="35">
        <v>2441770</v>
      </c>
      <c r="I213" s="35">
        <v>53</v>
      </c>
      <c r="J213" s="294"/>
      <c r="K213" s="8">
        <v>117226</v>
      </c>
      <c r="L213" s="8" t="s">
        <v>1148</v>
      </c>
      <c r="M213" s="8">
        <v>6150</v>
      </c>
      <c r="N213" s="9" t="s">
        <v>1148</v>
      </c>
      <c r="O213" s="8">
        <v>1308</v>
      </c>
      <c r="P213" s="9" t="s">
        <v>1148</v>
      </c>
      <c r="Q213" s="8">
        <v>11059</v>
      </c>
      <c r="R213" s="9" t="s">
        <v>1148</v>
      </c>
      <c r="S213" s="8">
        <v>0</v>
      </c>
      <c r="T213" s="9" t="s">
        <v>1148</v>
      </c>
      <c r="U213" s="33">
        <v>135743</v>
      </c>
      <c r="V213" s="9" t="s">
        <v>1148</v>
      </c>
      <c r="W213" s="30">
        <v>64</v>
      </c>
      <c r="X213" s="9" t="s">
        <v>1148</v>
      </c>
      <c r="Y213" s="30">
        <v>4</v>
      </c>
      <c r="Z213" s="9" t="s">
        <v>1148</v>
      </c>
      <c r="AA213" s="30">
        <v>0.87</v>
      </c>
      <c r="AB213" s="9" t="s">
        <v>1148</v>
      </c>
      <c r="AC213" s="30">
        <v>7.2</v>
      </c>
      <c r="AD213" s="9" t="s">
        <v>1148</v>
      </c>
      <c r="AE213" s="80">
        <v>0</v>
      </c>
      <c r="AF213" s="46" t="s">
        <v>1148</v>
      </c>
      <c r="AG213" s="88">
        <v>76.069999999999993</v>
      </c>
      <c r="AH213" s="47" t="s">
        <v>1148</v>
      </c>
      <c r="AJ213" s="83">
        <v>117226</v>
      </c>
      <c r="AK213" s="46" t="s">
        <v>1148</v>
      </c>
      <c r="AL213" s="83">
        <v>6150</v>
      </c>
      <c r="AM213" s="46" t="s">
        <v>1148</v>
      </c>
      <c r="AN213" s="83">
        <v>1308</v>
      </c>
      <c r="AO213" s="46" t="s">
        <v>1148</v>
      </c>
      <c r="AP213" s="83">
        <v>11059</v>
      </c>
      <c r="AQ213" s="46" t="s">
        <v>1148</v>
      </c>
      <c r="AR213" s="83">
        <v>0</v>
      </c>
      <c r="AS213" s="46" t="s">
        <v>1148</v>
      </c>
      <c r="AT213" s="204">
        <v>135743</v>
      </c>
      <c r="AU213" s="46" t="s">
        <v>1148</v>
      </c>
      <c r="AV213" s="46">
        <v>64</v>
      </c>
      <c r="AW213" s="46" t="s">
        <v>1148</v>
      </c>
      <c r="AX213" s="46">
        <v>4</v>
      </c>
      <c r="AY213" s="46" t="s">
        <v>1148</v>
      </c>
      <c r="AZ213" s="46">
        <v>0.87</v>
      </c>
      <c r="BA213" s="46" t="s">
        <v>1148</v>
      </c>
      <c r="BB213" s="46">
        <v>7.2</v>
      </c>
      <c r="BC213" s="46" t="s">
        <v>1148</v>
      </c>
      <c r="BD213" s="46">
        <v>0</v>
      </c>
      <c r="BE213" s="46" t="s">
        <v>1148</v>
      </c>
      <c r="BF213" s="209">
        <v>76.069999999999993</v>
      </c>
      <c r="BG213" s="7" t="s">
        <v>1148</v>
      </c>
      <c r="BI213" s="83">
        <v>0</v>
      </c>
      <c r="BJ213" s="46" t="s">
        <v>1148</v>
      </c>
      <c r="BK213" s="83">
        <v>0</v>
      </c>
      <c r="BL213" s="46" t="s">
        <v>1148</v>
      </c>
      <c r="BM213" s="83">
        <v>0</v>
      </c>
      <c r="BN213" s="46" t="s">
        <v>1148</v>
      </c>
      <c r="BO213" s="83">
        <v>0</v>
      </c>
      <c r="BP213" s="46" t="s">
        <v>1148</v>
      </c>
      <c r="BQ213" s="83">
        <v>0</v>
      </c>
      <c r="BR213" s="46" t="s">
        <v>1148</v>
      </c>
      <c r="BS213" s="85">
        <v>0</v>
      </c>
      <c r="BT213" s="46" t="s">
        <v>1148</v>
      </c>
      <c r="BU213" s="46">
        <v>0</v>
      </c>
      <c r="BV213" s="46" t="s">
        <v>1148</v>
      </c>
      <c r="BW213" s="46">
        <v>0</v>
      </c>
      <c r="BX213" s="46" t="s">
        <v>1148</v>
      </c>
      <c r="BY213" s="46">
        <v>0</v>
      </c>
      <c r="BZ213" s="46" t="s">
        <v>1148</v>
      </c>
      <c r="CA213" s="46">
        <v>0</v>
      </c>
      <c r="CB213" s="46" t="s">
        <v>1148</v>
      </c>
      <c r="CC213" s="46">
        <v>0</v>
      </c>
      <c r="CD213" s="46" t="s">
        <v>1148</v>
      </c>
      <c r="CE213" s="209">
        <v>0</v>
      </c>
      <c r="CF213" s="7" t="s">
        <v>1148</v>
      </c>
      <c r="CH213" s="41">
        <v>1510026</v>
      </c>
      <c r="CI213" s="41" t="s">
        <v>1148</v>
      </c>
      <c r="CJ213" s="41">
        <v>126868</v>
      </c>
      <c r="CK213" s="41" t="s">
        <v>1148</v>
      </c>
      <c r="CL213" s="41">
        <v>15101</v>
      </c>
      <c r="CM213" s="41" t="s">
        <v>1148</v>
      </c>
      <c r="CN213" s="41">
        <v>397478</v>
      </c>
      <c r="CO213" s="41" t="s">
        <v>1148</v>
      </c>
      <c r="CP213" s="43">
        <v>2049473</v>
      </c>
      <c r="CQ213" s="7" t="s">
        <v>1148</v>
      </c>
      <c r="CS213" s="39">
        <v>12.881323255932983</v>
      </c>
      <c r="CT213" s="39" t="s">
        <v>1148</v>
      </c>
      <c r="CU213" s="39">
        <v>20.628943089430894</v>
      </c>
      <c r="CV213" s="39" t="s">
        <v>1148</v>
      </c>
      <c r="CW213" s="39">
        <v>11.545107033639145</v>
      </c>
      <c r="CX213" s="39" t="s">
        <v>1148</v>
      </c>
      <c r="CY213" s="39">
        <v>35.941586038520661</v>
      </c>
      <c r="CZ213" s="39" t="s">
        <v>1148</v>
      </c>
      <c r="DA213" s="44">
        <v>15.098185541795894</v>
      </c>
      <c r="DB213" s="7" t="s">
        <v>1148</v>
      </c>
      <c r="DC213" s="1" t="str">
        <f t="shared" si="3"/>
        <v>No</v>
      </c>
    </row>
    <row r="214" spans="1:107">
      <c r="A214" s="7" t="s">
        <v>414</v>
      </c>
      <c r="B214" s="7" t="s">
        <v>415</v>
      </c>
      <c r="C214" s="37" t="s">
        <v>86</v>
      </c>
      <c r="D214" s="298">
        <v>3007</v>
      </c>
      <c r="E214" s="299">
        <v>30007</v>
      </c>
      <c r="F214" s="27" t="s">
        <v>413</v>
      </c>
      <c r="G214" s="73" t="s">
        <v>160</v>
      </c>
      <c r="H214" s="35">
        <v>210111</v>
      </c>
      <c r="I214" s="35">
        <v>52</v>
      </c>
      <c r="J214" s="294"/>
      <c r="K214" s="8">
        <v>144725</v>
      </c>
      <c r="L214" s="8" t="s">
        <v>1148</v>
      </c>
      <c r="M214" s="8">
        <v>24927</v>
      </c>
      <c r="N214" s="9" t="s">
        <v>1148</v>
      </c>
      <c r="O214" s="8">
        <v>9311</v>
      </c>
      <c r="P214" s="9" t="s">
        <v>1148</v>
      </c>
      <c r="Q214" s="8">
        <v>25488</v>
      </c>
      <c r="R214" s="9" t="s">
        <v>1148</v>
      </c>
      <c r="S214" s="8">
        <v>0</v>
      </c>
      <c r="T214" s="9" t="s">
        <v>1148</v>
      </c>
      <c r="U214" s="33">
        <v>204451</v>
      </c>
      <c r="V214" s="9" t="s">
        <v>1148</v>
      </c>
      <c r="W214" s="30">
        <v>80</v>
      </c>
      <c r="X214" s="9" t="s">
        <v>1148</v>
      </c>
      <c r="Y214" s="30">
        <v>13.5</v>
      </c>
      <c r="Z214" s="9" t="s">
        <v>1148</v>
      </c>
      <c r="AA214" s="30">
        <v>4.5</v>
      </c>
      <c r="AB214" s="9" t="s">
        <v>1148</v>
      </c>
      <c r="AC214" s="30">
        <v>15</v>
      </c>
      <c r="AD214" s="9" t="s">
        <v>1148</v>
      </c>
      <c r="AE214" s="80">
        <v>0</v>
      </c>
      <c r="AF214" s="46" t="s">
        <v>1148</v>
      </c>
      <c r="AG214" s="88">
        <v>113</v>
      </c>
      <c r="AH214" s="47" t="s">
        <v>1148</v>
      </c>
      <c r="AJ214" s="83">
        <v>140509</v>
      </c>
      <c r="AK214" s="46" t="s">
        <v>1148</v>
      </c>
      <c r="AL214" s="83">
        <v>23326</v>
      </c>
      <c r="AM214" s="46" t="s">
        <v>1148</v>
      </c>
      <c r="AN214" s="83">
        <v>9017</v>
      </c>
      <c r="AO214" s="46" t="s">
        <v>1148</v>
      </c>
      <c r="AP214" s="83">
        <v>21573</v>
      </c>
      <c r="AQ214" s="46" t="s">
        <v>1148</v>
      </c>
      <c r="AR214" s="83">
        <v>0</v>
      </c>
      <c r="AS214" s="46" t="s">
        <v>1148</v>
      </c>
      <c r="AT214" s="204">
        <v>194425</v>
      </c>
      <c r="AU214" s="46" t="s">
        <v>1148</v>
      </c>
      <c r="AV214" s="46">
        <v>76</v>
      </c>
      <c r="AW214" s="46" t="s">
        <v>1148</v>
      </c>
      <c r="AX214" s="46">
        <v>12</v>
      </c>
      <c r="AY214" s="46" t="s">
        <v>1148</v>
      </c>
      <c r="AZ214" s="46">
        <v>4</v>
      </c>
      <c r="BA214" s="46" t="s">
        <v>1148</v>
      </c>
      <c r="BB214" s="46">
        <v>11</v>
      </c>
      <c r="BC214" s="46" t="s">
        <v>1148</v>
      </c>
      <c r="BD214" s="46">
        <v>0</v>
      </c>
      <c r="BE214" s="46" t="s">
        <v>1148</v>
      </c>
      <c r="BF214" s="209">
        <v>103</v>
      </c>
      <c r="BG214" s="7" t="s">
        <v>1148</v>
      </c>
      <c r="BI214" s="83">
        <v>4216</v>
      </c>
      <c r="BJ214" s="46" t="s">
        <v>1148</v>
      </c>
      <c r="BK214" s="83">
        <v>1601</v>
      </c>
      <c r="BL214" s="46" t="s">
        <v>1148</v>
      </c>
      <c r="BM214" s="83">
        <v>294</v>
      </c>
      <c r="BN214" s="46" t="s">
        <v>1148</v>
      </c>
      <c r="BO214" s="83">
        <v>3915</v>
      </c>
      <c r="BP214" s="46" t="s">
        <v>1148</v>
      </c>
      <c r="BQ214" s="83">
        <v>0</v>
      </c>
      <c r="BR214" s="46" t="s">
        <v>1148</v>
      </c>
      <c r="BS214" s="85">
        <v>10026</v>
      </c>
      <c r="BT214" s="46" t="s">
        <v>1148</v>
      </c>
      <c r="BU214" s="46">
        <v>4</v>
      </c>
      <c r="BV214" s="46" t="s">
        <v>1148</v>
      </c>
      <c r="BW214" s="46">
        <v>1.5</v>
      </c>
      <c r="BX214" s="46" t="s">
        <v>1148</v>
      </c>
      <c r="BY214" s="46">
        <v>0.5</v>
      </c>
      <c r="BZ214" s="46" t="s">
        <v>1148</v>
      </c>
      <c r="CA214" s="46">
        <v>4</v>
      </c>
      <c r="CB214" s="46" t="s">
        <v>1148</v>
      </c>
      <c r="CC214" s="46">
        <v>0</v>
      </c>
      <c r="CD214" s="46" t="s">
        <v>1148</v>
      </c>
      <c r="CE214" s="209">
        <v>10</v>
      </c>
      <c r="CF214" s="7" t="s">
        <v>1148</v>
      </c>
      <c r="CH214" s="41">
        <v>2362181</v>
      </c>
      <c r="CI214" s="41" t="s">
        <v>1148</v>
      </c>
      <c r="CJ214" s="41">
        <v>453035</v>
      </c>
      <c r="CK214" s="41" t="s">
        <v>1148</v>
      </c>
      <c r="CL214" s="41">
        <v>120707</v>
      </c>
      <c r="CM214" s="41" t="s">
        <v>1148</v>
      </c>
      <c r="CN214" s="41">
        <v>447939</v>
      </c>
      <c r="CO214" s="41" t="s">
        <v>1148</v>
      </c>
      <c r="CP214" s="43">
        <v>3383862</v>
      </c>
      <c r="CQ214" s="7" t="s">
        <v>1148</v>
      </c>
      <c r="CS214" s="39">
        <v>16.321858697529798</v>
      </c>
      <c r="CT214" s="39" t="s">
        <v>1148</v>
      </c>
      <c r="CU214" s="39">
        <v>18.174469450796327</v>
      </c>
      <c r="CV214" s="39" t="s">
        <v>1148</v>
      </c>
      <c r="CW214" s="39">
        <v>12.963913650520889</v>
      </c>
      <c r="CX214" s="39" t="s">
        <v>1148</v>
      </c>
      <c r="CY214" s="39">
        <v>17.574505649717516</v>
      </c>
      <c r="CZ214" s="39" t="s">
        <v>1148</v>
      </c>
      <c r="DA214" s="44">
        <v>16.550968202650022</v>
      </c>
      <c r="DB214" s="7" t="s">
        <v>1148</v>
      </c>
      <c r="DC214" s="1" t="str">
        <f t="shared" si="3"/>
        <v>No</v>
      </c>
    </row>
    <row r="215" spans="1:107">
      <c r="A215" s="7" t="s">
        <v>557</v>
      </c>
      <c r="B215" s="7" t="s">
        <v>552</v>
      </c>
      <c r="C215" s="37" t="s">
        <v>63</v>
      </c>
      <c r="D215" s="298">
        <v>2166</v>
      </c>
      <c r="E215" s="299">
        <v>20166</v>
      </c>
      <c r="F215" s="27" t="s">
        <v>175</v>
      </c>
      <c r="G215" s="73" t="s">
        <v>160</v>
      </c>
      <c r="H215" s="35">
        <v>18351295</v>
      </c>
      <c r="I215" s="35">
        <v>52</v>
      </c>
      <c r="J215" s="294"/>
      <c r="K215" s="8">
        <v>236301</v>
      </c>
      <c r="L215" s="8" t="s">
        <v>1148</v>
      </c>
      <c r="M215" s="8">
        <v>35729</v>
      </c>
      <c r="N215" s="9" t="s">
        <v>1148</v>
      </c>
      <c r="O215" s="8">
        <v>8634</v>
      </c>
      <c r="P215" s="9" t="s">
        <v>1148</v>
      </c>
      <c r="Q215" s="8">
        <v>6569</v>
      </c>
      <c r="R215" s="9" t="s">
        <v>1148</v>
      </c>
      <c r="S215" s="8">
        <v>0</v>
      </c>
      <c r="T215" s="9" t="s">
        <v>1148</v>
      </c>
      <c r="U215" s="33">
        <v>287233</v>
      </c>
      <c r="V215" s="9" t="s">
        <v>1148</v>
      </c>
      <c r="W215" s="30">
        <v>114</v>
      </c>
      <c r="X215" s="9" t="s">
        <v>1148</v>
      </c>
      <c r="Y215" s="30">
        <v>14</v>
      </c>
      <c r="Z215" s="9" t="s">
        <v>1148</v>
      </c>
      <c r="AA215" s="30">
        <v>4</v>
      </c>
      <c r="AB215" s="9" t="s">
        <v>1148</v>
      </c>
      <c r="AC215" s="30">
        <v>3</v>
      </c>
      <c r="AD215" s="9" t="s">
        <v>1148</v>
      </c>
      <c r="AE215" s="80">
        <v>0</v>
      </c>
      <c r="AF215" s="46" t="s">
        <v>1148</v>
      </c>
      <c r="AG215" s="88">
        <v>135</v>
      </c>
      <c r="AH215" s="47" t="s">
        <v>1148</v>
      </c>
      <c r="AJ215" s="83">
        <v>230886</v>
      </c>
      <c r="AK215" s="46" t="s">
        <v>1148</v>
      </c>
      <c r="AL215" s="83">
        <v>35729</v>
      </c>
      <c r="AM215" s="46" t="s">
        <v>1148</v>
      </c>
      <c r="AN215" s="83">
        <v>8634</v>
      </c>
      <c r="AO215" s="46" t="s">
        <v>1148</v>
      </c>
      <c r="AP215" s="83">
        <v>6569</v>
      </c>
      <c r="AQ215" s="46" t="s">
        <v>1148</v>
      </c>
      <c r="AR215" s="83">
        <v>0</v>
      </c>
      <c r="AS215" s="46" t="s">
        <v>1148</v>
      </c>
      <c r="AT215" s="204">
        <v>281818</v>
      </c>
      <c r="AU215" s="46" t="s">
        <v>1148</v>
      </c>
      <c r="AV215" s="46">
        <v>106</v>
      </c>
      <c r="AW215" s="46" t="s">
        <v>1148</v>
      </c>
      <c r="AX215" s="46">
        <v>14</v>
      </c>
      <c r="AY215" s="46" t="s">
        <v>1148</v>
      </c>
      <c r="AZ215" s="46">
        <v>4</v>
      </c>
      <c r="BA215" s="46" t="s">
        <v>1148</v>
      </c>
      <c r="BB215" s="46">
        <v>3</v>
      </c>
      <c r="BC215" s="46" t="s">
        <v>1148</v>
      </c>
      <c r="BD215" s="46">
        <v>0</v>
      </c>
      <c r="BE215" s="46" t="s">
        <v>1148</v>
      </c>
      <c r="BF215" s="209">
        <v>127</v>
      </c>
      <c r="BG215" s="7" t="s">
        <v>1148</v>
      </c>
      <c r="BI215" s="83">
        <v>5415</v>
      </c>
      <c r="BJ215" s="46" t="s">
        <v>1148</v>
      </c>
      <c r="BK215" s="83">
        <v>0</v>
      </c>
      <c r="BL215" s="46" t="s">
        <v>1148</v>
      </c>
      <c r="BM215" s="83">
        <v>0</v>
      </c>
      <c r="BN215" s="46" t="s">
        <v>1148</v>
      </c>
      <c r="BO215" s="83">
        <v>0</v>
      </c>
      <c r="BP215" s="46" t="s">
        <v>1148</v>
      </c>
      <c r="BQ215" s="83">
        <v>0</v>
      </c>
      <c r="BR215" s="46" t="s">
        <v>1148</v>
      </c>
      <c r="BS215" s="85">
        <v>5415</v>
      </c>
      <c r="BT215" s="46" t="s">
        <v>1148</v>
      </c>
      <c r="BU215" s="46">
        <v>8</v>
      </c>
      <c r="BV215" s="46" t="s">
        <v>1148</v>
      </c>
      <c r="BW215" s="46">
        <v>0</v>
      </c>
      <c r="BX215" s="46" t="s">
        <v>1148</v>
      </c>
      <c r="BY215" s="46">
        <v>0</v>
      </c>
      <c r="BZ215" s="46" t="s">
        <v>1148</v>
      </c>
      <c r="CA215" s="46">
        <v>0</v>
      </c>
      <c r="CB215" s="46" t="s">
        <v>1148</v>
      </c>
      <c r="CC215" s="46">
        <v>0</v>
      </c>
      <c r="CD215" s="46" t="s">
        <v>1148</v>
      </c>
      <c r="CE215" s="209">
        <v>8</v>
      </c>
      <c r="CF215" s="7" t="s">
        <v>1148</v>
      </c>
      <c r="CH215" s="41">
        <v>4895707</v>
      </c>
      <c r="CI215" s="41" t="s">
        <v>1148</v>
      </c>
      <c r="CJ215" s="41">
        <v>758439</v>
      </c>
      <c r="CK215" s="41" t="s">
        <v>1148</v>
      </c>
      <c r="CL215" s="41">
        <v>231908</v>
      </c>
      <c r="CM215" s="41" t="s">
        <v>1148</v>
      </c>
      <c r="CN215" s="41">
        <v>248906</v>
      </c>
      <c r="CO215" s="41" t="s">
        <v>1148</v>
      </c>
      <c r="CP215" s="43">
        <v>6134960</v>
      </c>
      <c r="CQ215" s="7" t="s">
        <v>1148</v>
      </c>
      <c r="CS215" s="39">
        <v>20.71809683412258</v>
      </c>
      <c r="CT215" s="39" t="s">
        <v>1148</v>
      </c>
      <c r="CU215" s="39">
        <v>21.227546250944609</v>
      </c>
      <c r="CV215" s="39" t="s">
        <v>1148</v>
      </c>
      <c r="CW215" s="39">
        <v>26.859856381746582</v>
      </c>
      <c r="CX215" s="39" t="s">
        <v>1148</v>
      </c>
      <c r="CY215" s="39">
        <v>37.891003196833616</v>
      </c>
      <c r="CZ215" s="39" t="s">
        <v>1148</v>
      </c>
      <c r="DA215" s="44">
        <v>21.358827154261522</v>
      </c>
      <c r="DB215" s="7" t="s">
        <v>1148</v>
      </c>
      <c r="DC215" s="1" t="str">
        <f t="shared" si="3"/>
        <v>No</v>
      </c>
    </row>
    <row r="216" spans="1:107">
      <c r="A216" s="7" t="s">
        <v>622</v>
      </c>
      <c r="B216" s="7" t="s">
        <v>623</v>
      </c>
      <c r="C216" s="37" t="s">
        <v>46</v>
      </c>
      <c r="D216" s="298">
        <v>6024</v>
      </c>
      <c r="E216" s="299">
        <v>60024</v>
      </c>
      <c r="F216" s="27" t="s">
        <v>164</v>
      </c>
      <c r="G216" s="73" t="s">
        <v>160</v>
      </c>
      <c r="H216" s="35">
        <v>298317</v>
      </c>
      <c r="I216" s="35">
        <v>52</v>
      </c>
      <c r="J216" s="294"/>
      <c r="K216" s="8">
        <v>254346</v>
      </c>
      <c r="L216" s="8" t="s">
        <v>1148</v>
      </c>
      <c r="M216" s="8">
        <v>45050</v>
      </c>
      <c r="N216" s="9" t="s">
        <v>1148</v>
      </c>
      <c r="O216" s="8">
        <v>33032</v>
      </c>
      <c r="P216" s="9" t="s">
        <v>1148</v>
      </c>
      <c r="Q216" s="8">
        <v>20673</v>
      </c>
      <c r="R216" s="9" t="s">
        <v>1148</v>
      </c>
      <c r="S216" s="8">
        <v>0</v>
      </c>
      <c r="T216" s="9" t="s">
        <v>1148</v>
      </c>
      <c r="U216" s="33">
        <v>353101</v>
      </c>
      <c r="V216" s="9" t="s">
        <v>1148</v>
      </c>
      <c r="W216" s="30">
        <v>107.42</v>
      </c>
      <c r="X216" s="9" t="s">
        <v>1148</v>
      </c>
      <c r="Y216" s="30">
        <v>18.45</v>
      </c>
      <c r="Z216" s="9" t="s">
        <v>1148</v>
      </c>
      <c r="AA216" s="30">
        <v>12.95</v>
      </c>
      <c r="AB216" s="9" t="s">
        <v>1148</v>
      </c>
      <c r="AC216" s="30">
        <v>9.1999999999999993</v>
      </c>
      <c r="AD216" s="9" t="s">
        <v>1148</v>
      </c>
      <c r="AE216" s="80">
        <v>0</v>
      </c>
      <c r="AF216" s="46" t="s">
        <v>1148</v>
      </c>
      <c r="AG216" s="88">
        <v>148.01999999999998</v>
      </c>
      <c r="AH216" s="47" t="s">
        <v>1148</v>
      </c>
      <c r="AJ216" s="83">
        <v>254346</v>
      </c>
      <c r="AK216" s="46" t="s">
        <v>1148</v>
      </c>
      <c r="AL216" s="83">
        <v>45050</v>
      </c>
      <c r="AM216" s="46" t="s">
        <v>1148</v>
      </c>
      <c r="AN216" s="83">
        <v>33032</v>
      </c>
      <c r="AO216" s="46" t="s">
        <v>1148</v>
      </c>
      <c r="AP216" s="83">
        <v>20673</v>
      </c>
      <c r="AQ216" s="46" t="s">
        <v>1148</v>
      </c>
      <c r="AR216" s="83">
        <v>0</v>
      </c>
      <c r="AS216" s="46" t="s">
        <v>1148</v>
      </c>
      <c r="AT216" s="204">
        <v>353101</v>
      </c>
      <c r="AU216" s="46" t="s">
        <v>1148</v>
      </c>
      <c r="AV216" s="46">
        <v>107.42</v>
      </c>
      <c r="AW216" s="46" t="s">
        <v>1148</v>
      </c>
      <c r="AX216" s="46">
        <v>18.45</v>
      </c>
      <c r="AY216" s="46" t="s">
        <v>1148</v>
      </c>
      <c r="AZ216" s="46">
        <v>12.95</v>
      </c>
      <c r="BA216" s="46" t="s">
        <v>1148</v>
      </c>
      <c r="BB216" s="46">
        <v>9.1999999999999993</v>
      </c>
      <c r="BC216" s="46" t="s">
        <v>1148</v>
      </c>
      <c r="BD216" s="46">
        <v>0</v>
      </c>
      <c r="BE216" s="46" t="s">
        <v>1148</v>
      </c>
      <c r="BF216" s="209">
        <v>148.01999999999998</v>
      </c>
      <c r="BG216" s="7" t="s">
        <v>1148</v>
      </c>
      <c r="BI216" s="83">
        <v>0</v>
      </c>
      <c r="BJ216" s="46" t="s">
        <v>1148</v>
      </c>
      <c r="BK216" s="83">
        <v>0</v>
      </c>
      <c r="BL216" s="46" t="s">
        <v>1148</v>
      </c>
      <c r="BM216" s="83">
        <v>0</v>
      </c>
      <c r="BN216" s="46" t="s">
        <v>1148</v>
      </c>
      <c r="BO216" s="83">
        <v>0</v>
      </c>
      <c r="BP216" s="46" t="s">
        <v>1148</v>
      </c>
      <c r="BQ216" s="83">
        <v>0</v>
      </c>
      <c r="BR216" s="46" t="s">
        <v>1148</v>
      </c>
      <c r="BS216" s="85">
        <v>0</v>
      </c>
      <c r="BT216" s="46" t="s">
        <v>1148</v>
      </c>
      <c r="BU216" s="46">
        <v>0</v>
      </c>
      <c r="BV216" s="46" t="s">
        <v>1148</v>
      </c>
      <c r="BW216" s="46">
        <v>0</v>
      </c>
      <c r="BX216" s="46" t="s">
        <v>1148</v>
      </c>
      <c r="BY216" s="46">
        <v>0</v>
      </c>
      <c r="BZ216" s="46" t="s">
        <v>1148</v>
      </c>
      <c r="CA216" s="46">
        <v>0</v>
      </c>
      <c r="CB216" s="46" t="s">
        <v>1148</v>
      </c>
      <c r="CC216" s="46">
        <v>0</v>
      </c>
      <c r="CD216" s="46" t="s">
        <v>1148</v>
      </c>
      <c r="CE216" s="209">
        <v>0</v>
      </c>
      <c r="CF216" s="7" t="s">
        <v>1148</v>
      </c>
      <c r="CH216" s="41">
        <v>0</v>
      </c>
      <c r="CI216" s="41" t="s">
        <v>1148</v>
      </c>
      <c r="CJ216" s="41">
        <v>0</v>
      </c>
      <c r="CK216" s="41" t="s">
        <v>1148</v>
      </c>
      <c r="CL216" s="41">
        <v>0</v>
      </c>
      <c r="CM216" s="41" t="s">
        <v>1148</v>
      </c>
      <c r="CN216" s="41">
        <v>0</v>
      </c>
      <c r="CO216" s="41" t="s">
        <v>1148</v>
      </c>
      <c r="CP216" s="43">
        <v>0</v>
      </c>
      <c r="CQ216" s="7" t="s">
        <v>1148</v>
      </c>
      <c r="CS216" s="39">
        <v>0</v>
      </c>
      <c r="CT216" s="39" t="s">
        <v>1148</v>
      </c>
      <c r="CU216" s="39">
        <v>0</v>
      </c>
      <c r="CV216" s="39" t="s">
        <v>1148</v>
      </c>
      <c r="CW216" s="39">
        <v>0</v>
      </c>
      <c r="CX216" s="39" t="s">
        <v>1148</v>
      </c>
      <c r="CY216" s="39">
        <v>0</v>
      </c>
      <c r="CZ216" s="39" t="s">
        <v>1148</v>
      </c>
      <c r="DA216" s="44">
        <v>0</v>
      </c>
      <c r="DB216" s="7" t="s">
        <v>1148</v>
      </c>
      <c r="DC216" s="1" t="str">
        <f t="shared" si="3"/>
        <v>No</v>
      </c>
    </row>
    <row r="217" spans="1:107">
      <c r="A217" s="7" t="s">
        <v>460</v>
      </c>
      <c r="B217" s="7" t="s">
        <v>461</v>
      </c>
      <c r="C217" s="37" t="s">
        <v>84</v>
      </c>
      <c r="D217" s="298">
        <v>6009</v>
      </c>
      <c r="E217" s="299">
        <v>60009</v>
      </c>
      <c r="F217" s="27" t="s">
        <v>164</v>
      </c>
      <c r="G217" s="73" t="s">
        <v>160</v>
      </c>
      <c r="H217" s="35">
        <v>235730</v>
      </c>
      <c r="I217" s="35">
        <v>52</v>
      </c>
      <c r="J217" s="294"/>
      <c r="K217" s="8">
        <v>235329</v>
      </c>
      <c r="L217" s="8" t="s">
        <v>1148</v>
      </c>
      <c r="M217" s="8">
        <v>52699</v>
      </c>
      <c r="N217" s="9" t="s">
        <v>1148</v>
      </c>
      <c r="O217" s="8">
        <v>21903</v>
      </c>
      <c r="P217" s="9" t="s">
        <v>1148</v>
      </c>
      <c r="Q217" s="8">
        <v>14943</v>
      </c>
      <c r="R217" s="9" t="s">
        <v>1148</v>
      </c>
      <c r="S217" s="8">
        <v>0</v>
      </c>
      <c r="T217" s="9" t="s">
        <v>1148</v>
      </c>
      <c r="U217" s="33">
        <v>324874</v>
      </c>
      <c r="V217" s="9" t="s">
        <v>1148</v>
      </c>
      <c r="W217" s="30">
        <v>136</v>
      </c>
      <c r="X217" s="9" t="s">
        <v>1148</v>
      </c>
      <c r="Y217" s="30">
        <v>29.4</v>
      </c>
      <c r="Z217" s="9" t="s">
        <v>1148</v>
      </c>
      <c r="AA217" s="30">
        <v>12.5</v>
      </c>
      <c r="AB217" s="9" t="s">
        <v>1148</v>
      </c>
      <c r="AC217" s="30">
        <v>8.6999999999999993</v>
      </c>
      <c r="AD217" s="9" t="s">
        <v>1148</v>
      </c>
      <c r="AE217" s="80">
        <v>0</v>
      </c>
      <c r="AF217" s="46" t="s">
        <v>1148</v>
      </c>
      <c r="AG217" s="88">
        <v>186.6</v>
      </c>
      <c r="AH217" s="47" t="s">
        <v>1148</v>
      </c>
      <c r="AJ217" s="83">
        <v>212624</v>
      </c>
      <c r="AK217" s="46" t="s">
        <v>1148</v>
      </c>
      <c r="AL217" s="83">
        <v>52699</v>
      </c>
      <c r="AM217" s="46" t="s">
        <v>1148</v>
      </c>
      <c r="AN217" s="83">
        <v>21903</v>
      </c>
      <c r="AO217" s="46" t="s">
        <v>1148</v>
      </c>
      <c r="AP217" s="83">
        <v>14943</v>
      </c>
      <c r="AQ217" s="46" t="s">
        <v>1148</v>
      </c>
      <c r="AR217" s="83">
        <v>0</v>
      </c>
      <c r="AS217" s="46" t="s">
        <v>1148</v>
      </c>
      <c r="AT217" s="204">
        <v>302169</v>
      </c>
      <c r="AU217" s="46" t="s">
        <v>1148</v>
      </c>
      <c r="AV217" s="46">
        <v>118</v>
      </c>
      <c r="AW217" s="46" t="s">
        <v>1148</v>
      </c>
      <c r="AX217" s="46">
        <v>29.4</v>
      </c>
      <c r="AY217" s="46" t="s">
        <v>1148</v>
      </c>
      <c r="AZ217" s="46">
        <v>12.5</v>
      </c>
      <c r="BA217" s="46" t="s">
        <v>1148</v>
      </c>
      <c r="BB217" s="46">
        <v>8.6999999999999993</v>
      </c>
      <c r="BC217" s="46" t="s">
        <v>1148</v>
      </c>
      <c r="BD217" s="46">
        <v>0</v>
      </c>
      <c r="BE217" s="46" t="s">
        <v>1148</v>
      </c>
      <c r="BF217" s="209">
        <v>168.6</v>
      </c>
      <c r="BG217" s="7" t="s">
        <v>1148</v>
      </c>
      <c r="BI217" s="83">
        <v>22705</v>
      </c>
      <c r="BJ217" s="46" t="s">
        <v>1148</v>
      </c>
      <c r="BK217" s="83">
        <v>0</v>
      </c>
      <c r="BL217" s="46" t="s">
        <v>1148</v>
      </c>
      <c r="BM217" s="83">
        <v>0</v>
      </c>
      <c r="BN217" s="46" t="s">
        <v>1148</v>
      </c>
      <c r="BO217" s="83">
        <v>0</v>
      </c>
      <c r="BP217" s="46" t="s">
        <v>1148</v>
      </c>
      <c r="BQ217" s="83">
        <v>0</v>
      </c>
      <c r="BR217" s="46" t="s">
        <v>1148</v>
      </c>
      <c r="BS217" s="85">
        <v>22705</v>
      </c>
      <c r="BT217" s="46" t="s">
        <v>1148</v>
      </c>
      <c r="BU217" s="46">
        <v>18</v>
      </c>
      <c r="BV217" s="46" t="s">
        <v>1148</v>
      </c>
      <c r="BW217" s="46">
        <v>0</v>
      </c>
      <c r="BX217" s="46" t="s">
        <v>1148</v>
      </c>
      <c r="BY217" s="46">
        <v>0</v>
      </c>
      <c r="BZ217" s="46" t="s">
        <v>1148</v>
      </c>
      <c r="CA217" s="46">
        <v>0</v>
      </c>
      <c r="CB217" s="46" t="s">
        <v>1148</v>
      </c>
      <c r="CC217" s="46">
        <v>0</v>
      </c>
      <c r="CD217" s="46" t="s">
        <v>1148</v>
      </c>
      <c r="CE217" s="209">
        <v>18</v>
      </c>
      <c r="CF217" s="7" t="s">
        <v>1148</v>
      </c>
      <c r="CH217" s="41">
        <v>0</v>
      </c>
      <c r="CI217" s="41" t="s">
        <v>1148</v>
      </c>
      <c r="CJ217" s="41">
        <v>0</v>
      </c>
      <c r="CK217" s="41" t="s">
        <v>1148</v>
      </c>
      <c r="CL217" s="41">
        <v>0</v>
      </c>
      <c r="CM217" s="41" t="s">
        <v>1148</v>
      </c>
      <c r="CN217" s="41">
        <v>0</v>
      </c>
      <c r="CO217" s="41" t="s">
        <v>1148</v>
      </c>
      <c r="CP217" s="43">
        <v>0</v>
      </c>
      <c r="CQ217" s="7" t="s">
        <v>1148</v>
      </c>
      <c r="CS217" s="39">
        <v>0</v>
      </c>
      <c r="CT217" s="39" t="s">
        <v>1148</v>
      </c>
      <c r="CU217" s="39">
        <v>0</v>
      </c>
      <c r="CV217" s="39" t="s">
        <v>1148</v>
      </c>
      <c r="CW217" s="39">
        <v>0</v>
      </c>
      <c r="CX217" s="39" t="s">
        <v>1148</v>
      </c>
      <c r="CY217" s="39">
        <v>0</v>
      </c>
      <c r="CZ217" s="39" t="s">
        <v>1148</v>
      </c>
      <c r="DA217" s="44">
        <v>0</v>
      </c>
      <c r="DB217" s="7" t="s">
        <v>1148</v>
      </c>
      <c r="DC217" s="1" t="str">
        <f t="shared" si="3"/>
        <v>No</v>
      </c>
    </row>
    <row r="218" spans="1:107">
      <c r="A218" s="7" t="s">
        <v>707</v>
      </c>
      <c r="B218" s="7" t="s">
        <v>708</v>
      </c>
      <c r="C218" s="37" t="s">
        <v>73</v>
      </c>
      <c r="D218" s="298">
        <v>5024</v>
      </c>
      <c r="E218" s="299">
        <v>50024</v>
      </c>
      <c r="F218" s="27" t="s">
        <v>167</v>
      </c>
      <c r="G218" s="73" t="s">
        <v>160</v>
      </c>
      <c r="H218" s="35">
        <v>387550</v>
      </c>
      <c r="I218" s="35">
        <v>52</v>
      </c>
      <c r="J218" s="294"/>
      <c r="K218" s="8">
        <v>146833</v>
      </c>
      <c r="L218" s="8" t="s">
        <v>1148</v>
      </c>
      <c r="M218" s="8">
        <v>29506</v>
      </c>
      <c r="N218" s="9" t="s">
        <v>1148</v>
      </c>
      <c r="O218" s="8">
        <v>2044</v>
      </c>
      <c r="P218" s="9" t="s">
        <v>1148</v>
      </c>
      <c r="Q218" s="8">
        <v>9632</v>
      </c>
      <c r="R218" s="9" t="s">
        <v>1148</v>
      </c>
      <c r="S218" s="8">
        <v>0</v>
      </c>
      <c r="T218" s="9" t="s">
        <v>1148</v>
      </c>
      <c r="U218" s="33">
        <v>188015</v>
      </c>
      <c r="V218" s="9" t="s">
        <v>1148</v>
      </c>
      <c r="W218" s="30">
        <v>77</v>
      </c>
      <c r="X218" s="9" t="s">
        <v>1148</v>
      </c>
      <c r="Y218" s="30">
        <v>15</v>
      </c>
      <c r="Z218" s="9" t="s">
        <v>1148</v>
      </c>
      <c r="AA218" s="30">
        <v>1</v>
      </c>
      <c r="AB218" s="9" t="s">
        <v>1148</v>
      </c>
      <c r="AC218" s="30">
        <v>5</v>
      </c>
      <c r="AD218" s="9" t="s">
        <v>1148</v>
      </c>
      <c r="AE218" s="80">
        <v>0</v>
      </c>
      <c r="AF218" s="46" t="s">
        <v>1148</v>
      </c>
      <c r="AG218" s="88">
        <v>98</v>
      </c>
      <c r="AH218" s="47" t="s">
        <v>1148</v>
      </c>
      <c r="AJ218" s="83">
        <v>146833</v>
      </c>
      <c r="AK218" s="46" t="s">
        <v>1148</v>
      </c>
      <c r="AL218" s="83">
        <v>29506</v>
      </c>
      <c r="AM218" s="46" t="s">
        <v>1148</v>
      </c>
      <c r="AN218" s="83">
        <v>2044</v>
      </c>
      <c r="AO218" s="46" t="s">
        <v>1148</v>
      </c>
      <c r="AP218" s="83">
        <v>9632</v>
      </c>
      <c r="AQ218" s="46" t="s">
        <v>1148</v>
      </c>
      <c r="AR218" s="83">
        <v>0</v>
      </c>
      <c r="AS218" s="46" t="s">
        <v>1148</v>
      </c>
      <c r="AT218" s="204">
        <v>188015</v>
      </c>
      <c r="AU218" s="46" t="s">
        <v>1148</v>
      </c>
      <c r="AV218" s="46">
        <v>77</v>
      </c>
      <c r="AW218" s="46" t="s">
        <v>1148</v>
      </c>
      <c r="AX218" s="46">
        <v>15</v>
      </c>
      <c r="AY218" s="46" t="s">
        <v>1148</v>
      </c>
      <c r="AZ218" s="46">
        <v>1</v>
      </c>
      <c r="BA218" s="46" t="s">
        <v>1148</v>
      </c>
      <c r="BB218" s="46">
        <v>5</v>
      </c>
      <c r="BC218" s="46" t="s">
        <v>1148</v>
      </c>
      <c r="BD218" s="46">
        <v>0</v>
      </c>
      <c r="BE218" s="46" t="s">
        <v>1148</v>
      </c>
      <c r="BF218" s="209">
        <v>98</v>
      </c>
      <c r="BG218" s="7" t="s">
        <v>1148</v>
      </c>
      <c r="BI218" s="83">
        <v>0</v>
      </c>
      <c r="BJ218" s="46" t="s">
        <v>1148</v>
      </c>
      <c r="BK218" s="83">
        <v>0</v>
      </c>
      <c r="BL218" s="46" t="s">
        <v>1148</v>
      </c>
      <c r="BM218" s="83">
        <v>0</v>
      </c>
      <c r="BN218" s="46" t="s">
        <v>1148</v>
      </c>
      <c r="BO218" s="83">
        <v>0</v>
      </c>
      <c r="BP218" s="46" t="s">
        <v>1148</v>
      </c>
      <c r="BQ218" s="83">
        <v>0</v>
      </c>
      <c r="BR218" s="46" t="s">
        <v>1148</v>
      </c>
      <c r="BS218" s="85">
        <v>0</v>
      </c>
      <c r="BT218" s="46" t="s">
        <v>1148</v>
      </c>
      <c r="BU218" s="46">
        <v>0</v>
      </c>
      <c r="BV218" s="46" t="s">
        <v>1148</v>
      </c>
      <c r="BW218" s="46">
        <v>0</v>
      </c>
      <c r="BX218" s="46" t="s">
        <v>1148</v>
      </c>
      <c r="BY218" s="46">
        <v>0</v>
      </c>
      <c r="BZ218" s="46" t="s">
        <v>1148</v>
      </c>
      <c r="CA218" s="46">
        <v>0</v>
      </c>
      <c r="CB218" s="46" t="s">
        <v>1148</v>
      </c>
      <c r="CC218" s="46">
        <v>0</v>
      </c>
      <c r="CD218" s="46" t="s">
        <v>1148</v>
      </c>
      <c r="CE218" s="209">
        <v>0</v>
      </c>
      <c r="CF218" s="7" t="s">
        <v>1148</v>
      </c>
      <c r="CH218" s="41">
        <v>0</v>
      </c>
      <c r="CI218" s="41" t="s">
        <v>1148</v>
      </c>
      <c r="CJ218" s="41">
        <v>0</v>
      </c>
      <c r="CK218" s="41" t="s">
        <v>1148</v>
      </c>
      <c r="CL218" s="41">
        <v>0</v>
      </c>
      <c r="CM218" s="41" t="s">
        <v>1148</v>
      </c>
      <c r="CN218" s="41">
        <v>0</v>
      </c>
      <c r="CO218" s="41" t="s">
        <v>1148</v>
      </c>
      <c r="CP218" s="43">
        <v>0</v>
      </c>
      <c r="CQ218" s="7" t="s">
        <v>1148</v>
      </c>
      <c r="CS218" s="39">
        <v>0</v>
      </c>
      <c r="CT218" s="39" t="s">
        <v>1148</v>
      </c>
      <c r="CU218" s="39">
        <v>0</v>
      </c>
      <c r="CV218" s="39" t="s">
        <v>1148</v>
      </c>
      <c r="CW218" s="39">
        <v>0</v>
      </c>
      <c r="CX218" s="39" t="s">
        <v>1148</v>
      </c>
      <c r="CY218" s="39">
        <v>0</v>
      </c>
      <c r="CZ218" s="39" t="s">
        <v>1148</v>
      </c>
      <c r="DA218" s="44">
        <v>0</v>
      </c>
      <c r="DB218" s="7" t="s">
        <v>1148</v>
      </c>
      <c r="DC218" s="1" t="str">
        <f t="shared" si="3"/>
        <v>No</v>
      </c>
    </row>
    <row r="219" spans="1:107">
      <c r="A219" s="7" t="s">
        <v>643</v>
      </c>
      <c r="B219" s="7" t="s">
        <v>644</v>
      </c>
      <c r="C219" s="37" t="s">
        <v>54</v>
      </c>
      <c r="D219" s="298">
        <v>5028</v>
      </c>
      <c r="E219" s="299">
        <v>50028</v>
      </c>
      <c r="F219" s="27" t="s">
        <v>167</v>
      </c>
      <c r="G219" s="73" t="s">
        <v>160</v>
      </c>
      <c r="H219" s="35">
        <v>110621</v>
      </c>
      <c r="I219" s="35">
        <v>51</v>
      </c>
      <c r="J219" s="294"/>
      <c r="K219" s="8">
        <v>178328</v>
      </c>
      <c r="L219" s="8" t="s">
        <v>1148</v>
      </c>
      <c r="M219" s="8">
        <v>21680</v>
      </c>
      <c r="N219" s="9" t="s">
        <v>1148</v>
      </c>
      <c r="O219" s="8">
        <v>3915</v>
      </c>
      <c r="P219" s="9" t="s">
        <v>1148</v>
      </c>
      <c r="Q219" s="8">
        <v>39702</v>
      </c>
      <c r="R219" s="9" t="s">
        <v>1148</v>
      </c>
      <c r="S219" s="8">
        <v>0</v>
      </c>
      <c r="T219" s="9" t="s">
        <v>1148</v>
      </c>
      <c r="U219" s="33">
        <v>243625</v>
      </c>
      <c r="V219" s="9" t="s">
        <v>1148</v>
      </c>
      <c r="W219" s="30">
        <v>109.56</v>
      </c>
      <c r="X219" s="9" t="s">
        <v>1148</v>
      </c>
      <c r="Y219" s="30">
        <v>17.72</v>
      </c>
      <c r="Z219" s="9" t="s">
        <v>1148</v>
      </c>
      <c r="AA219" s="30">
        <v>3.73</v>
      </c>
      <c r="AB219" s="9" t="s">
        <v>1148</v>
      </c>
      <c r="AC219" s="30">
        <v>24.16</v>
      </c>
      <c r="AD219" s="9" t="s">
        <v>1148</v>
      </c>
      <c r="AE219" s="80">
        <v>0</v>
      </c>
      <c r="AF219" s="46" t="s">
        <v>1148</v>
      </c>
      <c r="AG219" s="88">
        <v>155.16999999999999</v>
      </c>
      <c r="AH219" s="47" t="s">
        <v>1148</v>
      </c>
      <c r="AJ219" s="83">
        <v>152567</v>
      </c>
      <c r="AK219" s="46" t="s">
        <v>1148</v>
      </c>
      <c r="AL219" s="83">
        <v>17541</v>
      </c>
      <c r="AM219" s="46" t="s">
        <v>1148</v>
      </c>
      <c r="AN219" s="83">
        <v>2093</v>
      </c>
      <c r="AO219" s="46" t="s">
        <v>1148</v>
      </c>
      <c r="AP219" s="83">
        <v>35672</v>
      </c>
      <c r="AQ219" s="46" t="s">
        <v>1148</v>
      </c>
      <c r="AR219" s="83">
        <v>0</v>
      </c>
      <c r="AS219" s="46" t="s">
        <v>1148</v>
      </c>
      <c r="AT219" s="204">
        <v>207873</v>
      </c>
      <c r="AU219" s="46" t="s">
        <v>1148</v>
      </c>
      <c r="AV219" s="46">
        <v>86.66</v>
      </c>
      <c r="AW219" s="46" t="s">
        <v>1148</v>
      </c>
      <c r="AX219" s="46">
        <v>9</v>
      </c>
      <c r="AY219" s="46" t="s">
        <v>1148</v>
      </c>
      <c r="AZ219" s="46">
        <v>1</v>
      </c>
      <c r="BA219" s="46" t="s">
        <v>1148</v>
      </c>
      <c r="BB219" s="46">
        <v>21.16</v>
      </c>
      <c r="BC219" s="46" t="s">
        <v>1148</v>
      </c>
      <c r="BD219" s="46">
        <v>0</v>
      </c>
      <c r="BE219" s="46" t="s">
        <v>1148</v>
      </c>
      <c r="BF219" s="209">
        <v>117.82</v>
      </c>
      <c r="BG219" s="7" t="s">
        <v>1148</v>
      </c>
      <c r="BI219" s="83">
        <v>25761</v>
      </c>
      <c r="BJ219" s="46" t="s">
        <v>1148</v>
      </c>
      <c r="BK219" s="83">
        <v>4139</v>
      </c>
      <c r="BL219" s="46" t="s">
        <v>1148</v>
      </c>
      <c r="BM219" s="83">
        <v>1822</v>
      </c>
      <c r="BN219" s="46" t="s">
        <v>1148</v>
      </c>
      <c r="BO219" s="83">
        <v>4030</v>
      </c>
      <c r="BP219" s="46" t="s">
        <v>1148</v>
      </c>
      <c r="BQ219" s="83">
        <v>0</v>
      </c>
      <c r="BR219" s="46" t="s">
        <v>1148</v>
      </c>
      <c r="BS219" s="85">
        <v>35752</v>
      </c>
      <c r="BT219" s="46" t="s">
        <v>1148</v>
      </c>
      <c r="BU219" s="46">
        <v>22.9</v>
      </c>
      <c r="BV219" s="46" t="s">
        <v>1148</v>
      </c>
      <c r="BW219" s="46">
        <v>8.7199999999999989</v>
      </c>
      <c r="BX219" s="46" t="s">
        <v>1148</v>
      </c>
      <c r="BY219" s="46">
        <v>2.73</v>
      </c>
      <c r="BZ219" s="46" t="s">
        <v>1148</v>
      </c>
      <c r="CA219" s="46">
        <v>3</v>
      </c>
      <c r="CB219" s="46" t="s">
        <v>1148</v>
      </c>
      <c r="CC219" s="46">
        <v>0</v>
      </c>
      <c r="CD219" s="46" t="s">
        <v>1148</v>
      </c>
      <c r="CE219" s="209">
        <v>37.35</v>
      </c>
      <c r="CF219" s="7" t="s">
        <v>1148</v>
      </c>
      <c r="CH219" s="41">
        <v>0</v>
      </c>
      <c r="CI219" s="41" t="s">
        <v>1148</v>
      </c>
      <c r="CJ219" s="41">
        <v>0</v>
      </c>
      <c r="CK219" s="41" t="s">
        <v>1148</v>
      </c>
      <c r="CL219" s="41">
        <v>0</v>
      </c>
      <c r="CM219" s="41" t="s">
        <v>1148</v>
      </c>
      <c r="CN219" s="41">
        <v>0</v>
      </c>
      <c r="CO219" s="41" t="s">
        <v>1148</v>
      </c>
      <c r="CP219" s="43">
        <v>0</v>
      </c>
      <c r="CQ219" s="7" t="s">
        <v>1148</v>
      </c>
      <c r="CS219" s="39">
        <v>0</v>
      </c>
      <c r="CT219" s="39" t="s">
        <v>1148</v>
      </c>
      <c r="CU219" s="39">
        <v>0</v>
      </c>
      <c r="CV219" s="39" t="s">
        <v>1148</v>
      </c>
      <c r="CW219" s="39">
        <v>0</v>
      </c>
      <c r="CX219" s="39" t="s">
        <v>1148</v>
      </c>
      <c r="CY219" s="39">
        <v>0</v>
      </c>
      <c r="CZ219" s="39" t="s">
        <v>1148</v>
      </c>
      <c r="DA219" s="44">
        <v>0</v>
      </c>
      <c r="DB219" s="7" t="s">
        <v>1148</v>
      </c>
      <c r="DC219" s="1" t="str">
        <f t="shared" si="3"/>
        <v>No</v>
      </c>
    </row>
    <row r="220" spans="1:107">
      <c r="A220" s="7" t="s">
        <v>742</v>
      </c>
      <c r="B220" s="7" t="s">
        <v>743</v>
      </c>
      <c r="C220" s="37" t="s">
        <v>48</v>
      </c>
      <c r="D220" s="298">
        <v>3096</v>
      </c>
      <c r="E220" s="299">
        <v>30096</v>
      </c>
      <c r="F220" s="27" t="s">
        <v>167</v>
      </c>
      <c r="G220" s="73" t="s">
        <v>160</v>
      </c>
      <c r="H220" s="35">
        <v>98081</v>
      </c>
      <c r="I220" s="35">
        <v>51</v>
      </c>
      <c r="J220" s="294"/>
      <c r="K220" s="8">
        <v>197583</v>
      </c>
      <c r="L220" s="8" t="s">
        <v>1148</v>
      </c>
      <c r="M220" s="8">
        <v>14206</v>
      </c>
      <c r="N220" s="9" t="s">
        <v>1148</v>
      </c>
      <c r="O220" s="8">
        <v>2160</v>
      </c>
      <c r="P220" s="9" t="s">
        <v>1148</v>
      </c>
      <c r="Q220" s="8">
        <v>31166</v>
      </c>
      <c r="R220" s="9" t="s">
        <v>1148</v>
      </c>
      <c r="S220" s="8">
        <v>0</v>
      </c>
      <c r="T220" s="9" t="s">
        <v>1148</v>
      </c>
      <c r="U220" s="33">
        <v>245115</v>
      </c>
      <c r="V220" s="9" t="s">
        <v>1148</v>
      </c>
      <c r="W220" s="30">
        <v>108</v>
      </c>
      <c r="X220" s="9" t="s">
        <v>1148</v>
      </c>
      <c r="Y220" s="30">
        <v>6</v>
      </c>
      <c r="Z220" s="9" t="s">
        <v>1148</v>
      </c>
      <c r="AA220" s="30">
        <v>1</v>
      </c>
      <c r="AB220" s="9" t="s">
        <v>1148</v>
      </c>
      <c r="AC220" s="30">
        <v>21.5</v>
      </c>
      <c r="AD220" s="9" t="s">
        <v>1148</v>
      </c>
      <c r="AE220" s="80">
        <v>0</v>
      </c>
      <c r="AF220" s="46" t="s">
        <v>1148</v>
      </c>
      <c r="AG220" s="88">
        <v>136.5</v>
      </c>
      <c r="AH220" s="47" t="s">
        <v>1148</v>
      </c>
      <c r="AJ220" s="83">
        <v>176396</v>
      </c>
      <c r="AK220" s="46" t="s">
        <v>1148</v>
      </c>
      <c r="AL220" s="83">
        <v>12263</v>
      </c>
      <c r="AM220" s="46" t="s">
        <v>1148</v>
      </c>
      <c r="AN220" s="83">
        <v>2160</v>
      </c>
      <c r="AO220" s="46" t="s">
        <v>1148</v>
      </c>
      <c r="AP220" s="83">
        <v>29131</v>
      </c>
      <c r="AQ220" s="46" t="s">
        <v>1148</v>
      </c>
      <c r="AR220" s="83">
        <v>0</v>
      </c>
      <c r="AS220" s="46" t="s">
        <v>1148</v>
      </c>
      <c r="AT220" s="204">
        <v>219950</v>
      </c>
      <c r="AU220" s="46" t="s">
        <v>1148</v>
      </c>
      <c r="AV220" s="46">
        <v>87</v>
      </c>
      <c r="AW220" s="46" t="s">
        <v>1148</v>
      </c>
      <c r="AX220" s="46">
        <v>5</v>
      </c>
      <c r="AY220" s="46" t="s">
        <v>1148</v>
      </c>
      <c r="AZ220" s="46">
        <v>1</v>
      </c>
      <c r="BA220" s="46" t="s">
        <v>1148</v>
      </c>
      <c r="BB220" s="46">
        <v>18.5</v>
      </c>
      <c r="BC220" s="46" t="s">
        <v>1148</v>
      </c>
      <c r="BD220" s="46">
        <v>0</v>
      </c>
      <c r="BE220" s="46" t="s">
        <v>1148</v>
      </c>
      <c r="BF220" s="209">
        <v>111.5</v>
      </c>
      <c r="BG220" s="7" t="s">
        <v>1148</v>
      </c>
      <c r="BI220" s="83">
        <v>21187</v>
      </c>
      <c r="BJ220" s="46" t="s">
        <v>1148</v>
      </c>
      <c r="BK220" s="83">
        <v>1943</v>
      </c>
      <c r="BL220" s="46" t="s">
        <v>1148</v>
      </c>
      <c r="BM220" s="83">
        <v>0</v>
      </c>
      <c r="BN220" s="46" t="s">
        <v>1148</v>
      </c>
      <c r="BO220" s="83">
        <v>2035</v>
      </c>
      <c r="BP220" s="46" t="s">
        <v>1148</v>
      </c>
      <c r="BQ220" s="83">
        <v>0</v>
      </c>
      <c r="BR220" s="46" t="s">
        <v>1148</v>
      </c>
      <c r="BS220" s="85">
        <v>25165</v>
      </c>
      <c r="BT220" s="46" t="s">
        <v>1148</v>
      </c>
      <c r="BU220" s="46">
        <v>21</v>
      </c>
      <c r="BV220" s="46" t="s">
        <v>1148</v>
      </c>
      <c r="BW220" s="46">
        <v>1</v>
      </c>
      <c r="BX220" s="46" t="s">
        <v>1148</v>
      </c>
      <c r="BY220" s="46">
        <v>0</v>
      </c>
      <c r="BZ220" s="46" t="s">
        <v>1148</v>
      </c>
      <c r="CA220" s="46">
        <v>3</v>
      </c>
      <c r="CB220" s="46" t="s">
        <v>1148</v>
      </c>
      <c r="CC220" s="46">
        <v>0</v>
      </c>
      <c r="CD220" s="46" t="s">
        <v>1148</v>
      </c>
      <c r="CE220" s="209">
        <v>25</v>
      </c>
      <c r="CF220" s="7" t="s">
        <v>1148</v>
      </c>
      <c r="CH220" s="41">
        <v>2074663</v>
      </c>
      <c r="CI220" s="41" t="s">
        <v>1148</v>
      </c>
      <c r="CJ220" s="41">
        <v>210861</v>
      </c>
      <c r="CK220" s="41" t="s">
        <v>1148</v>
      </c>
      <c r="CL220" s="41">
        <v>37368</v>
      </c>
      <c r="CM220" s="41" t="s">
        <v>1148</v>
      </c>
      <c r="CN220" s="41">
        <v>341019</v>
      </c>
      <c r="CO220" s="41" t="s">
        <v>1148</v>
      </c>
      <c r="CP220" s="43">
        <v>2663911</v>
      </c>
      <c r="CQ220" s="7" t="s">
        <v>1148</v>
      </c>
      <c r="CS220" s="39">
        <v>10.500210038313012</v>
      </c>
      <c r="CT220" s="39" t="s">
        <v>1148</v>
      </c>
      <c r="CU220" s="39">
        <v>14.843094467126566</v>
      </c>
      <c r="CV220" s="39" t="s">
        <v>1148</v>
      </c>
      <c r="CW220" s="39">
        <v>17.3</v>
      </c>
      <c r="CX220" s="39" t="s">
        <v>1148</v>
      </c>
      <c r="CY220" s="39">
        <v>10.942020150163639</v>
      </c>
      <c r="CZ220" s="39" t="s">
        <v>1148</v>
      </c>
      <c r="DA220" s="44">
        <v>10.868004814066866</v>
      </c>
      <c r="DB220" s="7" t="s">
        <v>1148</v>
      </c>
      <c r="DC220" s="1" t="str">
        <f t="shared" si="3"/>
        <v>No</v>
      </c>
    </row>
    <row r="221" spans="1:107">
      <c r="A221" s="7" t="s">
        <v>776</v>
      </c>
      <c r="B221" s="7" t="s">
        <v>208</v>
      </c>
      <c r="C221" s="37" t="s">
        <v>36</v>
      </c>
      <c r="D221" s="298">
        <v>4180</v>
      </c>
      <c r="E221" s="299">
        <v>40180</v>
      </c>
      <c r="F221" s="27" t="s">
        <v>114</v>
      </c>
      <c r="G221" s="73" t="s">
        <v>160</v>
      </c>
      <c r="H221" s="35">
        <v>128754</v>
      </c>
      <c r="I221" s="35">
        <v>51</v>
      </c>
      <c r="J221" s="294"/>
      <c r="K221" s="8">
        <v>235126</v>
      </c>
      <c r="L221" s="8" t="s">
        <v>1148</v>
      </c>
      <c r="M221" s="8">
        <v>20426</v>
      </c>
      <c r="N221" s="9" t="s">
        <v>1148</v>
      </c>
      <c r="O221" s="8">
        <v>0</v>
      </c>
      <c r="P221" s="9" t="s">
        <v>1148</v>
      </c>
      <c r="Q221" s="8">
        <v>6698</v>
      </c>
      <c r="R221" s="9" t="s">
        <v>1148</v>
      </c>
      <c r="S221" s="8">
        <v>0</v>
      </c>
      <c r="T221" s="9" t="s">
        <v>1148</v>
      </c>
      <c r="U221" s="33">
        <v>262250</v>
      </c>
      <c r="V221" s="9" t="s">
        <v>1148</v>
      </c>
      <c r="W221" s="30">
        <v>224.34</v>
      </c>
      <c r="X221" s="9" t="s">
        <v>1148</v>
      </c>
      <c r="Y221" s="30">
        <v>11.33</v>
      </c>
      <c r="Z221" s="9" t="s">
        <v>1148</v>
      </c>
      <c r="AA221" s="30">
        <v>0</v>
      </c>
      <c r="AB221" s="9" t="s">
        <v>1148</v>
      </c>
      <c r="AC221" s="30">
        <v>5.33</v>
      </c>
      <c r="AD221" s="9" t="s">
        <v>1148</v>
      </c>
      <c r="AE221" s="80">
        <v>0</v>
      </c>
      <c r="AF221" s="46" t="s">
        <v>1148</v>
      </c>
      <c r="AG221" s="88">
        <v>241</v>
      </c>
      <c r="AH221" s="47" t="s">
        <v>1148</v>
      </c>
      <c r="AJ221" s="83">
        <v>98384</v>
      </c>
      <c r="AK221" s="46" t="s">
        <v>1148</v>
      </c>
      <c r="AL221" s="83">
        <v>20426</v>
      </c>
      <c r="AM221" s="46" t="s">
        <v>1148</v>
      </c>
      <c r="AN221" s="83">
        <v>0</v>
      </c>
      <c r="AO221" s="46" t="s">
        <v>1148</v>
      </c>
      <c r="AP221" s="83">
        <v>6195</v>
      </c>
      <c r="AQ221" s="46" t="s">
        <v>1148</v>
      </c>
      <c r="AR221" s="83">
        <v>0</v>
      </c>
      <c r="AS221" s="46" t="s">
        <v>1148</v>
      </c>
      <c r="AT221" s="204">
        <v>125005</v>
      </c>
      <c r="AU221" s="46" t="s">
        <v>1148</v>
      </c>
      <c r="AV221" s="46">
        <v>49.339999999999996</v>
      </c>
      <c r="AW221" s="46" t="s">
        <v>1148</v>
      </c>
      <c r="AX221" s="46">
        <v>11.33</v>
      </c>
      <c r="AY221" s="46" t="s">
        <v>1148</v>
      </c>
      <c r="AZ221" s="46">
        <v>0</v>
      </c>
      <c r="BA221" s="46" t="s">
        <v>1148</v>
      </c>
      <c r="BB221" s="46">
        <v>3.33</v>
      </c>
      <c r="BC221" s="46" t="s">
        <v>1148</v>
      </c>
      <c r="BD221" s="46">
        <v>0</v>
      </c>
      <c r="BE221" s="46" t="s">
        <v>1148</v>
      </c>
      <c r="BF221" s="209">
        <v>64</v>
      </c>
      <c r="BG221" s="7" t="s">
        <v>1148</v>
      </c>
      <c r="BI221" s="83">
        <v>136742</v>
      </c>
      <c r="BJ221" s="46" t="s">
        <v>1148</v>
      </c>
      <c r="BK221" s="83">
        <v>0</v>
      </c>
      <c r="BL221" s="46" t="s">
        <v>1148</v>
      </c>
      <c r="BM221" s="83">
        <v>0</v>
      </c>
      <c r="BN221" s="46" t="s">
        <v>1148</v>
      </c>
      <c r="BO221" s="83">
        <v>503</v>
      </c>
      <c r="BP221" s="46" t="s">
        <v>1148</v>
      </c>
      <c r="BQ221" s="83">
        <v>0</v>
      </c>
      <c r="BR221" s="46" t="s">
        <v>1148</v>
      </c>
      <c r="BS221" s="85">
        <v>137245</v>
      </c>
      <c r="BT221" s="46" t="s">
        <v>1148</v>
      </c>
      <c r="BU221" s="46">
        <v>175</v>
      </c>
      <c r="BV221" s="46" t="s">
        <v>1148</v>
      </c>
      <c r="BW221" s="46">
        <v>0</v>
      </c>
      <c r="BX221" s="46" t="s">
        <v>1148</v>
      </c>
      <c r="BY221" s="46">
        <v>0</v>
      </c>
      <c r="BZ221" s="46" t="s">
        <v>1148</v>
      </c>
      <c r="CA221" s="46">
        <v>2</v>
      </c>
      <c r="CB221" s="46" t="s">
        <v>1148</v>
      </c>
      <c r="CC221" s="46">
        <v>0</v>
      </c>
      <c r="CD221" s="46" t="s">
        <v>1148</v>
      </c>
      <c r="CE221" s="209">
        <v>177</v>
      </c>
      <c r="CF221" s="7" t="s">
        <v>1148</v>
      </c>
      <c r="CH221" s="41">
        <v>2928236</v>
      </c>
      <c r="CI221" s="41" t="s">
        <v>1148</v>
      </c>
      <c r="CJ221" s="41">
        <v>381278</v>
      </c>
      <c r="CK221" s="41" t="s">
        <v>1148</v>
      </c>
      <c r="CL221" s="41">
        <v>0</v>
      </c>
      <c r="CM221" s="41" t="s">
        <v>1148</v>
      </c>
      <c r="CN221" s="41">
        <v>180269</v>
      </c>
      <c r="CO221" s="41" t="s">
        <v>1148</v>
      </c>
      <c r="CP221" s="43">
        <v>3489783</v>
      </c>
      <c r="CQ221" s="7" t="s">
        <v>1148</v>
      </c>
      <c r="CS221" s="39">
        <v>12.453901312487773</v>
      </c>
      <c r="CT221" s="39" t="s">
        <v>1148</v>
      </c>
      <c r="CU221" s="39">
        <v>18.666307647116419</v>
      </c>
      <c r="CV221" s="39" t="s">
        <v>1148</v>
      </c>
      <c r="CW221" s="39" t="s">
        <v>1148</v>
      </c>
      <c r="CX221" s="39" t="s">
        <v>1148</v>
      </c>
      <c r="CY221" s="39">
        <v>26.913854882054345</v>
      </c>
      <c r="CZ221" s="39" t="s">
        <v>1148</v>
      </c>
      <c r="DA221" s="44">
        <v>13.30708484270734</v>
      </c>
      <c r="DB221" s="7" t="s">
        <v>1148</v>
      </c>
      <c r="DC221" s="1" t="str">
        <f t="shared" si="3"/>
        <v>No</v>
      </c>
    </row>
    <row r="222" spans="1:107">
      <c r="A222" s="7" t="s">
        <v>673</v>
      </c>
      <c r="B222" s="7" t="s">
        <v>674</v>
      </c>
      <c r="C222" s="37" t="s">
        <v>77</v>
      </c>
      <c r="D222" s="298">
        <v>2169</v>
      </c>
      <c r="E222" s="299">
        <v>20169</v>
      </c>
      <c r="F222" s="27" t="s">
        <v>175</v>
      </c>
      <c r="G222" s="73" t="s">
        <v>160</v>
      </c>
      <c r="H222" s="35">
        <v>18351295</v>
      </c>
      <c r="I222" s="35">
        <v>51</v>
      </c>
      <c r="J222" s="294"/>
      <c r="K222" s="8">
        <v>258279</v>
      </c>
      <c r="L222" s="8" t="s">
        <v>1148</v>
      </c>
      <c r="M222" s="8">
        <v>76045</v>
      </c>
      <c r="N222" s="9" t="s">
        <v>1148</v>
      </c>
      <c r="O222" s="8">
        <v>5802</v>
      </c>
      <c r="P222" s="9" t="s">
        <v>1148</v>
      </c>
      <c r="Q222" s="8">
        <v>82100</v>
      </c>
      <c r="R222" s="9" t="s">
        <v>1148</v>
      </c>
      <c r="S222" s="8">
        <v>0</v>
      </c>
      <c r="T222" s="9" t="s">
        <v>1148</v>
      </c>
      <c r="U222" s="33">
        <v>422226</v>
      </c>
      <c r="V222" s="9" t="s">
        <v>1148</v>
      </c>
      <c r="W222" s="30">
        <v>115</v>
      </c>
      <c r="X222" s="9" t="s">
        <v>1148</v>
      </c>
      <c r="Y222" s="30">
        <v>44</v>
      </c>
      <c r="Z222" s="9" t="s">
        <v>1148</v>
      </c>
      <c r="AA222" s="30">
        <v>3</v>
      </c>
      <c r="AB222" s="9" t="s">
        <v>1148</v>
      </c>
      <c r="AC222" s="30">
        <v>61</v>
      </c>
      <c r="AD222" s="9" t="s">
        <v>1148</v>
      </c>
      <c r="AE222" s="80">
        <v>0</v>
      </c>
      <c r="AF222" s="46" t="s">
        <v>1148</v>
      </c>
      <c r="AG222" s="88">
        <v>223</v>
      </c>
      <c r="AH222" s="47" t="s">
        <v>1148</v>
      </c>
      <c r="AJ222" s="83">
        <v>230310</v>
      </c>
      <c r="AK222" s="46" t="s">
        <v>1148</v>
      </c>
      <c r="AL222" s="83">
        <v>73344</v>
      </c>
      <c r="AM222" s="46" t="s">
        <v>1148</v>
      </c>
      <c r="AN222" s="83">
        <v>4709</v>
      </c>
      <c r="AO222" s="46" t="s">
        <v>1148</v>
      </c>
      <c r="AP222" s="83">
        <v>56601</v>
      </c>
      <c r="AQ222" s="46" t="s">
        <v>1148</v>
      </c>
      <c r="AR222" s="83">
        <v>0</v>
      </c>
      <c r="AS222" s="46" t="s">
        <v>1148</v>
      </c>
      <c r="AT222" s="204">
        <v>364964</v>
      </c>
      <c r="AU222" s="46" t="s">
        <v>1148</v>
      </c>
      <c r="AV222" s="46">
        <v>80</v>
      </c>
      <c r="AW222" s="46" t="s">
        <v>1148</v>
      </c>
      <c r="AX222" s="46">
        <v>42</v>
      </c>
      <c r="AY222" s="46" t="s">
        <v>1148</v>
      </c>
      <c r="AZ222" s="46">
        <v>2</v>
      </c>
      <c r="BA222" s="46" t="s">
        <v>1148</v>
      </c>
      <c r="BB222" s="46">
        <v>31</v>
      </c>
      <c r="BC222" s="46" t="s">
        <v>1148</v>
      </c>
      <c r="BD222" s="46">
        <v>0</v>
      </c>
      <c r="BE222" s="46" t="s">
        <v>1148</v>
      </c>
      <c r="BF222" s="209">
        <v>155</v>
      </c>
      <c r="BG222" s="7" t="s">
        <v>1148</v>
      </c>
      <c r="BI222" s="83">
        <v>27969</v>
      </c>
      <c r="BJ222" s="46" t="s">
        <v>1148</v>
      </c>
      <c r="BK222" s="83">
        <v>2701</v>
      </c>
      <c r="BL222" s="46" t="s">
        <v>1148</v>
      </c>
      <c r="BM222" s="83">
        <v>1093</v>
      </c>
      <c r="BN222" s="46" t="s">
        <v>1148</v>
      </c>
      <c r="BO222" s="83">
        <v>25499</v>
      </c>
      <c r="BP222" s="46" t="s">
        <v>1148</v>
      </c>
      <c r="BQ222" s="83">
        <v>0</v>
      </c>
      <c r="BR222" s="46" t="s">
        <v>1148</v>
      </c>
      <c r="BS222" s="85">
        <v>57262</v>
      </c>
      <c r="BT222" s="46" t="s">
        <v>1148</v>
      </c>
      <c r="BU222" s="46">
        <v>35</v>
      </c>
      <c r="BV222" s="46" t="s">
        <v>1148</v>
      </c>
      <c r="BW222" s="46">
        <v>2</v>
      </c>
      <c r="BX222" s="46" t="s">
        <v>1148</v>
      </c>
      <c r="BY222" s="46">
        <v>1</v>
      </c>
      <c r="BZ222" s="46" t="s">
        <v>1148</v>
      </c>
      <c r="CA222" s="46">
        <v>30</v>
      </c>
      <c r="CB222" s="46" t="s">
        <v>1148</v>
      </c>
      <c r="CC222" s="46">
        <v>0</v>
      </c>
      <c r="CD222" s="46" t="s">
        <v>1148</v>
      </c>
      <c r="CE222" s="209">
        <v>68</v>
      </c>
      <c r="CF222" s="7" t="s">
        <v>1148</v>
      </c>
      <c r="CH222" s="41">
        <v>4338321</v>
      </c>
      <c r="CI222" s="41" t="s">
        <v>1148</v>
      </c>
      <c r="CJ222" s="41">
        <v>1217722</v>
      </c>
      <c r="CK222" s="41" t="s">
        <v>1148</v>
      </c>
      <c r="CL222" s="41">
        <v>84536</v>
      </c>
      <c r="CM222" s="41" t="s">
        <v>1148</v>
      </c>
      <c r="CN222" s="41">
        <v>1684211</v>
      </c>
      <c r="CO222" s="41" t="s">
        <v>1148</v>
      </c>
      <c r="CP222" s="43">
        <v>7324790</v>
      </c>
      <c r="CQ222" s="7" t="s">
        <v>1148</v>
      </c>
      <c r="CS222" s="39">
        <v>16.797033440581696</v>
      </c>
      <c r="CT222" s="39" t="s">
        <v>1148</v>
      </c>
      <c r="CU222" s="39">
        <v>16.013176408705373</v>
      </c>
      <c r="CV222" s="39" t="s">
        <v>1148</v>
      </c>
      <c r="CW222" s="39">
        <v>14.570148224750087</v>
      </c>
      <c r="CX222" s="39" t="s">
        <v>1148</v>
      </c>
      <c r="CY222" s="39">
        <v>20.514141291108405</v>
      </c>
      <c r="CZ222" s="39" t="s">
        <v>1148</v>
      </c>
      <c r="DA222" s="44">
        <v>17.348031622874952</v>
      </c>
      <c r="DB222" s="7" t="s">
        <v>1148</v>
      </c>
      <c r="DC222" s="1" t="str">
        <f t="shared" si="3"/>
        <v>No</v>
      </c>
    </row>
    <row r="223" spans="1:107">
      <c r="A223" s="7" t="s">
        <v>302</v>
      </c>
      <c r="B223" s="7" t="s">
        <v>303</v>
      </c>
      <c r="C223" s="37" t="s">
        <v>17</v>
      </c>
      <c r="D223" s="298">
        <v>9042</v>
      </c>
      <c r="E223" s="299">
        <v>90042</v>
      </c>
      <c r="F223" s="27" t="s">
        <v>164</v>
      </c>
      <c r="G223" s="73" t="s">
        <v>160</v>
      </c>
      <c r="H223" s="35">
        <v>12150996</v>
      </c>
      <c r="I223" s="35">
        <v>50</v>
      </c>
      <c r="J223" s="294"/>
      <c r="K223" s="8">
        <v>189944</v>
      </c>
      <c r="L223" s="8" t="s">
        <v>1148</v>
      </c>
      <c r="M223" s="8">
        <v>35866</v>
      </c>
      <c r="N223" s="9" t="s">
        <v>1148</v>
      </c>
      <c r="O223" s="8">
        <v>3561</v>
      </c>
      <c r="P223" s="9" t="s">
        <v>1148</v>
      </c>
      <c r="Q223" s="8">
        <v>20532</v>
      </c>
      <c r="R223" s="9" t="s">
        <v>1148</v>
      </c>
      <c r="S223" s="8">
        <v>0</v>
      </c>
      <c r="T223" s="9" t="s">
        <v>1148</v>
      </c>
      <c r="U223" s="33">
        <v>249903</v>
      </c>
      <c r="V223" s="9" t="s">
        <v>1148</v>
      </c>
      <c r="W223" s="30">
        <v>111.5</v>
      </c>
      <c r="X223" s="9" t="s">
        <v>1148</v>
      </c>
      <c r="Y223" s="30">
        <v>19.600000000000001</v>
      </c>
      <c r="Z223" s="9" t="s">
        <v>1148</v>
      </c>
      <c r="AA223" s="30">
        <v>2</v>
      </c>
      <c r="AB223" s="9" t="s">
        <v>1148</v>
      </c>
      <c r="AC223" s="30">
        <v>13.1</v>
      </c>
      <c r="AD223" s="9" t="s">
        <v>1148</v>
      </c>
      <c r="AE223" s="80">
        <v>0</v>
      </c>
      <c r="AF223" s="46" t="s">
        <v>1148</v>
      </c>
      <c r="AG223" s="88">
        <v>146.19999999999999</v>
      </c>
      <c r="AH223" s="47" t="s">
        <v>1148</v>
      </c>
      <c r="AJ223" s="83">
        <v>107105</v>
      </c>
      <c r="AK223" s="46" t="s">
        <v>1148</v>
      </c>
      <c r="AL223" s="83">
        <v>35408</v>
      </c>
      <c r="AM223" s="46" t="s">
        <v>1148</v>
      </c>
      <c r="AN223" s="83">
        <v>3561</v>
      </c>
      <c r="AO223" s="46" t="s">
        <v>1148</v>
      </c>
      <c r="AP223" s="83">
        <v>16882</v>
      </c>
      <c r="AQ223" s="46" t="s">
        <v>1148</v>
      </c>
      <c r="AR223" s="83">
        <v>0</v>
      </c>
      <c r="AS223" s="46" t="s">
        <v>1148</v>
      </c>
      <c r="AT223" s="204">
        <v>162956</v>
      </c>
      <c r="AU223" s="46" t="s">
        <v>1148</v>
      </c>
      <c r="AV223" s="46">
        <v>64.5</v>
      </c>
      <c r="AW223" s="46" t="s">
        <v>1148</v>
      </c>
      <c r="AX223" s="46">
        <v>18.600000000000001</v>
      </c>
      <c r="AY223" s="46" t="s">
        <v>1148</v>
      </c>
      <c r="AZ223" s="46">
        <v>2</v>
      </c>
      <c r="BA223" s="46" t="s">
        <v>1148</v>
      </c>
      <c r="BB223" s="46">
        <v>10.1</v>
      </c>
      <c r="BC223" s="46" t="s">
        <v>1148</v>
      </c>
      <c r="BD223" s="46">
        <v>0</v>
      </c>
      <c r="BE223" s="46" t="s">
        <v>1148</v>
      </c>
      <c r="BF223" s="209">
        <v>95.2</v>
      </c>
      <c r="BG223" s="7" t="s">
        <v>1148</v>
      </c>
      <c r="BI223" s="83">
        <v>82839</v>
      </c>
      <c r="BJ223" s="46" t="s">
        <v>1148</v>
      </c>
      <c r="BK223" s="83">
        <v>458</v>
      </c>
      <c r="BL223" s="46" t="s">
        <v>1148</v>
      </c>
      <c r="BM223" s="83">
        <v>0</v>
      </c>
      <c r="BN223" s="46" t="s">
        <v>1148</v>
      </c>
      <c r="BO223" s="83">
        <v>3650</v>
      </c>
      <c r="BP223" s="46" t="s">
        <v>1148</v>
      </c>
      <c r="BQ223" s="83">
        <v>0</v>
      </c>
      <c r="BR223" s="46" t="s">
        <v>1148</v>
      </c>
      <c r="BS223" s="85">
        <v>86947</v>
      </c>
      <c r="BT223" s="46" t="s">
        <v>1148</v>
      </c>
      <c r="BU223" s="46">
        <v>47</v>
      </c>
      <c r="BV223" s="46" t="s">
        <v>1148</v>
      </c>
      <c r="BW223" s="46">
        <v>1</v>
      </c>
      <c r="BX223" s="46" t="s">
        <v>1148</v>
      </c>
      <c r="BY223" s="46">
        <v>0</v>
      </c>
      <c r="BZ223" s="46" t="s">
        <v>1148</v>
      </c>
      <c r="CA223" s="46">
        <v>3</v>
      </c>
      <c r="CB223" s="46" t="s">
        <v>1148</v>
      </c>
      <c r="CC223" s="46">
        <v>0</v>
      </c>
      <c r="CD223" s="46" t="s">
        <v>1148</v>
      </c>
      <c r="CE223" s="209">
        <v>51</v>
      </c>
      <c r="CF223" s="7" t="s">
        <v>1148</v>
      </c>
      <c r="CH223" s="41">
        <v>0</v>
      </c>
      <c r="CI223" s="41" t="s">
        <v>1148</v>
      </c>
      <c r="CJ223" s="41">
        <v>0</v>
      </c>
      <c r="CK223" s="41" t="s">
        <v>1148</v>
      </c>
      <c r="CL223" s="41">
        <v>0</v>
      </c>
      <c r="CM223" s="41" t="s">
        <v>1148</v>
      </c>
      <c r="CN223" s="41">
        <v>0</v>
      </c>
      <c r="CO223" s="41" t="s">
        <v>1148</v>
      </c>
      <c r="CP223" s="43">
        <v>0</v>
      </c>
      <c r="CQ223" s="7" t="s">
        <v>1148</v>
      </c>
      <c r="CS223" s="39">
        <v>0</v>
      </c>
      <c r="CT223" s="39" t="s">
        <v>1148</v>
      </c>
      <c r="CU223" s="39">
        <v>0</v>
      </c>
      <c r="CV223" s="39" t="s">
        <v>1148</v>
      </c>
      <c r="CW223" s="39">
        <v>0</v>
      </c>
      <c r="CX223" s="39" t="s">
        <v>1148</v>
      </c>
      <c r="CY223" s="39">
        <v>0</v>
      </c>
      <c r="CZ223" s="39" t="s">
        <v>1148</v>
      </c>
      <c r="DA223" s="44">
        <v>0</v>
      </c>
      <c r="DB223" s="7" t="s">
        <v>1148</v>
      </c>
      <c r="DC223" s="1" t="str">
        <f t="shared" si="3"/>
        <v>No</v>
      </c>
    </row>
    <row r="224" spans="1:107">
      <c r="A224" s="7" t="s">
        <v>372</v>
      </c>
      <c r="B224" s="7" t="s">
        <v>373</v>
      </c>
      <c r="C224" s="37" t="s">
        <v>93</v>
      </c>
      <c r="D224" s="298">
        <v>5099</v>
      </c>
      <c r="E224" s="299">
        <v>50099</v>
      </c>
      <c r="F224" s="27" t="s">
        <v>164</v>
      </c>
      <c r="G224" s="73" t="s">
        <v>160</v>
      </c>
      <c r="H224" s="35">
        <v>102852</v>
      </c>
      <c r="I224" s="35">
        <v>50</v>
      </c>
      <c r="J224" s="294"/>
      <c r="K224" s="8">
        <v>52601</v>
      </c>
      <c r="L224" s="8" t="s">
        <v>1148</v>
      </c>
      <c r="M224" s="8">
        <v>9110</v>
      </c>
      <c r="N224" s="9" t="s">
        <v>1148</v>
      </c>
      <c r="O224" s="8">
        <v>0</v>
      </c>
      <c r="P224" s="9" t="s">
        <v>1148</v>
      </c>
      <c r="Q224" s="8">
        <v>9483</v>
      </c>
      <c r="R224" s="9" t="s">
        <v>1148</v>
      </c>
      <c r="S224" s="8">
        <v>0</v>
      </c>
      <c r="T224" s="9" t="s">
        <v>1148</v>
      </c>
      <c r="U224" s="33">
        <v>71194</v>
      </c>
      <c r="V224" s="9" t="s">
        <v>1148</v>
      </c>
      <c r="W224" s="30">
        <v>31</v>
      </c>
      <c r="X224" s="9" t="s">
        <v>1148</v>
      </c>
      <c r="Y224" s="30">
        <v>6</v>
      </c>
      <c r="Z224" s="9" t="s">
        <v>1148</v>
      </c>
      <c r="AA224" s="30">
        <v>0</v>
      </c>
      <c r="AB224" s="9" t="s">
        <v>1148</v>
      </c>
      <c r="AC224" s="30">
        <v>5</v>
      </c>
      <c r="AD224" s="9" t="s">
        <v>1148</v>
      </c>
      <c r="AE224" s="80">
        <v>0</v>
      </c>
      <c r="AF224" s="46" t="s">
        <v>1148</v>
      </c>
      <c r="AG224" s="88">
        <v>42</v>
      </c>
      <c r="AH224" s="47" t="s">
        <v>1148</v>
      </c>
      <c r="AJ224" s="83">
        <v>48165</v>
      </c>
      <c r="AK224" s="46" t="s">
        <v>1148</v>
      </c>
      <c r="AL224" s="83">
        <v>8393</v>
      </c>
      <c r="AM224" s="46" t="s">
        <v>1148</v>
      </c>
      <c r="AN224" s="83">
        <v>0</v>
      </c>
      <c r="AO224" s="46" t="s">
        <v>1148</v>
      </c>
      <c r="AP224" s="83">
        <v>7973</v>
      </c>
      <c r="AQ224" s="46" t="s">
        <v>1148</v>
      </c>
      <c r="AR224" s="83">
        <v>0</v>
      </c>
      <c r="AS224" s="46" t="s">
        <v>1148</v>
      </c>
      <c r="AT224" s="204">
        <v>64531</v>
      </c>
      <c r="AU224" s="46" t="s">
        <v>1148</v>
      </c>
      <c r="AV224" s="46">
        <v>25</v>
      </c>
      <c r="AW224" s="46" t="s">
        <v>1148</v>
      </c>
      <c r="AX224" s="46">
        <v>5</v>
      </c>
      <c r="AY224" s="46" t="s">
        <v>1148</v>
      </c>
      <c r="AZ224" s="46">
        <v>0</v>
      </c>
      <c r="BA224" s="46" t="s">
        <v>1148</v>
      </c>
      <c r="BB224" s="46">
        <v>4</v>
      </c>
      <c r="BC224" s="46" t="s">
        <v>1148</v>
      </c>
      <c r="BD224" s="46">
        <v>0</v>
      </c>
      <c r="BE224" s="46" t="s">
        <v>1148</v>
      </c>
      <c r="BF224" s="209">
        <v>34</v>
      </c>
      <c r="BG224" s="7" t="s">
        <v>1148</v>
      </c>
      <c r="BI224" s="83">
        <v>4436</v>
      </c>
      <c r="BJ224" s="46" t="s">
        <v>1148</v>
      </c>
      <c r="BK224" s="83">
        <v>717</v>
      </c>
      <c r="BL224" s="46" t="s">
        <v>1148</v>
      </c>
      <c r="BM224" s="83">
        <v>0</v>
      </c>
      <c r="BN224" s="46" t="s">
        <v>1148</v>
      </c>
      <c r="BO224" s="83">
        <v>1510</v>
      </c>
      <c r="BP224" s="46" t="s">
        <v>1148</v>
      </c>
      <c r="BQ224" s="83">
        <v>0</v>
      </c>
      <c r="BR224" s="46" t="s">
        <v>1148</v>
      </c>
      <c r="BS224" s="85">
        <v>6663</v>
      </c>
      <c r="BT224" s="46" t="s">
        <v>1148</v>
      </c>
      <c r="BU224" s="46">
        <v>6</v>
      </c>
      <c r="BV224" s="46" t="s">
        <v>1148</v>
      </c>
      <c r="BW224" s="46">
        <v>1</v>
      </c>
      <c r="BX224" s="46" t="s">
        <v>1148</v>
      </c>
      <c r="BY224" s="46">
        <v>0</v>
      </c>
      <c r="BZ224" s="46" t="s">
        <v>1148</v>
      </c>
      <c r="CA224" s="46">
        <v>1</v>
      </c>
      <c r="CB224" s="46" t="s">
        <v>1148</v>
      </c>
      <c r="CC224" s="46">
        <v>0</v>
      </c>
      <c r="CD224" s="46" t="s">
        <v>1148</v>
      </c>
      <c r="CE224" s="209">
        <v>8</v>
      </c>
      <c r="CF224" s="7" t="s">
        <v>1148</v>
      </c>
      <c r="CH224" s="41">
        <v>0</v>
      </c>
      <c r="CI224" s="41" t="s">
        <v>1148</v>
      </c>
      <c r="CJ224" s="41">
        <v>0</v>
      </c>
      <c r="CK224" s="41" t="s">
        <v>1148</v>
      </c>
      <c r="CL224" s="41">
        <v>0</v>
      </c>
      <c r="CM224" s="41" t="s">
        <v>1148</v>
      </c>
      <c r="CN224" s="41">
        <v>0</v>
      </c>
      <c r="CO224" s="41" t="s">
        <v>1148</v>
      </c>
      <c r="CP224" s="43">
        <v>0</v>
      </c>
      <c r="CQ224" s="7" t="s">
        <v>1148</v>
      </c>
      <c r="CS224" s="39">
        <v>0</v>
      </c>
      <c r="CT224" s="39" t="s">
        <v>1148</v>
      </c>
      <c r="CU224" s="39">
        <v>0</v>
      </c>
      <c r="CV224" s="39" t="s">
        <v>1148</v>
      </c>
      <c r="CW224" s="39" t="s">
        <v>1148</v>
      </c>
      <c r="CX224" s="39" t="s">
        <v>1148</v>
      </c>
      <c r="CY224" s="39">
        <v>0</v>
      </c>
      <c r="CZ224" s="39" t="s">
        <v>1148</v>
      </c>
      <c r="DA224" s="44">
        <v>0</v>
      </c>
      <c r="DB224" s="7" t="s">
        <v>1148</v>
      </c>
      <c r="DC224" s="1" t="str">
        <f t="shared" si="3"/>
        <v>No</v>
      </c>
    </row>
    <row r="225" spans="1:107">
      <c r="A225" s="7" t="s">
        <v>1134</v>
      </c>
      <c r="B225" s="7" t="s">
        <v>762</v>
      </c>
      <c r="C225" s="37" t="s">
        <v>58</v>
      </c>
      <c r="D225" s="298">
        <v>4172</v>
      </c>
      <c r="E225" s="299">
        <v>40172</v>
      </c>
      <c r="F225" s="27" t="s">
        <v>167</v>
      </c>
      <c r="G225" s="73" t="s">
        <v>160</v>
      </c>
      <c r="H225" s="35">
        <v>212195</v>
      </c>
      <c r="I225" s="35">
        <v>49</v>
      </c>
      <c r="J225" s="294"/>
      <c r="K225" s="8">
        <v>107996</v>
      </c>
      <c r="L225" s="8" t="s">
        <v>1148</v>
      </c>
      <c r="M225" s="8">
        <v>7140</v>
      </c>
      <c r="N225" s="9" t="s">
        <v>1148</v>
      </c>
      <c r="O225" s="8">
        <v>0</v>
      </c>
      <c r="P225" s="9" t="s">
        <v>1148</v>
      </c>
      <c r="Q225" s="8">
        <v>15161</v>
      </c>
      <c r="R225" s="9" t="s">
        <v>1148</v>
      </c>
      <c r="S225" s="8">
        <v>0</v>
      </c>
      <c r="T225" s="9" t="s">
        <v>1148</v>
      </c>
      <c r="U225" s="33">
        <v>130297</v>
      </c>
      <c r="V225" s="9" t="s">
        <v>1148</v>
      </c>
      <c r="W225" s="30">
        <v>77</v>
      </c>
      <c r="X225" s="9" t="s">
        <v>1148</v>
      </c>
      <c r="Y225" s="30">
        <v>4</v>
      </c>
      <c r="Z225" s="9" t="s">
        <v>1148</v>
      </c>
      <c r="AA225" s="30">
        <v>0</v>
      </c>
      <c r="AB225" s="9" t="s">
        <v>1148</v>
      </c>
      <c r="AC225" s="30">
        <v>8</v>
      </c>
      <c r="AD225" s="9" t="s">
        <v>1148</v>
      </c>
      <c r="AE225" s="80">
        <v>0</v>
      </c>
      <c r="AF225" s="46" t="s">
        <v>1148</v>
      </c>
      <c r="AG225" s="88">
        <v>89</v>
      </c>
      <c r="AH225" s="47" t="s">
        <v>1148</v>
      </c>
      <c r="AJ225" s="83">
        <v>68677</v>
      </c>
      <c r="AK225" s="46" t="s">
        <v>1148</v>
      </c>
      <c r="AL225" s="83">
        <v>7140</v>
      </c>
      <c r="AM225" s="46" t="s">
        <v>1148</v>
      </c>
      <c r="AN225" s="83">
        <v>0</v>
      </c>
      <c r="AO225" s="46" t="s">
        <v>1148</v>
      </c>
      <c r="AP225" s="83">
        <v>15161</v>
      </c>
      <c r="AQ225" s="46" t="s">
        <v>1148</v>
      </c>
      <c r="AR225" s="83">
        <v>0</v>
      </c>
      <c r="AS225" s="46" t="s">
        <v>1148</v>
      </c>
      <c r="AT225" s="204">
        <v>90978</v>
      </c>
      <c r="AU225" s="46" t="s">
        <v>1148</v>
      </c>
      <c r="AV225" s="46">
        <v>37</v>
      </c>
      <c r="AW225" s="46" t="s">
        <v>1148</v>
      </c>
      <c r="AX225" s="46">
        <v>4</v>
      </c>
      <c r="AY225" s="46" t="s">
        <v>1148</v>
      </c>
      <c r="AZ225" s="46">
        <v>0</v>
      </c>
      <c r="BA225" s="46" t="s">
        <v>1148</v>
      </c>
      <c r="BB225" s="46">
        <v>8</v>
      </c>
      <c r="BC225" s="46" t="s">
        <v>1148</v>
      </c>
      <c r="BD225" s="46">
        <v>0</v>
      </c>
      <c r="BE225" s="46" t="s">
        <v>1148</v>
      </c>
      <c r="BF225" s="209">
        <v>49</v>
      </c>
      <c r="BG225" s="7" t="s">
        <v>1148</v>
      </c>
      <c r="BI225" s="83">
        <v>39319</v>
      </c>
      <c r="BJ225" s="46" t="s">
        <v>1148</v>
      </c>
      <c r="BK225" s="83">
        <v>0</v>
      </c>
      <c r="BL225" s="46" t="s">
        <v>1148</v>
      </c>
      <c r="BM225" s="83">
        <v>0</v>
      </c>
      <c r="BN225" s="46" t="s">
        <v>1148</v>
      </c>
      <c r="BO225" s="83">
        <v>0</v>
      </c>
      <c r="BP225" s="46" t="s">
        <v>1148</v>
      </c>
      <c r="BQ225" s="83">
        <v>0</v>
      </c>
      <c r="BR225" s="46" t="s">
        <v>1148</v>
      </c>
      <c r="BS225" s="85">
        <v>39319</v>
      </c>
      <c r="BT225" s="46" t="s">
        <v>1148</v>
      </c>
      <c r="BU225" s="46">
        <v>40</v>
      </c>
      <c r="BV225" s="46" t="s">
        <v>1148</v>
      </c>
      <c r="BW225" s="46">
        <v>0</v>
      </c>
      <c r="BX225" s="46" t="s">
        <v>1148</v>
      </c>
      <c r="BY225" s="46">
        <v>0</v>
      </c>
      <c r="BZ225" s="46" t="s">
        <v>1148</v>
      </c>
      <c r="CA225" s="46">
        <v>0</v>
      </c>
      <c r="CB225" s="46" t="s">
        <v>1148</v>
      </c>
      <c r="CC225" s="46">
        <v>0</v>
      </c>
      <c r="CD225" s="46" t="s">
        <v>1148</v>
      </c>
      <c r="CE225" s="209">
        <v>40</v>
      </c>
      <c r="CF225" s="7" t="s">
        <v>1148</v>
      </c>
      <c r="CH225" s="41">
        <v>1350290</v>
      </c>
      <c r="CI225" s="41" t="s">
        <v>1148</v>
      </c>
      <c r="CJ225" s="41">
        <v>97375</v>
      </c>
      <c r="CK225" s="41" t="s">
        <v>1148</v>
      </c>
      <c r="CL225" s="41">
        <v>0</v>
      </c>
      <c r="CM225" s="41" t="s">
        <v>1148</v>
      </c>
      <c r="CN225" s="41">
        <v>355056</v>
      </c>
      <c r="CO225" s="41" t="s">
        <v>1148</v>
      </c>
      <c r="CP225" s="43">
        <v>1802721</v>
      </c>
      <c r="CQ225" s="7" t="s">
        <v>1148</v>
      </c>
      <c r="CS225" s="39">
        <v>12.503148264750546</v>
      </c>
      <c r="CT225" s="39" t="s">
        <v>1148</v>
      </c>
      <c r="CU225" s="39">
        <v>13.63795518207283</v>
      </c>
      <c r="CV225" s="39" t="s">
        <v>1148</v>
      </c>
      <c r="CW225" s="39" t="s">
        <v>1148</v>
      </c>
      <c r="CX225" s="39" t="s">
        <v>1148</v>
      </c>
      <c r="CY225" s="39">
        <v>23.419035683662027</v>
      </c>
      <c r="CZ225" s="39" t="s">
        <v>1148</v>
      </c>
      <c r="DA225" s="44">
        <v>13.835475874348603</v>
      </c>
      <c r="DB225" s="7" t="s">
        <v>1148</v>
      </c>
      <c r="DC225" s="1" t="str">
        <f t="shared" si="3"/>
        <v>No</v>
      </c>
    </row>
    <row r="226" spans="1:107">
      <c r="A226" s="7" t="s">
        <v>675</v>
      </c>
      <c r="B226" s="7" t="s">
        <v>676</v>
      </c>
      <c r="C226" s="37" t="s">
        <v>26</v>
      </c>
      <c r="D226" s="298">
        <v>8011</v>
      </c>
      <c r="E226" s="299">
        <v>80011</v>
      </c>
      <c r="F226" s="27" t="s">
        <v>164</v>
      </c>
      <c r="G226" s="73" t="s">
        <v>160</v>
      </c>
      <c r="H226" s="35">
        <v>264465</v>
      </c>
      <c r="I226" s="35">
        <v>49</v>
      </c>
      <c r="J226" s="294"/>
      <c r="K226" s="8">
        <v>207177</v>
      </c>
      <c r="L226" s="8" t="s">
        <v>1148</v>
      </c>
      <c r="M226" s="8">
        <v>0</v>
      </c>
      <c r="N226" s="9" t="s">
        <v>1148</v>
      </c>
      <c r="O226" s="8">
        <v>0</v>
      </c>
      <c r="P226" s="9" t="s">
        <v>1148</v>
      </c>
      <c r="Q226" s="8">
        <v>22213</v>
      </c>
      <c r="R226" s="9" t="s">
        <v>1148</v>
      </c>
      <c r="S226" s="8">
        <v>0</v>
      </c>
      <c r="T226" s="9" t="s">
        <v>1148</v>
      </c>
      <c r="U226" s="33">
        <v>229390</v>
      </c>
      <c r="V226" s="9" t="s">
        <v>1148</v>
      </c>
      <c r="W226" s="30">
        <v>139</v>
      </c>
      <c r="X226" s="9" t="s">
        <v>1148</v>
      </c>
      <c r="Y226" s="30">
        <v>0</v>
      </c>
      <c r="Z226" s="9" t="s">
        <v>1148</v>
      </c>
      <c r="AA226" s="30">
        <v>0</v>
      </c>
      <c r="AB226" s="9" t="s">
        <v>1148</v>
      </c>
      <c r="AC226" s="30">
        <v>19.5</v>
      </c>
      <c r="AD226" s="9" t="s">
        <v>1148</v>
      </c>
      <c r="AE226" s="80">
        <v>0</v>
      </c>
      <c r="AF226" s="46" t="s">
        <v>1148</v>
      </c>
      <c r="AG226" s="88">
        <v>158.5</v>
      </c>
      <c r="AH226" s="47" t="s">
        <v>1148</v>
      </c>
      <c r="AJ226" s="83">
        <v>179530</v>
      </c>
      <c r="AK226" s="46" t="s">
        <v>1148</v>
      </c>
      <c r="AL226" s="83">
        <v>0</v>
      </c>
      <c r="AM226" s="46" t="s">
        <v>1148</v>
      </c>
      <c r="AN226" s="83">
        <v>0</v>
      </c>
      <c r="AO226" s="46" t="s">
        <v>1148</v>
      </c>
      <c r="AP226" s="83">
        <v>19304</v>
      </c>
      <c r="AQ226" s="46" t="s">
        <v>1148</v>
      </c>
      <c r="AR226" s="83">
        <v>0</v>
      </c>
      <c r="AS226" s="46" t="s">
        <v>1148</v>
      </c>
      <c r="AT226" s="204">
        <v>198834</v>
      </c>
      <c r="AU226" s="46" t="s">
        <v>1148</v>
      </c>
      <c r="AV226" s="46">
        <v>99</v>
      </c>
      <c r="AW226" s="46" t="s">
        <v>1148</v>
      </c>
      <c r="AX226" s="46">
        <v>0</v>
      </c>
      <c r="AY226" s="46" t="s">
        <v>1148</v>
      </c>
      <c r="AZ226" s="46">
        <v>0</v>
      </c>
      <c r="BA226" s="46" t="s">
        <v>1148</v>
      </c>
      <c r="BB226" s="46">
        <v>11.5</v>
      </c>
      <c r="BC226" s="46" t="s">
        <v>1148</v>
      </c>
      <c r="BD226" s="46">
        <v>0</v>
      </c>
      <c r="BE226" s="46" t="s">
        <v>1148</v>
      </c>
      <c r="BF226" s="209">
        <v>110.5</v>
      </c>
      <c r="BG226" s="7" t="s">
        <v>1148</v>
      </c>
      <c r="BI226" s="83">
        <v>27647</v>
      </c>
      <c r="BJ226" s="46" t="s">
        <v>1148</v>
      </c>
      <c r="BK226" s="83">
        <v>0</v>
      </c>
      <c r="BL226" s="46" t="s">
        <v>1148</v>
      </c>
      <c r="BM226" s="83">
        <v>0</v>
      </c>
      <c r="BN226" s="46" t="s">
        <v>1148</v>
      </c>
      <c r="BO226" s="83">
        <v>2909</v>
      </c>
      <c r="BP226" s="46" t="s">
        <v>1148</v>
      </c>
      <c r="BQ226" s="83">
        <v>0</v>
      </c>
      <c r="BR226" s="46" t="s">
        <v>1148</v>
      </c>
      <c r="BS226" s="85">
        <v>30556</v>
      </c>
      <c r="BT226" s="46" t="s">
        <v>1148</v>
      </c>
      <c r="BU226" s="46">
        <v>40</v>
      </c>
      <c r="BV226" s="46" t="s">
        <v>1148</v>
      </c>
      <c r="BW226" s="46">
        <v>0</v>
      </c>
      <c r="BX226" s="46" t="s">
        <v>1148</v>
      </c>
      <c r="BY226" s="46">
        <v>0</v>
      </c>
      <c r="BZ226" s="46" t="s">
        <v>1148</v>
      </c>
      <c r="CA226" s="46">
        <v>8</v>
      </c>
      <c r="CB226" s="46" t="s">
        <v>1148</v>
      </c>
      <c r="CC226" s="46">
        <v>0</v>
      </c>
      <c r="CD226" s="46" t="s">
        <v>1148</v>
      </c>
      <c r="CE226" s="209">
        <v>48</v>
      </c>
      <c r="CF226" s="7" t="s">
        <v>1148</v>
      </c>
      <c r="CH226" s="41">
        <v>0</v>
      </c>
      <c r="CI226" s="41" t="s">
        <v>1148</v>
      </c>
      <c r="CJ226" s="41">
        <v>0</v>
      </c>
      <c r="CK226" s="41" t="s">
        <v>1148</v>
      </c>
      <c r="CL226" s="41">
        <v>0</v>
      </c>
      <c r="CM226" s="41" t="s">
        <v>1148</v>
      </c>
      <c r="CN226" s="41">
        <v>0</v>
      </c>
      <c r="CO226" s="41" t="s">
        <v>1148</v>
      </c>
      <c r="CP226" s="43">
        <v>0</v>
      </c>
      <c r="CQ226" s="7" t="s">
        <v>1148</v>
      </c>
      <c r="CS226" s="39">
        <v>0</v>
      </c>
      <c r="CT226" s="39" t="s">
        <v>1148</v>
      </c>
      <c r="CU226" s="39" t="s">
        <v>1148</v>
      </c>
      <c r="CV226" s="39" t="s">
        <v>1148</v>
      </c>
      <c r="CW226" s="39" t="s">
        <v>1148</v>
      </c>
      <c r="CX226" s="39" t="s">
        <v>1148</v>
      </c>
      <c r="CY226" s="39">
        <v>0</v>
      </c>
      <c r="CZ226" s="39" t="s">
        <v>1148</v>
      </c>
      <c r="DA226" s="44">
        <v>0</v>
      </c>
      <c r="DB226" s="7" t="s">
        <v>1148</v>
      </c>
      <c r="DC226" s="1" t="str">
        <f t="shared" si="3"/>
        <v>No</v>
      </c>
    </row>
    <row r="227" spans="1:107">
      <c r="A227" s="7" t="s">
        <v>350</v>
      </c>
      <c r="B227" s="7" t="s">
        <v>351</v>
      </c>
      <c r="C227" s="37" t="s">
        <v>17</v>
      </c>
      <c r="D227" s="298">
        <v>9039</v>
      </c>
      <c r="E227" s="299">
        <v>90039</v>
      </c>
      <c r="F227" s="27" t="s">
        <v>164</v>
      </c>
      <c r="G227" s="73" t="s">
        <v>160</v>
      </c>
      <c r="H227" s="35">
        <v>12150996</v>
      </c>
      <c r="I227" s="35">
        <v>49</v>
      </c>
      <c r="J227" s="294"/>
      <c r="K227" s="8">
        <v>230371</v>
      </c>
      <c r="L227" s="8" t="s">
        <v>1148</v>
      </c>
      <c r="M227" s="8">
        <v>26015</v>
      </c>
      <c r="N227" s="9" t="s">
        <v>1148</v>
      </c>
      <c r="O227" s="8">
        <v>2884</v>
      </c>
      <c r="P227" s="9" t="s">
        <v>1148</v>
      </c>
      <c r="Q227" s="8">
        <v>18052</v>
      </c>
      <c r="R227" s="9" t="s">
        <v>1148</v>
      </c>
      <c r="S227" s="8">
        <v>0</v>
      </c>
      <c r="T227" s="9" t="s">
        <v>1148</v>
      </c>
      <c r="U227" s="33">
        <v>277322</v>
      </c>
      <c r="V227" s="9" t="s">
        <v>1148</v>
      </c>
      <c r="W227" s="30">
        <v>115.19</v>
      </c>
      <c r="X227" s="9" t="s">
        <v>1148</v>
      </c>
      <c r="Y227" s="30">
        <v>13</v>
      </c>
      <c r="Z227" s="9" t="s">
        <v>1148</v>
      </c>
      <c r="AA227" s="30">
        <v>1.45</v>
      </c>
      <c r="AB227" s="9" t="s">
        <v>1148</v>
      </c>
      <c r="AC227" s="30">
        <v>9.0299999999999994</v>
      </c>
      <c r="AD227" s="9" t="s">
        <v>1148</v>
      </c>
      <c r="AE227" s="80">
        <v>0</v>
      </c>
      <c r="AF227" s="46" t="s">
        <v>1148</v>
      </c>
      <c r="AG227" s="88">
        <v>138.67000000000002</v>
      </c>
      <c r="AH227" s="47" t="s">
        <v>1148</v>
      </c>
      <c r="AJ227" s="83">
        <v>177556</v>
      </c>
      <c r="AK227" s="46" t="s">
        <v>1148</v>
      </c>
      <c r="AL227" s="83">
        <v>26015</v>
      </c>
      <c r="AM227" s="46" t="s">
        <v>1148</v>
      </c>
      <c r="AN227" s="83">
        <v>2884</v>
      </c>
      <c r="AO227" s="46" t="s">
        <v>1148</v>
      </c>
      <c r="AP227" s="83">
        <v>14699</v>
      </c>
      <c r="AQ227" s="46" t="s">
        <v>1148</v>
      </c>
      <c r="AR227" s="83">
        <v>0</v>
      </c>
      <c r="AS227" s="46" t="s">
        <v>1148</v>
      </c>
      <c r="AT227" s="204">
        <v>221154</v>
      </c>
      <c r="AU227" s="46" t="s">
        <v>1148</v>
      </c>
      <c r="AV227" s="46">
        <v>88.78</v>
      </c>
      <c r="AW227" s="46" t="s">
        <v>1148</v>
      </c>
      <c r="AX227" s="46">
        <v>13</v>
      </c>
      <c r="AY227" s="46" t="s">
        <v>1148</v>
      </c>
      <c r="AZ227" s="46">
        <v>1.45</v>
      </c>
      <c r="BA227" s="46" t="s">
        <v>1148</v>
      </c>
      <c r="BB227" s="46">
        <v>7.35</v>
      </c>
      <c r="BC227" s="46" t="s">
        <v>1148</v>
      </c>
      <c r="BD227" s="46">
        <v>0</v>
      </c>
      <c r="BE227" s="46" t="s">
        <v>1148</v>
      </c>
      <c r="BF227" s="209">
        <v>110.58000000000001</v>
      </c>
      <c r="BG227" s="7" t="s">
        <v>1148</v>
      </c>
      <c r="BI227" s="83">
        <v>52815</v>
      </c>
      <c r="BJ227" s="46" t="s">
        <v>1148</v>
      </c>
      <c r="BK227" s="83">
        <v>0</v>
      </c>
      <c r="BL227" s="46" t="s">
        <v>1148</v>
      </c>
      <c r="BM227" s="83">
        <v>0</v>
      </c>
      <c r="BN227" s="46" t="s">
        <v>1148</v>
      </c>
      <c r="BO227" s="83">
        <v>3353</v>
      </c>
      <c r="BP227" s="46" t="s">
        <v>1148</v>
      </c>
      <c r="BQ227" s="83">
        <v>0</v>
      </c>
      <c r="BR227" s="46" t="s">
        <v>1148</v>
      </c>
      <c r="BS227" s="85">
        <v>56168</v>
      </c>
      <c r="BT227" s="46" t="s">
        <v>1148</v>
      </c>
      <c r="BU227" s="46">
        <v>26.41</v>
      </c>
      <c r="BV227" s="46" t="s">
        <v>1148</v>
      </c>
      <c r="BW227" s="46">
        <v>0</v>
      </c>
      <c r="BX227" s="46" t="s">
        <v>1148</v>
      </c>
      <c r="BY227" s="46">
        <v>0</v>
      </c>
      <c r="BZ227" s="46" t="s">
        <v>1148</v>
      </c>
      <c r="CA227" s="46">
        <v>1.68</v>
      </c>
      <c r="CB227" s="46" t="s">
        <v>1148</v>
      </c>
      <c r="CC227" s="46">
        <v>0</v>
      </c>
      <c r="CD227" s="46" t="s">
        <v>1148</v>
      </c>
      <c r="CE227" s="209">
        <v>28.09</v>
      </c>
      <c r="CF227" s="7" t="s">
        <v>1148</v>
      </c>
      <c r="CH227" s="41">
        <v>0</v>
      </c>
      <c r="CI227" s="41" t="s">
        <v>1148</v>
      </c>
      <c r="CJ227" s="41">
        <v>0</v>
      </c>
      <c r="CK227" s="41" t="s">
        <v>1148</v>
      </c>
      <c r="CL227" s="41">
        <v>0</v>
      </c>
      <c r="CM227" s="41" t="s">
        <v>1148</v>
      </c>
      <c r="CN227" s="41">
        <v>0</v>
      </c>
      <c r="CO227" s="41" t="s">
        <v>1148</v>
      </c>
      <c r="CP227" s="43">
        <v>0</v>
      </c>
      <c r="CQ227" s="7" t="s">
        <v>1148</v>
      </c>
      <c r="CS227" s="39">
        <v>0</v>
      </c>
      <c r="CT227" s="39" t="s">
        <v>1148</v>
      </c>
      <c r="CU227" s="39">
        <v>0</v>
      </c>
      <c r="CV227" s="39" t="s">
        <v>1148</v>
      </c>
      <c r="CW227" s="39">
        <v>0</v>
      </c>
      <c r="CX227" s="39" t="s">
        <v>1148</v>
      </c>
      <c r="CY227" s="39">
        <v>0</v>
      </c>
      <c r="CZ227" s="39" t="s">
        <v>1148</v>
      </c>
      <c r="DA227" s="44">
        <v>0</v>
      </c>
      <c r="DB227" s="7" t="s">
        <v>1148</v>
      </c>
      <c r="DC227" s="1" t="str">
        <f t="shared" si="3"/>
        <v>No</v>
      </c>
    </row>
    <row r="228" spans="1:107">
      <c r="A228" s="7" t="s">
        <v>826</v>
      </c>
      <c r="B228" s="7" t="s">
        <v>822</v>
      </c>
      <c r="C228" s="37" t="s">
        <v>823</v>
      </c>
      <c r="D228" s="298">
        <v>9242</v>
      </c>
      <c r="E228" s="299">
        <v>90242</v>
      </c>
      <c r="F228" s="27" t="s">
        <v>189</v>
      </c>
      <c r="G228" s="73" t="s">
        <v>160</v>
      </c>
      <c r="H228" s="35">
        <v>1886011</v>
      </c>
      <c r="I228" s="35">
        <v>48</v>
      </c>
      <c r="J228" s="294"/>
      <c r="K228" s="8">
        <v>129104</v>
      </c>
      <c r="L228" s="8" t="s">
        <v>1148</v>
      </c>
      <c r="M228" s="8">
        <v>56760</v>
      </c>
      <c r="N228" s="9" t="s">
        <v>1148</v>
      </c>
      <c r="O228" s="8">
        <v>6800</v>
      </c>
      <c r="P228" s="9" t="s">
        <v>1148</v>
      </c>
      <c r="Q228" s="8">
        <v>34130</v>
      </c>
      <c r="R228" s="9" t="s">
        <v>1148</v>
      </c>
      <c r="S228" s="8">
        <v>0</v>
      </c>
      <c r="T228" s="9" t="s">
        <v>1148</v>
      </c>
      <c r="U228" s="33">
        <v>226794</v>
      </c>
      <c r="V228" s="9" t="s">
        <v>1148</v>
      </c>
      <c r="W228" s="30">
        <v>72</v>
      </c>
      <c r="X228" s="9" t="s">
        <v>1148</v>
      </c>
      <c r="Y228" s="30">
        <v>32</v>
      </c>
      <c r="Z228" s="9" t="s">
        <v>1148</v>
      </c>
      <c r="AA228" s="30">
        <v>3</v>
      </c>
      <c r="AB228" s="9" t="s">
        <v>1148</v>
      </c>
      <c r="AC228" s="30">
        <v>18</v>
      </c>
      <c r="AD228" s="9" t="s">
        <v>1148</v>
      </c>
      <c r="AE228" s="80">
        <v>0</v>
      </c>
      <c r="AF228" s="46" t="s">
        <v>1148</v>
      </c>
      <c r="AG228" s="88">
        <v>125</v>
      </c>
      <c r="AH228" s="47" t="s">
        <v>1148</v>
      </c>
      <c r="AJ228" s="83">
        <v>115440</v>
      </c>
      <c r="AK228" s="46" t="s">
        <v>1148</v>
      </c>
      <c r="AL228" s="83">
        <v>56760</v>
      </c>
      <c r="AM228" s="46" t="s">
        <v>1148</v>
      </c>
      <c r="AN228" s="83">
        <v>6800</v>
      </c>
      <c r="AO228" s="46" t="s">
        <v>1148</v>
      </c>
      <c r="AP228" s="83">
        <v>33520</v>
      </c>
      <c r="AQ228" s="46" t="s">
        <v>1148</v>
      </c>
      <c r="AR228" s="83">
        <v>0</v>
      </c>
      <c r="AS228" s="46" t="s">
        <v>1148</v>
      </c>
      <c r="AT228" s="204">
        <v>212520</v>
      </c>
      <c r="AU228" s="46" t="s">
        <v>1148</v>
      </c>
      <c r="AV228" s="46">
        <v>64</v>
      </c>
      <c r="AW228" s="46" t="s">
        <v>1148</v>
      </c>
      <c r="AX228" s="46">
        <v>32</v>
      </c>
      <c r="AY228" s="46" t="s">
        <v>1148</v>
      </c>
      <c r="AZ228" s="46">
        <v>3</v>
      </c>
      <c r="BA228" s="46" t="s">
        <v>1148</v>
      </c>
      <c r="BB228" s="46">
        <v>16</v>
      </c>
      <c r="BC228" s="46" t="s">
        <v>1148</v>
      </c>
      <c r="BD228" s="46">
        <v>0</v>
      </c>
      <c r="BE228" s="46" t="s">
        <v>1148</v>
      </c>
      <c r="BF228" s="209">
        <v>115</v>
      </c>
      <c r="BG228" s="7" t="s">
        <v>1148</v>
      </c>
      <c r="BI228" s="83">
        <v>13664</v>
      </c>
      <c r="BJ228" s="46" t="s">
        <v>1148</v>
      </c>
      <c r="BK228" s="83">
        <v>0</v>
      </c>
      <c r="BL228" s="46" t="s">
        <v>1148</v>
      </c>
      <c r="BM228" s="83">
        <v>0</v>
      </c>
      <c r="BN228" s="46" t="s">
        <v>1148</v>
      </c>
      <c r="BO228" s="83">
        <v>610</v>
      </c>
      <c r="BP228" s="46" t="s">
        <v>1148</v>
      </c>
      <c r="BQ228" s="83">
        <v>0</v>
      </c>
      <c r="BR228" s="46" t="s">
        <v>1148</v>
      </c>
      <c r="BS228" s="85">
        <v>14274</v>
      </c>
      <c r="BT228" s="46" t="s">
        <v>1148</v>
      </c>
      <c r="BU228" s="46">
        <v>8</v>
      </c>
      <c r="BV228" s="46" t="s">
        <v>1148</v>
      </c>
      <c r="BW228" s="46">
        <v>0</v>
      </c>
      <c r="BX228" s="46" t="s">
        <v>1148</v>
      </c>
      <c r="BY228" s="46">
        <v>0</v>
      </c>
      <c r="BZ228" s="46" t="s">
        <v>1148</v>
      </c>
      <c r="CA228" s="46">
        <v>2</v>
      </c>
      <c r="CB228" s="46" t="s">
        <v>1148</v>
      </c>
      <c r="CC228" s="46">
        <v>0</v>
      </c>
      <c r="CD228" s="46" t="s">
        <v>1148</v>
      </c>
      <c r="CE228" s="209">
        <v>10</v>
      </c>
      <c r="CF228" s="7" t="s">
        <v>1148</v>
      </c>
      <c r="CH228" s="41">
        <v>0</v>
      </c>
      <c r="CI228" s="41" t="s">
        <v>1148</v>
      </c>
      <c r="CJ228" s="41">
        <v>0</v>
      </c>
      <c r="CK228" s="41" t="s">
        <v>1148</v>
      </c>
      <c r="CL228" s="41">
        <v>0</v>
      </c>
      <c r="CM228" s="41" t="s">
        <v>1148</v>
      </c>
      <c r="CN228" s="41">
        <v>0</v>
      </c>
      <c r="CO228" s="41" t="s">
        <v>1148</v>
      </c>
      <c r="CP228" s="43">
        <v>0</v>
      </c>
      <c r="CQ228" s="7" t="s">
        <v>1148</v>
      </c>
      <c r="CS228" s="39">
        <v>0</v>
      </c>
      <c r="CT228" s="39" t="s">
        <v>1148</v>
      </c>
      <c r="CU228" s="39">
        <v>0</v>
      </c>
      <c r="CV228" s="39" t="s">
        <v>1148</v>
      </c>
      <c r="CW228" s="39">
        <v>0</v>
      </c>
      <c r="CX228" s="39" t="s">
        <v>1148</v>
      </c>
      <c r="CY228" s="39">
        <v>0</v>
      </c>
      <c r="CZ228" s="39" t="s">
        <v>1148</v>
      </c>
      <c r="DA228" s="44">
        <v>0</v>
      </c>
      <c r="DB228" s="7" t="s">
        <v>1148</v>
      </c>
      <c r="DC228" s="1" t="str">
        <f t="shared" si="3"/>
        <v>No</v>
      </c>
    </row>
    <row r="229" spans="1:107">
      <c r="A229" s="7" t="s">
        <v>630</v>
      </c>
      <c r="B229" s="7" t="s">
        <v>631</v>
      </c>
      <c r="C229" s="37" t="s">
        <v>42</v>
      </c>
      <c r="D229" s="298">
        <v>5052</v>
      </c>
      <c r="E229" s="299">
        <v>50052</v>
      </c>
      <c r="F229" s="27" t="s">
        <v>167</v>
      </c>
      <c r="G229" s="73" t="s">
        <v>160</v>
      </c>
      <c r="H229" s="35">
        <v>278165</v>
      </c>
      <c r="I229" s="35">
        <v>48</v>
      </c>
      <c r="J229" s="294"/>
      <c r="K229" s="8">
        <v>175205</v>
      </c>
      <c r="L229" s="8" t="s">
        <v>1148</v>
      </c>
      <c r="M229" s="8">
        <v>32280</v>
      </c>
      <c r="N229" s="9" t="s">
        <v>1148</v>
      </c>
      <c r="O229" s="8">
        <v>6254</v>
      </c>
      <c r="P229" s="9" t="s">
        <v>1148</v>
      </c>
      <c r="Q229" s="8">
        <v>19056</v>
      </c>
      <c r="R229" s="9" t="s">
        <v>1148</v>
      </c>
      <c r="S229" s="8">
        <v>0</v>
      </c>
      <c r="T229" s="9" t="s">
        <v>1148</v>
      </c>
      <c r="U229" s="33">
        <v>232795</v>
      </c>
      <c r="V229" s="9" t="s">
        <v>1148</v>
      </c>
      <c r="W229" s="30">
        <v>76</v>
      </c>
      <c r="X229" s="9" t="s">
        <v>1148</v>
      </c>
      <c r="Y229" s="30">
        <v>12</v>
      </c>
      <c r="Z229" s="9" t="s">
        <v>1148</v>
      </c>
      <c r="AA229" s="30">
        <v>5</v>
      </c>
      <c r="AB229" s="9" t="s">
        <v>1148</v>
      </c>
      <c r="AC229" s="30">
        <v>9</v>
      </c>
      <c r="AD229" s="9" t="s">
        <v>1148</v>
      </c>
      <c r="AE229" s="80">
        <v>0</v>
      </c>
      <c r="AF229" s="46" t="s">
        <v>1148</v>
      </c>
      <c r="AG229" s="88">
        <v>102</v>
      </c>
      <c r="AH229" s="47" t="s">
        <v>1148</v>
      </c>
      <c r="AJ229" s="83">
        <v>158138</v>
      </c>
      <c r="AK229" s="46" t="s">
        <v>1148</v>
      </c>
      <c r="AL229" s="83">
        <v>32280</v>
      </c>
      <c r="AM229" s="46" t="s">
        <v>1148</v>
      </c>
      <c r="AN229" s="83">
        <v>5292</v>
      </c>
      <c r="AO229" s="46" t="s">
        <v>1148</v>
      </c>
      <c r="AP229" s="83">
        <v>19056</v>
      </c>
      <c r="AQ229" s="46" t="s">
        <v>1148</v>
      </c>
      <c r="AR229" s="83">
        <v>0</v>
      </c>
      <c r="AS229" s="46" t="s">
        <v>1148</v>
      </c>
      <c r="AT229" s="204">
        <v>214766</v>
      </c>
      <c r="AU229" s="46" t="s">
        <v>1148</v>
      </c>
      <c r="AV229" s="46">
        <v>68</v>
      </c>
      <c r="AW229" s="46" t="s">
        <v>1148</v>
      </c>
      <c r="AX229" s="46">
        <v>12</v>
      </c>
      <c r="AY229" s="46" t="s">
        <v>1148</v>
      </c>
      <c r="AZ229" s="46">
        <v>4</v>
      </c>
      <c r="BA229" s="46" t="s">
        <v>1148</v>
      </c>
      <c r="BB229" s="46">
        <v>9</v>
      </c>
      <c r="BC229" s="46" t="s">
        <v>1148</v>
      </c>
      <c r="BD229" s="46">
        <v>0</v>
      </c>
      <c r="BE229" s="46" t="s">
        <v>1148</v>
      </c>
      <c r="BF229" s="209">
        <v>93</v>
      </c>
      <c r="BG229" s="7" t="s">
        <v>1148</v>
      </c>
      <c r="BI229" s="83">
        <v>17067</v>
      </c>
      <c r="BJ229" s="46" t="s">
        <v>1148</v>
      </c>
      <c r="BK229" s="83">
        <v>0</v>
      </c>
      <c r="BL229" s="46" t="s">
        <v>1148</v>
      </c>
      <c r="BM229" s="83">
        <v>962</v>
      </c>
      <c r="BN229" s="46" t="s">
        <v>1148</v>
      </c>
      <c r="BO229" s="83">
        <v>0</v>
      </c>
      <c r="BP229" s="46" t="s">
        <v>1148</v>
      </c>
      <c r="BQ229" s="83">
        <v>0</v>
      </c>
      <c r="BR229" s="46" t="s">
        <v>1148</v>
      </c>
      <c r="BS229" s="85">
        <v>18029</v>
      </c>
      <c r="BT229" s="46" t="s">
        <v>1148</v>
      </c>
      <c r="BU229" s="46">
        <v>8</v>
      </c>
      <c r="BV229" s="46" t="s">
        <v>1148</v>
      </c>
      <c r="BW229" s="46">
        <v>0</v>
      </c>
      <c r="BX229" s="46" t="s">
        <v>1148</v>
      </c>
      <c r="BY229" s="46">
        <v>1</v>
      </c>
      <c r="BZ229" s="46" t="s">
        <v>1148</v>
      </c>
      <c r="CA229" s="46">
        <v>0</v>
      </c>
      <c r="CB229" s="46" t="s">
        <v>1148</v>
      </c>
      <c r="CC229" s="46">
        <v>0</v>
      </c>
      <c r="CD229" s="46" t="s">
        <v>1148</v>
      </c>
      <c r="CE229" s="209">
        <v>9</v>
      </c>
      <c r="CF229" s="7" t="s">
        <v>1148</v>
      </c>
      <c r="CH229" s="41">
        <v>0</v>
      </c>
      <c r="CI229" s="41" t="s">
        <v>1148</v>
      </c>
      <c r="CJ229" s="41">
        <v>0</v>
      </c>
      <c r="CK229" s="41" t="s">
        <v>1148</v>
      </c>
      <c r="CL229" s="41">
        <v>0</v>
      </c>
      <c r="CM229" s="41" t="s">
        <v>1148</v>
      </c>
      <c r="CN229" s="41">
        <v>0</v>
      </c>
      <c r="CO229" s="41" t="s">
        <v>1148</v>
      </c>
      <c r="CP229" s="43">
        <v>0</v>
      </c>
      <c r="CQ229" s="7" t="s">
        <v>1148</v>
      </c>
      <c r="CS229" s="39">
        <v>0</v>
      </c>
      <c r="CT229" s="39" t="s">
        <v>1148</v>
      </c>
      <c r="CU229" s="39">
        <v>0</v>
      </c>
      <c r="CV229" s="39" t="s">
        <v>1148</v>
      </c>
      <c r="CW229" s="39">
        <v>0</v>
      </c>
      <c r="CX229" s="39" t="s">
        <v>1148</v>
      </c>
      <c r="CY229" s="39">
        <v>0</v>
      </c>
      <c r="CZ229" s="39" t="s">
        <v>1148</v>
      </c>
      <c r="DA229" s="44">
        <v>0</v>
      </c>
      <c r="DB229" s="7" t="s">
        <v>1148</v>
      </c>
      <c r="DC229" s="1" t="str">
        <f t="shared" si="3"/>
        <v>No</v>
      </c>
    </row>
    <row r="230" spans="1:107">
      <c r="A230" s="7" t="s">
        <v>492</v>
      </c>
      <c r="B230" s="7" t="s">
        <v>493</v>
      </c>
      <c r="C230" s="37" t="s">
        <v>9</v>
      </c>
      <c r="D230" s="298">
        <v>4043</v>
      </c>
      <c r="E230" s="299">
        <v>40043</v>
      </c>
      <c r="F230" s="27" t="s">
        <v>164</v>
      </c>
      <c r="G230" s="73" t="s">
        <v>160</v>
      </c>
      <c r="H230" s="35">
        <v>326183</v>
      </c>
      <c r="I230" s="35">
        <v>48</v>
      </c>
      <c r="J230" s="294"/>
      <c r="K230" s="8">
        <v>186492</v>
      </c>
      <c r="L230" s="8" t="s">
        <v>1148</v>
      </c>
      <c r="M230" s="8">
        <v>47561</v>
      </c>
      <c r="N230" s="9" t="s">
        <v>1148</v>
      </c>
      <c r="O230" s="8">
        <v>1868</v>
      </c>
      <c r="P230" s="9" t="s">
        <v>1148</v>
      </c>
      <c r="Q230" s="8">
        <v>24550</v>
      </c>
      <c r="R230" s="9" t="s">
        <v>1148</v>
      </c>
      <c r="S230" s="8">
        <v>0</v>
      </c>
      <c r="T230" s="9" t="s">
        <v>1148</v>
      </c>
      <c r="U230" s="33">
        <v>260471</v>
      </c>
      <c r="V230" s="9" t="s">
        <v>1148</v>
      </c>
      <c r="W230" s="30">
        <v>96</v>
      </c>
      <c r="X230" s="9" t="s">
        <v>1148</v>
      </c>
      <c r="Y230" s="30">
        <v>25</v>
      </c>
      <c r="Z230" s="9" t="s">
        <v>1148</v>
      </c>
      <c r="AA230" s="30">
        <v>1</v>
      </c>
      <c r="AB230" s="9" t="s">
        <v>1148</v>
      </c>
      <c r="AC230" s="30">
        <v>13</v>
      </c>
      <c r="AD230" s="9" t="s">
        <v>1148</v>
      </c>
      <c r="AE230" s="80">
        <v>0</v>
      </c>
      <c r="AF230" s="46" t="s">
        <v>1148</v>
      </c>
      <c r="AG230" s="88">
        <v>135</v>
      </c>
      <c r="AH230" s="47" t="s">
        <v>1148</v>
      </c>
      <c r="AJ230" s="83">
        <v>180308</v>
      </c>
      <c r="AK230" s="46" t="s">
        <v>1148</v>
      </c>
      <c r="AL230" s="83">
        <v>42457</v>
      </c>
      <c r="AM230" s="46" t="s">
        <v>1148</v>
      </c>
      <c r="AN230" s="83">
        <v>1868</v>
      </c>
      <c r="AO230" s="46" t="s">
        <v>1148</v>
      </c>
      <c r="AP230" s="83">
        <v>24550</v>
      </c>
      <c r="AQ230" s="46" t="s">
        <v>1148</v>
      </c>
      <c r="AR230" s="83">
        <v>0</v>
      </c>
      <c r="AS230" s="46" t="s">
        <v>1148</v>
      </c>
      <c r="AT230" s="204">
        <v>249183</v>
      </c>
      <c r="AU230" s="46" t="s">
        <v>1148</v>
      </c>
      <c r="AV230" s="46">
        <v>91</v>
      </c>
      <c r="AW230" s="46" t="s">
        <v>1148</v>
      </c>
      <c r="AX230" s="46">
        <v>21</v>
      </c>
      <c r="AY230" s="46" t="s">
        <v>1148</v>
      </c>
      <c r="AZ230" s="46">
        <v>1</v>
      </c>
      <c r="BA230" s="46" t="s">
        <v>1148</v>
      </c>
      <c r="BB230" s="46">
        <v>13</v>
      </c>
      <c r="BC230" s="46" t="s">
        <v>1148</v>
      </c>
      <c r="BD230" s="46">
        <v>0</v>
      </c>
      <c r="BE230" s="46" t="s">
        <v>1148</v>
      </c>
      <c r="BF230" s="209">
        <v>126</v>
      </c>
      <c r="BG230" s="7" t="s">
        <v>1148</v>
      </c>
      <c r="BI230" s="83">
        <v>6184</v>
      </c>
      <c r="BJ230" s="46" t="s">
        <v>1148</v>
      </c>
      <c r="BK230" s="83">
        <v>5104</v>
      </c>
      <c r="BL230" s="46" t="s">
        <v>1148</v>
      </c>
      <c r="BM230" s="83">
        <v>0</v>
      </c>
      <c r="BN230" s="46" t="s">
        <v>1148</v>
      </c>
      <c r="BO230" s="83">
        <v>0</v>
      </c>
      <c r="BP230" s="46" t="s">
        <v>1148</v>
      </c>
      <c r="BQ230" s="83">
        <v>0</v>
      </c>
      <c r="BR230" s="46" t="s">
        <v>1148</v>
      </c>
      <c r="BS230" s="85">
        <v>11288</v>
      </c>
      <c r="BT230" s="46" t="s">
        <v>1148</v>
      </c>
      <c r="BU230" s="46">
        <v>5</v>
      </c>
      <c r="BV230" s="46" t="s">
        <v>1148</v>
      </c>
      <c r="BW230" s="46">
        <v>4</v>
      </c>
      <c r="BX230" s="46" t="s">
        <v>1148</v>
      </c>
      <c r="BY230" s="46">
        <v>0</v>
      </c>
      <c r="BZ230" s="46" t="s">
        <v>1148</v>
      </c>
      <c r="CA230" s="46">
        <v>0</v>
      </c>
      <c r="CB230" s="46" t="s">
        <v>1148</v>
      </c>
      <c r="CC230" s="46">
        <v>0</v>
      </c>
      <c r="CD230" s="46" t="s">
        <v>1148</v>
      </c>
      <c r="CE230" s="209">
        <v>9</v>
      </c>
      <c r="CF230" s="7" t="s">
        <v>1148</v>
      </c>
      <c r="CH230" s="41">
        <v>3009301</v>
      </c>
      <c r="CI230" s="41" t="s">
        <v>1148</v>
      </c>
      <c r="CJ230" s="41">
        <v>652798</v>
      </c>
      <c r="CK230" s="41" t="s">
        <v>1148</v>
      </c>
      <c r="CL230" s="41">
        <v>23774</v>
      </c>
      <c r="CM230" s="41" t="s">
        <v>1148</v>
      </c>
      <c r="CN230" s="41">
        <v>309781</v>
      </c>
      <c r="CO230" s="41" t="s">
        <v>1148</v>
      </c>
      <c r="CP230" s="43">
        <v>3995654</v>
      </c>
      <c r="CQ230" s="7" t="s">
        <v>1148</v>
      </c>
      <c r="CS230" s="39">
        <v>16.136354374450377</v>
      </c>
      <c r="CT230" s="39" t="s">
        <v>1148</v>
      </c>
      <c r="CU230" s="39">
        <v>13.725489371543912</v>
      </c>
      <c r="CV230" s="39" t="s">
        <v>1148</v>
      </c>
      <c r="CW230" s="39">
        <v>12.726980728051393</v>
      </c>
      <c r="CX230" s="39" t="s">
        <v>1148</v>
      </c>
      <c r="CY230" s="39">
        <v>12.618370672097759</v>
      </c>
      <c r="CZ230" s="39" t="s">
        <v>1148</v>
      </c>
      <c r="DA230" s="44">
        <v>15.340110799282838</v>
      </c>
      <c r="DB230" s="7" t="s">
        <v>1148</v>
      </c>
      <c r="DC230" s="1" t="str">
        <f t="shared" si="3"/>
        <v>No</v>
      </c>
    </row>
    <row r="231" spans="1:107">
      <c r="A231" s="7" t="s">
        <v>235</v>
      </c>
      <c r="B231" s="7" t="s">
        <v>236</v>
      </c>
      <c r="C231" s="37" t="s">
        <v>70</v>
      </c>
      <c r="D231" s="298">
        <v>2003</v>
      </c>
      <c r="E231" s="299">
        <v>20003</v>
      </c>
      <c r="F231" s="27" t="s">
        <v>164</v>
      </c>
      <c r="G231" s="73" t="s">
        <v>160</v>
      </c>
      <c r="H231" s="35">
        <v>158084</v>
      </c>
      <c r="I231" s="35">
        <v>47</v>
      </c>
      <c r="J231" s="294"/>
      <c r="K231" s="8">
        <v>142893</v>
      </c>
      <c r="L231" s="8" t="s">
        <v>1148</v>
      </c>
      <c r="M231" s="8">
        <v>30725</v>
      </c>
      <c r="N231" s="9" t="s">
        <v>1148</v>
      </c>
      <c r="O231" s="8">
        <v>4884</v>
      </c>
      <c r="P231" s="9" t="s">
        <v>1148</v>
      </c>
      <c r="Q231" s="8">
        <v>10644</v>
      </c>
      <c r="R231" s="9" t="s">
        <v>1148</v>
      </c>
      <c r="S231" s="8">
        <v>1000</v>
      </c>
      <c r="T231" s="9" t="s">
        <v>1148</v>
      </c>
      <c r="U231" s="33">
        <v>190146</v>
      </c>
      <c r="V231" s="9" t="s">
        <v>1148</v>
      </c>
      <c r="W231" s="30">
        <v>73</v>
      </c>
      <c r="X231" s="9" t="s">
        <v>1148</v>
      </c>
      <c r="Y231" s="30">
        <v>15.41</v>
      </c>
      <c r="Z231" s="9" t="s">
        <v>1148</v>
      </c>
      <c r="AA231" s="30">
        <v>3.1399999999999997</v>
      </c>
      <c r="AB231" s="9" t="s">
        <v>1148</v>
      </c>
      <c r="AC231" s="30">
        <v>7.3900000000000006</v>
      </c>
      <c r="AD231" s="9" t="s">
        <v>1148</v>
      </c>
      <c r="AE231" s="80">
        <v>0.5</v>
      </c>
      <c r="AF231" s="46" t="s">
        <v>1148</v>
      </c>
      <c r="AG231" s="88">
        <v>99.44</v>
      </c>
      <c r="AH231" s="47" t="s">
        <v>1148</v>
      </c>
      <c r="AJ231" s="83">
        <v>142893</v>
      </c>
      <c r="AK231" s="46" t="s">
        <v>1148</v>
      </c>
      <c r="AL231" s="83">
        <v>30725</v>
      </c>
      <c r="AM231" s="46" t="s">
        <v>1148</v>
      </c>
      <c r="AN231" s="83">
        <v>1721</v>
      </c>
      <c r="AO231" s="46" t="s">
        <v>1148</v>
      </c>
      <c r="AP231" s="83">
        <v>10644</v>
      </c>
      <c r="AQ231" s="46" t="s">
        <v>1148</v>
      </c>
      <c r="AR231" s="83">
        <v>1000</v>
      </c>
      <c r="AS231" s="46" t="s">
        <v>1148</v>
      </c>
      <c r="AT231" s="204">
        <v>186983</v>
      </c>
      <c r="AU231" s="46" t="s">
        <v>1148</v>
      </c>
      <c r="AV231" s="46">
        <v>73</v>
      </c>
      <c r="AW231" s="46" t="s">
        <v>1148</v>
      </c>
      <c r="AX231" s="46">
        <v>15.41</v>
      </c>
      <c r="AY231" s="46" t="s">
        <v>1148</v>
      </c>
      <c r="AZ231" s="46">
        <v>1.69</v>
      </c>
      <c r="BA231" s="46" t="s">
        <v>1148</v>
      </c>
      <c r="BB231" s="46">
        <v>7.3900000000000006</v>
      </c>
      <c r="BC231" s="46" t="s">
        <v>1148</v>
      </c>
      <c r="BD231" s="46">
        <v>0.5</v>
      </c>
      <c r="BE231" s="46" t="s">
        <v>1148</v>
      </c>
      <c r="BF231" s="209">
        <v>97.99</v>
      </c>
      <c r="BG231" s="7" t="s">
        <v>1148</v>
      </c>
      <c r="BI231" s="83">
        <v>0</v>
      </c>
      <c r="BJ231" s="46" t="s">
        <v>1148</v>
      </c>
      <c r="BK231" s="83">
        <v>0</v>
      </c>
      <c r="BL231" s="46" t="s">
        <v>1148</v>
      </c>
      <c r="BM231" s="83">
        <v>3163</v>
      </c>
      <c r="BN231" s="46" t="s">
        <v>1148</v>
      </c>
      <c r="BO231" s="83">
        <v>0</v>
      </c>
      <c r="BP231" s="46" t="s">
        <v>1148</v>
      </c>
      <c r="BQ231" s="83">
        <v>0</v>
      </c>
      <c r="BR231" s="46" t="s">
        <v>1148</v>
      </c>
      <c r="BS231" s="85">
        <v>3163</v>
      </c>
      <c r="BT231" s="46" t="s">
        <v>1148</v>
      </c>
      <c r="BU231" s="46">
        <v>0</v>
      </c>
      <c r="BV231" s="46" t="s">
        <v>1148</v>
      </c>
      <c r="BW231" s="46">
        <v>0</v>
      </c>
      <c r="BX231" s="46" t="s">
        <v>1148</v>
      </c>
      <c r="BY231" s="46">
        <v>1.45</v>
      </c>
      <c r="BZ231" s="46" t="s">
        <v>1148</v>
      </c>
      <c r="CA231" s="46">
        <v>0</v>
      </c>
      <c r="CB231" s="46" t="s">
        <v>1148</v>
      </c>
      <c r="CC231" s="46">
        <v>0</v>
      </c>
      <c r="CD231" s="46" t="s">
        <v>1148</v>
      </c>
      <c r="CE231" s="209">
        <v>1.45</v>
      </c>
      <c r="CF231" s="7" t="s">
        <v>1148</v>
      </c>
      <c r="CH231" s="41">
        <v>3155962</v>
      </c>
      <c r="CI231" s="41" t="s">
        <v>1148</v>
      </c>
      <c r="CJ231" s="41">
        <v>723660</v>
      </c>
      <c r="CK231" s="41" t="s">
        <v>1148</v>
      </c>
      <c r="CL231" s="41">
        <v>99253</v>
      </c>
      <c r="CM231" s="41" t="s">
        <v>1148</v>
      </c>
      <c r="CN231" s="41">
        <v>399845</v>
      </c>
      <c r="CO231" s="41" t="s">
        <v>1148</v>
      </c>
      <c r="CP231" s="43">
        <v>4378720</v>
      </c>
      <c r="CQ231" s="7" t="s">
        <v>1148</v>
      </c>
      <c r="CS231" s="39">
        <v>22.08619036621808</v>
      </c>
      <c r="CT231" s="39" t="s">
        <v>1148</v>
      </c>
      <c r="CU231" s="39">
        <v>23.552807160292922</v>
      </c>
      <c r="CV231" s="39" t="s">
        <v>1148</v>
      </c>
      <c r="CW231" s="39">
        <v>20.322072072072071</v>
      </c>
      <c r="CX231" s="39" t="s">
        <v>1148</v>
      </c>
      <c r="CY231" s="39">
        <v>37.565295001878994</v>
      </c>
      <c r="CZ231" s="39" t="s">
        <v>1148</v>
      </c>
      <c r="DA231" s="44">
        <v>23.028199383631524</v>
      </c>
      <c r="DB231" s="7" t="s">
        <v>1148</v>
      </c>
      <c r="DC231" s="1" t="str">
        <f t="shared" si="3"/>
        <v>No</v>
      </c>
    </row>
    <row r="232" spans="1:107">
      <c r="A232" s="7" t="s">
        <v>591</v>
      </c>
      <c r="B232" s="7" t="s">
        <v>592</v>
      </c>
      <c r="C232" s="37" t="s">
        <v>40</v>
      </c>
      <c r="D232" s="298">
        <v>5058</v>
      </c>
      <c r="E232" s="299">
        <v>50058</v>
      </c>
      <c r="F232" s="27" t="s">
        <v>167</v>
      </c>
      <c r="G232" s="73" t="s">
        <v>160</v>
      </c>
      <c r="H232" s="35">
        <v>296863</v>
      </c>
      <c r="I232" s="35">
        <v>47</v>
      </c>
      <c r="J232" s="294"/>
      <c r="K232" s="8">
        <v>194004</v>
      </c>
      <c r="L232" s="8" t="s">
        <v>1148</v>
      </c>
      <c r="M232" s="8">
        <v>43506</v>
      </c>
      <c r="N232" s="9" t="s">
        <v>1148</v>
      </c>
      <c r="O232" s="8">
        <v>10391</v>
      </c>
      <c r="P232" s="9" t="s">
        <v>1148</v>
      </c>
      <c r="Q232" s="8">
        <v>21564</v>
      </c>
      <c r="R232" s="9" t="s">
        <v>1148</v>
      </c>
      <c r="S232" s="8">
        <v>0</v>
      </c>
      <c r="T232" s="9" t="s">
        <v>1148</v>
      </c>
      <c r="U232" s="33">
        <v>269465</v>
      </c>
      <c r="V232" s="9" t="s">
        <v>1148</v>
      </c>
      <c r="W232" s="30">
        <v>102</v>
      </c>
      <c r="X232" s="9" t="s">
        <v>1148</v>
      </c>
      <c r="Y232" s="30">
        <v>20.8</v>
      </c>
      <c r="Z232" s="9" t="s">
        <v>1148</v>
      </c>
      <c r="AA232" s="30">
        <v>5.9</v>
      </c>
      <c r="AB232" s="9" t="s">
        <v>1148</v>
      </c>
      <c r="AC232" s="30">
        <v>11.6</v>
      </c>
      <c r="AD232" s="9" t="s">
        <v>1148</v>
      </c>
      <c r="AE232" s="80">
        <v>0</v>
      </c>
      <c r="AF232" s="46" t="s">
        <v>1148</v>
      </c>
      <c r="AG232" s="88">
        <v>140.29999999999998</v>
      </c>
      <c r="AH232" s="47" t="s">
        <v>1148</v>
      </c>
      <c r="AJ232" s="83">
        <v>170840</v>
      </c>
      <c r="AK232" s="46" t="s">
        <v>1148</v>
      </c>
      <c r="AL232" s="83">
        <v>40150</v>
      </c>
      <c r="AM232" s="46" t="s">
        <v>1148</v>
      </c>
      <c r="AN232" s="83">
        <v>10391</v>
      </c>
      <c r="AO232" s="46" t="s">
        <v>1148</v>
      </c>
      <c r="AP232" s="83">
        <v>21564</v>
      </c>
      <c r="AQ232" s="46" t="s">
        <v>1148</v>
      </c>
      <c r="AR232" s="83">
        <v>0</v>
      </c>
      <c r="AS232" s="46" t="s">
        <v>1148</v>
      </c>
      <c r="AT232" s="204">
        <v>242945</v>
      </c>
      <c r="AU232" s="46" t="s">
        <v>1148</v>
      </c>
      <c r="AV232" s="46">
        <v>86.2</v>
      </c>
      <c r="AW232" s="46" t="s">
        <v>1148</v>
      </c>
      <c r="AX232" s="46">
        <v>18.400000000000002</v>
      </c>
      <c r="AY232" s="46" t="s">
        <v>1148</v>
      </c>
      <c r="AZ232" s="46">
        <v>5.9</v>
      </c>
      <c r="BA232" s="46" t="s">
        <v>1148</v>
      </c>
      <c r="BB232" s="46">
        <v>11.6</v>
      </c>
      <c r="BC232" s="46" t="s">
        <v>1148</v>
      </c>
      <c r="BD232" s="46">
        <v>0</v>
      </c>
      <c r="BE232" s="46" t="s">
        <v>1148</v>
      </c>
      <c r="BF232" s="209">
        <v>122.1</v>
      </c>
      <c r="BG232" s="7" t="s">
        <v>1148</v>
      </c>
      <c r="BI232" s="83">
        <v>23164</v>
      </c>
      <c r="BJ232" s="46" t="s">
        <v>1148</v>
      </c>
      <c r="BK232" s="83">
        <v>3356</v>
      </c>
      <c r="BL232" s="46" t="s">
        <v>1148</v>
      </c>
      <c r="BM232" s="83">
        <v>0</v>
      </c>
      <c r="BN232" s="46" t="s">
        <v>1148</v>
      </c>
      <c r="BO232" s="83">
        <v>0</v>
      </c>
      <c r="BP232" s="46" t="s">
        <v>1148</v>
      </c>
      <c r="BQ232" s="83">
        <v>0</v>
      </c>
      <c r="BR232" s="46" t="s">
        <v>1148</v>
      </c>
      <c r="BS232" s="85">
        <v>26520</v>
      </c>
      <c r="BT232" s="46" t="s">
        <v>1148</v>
      </c>
      <c r="BU232" s="46">
        <v>15.8</v>
      </c>
      <c r="BV232" s="46" t="s">
        <v>1148</v>
      </c>
      <c r="BW232" s="46">
        <v>2.4</v>
      </c>
      <c r="BX232" s="46" t="s">
        <v>1148</v>
      </c>
      <c r="BY232" s="46">
        <v>0</v>
      </c>
      <c r="BZ232" s="46" t="s">
        <v>1148</v>
      </c>
      <c r="CA232" s="46">
        <v>0</v>
      </c>
      <c r="CB232" s="46" t="s">
        <v>1148</v>
      </c>
      <c r="CC232" s="46">
        <v>0</v>
      </c>
      <c r="CD232" s="46" t="s">
        <v>1148</v>
      </c>
      <c r="CE232" s="209">
        <v>18.2</v>
      </c>
      <c r="CF232" s="7" t="s">
        <v>1148</v>
      </c>
      <c r="CH232" s="41">
        <v>0</v>
      </c>
      <c r="CI232" s="41" t="s">
        <v>1148</v>
      </c>
      <c r="CJ232" s="41">
        <v>0</v>
      </c>
      <c r="CK232" s="41" t="s">
        <v>1148</v>
      </c>
      <c r="CL232" s="41">
        <v>0</v>
      </c>
      <c r="CM232" s="41" t="s">
        <v>1148</v>
      </c>
      <c r="CN232" s="41">
        <v>0</v>
      </c>
      <c r="CO232" s="41" t="s">
        <v>1148</v>
      </c>
      <c r="CP232" s="43">
        <v>0</v>
      </c>
      <c r="CQ232" s="7" t="s">
        <v>1148</v>
      </c>
      <c r="CS232" s="39">
        <v>0</v>
      </c>
      <c r="CT232" s="39" t="s">
        <v>1148</v>
      </c>
      <c r="CU232" s="39">
        <v>0</v>
      </c>
      <c r="CV232" s="39" t="s">
        <v>1148</v>
      </c>
      <c r="CW232" s="39">
        <v>0</v>
      </c>
      <c r="CX232" s="39" t="s">
        <v>1148</v>
      </c>
      <c r="CY232" s="39">
        <v>0</v>
      </c>
      <c r="CZ232" s="39" t="s">
        <v>1148</v>
      </c>
      <c r="DA232" s="44">
        <v>0</v>
      </c>
      <c r="DB232" s="7" t="s">
        <v>1148</v>
      </c>
      <c r="DC232" s="1" t="str">
        <f t="shared" si="3"/>
        <v>No</v>
      </c>
    </row>
    <row r="233" spans="1:107">
      <c r="A233" s="7" t="s">
        <v>447</v>
      </c>
      <c r="B233" s="7" t="s">
        <v>448</v>
      </c>
      <c r="C233" s="37" t="s">
        <v>93</v>
      </c>
      <c r="D233" s="298">
        <v>5003</v>
      </c>
      <c r="E233" s="299">
        <v>50003</v>
      </c>
      <c r="F233" s="27" t="s">
        <v>164</v>
      </c>
      <c r="G233" s="73" t="s">
        <v>160</v>
      </c>
      <c r="H233" s="35">
        <v>124064</v>
      </c>
      <c r="I233" s="35">
        <v>47</v>
      </c>
      <c r="J233" s="294"/>
      <c r="K233" s="8">
        <v>77121</v>
      </c>
      <c r="L233" s="8" t="s">
        <v>1148</v>
      </c>
      <c r="M233" s="8">
        <v>10256</v>
      </c>
      <c r="N233" s="9" t="s">
        <v>1148</v>
      </c>
      <c r="O233" s="8">
        <v>8428</v>
      </c>
      <c r="P233" s="9" t="s">
        <v>1148</v>
      </c>
      <c r="Q233" s="8">
        <v>14698</v>
      </c>
      <c r="R233" s="9" t="s">
        <v>1148</v>
      </c>
      <c r="S233" s="8">
        <v>0</v>
      </c>
      <c r="T233" s="9" t="s">
        <v>1148</v>
      </c>
      <c r="U233" s="33">
        <v>110503</v>
      </c>
      <c r="V233" s="9" t="s">
        <v>1148</v>
      </c>
      <c r="W233" s="30">
        <v>54</v>
      </c>
      <c r="X233" s="9" t="s">
        <v>1148</v>
      </c>
      <c r="Y233" s="30">
        <v>5</v>
      </c>
      <c r="Z233" s="9" t="s">
        <v>1148</v>
      </c>
      <c r="AA233" s="30">
        <v>5.4</v>
      </c>
      <c r="AB233" s="9" t="s">
        <v>1148</v>
      </c>
      <c r="AC233" s="30">
        <v>4.0999999999999996</v>
      </c>
      <c r="AD233" s="9" t="s">
        <v>1148</v>
      </c>
      <c r="AE233" s="80">
        <v>0</v>
      </c>
      <c r="AF233" s="46" t="s">
        <v>1148</v>
      </c>
      <c r="AG233" s="88">
        <v>68.5</v>
      </c>
      <c r="AH233" s="47" t="s">
        <v>1148</v>
      </c>
      <c r="AJ233" s="83">
        <v>55741</v>
      </c>
      <c r="AK233" s="46" t="s">
        <v>1148</v>
      </c>
      <c r="AL233" s="83">
        <v>10256</v>
      </c>
      <c r="AM233" s="46" t="s">
        <v>1148</v>
      </c>
      <c r="AN233" s="83">
        <v>6194</v>
      </c>
      <c r="AO233" s="46" t="s">
        <v>1148</v>
      </c>
      <c r="AP233" s="83">
        <v>13461</v>
      </c>
      <c r="AQ233" s="46" t="s">
        <v>1148</v>
      </c>
      <c r="AR233" s="83">
        <v>0</v>
      </c>
      <c r="AS233" s="46" t="s">
        <v>1148</v>
      </c>
      <c r="AT233" s="204">
        <v>85652</v>
      </c>
      <c r="AU233" s="46" t="s">
        <v>1148</v>
      </c>
      <c r="AV233" s="46">
        <v>32.799999999999997</v>
      </c>
      <c r="AW233" s="46" t="s">
        <v>1148</v>
      </c>
      <c r="AX233" s="46">
        <v>5</v>
      </c>
      <c r="AY233" s="46" t="s">
        <v>1148</v>
      </c>
      <c r="AZ233" s="46">
        <v>3.4</v>
      </c>
      <c r="BA233" s="46" t="s">
        <v>1148</v>
      </c>
      <c r="BB233" s="46">
        <v>3.5</v>
      </c>
      <c r="BC233" s="46" t="s">
        <v>1148</v>
      </c>
      <c r="BD233" s="46">
        <v>0</v>
      </c>
      <c r="BE233" s="46" t="s">
        <v>1148</v>
      </c>
      <c r="BF233" s="209">
        <v>44.699999999999996</v>
      </c>
      <c r="BG233" s="7" t="s">
        <v>1148</v>
      </c>
      <c r="BI233" s="83">
        <v>21380</v>
      </c>
      <c r="BJ233" s="46" t="s">
        <v>1148</v>
      </c>
      <c r="BK233" s="83">
        <v>0</v>
      </c>
      <c r="BL233" s="46" t="s">
        <v>1148</v>
      </c>
      <c r="BM233" s="83">
        <v>2234</v>
      </c>
      <c r="BN233" s="46" t="s">
        <v>1148</v>
      </c>
      <c r="BO233" s="83">
        <v>1237</v>
      </c>
      <c r="BP233" s="46" t="s">
        <v>1148</v>
      </c>
      <c r="BQ233" s="83">
        <v>0</v>
      </c>
      <c r="BR233" s="46" t="s">
        <v>1148</v>
      </c>
      <c r="BS233" s="85">
        <v>24851</v>
      </c>
      <c r="BT233" s="46" t="s">
        <v>1148</v>
      </c>
      <c r="BU233" s="46">
        <v>21.2</v>
      </c>
      <c r="BV233" s="46" t="s">
        <v>1148</v>
      </c>
      <c r="BW233" s="46">
        <v>0</v>
      </c>
      <c r="BX233" s="46" t="s">
        <v>1148</v>
      </c>
      <c r="BY233" s="46">
        <v>2</v>
      </c>
      <c r="BZ233" s="46" t="s">
        <v>1148</v>
      </c>
      <c r="CA233" s="46">
        <v>0.6</v>
      </c>
      <c r="CB233" s="46" t="s">
        <v>1148</v>
      </c>
      <c r="CC233" s="46">
        <v>0</v>
      </c>
      <c r="CD233" s="46" t="s">
        <v>1148</v>
      </c>
      <c r="CE233" s="209">
        <v>23.8</v>
      </c>
      <c r="CF233" s="7" t="s">
        <v>1148</v>
      </c>
      <c r="CH233" s="41">
        <v>0</v>
      </c>
      <c r="CI233" s="41" t="s">
        <v>1148</v>
      </c>
      <c r="CJ233" s="41">
        <v>0</v>
      </c>
      <c r="CK233" s="41" t="s">
        <v>1148</v>
      </c>
      <c r="CL233" s="41">
        <v>0</v>
      </c>
      <c r="CM233" s="41" t="s">
        <v>1148</v>
      </c>
      <c r="CN233" s="41">
        <v>0</v>
      </c>
      <c r="CO233" s="41" t="s">
        <v>1148</v>
      </c>
      <c r="CP233" s="43">
        <v>0</v>
      </c>
      <c r="CQ233" s="7" t="s">
        <v>1148</v>
      </c>
      <c r="CS233" s="39">
        <v>0</v>
      </c>
      <c r="CT233" s="39" t="s">
        <v>1148</v>
      </c>
      <c r="CU233" s="39">
        <v>0</v>
      </c>
      <c r="CV233" s="39" t="s">
        <v>1148</v>
      </c>
      <c r="CW233" s="39">
        <v>0</v>
      </c>
      <c r="CX233" s="39" t="s">
        <v>1148</v>
      </c>
      <c r="CY233" s="39">
        <v>0</v>
      </c>
      <c r="CZ233" s="39" t="s">
        <v>1148</v>
      </c>
      <c r="DA233" s="44">
        <v>0</v>
      </c>
      <c r="DB233" s="7" t="s">
        <v>1148</v>
      </c>
      <c r="DC233" s="1" t="str">
        <f t="shared" si="3"/>
        <v>No</v>
      </c>
    </row>
    <row r="234" spans="1:107">
      <c r="A234" s="7" t="s">
        <v>790</v>
      </c>
      <c r="B234" s="7" t="s">
        <v>791</v>
      </c>
      <c r="C234" s="37" t="s">
        <v>63</v>
      </c>
      <c r="D234" s="298">
        <v>2204</v>
      </c>
      <c r="E234" s="299">
        <v>20204</v>
      </c>
      <c r="F234" s="27" t="s">
        <v>189</v>
      </c>
      <c r="G234" s="73" t="s">
        <v>160</v>
      </c>
      <c r="H234" s="35">
        <v>5441567</v>
      </c>
      <c r="I234" s="35">
        <v>47</v>
      </c>
      <c r="J234" s="294"/>
      <c r="K234" s="8">
        <v>104724</v>
      </c>
      <c r="L234" s="8" t="s">
        <v>1148</v>
      </c>
      <c r="M234" s="8">
        <v>4368</v>
      </c>
      <c r="N234" s="9" t="s">
        <v>1148</v>
      </c>
      <c r="O234" s="8">
        <v>0</v>
      </c>
      <c r="P234" s="9" t="s">
        <v>1148</v>
      </c>
      <c r="Q234" s="8">
        <v>3022</v>
      </c>
      <c r="R234" s="9" t="s">
        <v>1148</v>
      </c>
      <c r="S234" s="8">
        <v>0</v>
      </c>
      <c r="T234" s="9" t="s">
        <v>1148</v>
      </c>
      <c r="U234" s="33">
        <v>112114</v>
      </c>
      <c r="V234" s="9" t="s">
        <v>1148</v>
      </c>
      <c r="W234" s="30">
        <v>87</v>
      </c>
      <c r="X234" s="9" t="s">
        <v>1148</v>
      </c>
      <c r="Y234" s="30">
        <v>2</v>
      </c>
      <c r="Z234" s="9" t="s">
        <v>1148</v>
      </c>
      <c r="AA234" s="30">
        <v>0</v>
      </c>
      <c r="AB234" s="9" t="s">
        <v>1148</v>
      </c>
      <c r="AC234" s="30">
        <v>4</v>
      </c>
      <c r="AD234" s="9" t="s">
        <v>1148</v>
      </c>
      <c r="AE234" s="80">
        <v>0</v>
      </c>
      <c r="AF234" s="46" t="s">
        <v>1148</v>
      </c>
      <c r="AG234" s="88">
        <v>93</v>
      </c>
      <c r="AH234" s="47" t="s">
        <v>1148</v>
      </c>
      <c r="AJ234" s="83">
        <v>82141</v>
      </c>
      <c r="AK234" s="46" t="s">
        <v>1148</v>
      </c>
      <c r="AL234" s="83">
        <v>4368</v>
      </c>
      <c r="AM234" s="46" t="s">
        <v>1148</v>
      </c>
      <c r="AN234" s="83">
        <v>0</v>
      </c>
      <c r="AO234" s="46" t="s">
        <v>1148</v>
      </c>
      <c r="AP234" s="83">
        <v>0</v>
      </c>
      <c r="AQ234" s="46" t="s">
        <v>1148</v>
      </c>
      <c r="AR234" s="83">
        <v>0</v>
      </c>
      <c r="AS234" s="46" t="s">
        <v>1148</v>
      </c>
      <c r="AT234" s="204">
        <v>86509</v>
      </c>
      <c r="AU234" s="46" t="s">
        <v>1148</v>
      </c>
      <c r="AV234" s="46">
        <v>63</v>
      </c>
      <c r="AW234" s="46" t="s">
        <v>1148</v>
      </c>
      <c r="AX234" s="46">
        <v>2</v>
      </c>
      <c r="AY234" s="46" t="s">
        <v>1148</v>
      </c>
      <c r="AZ234" s="46">
        <v>0</v>
      </c>
      <c r="BA234" s="46" t="s">
        <v>1148</v>
      </c>
      <c r="BB234" s="46">
        <v>0</v>
      </c>
      <c r="BC234" s="46" t="s">
        <v>1148</v>
      </c>
      <c r="BD234" s="46">
        <v>0</v>
      </c>
      <c r="BE234" s="46" t="s">
        <v>1148</v>
      </c>
      <c r="BF234" s="209">
        <v>65</v>
      </c>
      <c r="BG234" s="7" t="s">
        <v>1148</v>
      </c>
      <c r="BI234" s="83">
        <v>22583</v>
      </c>
      <c r="BJ234" s="46" t="s">
        <v>1148</v>
      </c>
      <c r="BK234" s="83">
        <v>0</v>
      </c>
      <c r="BL234" s="46" t="s">
        <v>1148</v>
      </c>
      <c r="BM234" s="83">
        <v>0</v>
      </c>
      <c r="BN234" s="46" t="s">
        <v>1148</v>
      </c>
      <c r="BO234" s="83">
        <v>3022</v>
      </c>
      <c r="BP234" s="46" t="s">
        <v>1148</v>
      </c>
      <c r="BQ234" s="83">
        <v>0</v>
      </c>
      <c r="BR234" s="46" t="s">
        <v>1148</v>
      </c>
      <c r="BS234" s="85">
        <v>25605</v>
      </c>
      <c r="BT234" s="46" t="s">
        <v>1148</v>
      </c>
      <c r="BU234" s="46">
        <v>24</v>
      </c>
      <c r="BV234" s="46" t="s">
        <v>1148</v>
      </c>
      <c r="BW234" s="46">
        <v>0</v>
      </c>
      <c r="BX234" s="46" t="s">
        <v>1148</v>
      </c>
      <c r="BY234" s="46">
        <v>0</v>
      </c>
      <c r="BZ234" s="46" t="s">
        <v>1148</v>
      </c>
      <c r="CA234" s="46">
        <v>4</v>
      </c>
      <c r="CB234" s="46" t="s">
        <v>1148</v>
      </c>
      <c r="CC234" s="46">
        <v>0</v>
      </c>
      <c r="CD234" s="46" t="s">
        <v>1148</v>
      </c>
      <c r="CE234" s="209">
        <v>28</v>
      </c>
      <c r="CF234" s="7" t="s">
        <v>1148</v>
      </c>
      <c r="CH234" s="41">
        <v>1615895</v>
      </c>
      <c r="CI234" s="41" t="s">
        <v>1148</v>
      </c>
      <c r="CJ234" s="41">
        <v>102798</v>
      </c>
      <c r="CK234" s="41" t="s">
        <v>1148</v>
      </c>
      <c r="CL234" s="41">
        <v>0</v>
      </c>
      <c r="CM234" s="41" t="s">
        <v>1148</v>
      </c>
      <c r="CN234" s="41">
        <v>187410</v>
      </c>
      <c r="CO234" s="41" t="s">
        <v>1148</v>
      </c>
      <c r="CP234" s="43">
        <v>1906103</v>
      </c>
      <c r="CQ234" s="7" t="s">
        <v>1148</v>
      </c>
      <c r="CS234" s="39">
        <v>15.430035139987014</v>
      </c>
      <c r="CT234" s="39" t="s">
        <v>1148</v>
      </c>
      <c r="CU234" s="39">
        <v>23.534340659340661</v>
      </c>
      <c r="CV234" s="39" t="s">
        <v>1148</v>
      </c>
      <c r="CW234" s="39" t="s">
        <v>1148</v>
      </c>
      <c r="CX234" s="39" t="s">
        <v>1148</v>
      </c>
      <c r="CY234" s="39">
        <v>62.015221707478489</v>
      </c>
      <c r="CZ234" s="39" t="s">
        <v>1148</v>
      </c>
      <c r="DA234" s="44">
        <v>17.001471716288776</v>
      </c>
      <c r="DB234" s="7" t="s">
        <v>1148</v>
      </c>
      <c r="DC234" s="1" t="str">
        <f t="shared" si="3"/>
        <v>No</v>
      </c>
    </row>
    <row r="235" spans="1:107">
      <c r="A235" s="7" t="s">
        <v>478</v>
      </c>
      <c r="B235" s="7" t="s">
        <v>479</v>
      </c>
      <c r="C235" s="37" t="s">
        <v>32</v>
      </c>
      <c r="D235" s="298">
        <v>4026</v>
      </c>
      <c r="E235" s="299">
        <v>40026</v>
      </c>
      <c r="F235" s="27" t="s">
        <v>164</v>
      </c>
      <c r="G235" s="73" t="s">
        <v>160</v>
      </c>
      <c r="H235" s="35">
        <v>643260</v>
      </c>
      <c r="I235" s="35">
        <v>45</v>
      </c>
      <c r="J235" s="294"/>
      <c r="K235" s="8">
        <v>203224</v>
      </c>
      <c r="L235" s="8" t="s">
        <v>1148</v>
      </c>
      <c r="M235" s="8">
        <v>7954</v>
      </c>
      <c r="N235" s="9" t="s">
        <v>1148</v>
      </c>
      <c r="O235" s="8">
        <v>1801</v>
      </c>
      <c r="P235" s="9" t="s">
        <v>1148</v>
      </c>
      <c r="Q235" s="8">
        <v>18750</v>
      </c>
      <c r="R235" s="9" t="s">
        <v>1148</v>
      </c>
      <c r="S235" s="8">
        <v>0</v>
      </c>
      <c r="T235" s="9" t="s">
        <v>1148</v>
      </c>
      <c r="U235" s="33">
        <v>231729</v>
      </c>
      <c r="V235" s="9" t="s">
        <v>1148</v>
      </c>
      <c r="W235" s="30">
        <v>100.5</v>
      </c>
      <c r="X235" s="9" t="s">
        <v>1148</v>
      </c>
      <c r="Y235" s="30">
        <v>5</v>
      </c>
      <c r="Z235" s="9" t="s">
        <v>1148</v>
      </c>
      <c r="AA235" s="30">
        <v>1</v>
      </c>
      <c r="AB235" s="9" t="s">
        <v>1148</v>
      </c>
      <c r="AC235" s="30">
        <v>10</v>
      </c>
      <c r="AD235" s="9" t="s">
        <v>1148</v>
      </c>
      <c r="AE235" s="80">
        <v>0</v>
      </c>
      <c r="AF235" s="46" t="s">
        <v>1148</v>
      </c>
      <c r="AG235" s="88">
        <v>116.5</v>
      </c>
      <c r="AH235" s="47" t="s">
        <v>1148</v>
      </c>
      <c r="AJ235" s="83">
        <v>197457</v>
      </c>
      <c r="AK235" s="46" t="s">
        <v>1148</v>
      </c>
      <c r="AL235" s="83">
        <v>7954</v>
      </c>
      <c r="AM235" s="46" t="s">
        <v>1148</v>
      </c>
      <c r="AN235" s="83">
        <v>1801</v>
      </c>
      <c r="AO235" s="46" t="s">
        <v>1148</v>
      </c>
      <c r="AP235" s="83">
        <v>18750</v>
      </c>
      <c r="AQ235" s="46" t="s">
        <v>1148</v>
      </c>
      <c r="AR235" s="83">
        <v>0</v>
      </c>
      <c r="AS235" s="46" t="s">
        <v>1148</v>
      </c>
      <c r="AT235" s="204">
        <v>225962</v>
      </c>
      <c r="AU235" s="46" t="s">
        <v>1148</v>
      </c>
      <c r="AV235" s="46">
        <v>93.5</v>
      </c>
      <c r="AW235" s="46" t="s">
        <v>1148</v>
      </c>
      <c r="AX235" s="46">
        <v>5</v>
      </c>
      <c r="AY235" s="46" t="s">
        <v>1148</v>
      </c>
      <c r="AZ235" s="46">
        <v>1</v>
      </c>
      <c r="BA235" s="46" t="s">
        <v>1148</v>
      </c>
      <c r="BB235" s="46">
        <v>10</v>
      </c>
      <c r="BC235" s="46" t="s">
        <v>1148</v>
      </c>
      <c r="BD235" s="46">
        <v>0</v>
      </c>
      <c r="BE235" s="46" t="s">
        <v>1148</v>
      </c>
      <c r="BF235" s="209">
        <v>109.5</v>
      </c>
      <c r="BG235" s="7" t="s">
        <v>1148</v>
      </c>
      <c r="BI235" s="83">
        <v>5767</v>
      </c>
      <c r="BJ235" s="46" t="s">
        <v>1148</v>
      </c>
      <c r="BK235" s="83">
        <v>0</v>
      </c>
      <c r="BL235" s="46" t="s">
        <v>1148</v>
      </c>
      <c r="BM235" s="83">
        <v>0</v>
      </c>
      <c r="BN235" s="46" t="s">
        <v>1148</v>
      </c>
      <c r="BO235" s="83">
        <v>0</v>
      </c>
      <c r="BP235" s="46" t="s">
        <v>1148</v>
      </c>
      <c r="BQ235" s="83">
        <v>0</v>
      </c>
      <c r="BR235" s="46" t="s">
        <v>1148</v>
      </c>
      <c r="BS235" s="85">
        <v>5767</v>
      </c>
      <c r="BT235" s="46" t="s">
        <v>1148</v>
      </c>
      <c r="BU235" s="46">
        <v>7</v>
      </c>
      <c r="BV235" s="46" t="s">
        <v>1148</v>
      </c>
      <c r="BW235" s="46">
        <v>0</v>
      </c>
      <c r="BX235" s="46" t="s">
        <v>1148</v>
      </c>
      <c r="BY235" s="46">
        <v>0</v>
      </c>
      <c r="BZ235" s="46" t="s">
        <v>1148</v>
      </c>
      <c r="CA235" s="46">
        <v>0</v>
      </c>
      <c r="CB235" s="46" t="s">
        <v>1148</v>
      </c>
      <c r="CC235" s="46">
        <v>0</v>
      </c>
      <c r="CD235" s="46" t="s">
        <v>1148</v>
      </c>
      <c r="CE235" s="209">
        <v>7</v>
      </c>
      <c r="CF235" s="7" t="s">
        <v>1148</v>
      </c>
      <c r="CH235" s="41">
        <v>2882009</v>
      </c>
      <c r="CI235" s="41" t="s">
        <v>1148</v>
      </c>
      <c r="CJ235" s="41">
        <v>437314</v>
      </c>
      <c r="CK235" s="41" t="s">
        <v>1148</v>
      </c>
      <c r="CL235" s="41">
        <v>33103</v>
      </c>
      <c r="CM235" s="41" t="s">
        <v>1148</v>
      </c>
      <c r="CN235" s="41">
        <v>428711</v>
      </c>
      <c r="CO235" s="41" t="s">
        <v>1148</v>
      </c>
      <c r="CP235" s="43">
        <v>3781137</v>
      </c>
      <c r="CQ235" s="7" t="s">
        <v>1148</v>
      </c>
      <c r="CS235" s="39">
        <v>14.181440184230208</v>
      </c>
      <c r="CT235" s="39" t="s">
        <v>1148</v>
      </c>
      <c r="CU235" s="39">
        <v>54.980387226552679</v>
      </c>
      <c r="CV235" s="39" t="s">
        <v>1148</v>
      </c>
      <c r="CW235" s="39">
        <v>18.380344253192671</v>
      </c>
      <c r="CX235" s="39" t="s">
        <v>1148</v>
      </c>
      <c r="CY235" s="39">
        <v>22.864586666666668</v>
      </c>
      <c r="CZ235" s="39" t="s">
        <v>1148</v>
      </c>
      <c r="DA235" s="44">
        <v>16.317064329453803</v>
      </c>
      <c r="DB235" s="7" t="s">
        <v>1148</v>
      </c>
      <c r="DC235" s="1" t="str">
        <f t="shared" si="3"/>
        <v>No</v>
      </c>
    </row>
    <row r="236" spans="1:107">
      <c r="A236" s="7" t="s">
        <v>1144</v>
      </c>
      <c r="B236" s="7" t="s">
        <v>1145</v>
      </c>
      <c r="C236" s="37" t="s">
        <v>84</v>
      </c>
      <c r="D236" s="298">
        <v>6090</v>
      </c>
      <c r="E236" s="299">
        <v>60090</v>
      </c>
      <c r="F236" s="27" t="s">
        <v>197</v>
      </c>
      <c r="G236" s="73" t="s">
        <v>160</v>
      </c>
      <c r="H236" s="35">
        <v>728825</v>
      </c>
      <c r="I236" s="35">
        <v>45</v>
      </c>
      <c r="J236" s="294"/>
      <c r="K236" s="8">
        <v>94556</v>
      </c>
      <c r="L236" s="8" t="s">
        <v>1148</v>
      </c>
      <c r="M236" s="8">
        <v>8401</v>
      </c>
      <c r="N236" s="9" t="s">
        <v>1148</v>
      </c>
      <c r="O236" s="8">
        <v>0</v>
      </c>
      <c r="P236" s="9" t="s">
        <v>1148</v>
      </c>
      <c r="Q236" s="8">
        <v>12455</v>
      </c>
      <c r="R236" s="9" t="s">
        <v>1148</v>
      </c>
      <c r="S236" s="8">
        <v>0</v>
      </c>
      <c r="T236" s="9" t="s">
        <v>1148</v>
      </c>
      <c r="U236" s="33">
        <v>115412</v>
      </c>
      <c r="V236" s="9" t="s">
        <v>1148</v>
      </c>
      <c r="W236" s="30">
        <v>52.109999999999992</v>
      </c>
      <c r="X236" s="9" t="s">
        <v>1148</v>
      </c>
      <c r="Y236" s="30">
        <v>5</v>
      </c>
      <c r="Z236" s="9" t="s">
        <v>1148</v>
      </c>
      <c r="AA236" s="30">
        <v>0</v>
      </c>
      <c r="AB236" s="9" t="s">
        <v>1148</v>
      </c>
      <c r="AC236" s="30">
        <v>8</v>
      </c>
      <c r="AD236" s="9" t="s">
        <v>1148</v>
      </c>
      <c r="AE236" s="80">
        <v>0</v>
      </c>
      <c r="AF236" s="46" t="s">
        <v>1148</v>
      </c>
      <c r="AG236" s="88">
        <v>65.110000000000014</v>
      </c>
      <c r="AH236" s="47" t="s">
        <v>1148</v>
      </c>
      <c r="AJ236" s="83">
        <v>93200</v>
      </c>
      <c r="AK236" s="46" t="s">
        <v>1148</v>
      </c>
      <c r="AL236" s="83">
        <v>8401</v>
      </c>
      <c r="AM236" s="46" t="s">
        <v>1148</v>
      </c>
      <c r="AN236" s="83">
        <v>0</v>
      </c>
      <c r="AO236" s="46" t="s">
        <v>1148</v>
      </c>
      <c r="AP236" s="83">
        <v>12455</v>
      </c>
      <c r="AQ236" s="46" t="s">
        <v>1148</v>
      </c>
      <c r="AR236" s="83">
        <v>0</v>
      </c>
      <c r="AS236" s="46" t="s">
        <v>1148</v>
      </c>
      <c r="AT236" s="204">
        <v>114056</v>
      </c>
      <c r="AU236" s="46" t="s">
        <v>1148</v>
      </c>
      <c r="AV236" s="46">
        <v>51.099999999999994</v>
      </c>
      <c r="AW236" s="46" t="s">
        <v>1148</v>
      </c>
      <c r="AX236" s="46">
        <v>5</v>
      </c>
      <c r="AY236" s="46" t="s">
        <v>1148</v>
      </c>
      <c r="AZ236" s="46">
        <v>0</v>
      </c>
      <c r="BA236" s="46" t="s">
        <v>1148</v>
      </c>
      <c r="BB236" s="46">
        <v>8</v>
      </c>
      <c r="BC236" s="46" t="s">
        <v>1148</v>
      </c>
      <c r="BD236" s="46">
        <v>0</v>
      </c>
      <c r="BE236" s="46" t="s">
        <v>1148</v>
      </c>
      <c r="BF236" s="209">
        <v>64.100000000000009</v>
      </c>
      <c r="BG236" s="7" t="s">
        <v>1148</v>
      </c>
      <c r="BI236" s="83">
        <v>1356</v>
      </c>
      <c r="BJ236" s="46" t="s">
        <v>1148</v>
      </c>
      <c r="BK236" s="83">
        <v>0</v>
      </c>
      <c r="BL236" s="46" t="s">
        <v>1148</v>
      </c>
      <c r="BM236" s="83">
        <v>0</v>
      </c>
      <c r="BN236" s="46" t="s">
        <v>1148</v>
      </c>
      <c r="BO236" s="83">
        <v>0</v>
      </c>
      <c r="BP236" s="46" t="s">
        <v>1148</v>
      </c>
      <c r="BQ236" s="83">
        <v>0</v>
      </c>
      <c r="BR236" s="46" t="s">
        <v>1148</v>
      </c>
      <c r="BS236" s="85">
        <v>1356</v>
      </c>
      <c r="BT236" s="46" t="s">
        <v>1148</v>
      </c>
      <c r="BU236" s="46">
        <v>1.01</v>
      </c>
      <c r="BV236" s="46" t="s">
        <v>1148</v>
      </c>
      <c r="BW236" s="46">
        <v>0</v>
      </c>
      <c r="BX236" s="46" t="s">
        <v>1148</v>
      </c>
      <c r="BY236" s="46">
        <v>0</v>
      </c>
      <c r="BZ236" s="46" t="s">
        <v>1148</v>
      </c>
      <c r="CA236" s="46">
        <v>0</v>
      </c>
      <c r="CB236" s="46" t="s">
        <v>1148</v>
      </c>
      <c r="CC236" s="46">
        <v>0</v>
      </c>
      <c r="CD236" s="46" t="s">
        <v>1148</v>
      </c>
      <c r="CE236" s="209">
        <v>1.01</v>
      </c>
      <c r="CF236" s="7" t="s">
        <v>1148</v>
      </c>
      <c r="CH236" s="41">
        <v>0</v>
      </c>
      <c r="CI236" s="41" t="s">
        <v>1148</v>
      </c>
      <c r="CJ236" s="41">
        <v>0</v>
      </c>
      <c r="CK236" s="41" t="s">
        <v>1148</v>
      </c>
      <c r="CL236" s="41">
        <v>0</v>
      </c>
      <c r="CM236" s="41" t="s">
        <v>1148</v>
      </c>
      <c r="CN236" s="41">
        <v>0</v>
      </c>
      <c r="CO236" s="41" t="s">
        <v>1148</v>
      </c>
      <c r="CP236" s="43">
        <v>0</v>
      </c>
      <c r="CQ236" s="7" t="s">
        <v>1148</v>
      </c>
      <c r="CS236" s="39">
        <v>0</v>
      </c>
      <c r="CT236" s="39" t="s">
        <v>1148</v>
      </c>
      <c r="CU236" s="39">
        <v>0</v>
      </c>
      <c r="CV236" s="39" t="s">
        <v>1148</v>
      </c>
      <c r="CW236" s="39" t="s">
        <v>1148</v>
      </c>
      <c r="CX236" s="39" t="s">
        <v>1148</v>
      </c>
      <c r="CY236" s="39">
        <v>0</v>
      </c>
      <c r="CZ236" s="39" t="s">
        <v>1148</v>
      </c>
      <c r="DA236" s="44">
        <v>0</v>
      </c>
      <c r="DB236" s="7" t="s">
        <v>1148</v>
      </c>
      <c r="DC236" s="1" t="str">
        <f t="shared" si="3"/>
        <v>No</v>
      </c>
    </row>
    <row r="237" spans="1:107">
      <c r="A237" s="7" t="s">
        <v>91</v>
      </c>
      <c r="B237" s="7" t="s">
        <v>181</v>
      </c>
      <c r="C237" s="37" t="s">
        <v>89</v>
      </c>
      <c r="D237" s="298">
        <v>43</v>
      </c>
      <c r="E237" s="299">
        <v>43</v>
      </c>
      <c r="F237" s="27" t="s">
        <v>167</v>
      </c>
      <c r="G237" s="73" t="s">
        <v>160</v>
      </c>
      <c r="H237" s="35">
        <v>67227</v>
      </c>
      <c r="I237" s="35">
        <v>45</v>
      </c>
      <c r="J237" s="294"/>
      <c r="K237" s="8">
        <v>139870</v>
      </c>
      <c r="L237" s="8" t="s">
        <v>1148</v>
      </c>
      <c r="M237" s="8">
        <v>29643</v>
      </c>
      <c r="N237" s="9" t="s">
        <v>1148</v>
      </c>
      <c r="O237" s="8">
        <v>8596</v>
      </c>
      <c r="P237" s="9" t="s">
        <v>1148</v>
      </c>
      <c r="Q237" s="8">
        <v>35867</v>
      </c>
      <c r="R237" s="9" t="s">
        <v>1148</v>
      </c>
      <c r="S237" s="8">
        <v>932</v>
      </c>
      <c r="T237" s="9" t="s">
        <v>1148</v>
      </c>
      <c r="U237" s="33">
        <v>214908</v>
      </c>
      <c r="V237" s="9" t="s">
        <v>1148</v>
      </c>
      <c r="W237" s="30">
        <v>82</v>
      </c>
      <c r="X237" s="9" t="s">
        <v>1148</v>
      </c>
      <c r="Y237" s="30">
        <v>16.899999999999999</v>
      </c>
      <c r="Z237" s="9" t="s">
        <v>1148</v>
      </c>
      <c r="AA237" s="30">
        <v>4.9000000000000004</v>
      </c>
      <c r="AB237" s="9" t="s">
        <v>1148</v>
      </c>
      <c r="AC237" s="30">
        <v>20.7</v>
      </c>
      <c r="AD237" s="9" t="s">
        <v>1148</v>
      </c>
      <c r="AE237" s="80">
        <v>0.5</v>
      </c>
      <c r="AF237" s="46" t="s">
        <v>1148</v>
      </c>
      <c r="AG237" s="88">
        <v>125</v>
      </c>
      <c r="AH237" s="47" t="s">
        <v>1148</v>
      </c>
      <c r="AJ237" s="83">
        <v>137577</v>
      </c>
      <c r="AK237" s="46" t="s">
        <v>1148</v>
      </c>
      <c r="AL237" s="83">
        <v>29643</v>
      </c>
      <c r="AM237" s="46" t="s">
        <v>1148</v>
      </c>
      <c r="AN237" s="83">
        <v>7131</v>
      </c>
      <c r="AO237" s="46" t="s">
        <v>1148</v>
      </c>
      <c r="AP237" s="83">
        <v>35867</v>
      </c>
      <c r="AQ237" s="46" t="s">
        <v>1148</v>
      </c>
      <c r="AR237" s="83">
        <v>932</v>
      </c>
      <c r="AS237" s="46" t="s">
        <v>1148</v>
      </c>
      <c r="AT237" s="204">
        <v>211150</v>
      </c>
      <c r="AU237" s="46" t="s">
        <v>1148</v>
      </c>
      <c r="AV237" s="46">
        <v>78</v>
      </c>
      <c r="AW237" s="46" t="s">
        <v>1148</v>
      </c>
      <c r="AX237" s="46">
        <v>16.899999999999999</v>
      </c>
      <c r="AY237" s="46" t="s">
        <v>1148</v>
      </c>
      <c r="AZ237" s="46">
        <v>3.9000000000000004</v>
      </c>
      <c r="BA237" s="46" t="s">
        <v>1148</v>
      </c>
      <c r="BB237" s="46">
        <v>20.7</v>
      </c>
      <c r="BC237" s="46" t="s">
        <v>1148</v>
      </c>
      <c r="BD237" s="46">
        <v>0.5</v>
      </c>
      <c r="BE237" s="46" t="s">
        <v>1148</v>
      </c>
      <c r="BF237" s="209">
        <v>120</v>
      </c>
      <c r="BG237" s="7" t="s">
        <v>1148</v>
      </c>
      <c r="BI237" s="83">
        <v>2293</v>
      </c>
      <c r="BJ237" s="46" t="s">
        <v>1148</v>
      </c>
      <c r="BK237" s="83">
        <v>0</v>
      </c>
      <c r="BL237" s="46" t="s">
        <v>1148</v>
      </c>
      <c r="BM237" s="83">
        <v>1465</v>
      </c>
      <c r="BN237" s="46" t="s">
        <v>1148</v>
      </c>
      <c r="BO237" s="83">
        <v>0</v>
      </c>
      <c r="BP237" s="46" t="s">
        <v>1148</v>
      </c>
      <c r="BQ237" s="83">
        <v>0</v>
      </c>
      <c r="BR237" s="46" t="s">
        <v>1148</v>
      </c>
      <c r="BS237" s="85">
        <v>3758</v>
      </c>
      <c r="BT237" s="46" t="s">
        <v>1148</v>
      </c>
      <c r="BU237" s="46">
        <v>4</v>
      </c>
      <c r="BV237" s="46" t="s">
        <v>1148</v>
      </c>
      <c r="BW237" s="46">
        <v>0</v>
      </c>
      <c r="BX237" s="46" t="s">
        <v>1148</v>
      </c>
      <c r="BY237" s="46">
        <v>1</v>
      </c>
      <c r="BZ237" s="46" t="s">
        <v>1148</v>
      </c>
      <c r="CA237" s="46">
        <v>0</v>
      </c>
      <c r="CB237" s="46" t="s">
        <v>1148</v>
      </c>
      <c r="CC237" s="46">
        <v>0</v>
      </c>
      <c r="CD237" s="46" t="s">
        <v>1148</v>
      </c>
      <c r="CE237" s="209">
        <v>5</v>
      </c>
      <c r="CF237" s="7" t="s">
        <v>1148</v>
      </c>
      <c r="CH237" s="41">
        <v>3039329</v>
      </c>
      <c r="CI237" s="41" t="s">
        <v>1148</v>
      </c>
      <c r="CJ237" s="41">
        <v>762620</v>
      </c>
      <c r="CK237" s="41" t="s">
        <v>1148</v>
      </c>
      <c r="CL237" s="41">
        <v>247559</v>
      </c>
      <c r="CM237" s="41" t="s">
        <v>1148</v>
      </c>
      <c r="CN237" s="41">
        <v>987884</v>
      </c>
      <c r="CO237" s="41" t="s">
        <v>1148</v>
      </c>
      <c r="CP237" s="43">
        <v>5037392</v>
      </c>
      <c r="CQ237" s="7" t="s">
        <v>1148</v>
      </c>
      <c r="CS237" s="39">
        <v>21.72967040823622</v>
      </c>
      <c r="CT237" s="39" t="s">
        <v>1148</v>
      </c>
      <c r="CU237" s="39">
        <v>25.726815774381809</v>
      </c>
      <c r="CV237" s="39" t="s">
        <v>1148</v>
      </c>
      <c r="CW237" s="39">
        <v>28.79932526756631</v>
      </c>
      <c r="CX237" s="39" t="s">
        <v>1148</v>
      </c>
      <c r="CY237" s="39">
        <v>27.542978225109433</v>
      </c>
      <c r="CZ237" s="39" t="s">
        <v>1148</v>
      </c>
      <c r="DA237" s="44">
        <v>23.439760269510675</v>
      </c>
      <c r="DB237" s="7" t="s">
        <v>1148</v>
      </c>
      <c r="DC237" s="1" t="str">
        <f t="shared" si="3"/>
        <v>No</v>
      </c>
    </row>
    <row r="238" spans="1:107">
      <c r="A238" s="7" t="s">
        <v>719</v>
      </c>
      <c r="B238" s="7" t="s">
        <v>720</v>
      </c>
      <c r="C238" s="37" t="s">
        <v>9</v>
      </c>
      <c r="D238" s="298">
        <v>4103</v>
      </c>
      <c r="E238" s="299">
        <v>40103</v>
      </c>
      <c r="F238" s="27" t="s">
        <v>197</v>
      </c>
      <c r="G238" s="73" t="s">
        <v>160</v>
      </c>
      <c r="H238" s="35">
        <v>68781</v>
      </c>
      <c r="I238" s="35">
        <v>44</v>
      </c>
      <c r="J238" s="294"/>
      <c r="K238" s="8">
        <v>38817</v>
      </c>
      <c r="L238" s="8" t="s">
        <v>1148</v>
      </c>
      <c r="M238" s="8">
        <v>0</v>
      </c>
      <c r="N238" s="9" t="s">
        <v>1148</v>
      </c>
      <c r="O238" s="8">
        <v>828</v>
      </c>
      <c r="P238" s="9" t="s">
        <v>1148</v>
      </c>
      <c r="Q238" s="8">
        <v>1629</v>
      </c>
      <c r="R238" s="9" t="s">
        <v>1148</v>
      </c>
      <c r="S238" s="8">
        <v>0</v>
      </c>
      <c r="T238" s="9" t="s">
        <v>1148</v>
      </c>
      <c r="U238" s="33">
        <v>41274</v>
      </c>
      <c r="V238" s="9" t="s">
        <v>1148</v>
      </c>
      <c r="W238" s="30">
        <v>32</v>
      </c>
      <c r="X238" s="9" t="s">
        <v>1148</v>
      </c>
      <c r="Y238" s="30">
        <v>0</v>
      </c>
      <c r="Z238" s="9" t="s">
        <v>1148</v>
      </c>
      <c r="AA238" s="30">
        <v>1</v>
      </c>
      <c r="AB238" s="9" t="s">
        <v>1148</v>
      </c>
      <c r="AC238" s="30">
        <v>1.2</v>
      </c>
      <c r="AD238" s="9" t="s">
        <v>1148</v>
      </c>
      <c r="AE238" s="80">
        <v>0</v>
      </c>
      <c r="AF238" s="46" t="s">
        <v>1148</v>
      </c>
      <c r="AG238" s="88">
        <v>34.200000000000003</v>
      </c>
      <c r="AH238" s="47" t="s">
        <v>1148</v>
      </c>
      <c r="AJ238" s="83">
        <v>29307</v>
      </c>
      <c r="AK238" s="46" t="s">
        <v>1148</v>
      </c>
      <c r="AL238" s="83">
        <v>0</v>
      </c>
      <c r="AM238" s="46" t="s">
        <v>1148</v>
      </c>
      <c r="AN238" s="83">
        <v>0</v>
      </c>
      <c r="AO238" s="46" t="s">
        <v>1148</v>
      </c>
      <c r="AP238" s="83">
        <v>1629</v>
      </c>
      <c r="AQ238" s="46" t="s">
        <v>1148</v>
      </c>
      <c r="AR238" s="83">
        <v>0</v>
      </c>
      <c r="AS238" s="46" t="s">
        <v>1148</v>
      </c>
      <c r="AT238" s="204">
        <v>30936</v>
      </c>
      <c r="AU238" s="46" t="s">
        <v>1148</v>
      </c>
      <c r="AV238" s="46">
        <v>21</v>
      </c>
      <c r="AW238" s="46" t="s">
        <v>1148</v>
      </c>
      <c r="AX238" s="46">
        <v>0</v>
      </c>
      <c r="AY238" s="46" t="s">
        <v>1148</v>
      </c>
      <c r="AZ238" s="46">
        <v>0</v>
      </c>
      <c r="BA238" s="46" t="s">
        <v>1148</v>
      </c>
      <c r="BB238" s="46">
        <v>1.2</v>
      </c>
      <c r="BC238" s="46" t="s">
        <v>1148</v>
      </c>
      <c r="BD238" s="46">
        <v>0</v>
      </c>
      <c r="BE238" s="46" t="s">
        <v>1148</v>
      </c>
      <c r="BF238" s="209">
        <v>22.2</v>
      </c>
      <c r="BG238" s="7" t="s">
        <v>1148</v>
      </c>
      <c r="BI238" s="83">
        <v>9510</v>
      </c>
      <c r="BJ238" s="46" t="s">
        <v>1148</v>
      </c>
      <c r="BK238" s="83">
        <v>0</v>
      </c>
      <c r="BL238" s="46" t="s">
        <v>1148</v>
      </c>
      <c r="BM238" s="83">
        <v>828</v>
      </c>
      <c r="BN238" s="46" t="s">
        <v>1148</v>
      </c>
      <c r="BO238" s="83">
        <v>0</v>
      </c>
      <c r="BP238" s="46" t="s">
        <v>1148</v>
      </c>
      <c r="BQ238" s="83">
        <v>0</v>
      </c>
      <c r="BR238" s="46" t="s">
        <v>1148</v>
      </c>
      <c r="BS238" s="85">
        <v>10338</v>
      </c>
      <c r="BT238" s="46" t="s">
        <v>1148</v>
      </c>
      <c r="BU238" s="46">
        <v>11</v>
      </c>
      <c r="BV238" s="46" t="s">
        <v>1148</v>
      </c>
      <c r="BW238" s="46">
        <v>0</v>
      </c>
      <c r="BX238" s="46" t="s">
        <v>1148</v>
      </c>
      <c r="BY238" s="46">
        <v>1</v>
      </c>
      <c r="BZ238" s="46" t="s">
        <v>1148</v>
      </c>
      <c r="CA238" s="46">
        <v>0</v>
      </c>
      <c r="CB238" s="46" t="s">
        <v>1148</v>
      </c>
      <c r="CC238" s="46">
        <v>0</v>
      </c>
      <c r="CD238" s="46" t="s">
        <v>1148</v>
      </c>
      <c r="CE238" s="209">
        <v>12</v>
      </c>
      <c r="CF238" s="7" t="s">
        <v>1148</v>
      </c>
      <c r="CH238" s="41">
        <v>581622</v>
      </c>
      <c r="CI238" s="41" t="s">
        <v>1148</v>
      </c>
      <c r="CJ238" s="41">
        <v>0</v>
      </c>
      <c r="CK238" s="41" t="s">
        <v>1148</v>
      </c>
      <c r="CL238" s="41">
        <v>6726</v>
      </c>
      <c r="CM238" s="41" t="s">
        <v>1148</v>
      </c>
      <c r="CN238" s="41">
        <v>75585</v>
      </c>
      <c r="CO238" s="41" t="s">
        <v>1148</v>
      </c>
      <c r="CP238" s="43">
        <v>663933</v>
      </c>
      <c r="CQ238" s="7" t="s">
        <v>1148</v>
      </c>
      <c r="CS238" s="39">
        <v>14.983692711956103</v>
      </c>
      <c r="CT238" s="39" t="s">
        <v>1148</v>
      </c>
      <c r="CU238" s="39" t="s">
        <v>1148</v>
      </c>
      <c r="CV238" s="39" t="s">
        <v>1148</v>
      </c>
      <c r="CW238" s="39">
        <v>8.1231884057971016</v>
      </c>
      <c r="CX238" s="39" t="s">
        <v>1148</v>
      </c>
      <c r="CY238" s="39">
        <v>46.399631675874772</v>
      </c>
      <c r="CZ238" s="39" t="s">
        <v>1148</v>
      </c>
      <c r="DA238" s="44">
        <v>16.085986335223144</v>
      </c>
      <c r="DB238" s="7" t="s">
        <v>1148</v>
      </c>
      <c r="DC238" s="1" t="str">
        <f t="shared" si="3"/>
        <v>No</v>
      </c>
    </row>
    <row r="239" spans="1:107">
      <c r="A239" s="7" t="s">
        <v>368</v>
      </c>
      <c r="B239" s="7" t="s">
        <v>369</v>
      </c>
      <c r="C239" s="37" t="s">
        <v>70</v>
      </c>
      <c r="D239" s="298">
        <v>2010</v>
      </c>
      <c r="E239" s="299">
        <v>20010</v>
      </c>
      <c r="F239" s="27" t="s">
        <v>164</v>
      </c>
      <c r="G239" s="73" t="s">
        <v>160</v>
      </c>
      <c r="H239" s="35">
        <v>423566</v>
      </c>
      <c r="I239" s="35">
        <v>44</v>
      </c>
      <c r="J239" s="294"/>
      <c r="K239" s="8">
        <v>117099</v>
      </c>
      <c r="L239" s="8" t="s">
        <v>1148</v>
      </c>
      <c r="M239" s="8">
        <v>20089</v>
      </c>
      <c r="N239" s="9" t="s">
        <v>1148</v>
      </c>
      <c r="O239" s="8">
        <v>2378</v>
      </c>
      <c r="P239" s="9" t="s">
        <v>1148</v>
      </c>
      <c r="Q239" s="8">
        <v>9527</v>
      </c>
      <c r="R239" s="9" t="s">
        <v>1148</v>
      </c>
      <c r="S239" s="8">
        <v>0</v>
      </c>
      <c r="T239" s="9" t="s">
        <v>1148</v>
      </c>
      <c r="U239" s="33">
        <v>149093</v>
      </c>
      <c r="V239" s="9" t="s">
        <v>1148</v>
      </c>
      <c r="W239" s="30">
        <v>73</v>
      </c>
      <c r="X239" s="9" t="s">
        <v>1148</v>
      </c>
      <c r="Y239" s="30">
        <v>13</v>
      </c>
      <c r="Z239" s="9" t="s">
        <v>1148</v>
      </c>
      <c r="AA239" s="30">
        <v>1</v>
      </c>
      <c r="AB239" s="9" t="s">
        <v>1148</v>
      </c>
      <c r="AC239" s="30">
        <v>5</v>
      </c>
      <c r="AD239" s="9" t="s">
        <v>1148</v>
      </c>
      <c r="AE239" s="80">
        <v>0</v>
      </c>
      <c r="AF239" s="46" t="s">
        <v>1148</v>
      </c>
      <c r="AG239" s="88">
        <v>92</v>
      </c>
      <c r="AH239" s="47" t="s">
        <v>1148</v>
      </c>
      <c r="AJ239" s="83">
        <v>117099</v>
      </c>
      <c r="AK239" s="46" t="s">
        <v>1148</v>
      </c>
      <c r="AL239" s="83">
        <v>20089</v>
      </c>
      <c r="AM239" s="46" t="s">
        <v>1148</v>
      </c>
      <c r="AN239" s="83">
        <v>2378</v>
      </c>
      <c r="AO239" s="46" t="s">
        <v>1148</v>
      </c>
      <c r="AP239" s="83">
        <v>9527</v>
      </c>
      <c r="AQ239" s="46" t="s">
        <v>1148</v>
      </c>
      <c r="AR239" s="83">
        <v>0</v>
      </c>
      <c r="AS239" s="46" t="s">
        <v>1148</v>
      </c>
      <c r="AT239" s="204">
        <v>149093</v>
      </c>
      <c r="AU239" s="46" t="s">
        <v>1148</v>
      </c>
      <c r="AV239" s="46">
        <v>73</v>
      </c>
      <c r="AW239" s="46" t="s">
        <v>1148</v>
      </c>
      <c r="AX239" s="46">
        <v>13</v>
      </c>
      <c r="AY239" s="46" t="s">
        <v>1148</v>
      </c>
      <c r="AZ239" s="46">
        <v>1</v>
      </c>
      <c r="BA239" s="46" t="s">
        <v>1148</v>
      </c>
      <c r="BB239" s="46">
        <v>5</v>
      </c>
      <c r="BC239" s="46" t="s">
        <v>1148</v>
      </c>
      <c r="BD239" s="46">
        <v>0</v>
      </c>
      <c r="BE239" s="46" t="s">
        <v>1148</v>
      </c>
      <c r="BF239" s="209">
        <v>92</v>
      </c>
      <c r="BG239" s="7" t="s">
        <v>1148</v>
      </c>
      <c r="BI239" s="83">
        <v>0</v>
      </c>
      <c r="BJ239" s="46" t="s">
        <v>1148</v>
      </c>
      <c r="BK239" s="83">
        <v>0</v>
      </c>
      <c r="BL239" s="46" t="s">
        <v>1148</v>
      </c>
      <c r="BM239" s="83">
        <v>0</v>
      </c>
      <c r="BN239" s="46" t="s">
        <v>1148</v>
      </c>
      <c r="BO239" s="83">
        <v>0</v>
      </c>
      <c r="BP239" s="46" t="s">
        <v>1148</v>
      </c>
      <c r="BQ239" s="83">
        <v>0</v>
      </c>
      <c r="BR239" s="46" t="s">
        <v>1148</v>
      </c>
      <c r="BS239" s="85">
        <v>0</v>
      </c>
      <c r="BT239" s="46" t="s">
        <v>1148</v>
      </c>
      <c r="BU239" s="46">
        <v>0</v>
      </c>
      <c r="BV239" s="46" t="s">
        <v>1148</v>
      </c>
      <c r="BW239" s="46">
        <v>0</v>
      </c>
      <c r="BX239" s="46" t="s">
        <v>1148</v>
      </c>
      <c r="BY239" s="46">
        <v>0</v>
      </c>
      <c r="BZ239" s="46" t="s">
        <v>1148</v>
      </c>
      <c r="CA239" s="46">
        <v>0</v>
      </c>
      <c r="CB239" s="46" t="s">
        <v>1148</v>
      </c>
      <c r="CC239" s="46">
        <v>0</v>
      </c>
      <c r="CD239" s="46" t="s">
        <v>1148</v>
      </c>
      <c r="CE239" s="209">
        <v>0</v>
      </c>
      <c r="CF239" s="7" t="s">
        <v>1148</v>
      </c>
      <c r="CH239" s="41">
        <v>2275557</v>
      </c>
      <c r="CI239" s="41" t="s">
        <v>1148</v>
      </c>
      <c r="CJ239" s="41">
        <v>459469</v>
      </c>
      <c r="CK239" s="41" t="s">
        <v>1148</v>
      </c>
      <c r="CL239" s="41">
        <v>57602</v>
      </c>
      <c r="CM239" s="41" t="s">
        <v>1148</v>
      </c>
      <c r="CN239" s="41">
        <v>252115</v>
      </c>
      <c r="CO239" s="41" t="s">
        <v>1148</v>
      </c>
      <c r="CP239" s="43">
        <v>3044743</v>
      </c>
      <c r="CQ239" s="7" t="s">
        <v>1148</v>
      </c>
      <c r="CS239" s="39">
        <v>19.432762021878922</v>
      </c>
      <c r="CT239" s="39" t="s">
        <v>1148</v>
      </c>
      <c r="CU239" s="39">
        <v>22.871671063766239</v>
      </c>
      <c r="CV239" s="39" t="s">
        <v>1148</v>
      </c>
      <c r="CW239" s="39">
        <v>24.222876366694702</v>
      </c>
      <c r="CX239" s="39" t="s">
        <v>1148</v>
      </c>
      <c r="CY239" s="39">
        <v>26.463209824708724</v>
      </c>
      <c r="CZ239" s="39" t="s">
        <v>1148</v>
      </c>
      <c r="DA239" s="44">
        <v>20.421770304440852</v>
      </c>
      <c r="DB239" s="7" t="s">
        <v>1148</v>
      </c>
      <c r="DC239" s="1" t="str">
        <f t="shared" si="3"/>
        <v>No</v>
      </c>
    </row>
    <row r="240" spans="1:107">
      <c r="A240" s="7" t="s">
        <v>746</v>
      </c>
      <c r="B240" s="7" t="s">
        <v>747</v>
      </c>
      <c r="C240" s="37" t="s">
        <v>17</v>
      </c>
      <c r="D240" s="298">
        <v>9206</v>
      </c>
      <c r="E240" s="299">
        <v>90206</v>
      </c>
      <c r="F240" s="27" t="s">
        <v>167</v>
      </c>
      <c r="G240" s="73" t="s">
        <v>160</v>
      </c>
      <c r="H240" s="35">
        <v>59219</v>
      </c>
      <c r="I240" s="35">
        <v>44</v>
      </c>
      <c r="J240" s="294"/>
      <c r="K240" s="8">
        <v>171240</v>
      </c>
      <c r="L240" s="8" t="s">
        <v>1148</v>
      </c>
      <c r="M240" s="8">
        <v>30184</v>
      </c>
      <c r="N240" s="9" t="s">
        <v>1148</v>
      </c>
      <c r="O240" s="8">
        <v>0</v>
      </c>
      <c r="P240" s="9" t="s">
        <v>1148</v>
      </c>
      <c r="Q240" s="8">
        <v>17188</v>
      </c>
      <c r="R240" s="9" t="s">
        <v>1148</v>
      </c>
      <c r="S240" s="8">
        <v>0</v>
      </c>
      <c r="T240" s="9" t="s">
        <v>1148</v>
      </c>
      <c r="U240" s="33">
        <v>218612</v>
      </c>
      <c r="V240" s="9" t="s">
        <v>1148</v>
      </c>
      <c r="W240" s="30">
        <v>101.75799999999998</v>
      </c>
      <c r="X240" s="9" t="s">
        <v>1148</v>
      </c>
      <c r="Y240" s="30">
        <v>15.754999999999999</v>
      </c>
      <c r="Z240" s="9" t="s">
        <v>1148</v>
      </c>
      <c r="AA240" s="30">
        <v>0</v>
      </c>
      <c r="AB240" s="9" t="s">
        <v>1148</v>
      </c>
      <c r="AC240" s="30">
        <v>9.3419999999999987</v>
      </c>
      <c r="AD240" s="9" t="s">
        <v>1148</v>
      </c>
      <c r="AE240" s="80">
        <v>0</v>
      </c>
      <c r="AF240" s="46" t="s">
        <v>1148</v>
      </c>
      <c r="AG240" s="88">
        <v>126.85499999999999</v>
      </c>
      <c r="AH240" s="47" t="s">
        <v>1148</v>
      </c>
      <c r="AJ240" s="83">
        <v>140421</v>
      </c>
      <c r="AK240" s="46" t="s">
        <v>1148</v>
      </c>
      <c r="AL240" s="83">
        <v>30184</v>
      </c>
      <c r="AM240" s="46" t="s">
        <v>1148</v>
      </c>
      <c r="AN240" s="83">
        <v>0</v>
      </c>
      <c r="AO240" s="46" t="s">
        <v>1148</v>
      </c>
      <c r="AP240" s="83">
        <v>17188</v>
      </c>
      <c r="AQ240" s="46" t="s">
        <v>1148</v>
      </c>
      <c r="AR240" s="83">
        <v>0</v>
      </c>
      <c r="AS240" s="46" t="s">
        <v>1148</v>
      </c>
      <c r="AT240" s="204">
        <v>187793</v>
      </c>
      <c r="AU240" s="46" t="s">
        <v>1148</v>
      </c>
      <c r="AV240" s="46">
        <v>72.12299999999999</v>
      </c>
      <c r="AW240" s="46" t="s">
        <v>1148</v>
      </c>
      <c r="AX240" s="46">
        <v>15.754999999999999</v>
      </c>
      <c r="AY240" s="46" t="s">
        <v>1148</v>
      </c>
      <c r="AZ240" s="46">
        <v>0</v>
      </c>
      <c r="BA240" s="46" t="s">
        <v>1148</v>
      </c>
      <c r="BB240" s="46">
        <v>9.3419999999999987</v>
      </c>
      <c r="BC240" s="46" t="s">
        <v>1148</v>
      </c>
      <c r="BD240" s="46">
        <v>0</v>
      </c>
      <c r="BE240" s="46" t="s">
        <v>1148</v>
      </c>
      <c r="BF240" s="209">
        <v>97.22</v>
      </c>
      <c r="BG240" s="7" t="s">
        <v>1148</v>
      </c>
      <c r="BI240" s="83">
        <v>30819</v>
      </c>
      <c r="BJ240" s="46" t="s">
        <v>1148</v>
      </c>
      <c r="BK240" s="83">
        <v>0</v>
      </c>
      <c r="BL240" s="46" t="s">
        <v>1148</v>
      </c>
      <c r="BM240" s="83">
        <v>0</v>
      </c>
      <c r="BN240" s="46" t="s">
        <v>1148</v>
      </c>
      <c r="BO240" s="83">
        <v>0</v>
      </c>
      <c r="BP240" s="46" t="s">
        <v>1148</v>
      </c>
      <c r="BQ240" s="83">
        <v>0</v>
      </c>
      <c r="BR240" s="46" t="s">
        <v>1148</v>
      </c>
      <c r="BS240" s="85">
        <v>30819</v>
      </c>
      <c r="BT240" s="46" t="s">
        <v>1148</v>
      </c>
      <c r="BU240" s="46">
        <v>29.634999999999998</v>
      </c>
      <c r="BV240" s="46" t="s">
        <v>1148</v>
      </c>
      <c r="BW240" s="46">
        <v>0</v>
      </c>
      <c r="BX240" s="46" t="s">
        <v>1148</v>
      </c>
      <c r="BY240" s="46">
        <v>0</v>
      </c>
      <c r="BZ240" s="46" t="s">
        <v>1148</v>
      </c>
      <c r="CA240" s="46">
        <v>0</v>
      </c>
      <c r="CB240" s="46" t="s">
        <v>1148</v>
      </c>
      <c r="CC240" s="46">
        <v>0</v>
      </c>
      <c r="CD240" s="46" t="s">
        <v>1148</v>
      </c>
      <c r="CE240" s="209">
        <v>29.634999999999998</v>
      </c>
      <c r="CF240" s="7" t="s">
        <v>1148</v>
      </c>
      <c r="CH240" s="41">
        <v>0</v>
      </c>
      <c r="CI240" s="41" t="s">
        <v>1148</v>
      </c>
      <c r="CJ240" s="41">
        <v>0</v>
      </c>
      <c r="CK240" s="41" t="s">
        <v>1148</v>
      </c>
      <c r="CL240" s="41">
        <v>0</v>
      </c>
      <c r="CM240" s="41" t="s">
        <v>1148</v>
      </c>
      <c r="CN240" s="41">
        <v>0</v>
      </c>
      <c r="CO240" s="41" t="s">
        <v>1148</v>
      </c>
      <c r="CP240" s="43">
        <v>0</v>
      </c>
      <c r="CQ240" s="7" t="s">
        <v>1148</v>
      </c>
      <c r="CS240" s="39">
        <v>0</v>
      </c>
      <c r="CT240" s="39" t="s">
        <v>1148</v>
      </c>
      <c r="CU240" s="39">
        <v>0</v>
      </c>
      <c r="CV240" s="39" t="s">
        <v>1148</v>
      </c>
      <c r="CW240" s="39" t="s">
        <v>1148</v>
      </c>
      <c r="CX240" s="39" t="s">
        <v>1148</v>
      </c>
      <c r="CY240" s="39">
        <v>0</v>
      </c>
      <c r="CZ240" s="39" t="s">
        <v>1148</v>
      </c>
      <c r="DA240" s="44">
        <v>0</v>
      </c>
      <c r="DB240" s="7" t="s">
        <v>1148</v>
      </c>
      <c r="DC240" s="1" t="str">
        <f t="shared" si="3"/>
        <v>No</v>
      </c>
    </row>
    <row r="241" spans="1:107">
      <c r="A241" s="7" t="s">
        <v>648</v>
      </c>
      <c r="B241" s="7" t="s">
        <v>649</v>
      </c>
      <c r="C241" s="37" t="s">
        <v>70</v>
      </c>
      <c r="D241" s="298">
        <v>2099</v>
      </c>
      <c r="E241" s="299">
        <v>20099</v>
      </c>
      <c r="F241" s="27" t="s">
        <v>167</v>
      </c>
      <c r="G241" s="73" t="s">
        <v>160</v>
      </c>
      <c r="H241" s="35">
        <v>18351295</v>
      </c>
      <c r="I241" s="35">
        <v>44</v>
      </c>
      <c r="J241" s="294"/>
      <c r="K241" s="8">
        <v>197290</v>
      </c>
      <c r="L241" s="8" t="s">
        <v>1148</v>
      </c>
      <c r="M241" s="8">
        <v>76325</v>
      </c>
      <c r="N241" s="9" t="s">
        <v>1148</v>
      </c>
      <c r="O241" s="8">
        <v>233736</v>
      </c>
      <c r="P241" s="9" t="s">
        <v>1148</v>
      </c>
      <c r="Q241" s="8">
        <v>56640</v>
      </c>
      <c r="R241" s="9" t="s">
        <v>1148</v>
      </c>
      <c r="S241" s="8">
        <v>0</v>
      </c>
      <c r="T241" s="9" t="s">
        <v>1148</v>
      </c>
      <c r="U241" s="33">
        <v>563991</v>
      </c>
      <c r="V241" s="9" t="s">
        <v>1148</v>
      </c>
      <c r="W241" s="30">
        <v>112</v>
      </c>
      <c r="X241" s="9" t="s">
        <v>1148</v>
      </c>
      <c r="Y241" s="30">
        <v>41</v>
      </c>
      <c r="Z241" s="9" t="s">
        <v>1148</v>
      </c>
      <c r="AA241" s="30">
        <v>126</v>
      </c>
      <c r="AB241" s="9" t="s">
        <v>1148</v>
      </c>
      <c r="AC241" s="30">
        <v>29</v>
      </c>
      <c r="AD241" s="9" t="s">
        <v>1148</v>
      </c>
      <c r="AE241" s="80">
        <v>0</v>
      </c>
      <c r="AF241" s="46" t="s">
        <v>1148</v>
      </c>
      <c r="AG241" s="88">
        <v>308</v>
      </c>
      <c r="AH241" s="47" t="s">
        <v>1148</v>
      </c>
      <c r="AJ241" s="83">
        <v>197290</v>
      </c>
      <c r="AK241" s="46" t="s">
        <v>1148</v>
      </c>
      <c r="AL241" s="83">
        <v>76325</v>
      </c>
      <c r="AM241" s="46" t="s">
        <v>1148</v>
      </c>
      <c r="AN241" s="83">
        <v>233736</v>
      </c>
      <c r="AO241" s="46" t="s">
        <v>1148</v>
      </c>
      <c r="AP241" s="83">
        <v>56640</v>
      </c>
      <c r="AQ241" s="46" t="s">
        <v>1148</v>
      </c>
      <c r="AR241" s="83">
        <v>0</v>
      </c>
      <c r="AS241" s="46" t="s">
        <v>1148</v>
      </c>
      <c r="AT241" s="204">
        <v>563991</v>
      </c>
      <c r="AU241" s="46" t="s">
        <v>1148</v>
      </c>
      <c r="AV241" s="46">
        <v>112</v>
      </c>
      <c r="AW241" s="46" t="s">
        <v>1148</v>
      </c>
      <c r="AX241" s="46">
        <v>41</v>
      </c>
      <c r="AY241" s="46" t="s">
        <v>1148</v>
      </c>
      <c r="AZ241" s="46">
        <v>126</v>
      </c>
      <c r="BA241" s="46" t="s">
        <v>1148</v>
      </c>
      <c r="BB241" s="46">
        <v>29</v>
      </c>
      <c r="BC241" s="46" t="s">
        <v>1148</v>
      </c>
      <c r="BD241" s="46">
        <v>0</v>
      </c>
      <c r="BE241" s="46" t="s">
        <v>1148</v>
      </c>
      <c r="BF241" s="209">
        <v>308</v>
      </c>
      <c r="BG241" s="7" t="s">
        <v>1148</v>
      </c>
      <c r="BI241" s="83">
        <v>0</v>
      </c>
      <c r="BJ241" s="46" t="s">
        <v>1148</v>
      </c>
      <c r="BK241" s="83">
        <v>0</v>
      </c>
      <c r="BL241" s="46" t="s">
        <v>1148</v>
      </c>
      <c r="BM241" s="83">
        <v>0</v>
      </c>
      <c r="BN241" s="46" t="s">
        <v>1148</v>
      </c>
      <c r="BO241" s="83">
        <v>0</v>
      </c>
      <c r="BP241" s="46" t="s">
        <v>1148</v>
      </c>
      <c r="BQ241" s="83">
        <v>0</v>
      </c>
      <c r="BR241" s="46" t="s">
        <v>1148</v>
      </c>
      <c r="BS241" s="85">
        <v>0</v>
      </c>
      <c r="BT241" s="46" t="s">
        <v>1148</v>
      </c>
      <c r="BU241" s="46">
        <v>0</v>
      </c>
      <c r="BV241" s="46" t="s">
        <v>1148</v>
      </c>
      <c r="BW241" s="46">
        <v>0</v>
      </c>
      <c r="BX241" s="46" t="s">
        <v>1148</v>
      </c>
      <c r="BY241" s="46">
        <v>0</v>
      </c>
      <c r="BZ241" s="46" t="s">
        <v>1148</v>
      </c>
      <c r="CA241" s="46">
        <v>0</v>
      </c>
      <c r="CB241" s="46" t="s">
        <v>1148</v>
      </c>
      <c r="CC241" s="46">
        <v>0</v>
      </c>
      <c r="CD241" s="46" t="s">
        <v>1148</v>
      </c>
      <c r="CE241" s="209">
        <v>0</v>
      </c>
      <c r="CF241" s="7" t="s">
        <v>1148</v>
      </c>
      <c r="CH241" s="41">
        <v>7981127</v>
      </c>
      <c r="CI241" s="41" t="s">
        <v>1148</v>
      </c>
      <c r="CJ241" s="41">
        <v>3580432</v>
      </c>
      <c r="CK241" s="41" t="s">
        <v>1148</v>
      </c>
      <c r="CL241" s="41">
        <v>10354792</v>
      </c>
      <c r="CM241" s="41" t="s">
        <v>1148</v>
      </c>
      <c r="CN241" s="41">
        <v>3215494</v>
      </c>
      <c r="CO241" s="41" t="s">
        <v>1148</v>
      </c>
      <c r="CP241" s="43">
        <v>25131845</v>
      </c>
      <c r="CQ241" s="7" t="s">
        <v>1148</v>
      </c>
      <c r="CS241" s="39">
        <v>40.453783770084648</v>
      </c>
      <c r="CT241" s="39" t="s">
        <v>1148</v>
      </c>
      <c r="CU241" s="39">
        <v>46.910343924009169</v>
      </c>
      <c r="CV241" s="39" t="s">
        <v>1148</v>
      </c>
      <c r="CW241" s="39">
        <v>44.301228736694391</v>
      </c>
      <c r="CX241" s="39" t="s">
        <v>1148</v>
      </c>
      <c r="CY241" s="39">
        <v>56.770727401129946</v>
      </c>
      <c r="CZ241" s="39" t="s">
        <v>1148</v>
      </c>
      <c r="DA241" s="44">
        <v>44.560719940566429</v>
      </c>
      <c r="DB241" s="7" t="s">
        <v>1148</v>
      </c>
      <c r="DC241" s="1" t="str">
        <f t="shared" si="3"/>
        <v>No</v>
      </c>
    </row>
    <row r="242" spans="1:107">
      <c r="A242" s="7" t="s">
        <v>715</v>
      </c>
      <c r="B242" s="7" t="s">
        <v>716</v>
      </c>
      <c r="C242" s="37" t="s">
        <v>58</v>
      </c>
      <c r="D242" s="298">
        <v>4006</v>
      </c>
      <c r="E242" s="299">
        <v>40006</v>
      </c>
      <c r="F242" s="27" t="s">
        <v>167</v>
      </c>
      <c r="G242" s="73" t="s">
        <v>160</v>
      </c>
      <c r="H242" s="35">
        <v>219957</v>
      </c>
      <c r="I242" s="35">
        <v>44</v>
      </c>
      <c r="J242" s="294"/>
      <c r="K242" s="8">
        <v>34746</v>
      </c>
      <c r="L242" s="8" t="s">
        <v>1148</v>
      </c>
      <c r="M242" s="8">
        <v>0</v>
      </c>
      <c r="N242" s="9" t="s">
        <v>1148</v>
      </c>
      <c r="O242" s="8">
        <v>1306</v>
      </c>
      <c r="P242" s="9" t="s">
        <v>1148</v>
      </c>
      <c r="Q242" s="8">
        <v>5115</v>
      </c>
      <c r="R242" s="9" t="s">
        <v>1148</v>
      </c>
      <c r="S242" s="8">
        <v>0</v>
      </c>
      <c r="T242" s="9" t="s">
        <v>1148</v>
      </c>
      <c r="U242" s="33">
        <v>41167</v>
      </c>
      <c r="V242" s="9" t="s">
        <v>1148</v>
      </c>
      <c r="W242" s="30">
        <v>26</v>
      </c>
      <c r="X242" s="9" t="s">
        <v>1148</v>
      </c>
      <c r="Y242" s="30">
        <v>0</v>
      </c>
      <c r="Z242" s="9" t="s">
        <v>1148</v>
      </c>
      <c r="AA242" s="30">
        <v>1.04</v>
      </c>
      <c r="AB242" s="9" t="s">
        <v>1148</v>
      </c>
      <c r="AC242" s="30">
        <v>2.54</v>
      </c>
      <c r="AD242" s="9" t="s">
        <v>1148</v>
      </c>
      <c r="AE242" s="80">
        <v>0</v>
      </c>
      <c r="AF242" s="46" t="s">
        <v>1148</v>
      </c>
      <c r="AG242" s="88">
        <v>29.58</v>
      </c>
      <c r="AH242" s="47" t="s">
        <v>1148</v>
      </c>
      <c r="AJ242" s="83">
        <v>17716</v>
      </c>
      <c r="AK242" s="46" t="s">
        <v>1148</v>
      </c>
      <c r="AL242" s="83">
        <v>0</v>
      </c>
      <c r="AM242" s="46" t="s">
        <v>1148</v>
      </c>
      <c r="AN242" s="83">
        <v>1306</v>
      </c>
      <c r="AO242" s="46" t="s">
        <v>1148</v>
      </c>
      <c r="AP242" s="83">
        <v>5115</v>
      </c>
      <c r="AQ242" s="46" t="s">
        <v>1148</v>
      </c>
      <c r="AR242" s="83">
        <v>0</v>
      </c>
      <c r="AS242" s="46" t="s">
        <v>1148</v>
      </c>
      <c r="AT242" s="204">
        <v>24137</v>
      </c>
      <c r="AU242" s="46" t="s">
        <v>1148</v>
      </c>
      <c r="AV242" s="46">
        <v>10</v>
      </c>
      <c r="AW242" s="46" t="s">
        <v>1148</v>
      </c>
      <c r="AX242" s="46">
        <v>0</v>
      </c>
      <c r="AY242" s="46" t="s">
        <v>1148</v>
      </c>
      <c r="AZ242" s="46">
        <v>1.04</v>
      </c>
      <c r="BA242" s="46" t="s">
        <v>1148</v>
      </c>
      <c r="BB242" s="46">
        <v>2.54</v>
      </c>
      <c r="BC242" s="46" t="s">
        <v>1148</v>
      </c>
      <c r="BD242" s="46">
        <v>0</v>
      </c>
      <c r="BE242" s="46" t="s">
        <v>1148</v>
      </c>
      <c r="BF242" s="209">
        <v>13.58</v>
      </c>
      <c r="BG242" s="7" t="s">
        <v>1148</v>
      </c>
      <c r="BI242" s="83">
        <v>17030</v>
      </c>
      <c r="BJ242" s="46" t="s">
        <v>1148</v>
      </c>
      <c r="BK242" s="83">
        <v>0</v>
      </c>
      <c r="BL242" s="46" t="s">
        <v>1148</v>
      </c>
      <c r="BM242" s="83">
        <v>0</v>
      </c>
      <c r="BN242" s="46" t="s">
        <v>1148</v>
      </c>
      <c r="BO242" s="83">
        <v>0</v>
      </c>
      <c r="BP242" s="46" t="s">
        <v>1148</v>
      </c>
      <c r="BQ242" s="83">
        <v>0</v>
      </c>
      <c r="BR242" s="46" t="s">
        <v>1148</v>
      </c>
      <c r="BS242" s="85">
        <v>17030</v>
      </c>
      <c r="BT242" s="46" t="s">
        <v>1148</v>
      </c>
      <c r="BU242" s="46">
        <v>16</v>
      </c>
      <c r="BV242" s="46" t="s">
        <v>1148</v>
      </c>
      <c r="BW242" s="46">
        <v>0</v>
      </c>
      <c r="BX242" s="46" t="s">
        <v>1148</v>
      </c>
      <c r="BY242" s="46">
        <v>0</v>
      </c>
      <c r="BZ242" s="46" t="s">
        <v>1148</v>
      </c>
      <c r="CA242" s="46">
        <v>0</v>
      </c>
      <c r="CB242" s="46" t="s">
        <v>1148</v>
      </c>
      <c r="CC242" s="46">
        <v>0</v>
      </c>
      <c r="CD242" s="46" t="s">
        <v>1148</v>
      </c>
      <c r="CE242" s="209">
        <v>16</v>
      </c>
      <c r="CF242" s="7" t="s">
        <v>1148</v>
      </c>
      <c r="CH242" s="41">
        <v>427970</v>
      </c>
      <c r="CI242" s="41" t="s">
        <v>1148</v>
      </c>
      <c r="CJ242" s="41">
        <v>0</v>
      </c>
      <c r="CK242" s="41" t="s">
        <v>1148</v>
      </c>
      <c r="CL242" s="41">
        <v>79205</v>
      </c>
      <c r="CM242" s="41" t="s">
        <v>1148</v>
      </c>
      <c r="CN242" s="41">
        <v>677084</v>
      </c>
      <c r="CO242" s="41" t="s">
        <v>1148</v>
      </c>
      <c r="CP242" s="43">
        <v>1184259</v>
      </c>
      <c r="CQ242" s="7" t="s">
        <v>1148</v>
      </c>
      <c r="CS242" s="39">
        <v>12.31710124906464</v>
      </c>
      <c r="CT242" s="39" t="s">
        <v>1148</v>
      </c>
      <c r="CU242" s="39" t="s">
        <v>1148</v>
      </c>
      <c r="CV242" s="39" t="s">
        <v>1148</v>
      </c>
      <c r="CW242" s="39">
        <v>60.647013782542111</v>
      </c>
      <c r="CX242" s="39" t="s">
        <v>1148</v>
      </c>
      <c r="CY242" s="39">
        <v>132.372238514174</v>
      </c>
      <c r="CZ242" s="39" t="s">
        <v>1148</v>
      </c>
      <c r="DA242" s="44">
        <v>28.767192168484467</v>
      </c>
      <c r="DB242" s="7" t="s">
        <v>1148</v>
      </c>
      <c r="DC242" s="1" t="str">
        <f t="shared" si="3"/>
        <v>No</v>
      </c>
    </row>
    <row r="243" spans="1:107">
      <c r="A243" s="7" t="s">
        <v>195</v>
      </c>
      <c r="B243" s="7" t="s">
        <v>196</v>
      </c>
      <c r="C243" s="37" t="s">
        <v>86</v>
      </c>
      <c r="D243" s="298">
        <v>3091</v>
      </c>
      <c r="E243" s="299">
        <v>30091</v>
      </c>
      <c r="F243" s="27" t="s">
        <v>164</v>
      </c>
      <c r="G243" s="73" t="s">
        <v>160</v>
      </c>
      <c r="H243" s="35">
        <v>88542</v>
      </c>
      <c r="I243" s="35">
        <v>43</v>
      </c>
      <c r="J243" s="294"/>
      <c r="K243" s="8">
        <v>139754</v>
      </c>
      <c r="L243" s="8" t="s">
        <v>1148</v>
      </c>
      <c r="M243" s="8">
        <v>17605</v>
      </c>
      <c r="N243" s="9" t="s">
        <v>1148</v>
      </c>
      <c r="O243" s="8">
        <v>461</v>
      </c>
      <c r="P243" s="9" t="s">
        <v>1148</v>
      </c>
      <c r="Q243" s="8">
        <v>36804</v>
      </c>
      <c r="R243" s="9" t="s">
        <v>1148</v>
      </c>
      <c r="S243" s="8">
        <v>0</v>
      </c>
      <c r="T243" s="9" t="s">
        <v>1148</v>
      </c>
      <c r="U243" s="33">
        <v>194624</v>
      </c>
      <c r="V243" s="9" t="s">
        <v>1148</v>
      </c>
      <c r="W243" s="30">
        <v>204</v>
      </c>
      <c r="X243" s="9" t="s">
        <v>1148</v>
      </c>
      <c r="Y243" s="30">
        <v>10.709999999999999</v>
      </c>
      <c r="Z243" s="9" t="s">
        <v>1148</v>
      </c>
      <c r="AA243" s="30">
        <v>0.25</v>
      </c>
      <c r="AB243" s="9" t="s">
        <v>1148</v>
      </c>
      <c r="AC243" s="30">
        <v>18.96</v>
      </c>
      <c r="AD243" s="9" t="s">
        <v>1148</v>
      </c>
      <c r="AE243" s="80">
        <v>0</v>
      </c>
      <c r="AF243" s="46" t="s">
        <v>1148</v>
      </c>
      <c r="AG243" s="88">
        <v>233.92000000000002</v>
      </c>
      <c r="AH243" s="47" t="s">
        <v>1148</v>
      </c>
      <c r="AJ243" s="83">
        <v>24985</v>
      </c>
      <c r="AK243" s="46" t="s">
        <v>1148</v>
      </c>
      <c r="AL243" s="83">
        <v>17080</v>
      </c>
      <c r="AM243" s="46" t="s">
        <v>1148</v>
      </c>
      <c r="AN243" s="83">
        <v>461</v>
      </c>
      <c r="AO243" s="46" t="s">
        <v>1148</v>
      </c>
      <c r="AP243" s="83">
        <v>29971</v>
      </c>
      <c r="AQ243" s="46" t="s">
        <v>1148</v>
      </c>
      <c r="AR243" s="83">
        <v>0</v>
      </c>
      <c r="AS243" s="46" t="s">
        <v>1148</v>
      </c>
      <c r="AT243" s="204">
        <v>72497</v>
      </c>
      <c r="AU243" s="46" t="s">
        <v>1148</v>
      </c>
      <c r="AV243" s="46">
        <v>14</v>
      </c>
      <c r="AW243" s="46" t="s">
        <v>1148</v>
      </c>
      <c r="AX243" s="46">
        <v>8.76</v>
      </c>
      <c r="AY243" s="46" t="s">
        <v>1148</v>
      </c>
      <c r="AZ243" s="46">
        <v>0.25</v>
      </c>
      <c r="BA243" s="46" t="s">
        <v>1148</v>
      </c>
      <c r="BB243" s="46">
        <v>13.96</v>
      </c>
      <c r="BC243" s="46" t="s">
        <v>1148</v>
      </c>
      <c r="BD243" s="46">
        <v>0</v>
      </c>
      <c r="BE243" s="46" t="s">
        <v>1148</v>
      </c>
      <c r="BF243" s="209">
        <v>36.97</v>
      </c>
      <c r="BG243" s="7" t="s">
        <v>1148</v>
      </c>
      <c r="BI243" s="83">
        <v>114769</v>
      </c>
      <c r="BJ243" s="46" t="s">
        <v>1148</v>
      </c>
      <c r="BK243" s="83">
        <v>525</v>
      </c>
      <c r="BL243" s="46" t="s">
        <v>1148</v>
      </c>
      <c r="BM243" s="83">
        <v>0</v>
      </c>
      <c r="BN243" s="46" t="s">
        <v>1148</v>
      </c>
      <c r="BO243" s="83">
        <v>6833</v>
      </c>
      <c r="BP243" s="46" t="s">
        <v>1148</v>
      </c>
      <c r="BQ243" s="83">
        <v>0</v>
      </c>
      <c r="BR243" s="46" t="s">
        <v>1148</v>
      </c>
      <c r="BS243" s="85">
        <v>122127</v>
      </c>
      <c r="BT243" s="46" t="s">
        <v>1148</v>
      </c>
      <c r="BU243" s="46">
        <v>190</v>
      </c>
      <c r="BV243" s="46" t="s">
        <v>1148</v>
      </c>
      <c r="BW243" s="46">
        <v>1.95</v>
      </c>
      <c r="BX243" s="46" t="s">
        <v>1148</v>
      </c>
      <c r="BY243" s="46">
        <v>0</v>
      </c>
      <c r="BZ243" s="46" t="s">
        <v>1148</v>
      </c>
      <c r="CA243" s="46">
        <v>5</v>
      </c>
      <c r="CB243" s="46" t="s">
        <v>1148</v>
      </c>
      <c r="CC243" s="46">
        <v>0</v>
      </c>
      <c r="CD243" s="46" t="s">
        <v>1148</v>
      </c>
      <c r="CE243" s="209">
        <v>196.95000000000002</v>
      </c>
      <c r="CF243" s="7" t="s">
        <v>1148</v>
      </c>
      <c r="CH243" s="41">
        <v>1848682</v>
      </c>
      <c r="CI243" s="41" t="s">
        <v>1148</v>
      </c>
      <c r="CJ243" s="41">
        <v>397835</v>
      </c>
      <c r="CK243" s="41" t="s">
        <v>1148</v>
      </c>
      <c r="CL243" s="41">
        <v>14435</v>
      </c>
      <c r="CM243" s="41" t="s">
        <v>1148</v>
      </c>
      <c r="CN243" s="41">
        <v>880776</v>
      </c>
      <c r="CO243" s="41" t="s">
        <v>1148</v>
      </c>
      <c r="CP243" s="43">
        <v>3141728</v>
      </c>
      <c r="CQ243" s="7" t="s">
        <v>1148</v>
      </c>
      <c r="CS243" s="39">
        <v>13.228115116561959</v>
      </c>
      <c r="CT243" s="39" t="s">
        <v>1148</v>
      </c>
      <c r="CU243" s="39">
        <v>22.597841522294804</v>
      </c>
      <c r="CV243" s="39" t="s">
        <v>1148</v>
      </c>
      <c r="CW243" s="39">
        <v>31.312364425162691</v>
      </c>
      <c r="CX243" s="39" t="s">
        <v>1148</v>
      </c>
      <c r="CY243" s="39">
        <v>23.931529181610696</v>
      </c>
      <c r="CZ243" s="39" t="s">
        <v>1148</v>
      </c>
      <c r="DA243" s="44">
        <v>16.142551792173627</v>
      </c>
      <c r="DB243" s="7" t="s">
        <v>1148</v>
      </c>
      <c r="DC243" s="1" t="str">
        <f t="shared" si="3"/>
        <v>No</v>
      </c>
    </row>
    <row r="244" spans="1:107">
      <c r="A244" s="7" t="s">
        <v>179</v>
      </c>
      <c r="B244" s="7" t="s">
        <v>180</v>
      </c>
      <c r="C244" s="37" t="s">
        <v>73</v>
      </c>
      <c r="D244" s="298">
        <v>5166</v>
      </c>
      <c r="E244" s="299">
        <v>50166</v>
      </c>
      <c r="F244" s="27" t="s">
        <v>164</v>
      </c>
      <c r="G244" s="73" t="s">
        <v>160</v>
      </c>
      <c r="H244" s="35">
        <v>1624827</v>
      </c>
      <c r="I244" s="35">
        <v>43</v>
      </c>
      <c r="J244" s="294"/>
      <c r="K244" s="8">
        <v>54483</v>
      </c>
      <c r="L244" s="8" t="s">
        <v>1148</v>
      </c>
      <c r="M244" s="8">
        <v>0</v>
      </c>
      <c r="N244" s="9" t="s">
        <v>1148</v>
      </c>
      <c r="O244" s="8">
        <v>0</v>
      </c>
      <c r="P244" s="9" t="s">
        <v>1148</v>
      </c>
      <c r="Q244" s="8">
        <v>3577</v>
      </c>
      <c r="R244" s="9" t="s">
        <v>1148</v>
      </c>
      <c r="S244" s="8">
        <v>0</v>
      </c>
      <c r="T244" s="9" t="s">
        <v>1148</v>
      </c>
      <c r="U244" s="33">
        <v>58060</v>
      </c>
      <c r="V244" s="9" t="s">
        <v>1148</v>
      </c>
      <c r="W244" s="30">
        <v>34</v>
      </c>
      <c r="X244" s="9" t="s">
        <v>1148</v>
      </c>
      <c r="Y244" s="30">
        <v>0</v>
      </c>
      <c r="Z244" s="9" t="s">
        <v>1148</v>
      </c>
      <c r="AA244" s="30">
        <v>0</v>
      </c>
      <c r="AB244" s="9" t="s">
        <v>1148</v>
      </c>
      <c r="AC244" s="30">
        <v>2</v>
      </c>
      <c r="AD244" s="9" t="s">
        <v>1148</v>
      </c>
      <c r="AE244" s="80">
        <v>0</v>
      </c>
      <c r="AF244" s="46" t="s">
        <v>1148</v>
      </c>
      <c r="AG244" s="88">
        <v>36</v>
      </c>
      <c r="AH244" s="47" t="s">
        <v>1148</v>
      </c>
      <c r="AJ244" s="83">
        <v>52350</v>
      </c>
      <c r="AK244" s="46" t="s">
        <v>1148</v>
      </c>
      <c r="AL244" s="83">
        <v>0</v>
      </c>
      <c r="AM244" s="46" t="s">
        <v>1148</v>
      </c>
      <c r="AN244" s="83">
        <v>0</v>
      </c>
      <c r="AO244" s="46" t="s">
        <v>1148</v>
      </c>
      <c r="AP244" s="83">
        <v>3577</v>
      </c>
      <c r="AQ244" s="46" t="s">
        <v>1148</v>
      </c>
      <c r="AR244" s="83">
        <v>0</v>
      </c>
      <c r="AS244" s="46" t="s">
        <v>1148</v>
      </c>
      <c r="AT244" s="204">
        <v>55927</v>
      </c>
      <c r="AU244" s="46" t="s">
        <v>1148</v>
      </c>
      <c r="AV244" s="46">
        <v>32</v>
      </c>
      <c r="AW244" s="46" t="s">
        <v>1148</v>
      </c>
      <c r="AX244" s="46">
        <v>0</v>
      </c>
      <c r="AY244" s="46" t="s">
        <v>1148</v>
      </c>
      <c r="AZ244" s="46">
        <v>0</v>
      </c>
      <c r="BA244" s="46" t="s">
        <v>1148</v>
      </c>
      <c r="BB244" s="46">
        <v>2</v>
      </c>
      <c r="BC244" s="46" t="s">
        <v>1148</v>
      </c>
      <c r="BD244" s="46">
        <v>0</v>
      </c>
      <c r="BE244" s="46" t="s">
        <v>1148</v>
      </c>
      <c r="BF244" s="209">
        <v>34</v>
      </c>
      <c r="BG244" s="7" t="s">
        <v>1148</v>
      </c>
      <c r="BI244" s="83">
        <v>2133</v>
      </c>
      <c r="BJ244" s="46" t="s">
        <v>1148</v>
      </c>
      <c r="BK244" s="83">
        <v>0</v>
      </c>
      <c r="BL244" s="46" t="s">
        <v>1148</v>
      </c>
      <c r="BM244" s="83">
        <v>0</v>
      </c>
      <c r="BN244" s="46" t="s">
        <v>1148</v>
      </c>
      <c r="BO244" s="83">
        <v>0</v>
      </c>
      <c r="BP244" s="46" t="s">
        <v>1148</v>
      </c>
      <c r="BQ244" s="83">
        <v>0</v>
      </c>
      <c r="BR244" s="46" t="s">
        <v>1148</v>
      </c>
      <c r="BS244" s="85">
        <v>2133</v>
      </c>
      <c r="BT244" s="46" t="s">
        <v>1148</v>
      </c>
      <c r="BU244" s="46">
        <v>2</v>
      </c>
      <c r="BV244" s="46" t="s">
        <v>1148</v>
      </c>
      <c r="BW244" s="46">
        <v>0</v>
      </c>
      <c r="BX244" s="46" t="s">
        <v>1148</v>
      </c>
      <c r="BY244" s="46">
        <v>0</v>
      </c>
      <c r="BZ244" s="46" t="s">
        <v>1148</v>
      </c>
      <c r="CA244" s="46">
        <v>0</v>
      </c>
      <c r="CB244" s="46" t="s">
        <v>1148</v>
      </c>
      <c r="CC244" s="46">
        <v>0</v>
      </c>
      <c r="CD244" s="46" t="s">
        <v>1148</v>
      </c>
      <c r="CE244" s="209">
        <v>2</v>
      </c>
      <c r="CF244" s="7" t="s">
        <v>1148</v>
      </c>
      <c r="CH244" s="41">
        <v>0</v>
      </c>
      <c r="CI244" s="41" t="s">
        <v>1148</v>
      </c>
      <c r="CJ244" s="41">
        <v>0</v>
      </c>
      <c r="CK244" s="41" t="s">
        <v>1148</v>
      </c>
      <c r="CL244" s="41">
        <v>0</v>
      </c>
      <c r="CM244" s="41" t="s">
        <v>1148</v>
      </c>
      <c r="CN244" s="41">
        <v>0</v>
      </c>
      <c r="CO244" s="41" t="s">
        <v>1148</v>
      </c>
      <c r="CP244" s="43">
        <v>0</v>
      </c>
      <c r="CQ244" s="7" t="s">
        <v>1148</v>
      </c>
      <c r="CS244" s="39">
        <v>0</v>
      </c>
      <c r="CT244" s="39" t="s">
        <v>1148</v>
      </c>
      <c r="CU244" s="39" t="s">
        <v>1148</v>
      </c>
      <c r="CV244" s="39" t="s">
        <v>1148</v>
      </c>
      <c r="CW244" s="39" t="s">
        <v>1148</v>
      </c>
      <c r="CX244" s="39" t="s">
        <v>1148</v>
      </c>
      <c r="CY244" s="39">
        <v>0</v>
      </c>
      <c r="CZ244" s="39" t="s">
        <v>1148</v>
      </c>
      <c r="DA244" s="44">
        <v>0</v>
      </c>
      <c r="DB244" s="7" t="s">
        <v>1148</v>
      </c>
      <c r="DC244" s="1" t="str">
        <f t="shared" si="3"/>
        <v>No</v>
      </c>
    </row>
    <row r="245" spans="1:107">
      <c r="A245" s="7" t="s">
        <v>615</v>
      </c>
      <c r="B245" s="7" t="s">
        <v>616</v>
      </c>
      <c r="C245" s="37" t="s">
        <v>81</v>
      </c>
      <c r="D245" s="298">
        <v>4100</v>
      </c>
      <c r="E245" s="299">
        <v>40100</v>
      </c>
      <c r="F245" s="27" t="s">
        <v>167</v>
      </c>
      <c r="G245" s="73" t="s">
        <v>160</v>
      </c>
      <c r="H245" s="35">
        <v>73107</v>
      </c>
      <c r="I245" s="35">
        <v>43</v>
      </c>
      <c r="J245" s="294"/>
      <c r="K245" s="8">
        <v>65536</v>
      </c>
      <c r="L245" s="8" t="s">
        <v>1148</v>
      </c>
      <c r="M245" s="8">
        <v>13256</v>
      </c>
      <c r="N245" s="9" t="s">
        <v>1148</v>
      </c>
      <c r="O245" s="8">
        <v>1348</v>
      </c>
      <c r="P245" s="9" t="s">
        <v>1148</v>
      </c>
      <c r="Q245" s="8">
        <v>16788</v>
      </c>
      <c r="R245" s="9" t="s">
        <v>1148</v>
      </c>
      <c r="S245" s="8">
        <v>0</v>
      </c>
      <c r="T245" s="9" t="s">
        <v>1148</v>
      </c>
      <c r="U245" s="33">
        <v>96928</v>
      </c>
      <c r="V245" s="9" t="s">
        <v>1148</v>
      </c>
      <c r="W245" s="30">
        <v>39</v>
      </c>
      <c r="X245" s="9" t="s">
        <v>1148</v>
      </c>
      <c r="Y245" s="30">
        <v>7</v>
      </c>
      <c r="Z245" s="9" t="s">
        <v>1148</v>
      </c>
      <c r="AA245" s="30">
        <v>1</v>
      </c>
      <c r="AB245" s="9" t="s">
        <v>1148</v>
      </c>
      <c r="AC245" s="30">
        <v>10</v>
      </c>
      <c r="AD245" s="9" t="s">
        <v>1148</v>
      </c>
      <c r="AE245" s="80">
        <v>0</v>
      </c>
      <c r="AF245" s="46" t="s">
        <v>1148</v>
      </c>
      <c r="AG245" s="88">
        <v>57</v>
      </c>
      <c r="AH245" s="47" t="s">
        <v>1148</v>
      </c>
      <c r="AJ245" s="83">
        <v>31021</v>
      </c>
      <c r="AK245" s="46" t="s">
        <v>1148</v>
      </c>
      <c r="AL245" s="83">
        <v>11816</v>
      </c>
      <c r="AM245" s="46" t="s">
        <v>1148</v>
      </c>
      <c r="AN245" s="83">
        <v>0</v>
      </c>
      <c r="AO245" s="46" t="s">
        <v>1148</v>
      </c>
      <c r="AP245" s="83">
        <v>16716</v>
      </c>
      <c r="AQ245" s="46" t="s">
        <v>1148</v>
      </c>
      <c r="AR245" s="83">
        <v>0</v>
      </c>
      <c r="AS245" s="46" t="s">
        <v>1148</v>
      </c>
      <c r="AT245" s="204">
        <v>59553</v>
      </c>
      <c r="AU245" s="46" t="s">
        <v>1148</v>
      </c>
      <c r="AV245" s="46">
        <v>16</v>
      </c>
      <c r="AW245" s="46" t="s">
        <v>1148</v>
      </c>
      <c r="AX245" s="46">
        <v>6</v>
      </c>
      <c r="AY245" s="46" t="s">
        <v>1148</v>
      </c>
      <c r="AZ245" s="46">
        <v>0</v>
      </c>
      <c r="BA245" s="46" t="s">
        <v>1148</v>
      </c>
      <c r="BB245" s="46">
        <v>9</v>
      </c>
      <c r="BC245" s="46" t="s">
        <v>1148</v>
      </c>
      <c r="BD245" s="46">
        <v>0</v>
      </c>
      <c r="BE245" s="46" t="s">
        <v>1148</v>
      </c>
      <c r="BF245" s="209">
        <v>31</v>
      </c>
      <c r="BG245" s="7" t="s">
        <v>1148</v>
      </c>
      <c r="BI245" s="83">
        <v>34515</v>
      </c>
      <c r="BJ245" s="46" t="s">
        <v>1148</v>
      </c>
      <c r="BK245" s="83">
        <v>1440</v>
      </c>
      <c r="BL245" s="46" t="s">
        <v>1148</v>
      </c>
      <c r="BM245" s="83">
        <v>1348</v>
      </c>
      <c r="BN245" s="46" t="s">
        <v>1148</v>
      </c>
      <c r="BO245" s="83">
        <v>72</v>
      </c>
      <c r="BP245" s="46" t="s">
        <v>1148</v>
      </c>
      <c r="BQ245" s="83">
        <v>0</v>
      </c>
      <c r="BR245" s="46" t="s">
        <v>1148</v>
      </c>
      <c r="BS245" s="85">
        <v>37375</v>
      </c>
      <c r="BT245" s="46" t="s">
        <v>1148</v>
      </c>
      <c r="BU245" s="46">
        <v>23</v>
      </c>
      <c r="BV245" s="46" t="s">
        <v>1148</v>
      </c>
      <c r="BW245" s="46">
        <v>1</v>
      </c>
      <c r="BX245" s="46" t="s">
        <v>1148</v>
      </c>
      <c r="BY245" s="46">
        <v>1</v>
      </c>
      <c r="BZ245" s="46" t="s">
        <v>1148</v>
      </c>
      <c r="CA245" s="46">
        <v>1</v>
      </c>
      <c r="CB245" s="46" t="s">
        <v>1148</v>
      </c>
      <c r="CC245" s="46">
        <v>0</v>
      </c>
      <c r="CD245" s="46" t="s">
        <v>1148</v>
      </c>
      <c r="CE245" s="209">
        <v>26</v>
      </c>
      <c r="CF245" s="7" t="s">
        <v>1148</v>
      </c>
      <c r="CH245" s="41">
        <v>677726</v>
      </c>
      <c r="CI245" s="41" t="s">
        <v>1148</v>
      </c>
      <c r="CJ245" s="41">
        <v>185395</v>
      </c>
      <c r="CK245" s="41" t="s">
        <v>1148</v>
      </c>
      <c r="CL245" s="41">
        <v>14614</v>
      </c>
      <c r="CM245" s="41" t="s">
        <v>1148</v>
      </c>
      <c r="CN245" s="41">
        <v>279795</v>
      </c>
      <c r="CO245" s="41" t="s">
        <v>1148</v>
      </c>
      <c r="CP245" s="43">
        <v>1157530</v>
      </c>
      <c r="CQ245" s="7" t="s">
        <v>1148</v>
      </c>
      <c r="CS245" s="39">
        <v>10.341278076171875</v>
      </c>
      <c r="CT245" s="39" t="s">
        <v>1148</v>
      </c>
      <c r="CU245" s="39">
        <v>13.985742305371152</v>
      </c>
      <c r="CV245" s="39" t="s">
        <v>1148</v>
      </c>
      <c r="CW245" s="39">
        <v>10.841246290801188</v>
      </c>
      <c r="CX245" s="39" t="s">
        <v>1148</v>
      </c>
      <c r="CY245" s="39">
        <v>16.666368834882057</v>
      </c>
      <c r="CZ245" s="39" t="s">
        <v>1148</v>
      </c>
      <c r="DA245" s="44">
        <v>11.942163255199736</v>
      </c>
      <c r="DB245" s="7" t="s">
        <v>1148</v>
      </c>
      <c r="DC245" s="1" t="str">
        <f t="shared" si="3"/>
        <v>No</v>
      </c>
    </row>
    <row r="246" spans="1:107">
      <c r="A246" s="7" t="s">
        <v>341</v>
      </c>
      <c r="B246" s="7" t="s">
        <v>339</v>
      </c>
      <c r="C246" s="37" t="s">
        <v>28</v>
      </c>
      <c r="D246" s="298">
        <v>1056</v>
      </c>
      <c r="E246" s="299">
        <v>10056</v>
      </c>
      <c r="F246" s="27" t="s">
        <v>159</v>
      </c>
      <c r="G246" s="73" t="s">
        <v>160</v>
      </c>
      <c r="H246" s="35">
        <v>923311</v>
      </c>
      <c r="I246" s="35">
        <v>42</v>
      </c>
      <c r="J246" s="294"/>
      <c r="K246" s="8">
        <v>200745</v>
      </c>
      <c r="L246" s="8" t="s">
        <v>1148</v>
      </c>
      <c r="M246" s="8">
        <v>45601</v>
      </c>
      <c r="N246" s="9" t="s">
        <v>1148</v>
      </c>
      <c r="O246" s="8">
        <v>3142</v>
      </c>
      <c r="P246" s="9" t="s">
        <v>1148</v>
      </c>
      <c r="Q246" s="8">
        <v>17364</v>
      </c>
      <c r="R246" s="9" t="s">
        <v>1148</v>
      </c>
      <c r="S246" s="8">
        <v>0</v>
      </c>
      <c r="T246" s="9" t="s">
        <v>1148</v>
      </c>
      <c r="U246" s="33">
        <v>266852</v>
      </c>
      <c r="V246" s="9" t="s">
        <v>1148</v>
      </c>
      <c r="W246" s="30">
        <v>96</v>
      </c>
      <c r="X246" s="9" t="s">
        <v>1148</v>
      </c>
      <c r="Y246" s="30">
        <v>21</v>
      </c>
      <c r="Z246" s="9" t="s">
        <v>1148</v>
      </c>
      <c r="AA246" s="30">
        <v>2</v>
      </c>
      <c r="AB246" s="9" t="s">
        <v>1148</v>
      </c>
      <c r="AC246" s="30">
        <v>12</v>
      </c>
      <c r="AD246" s="9" t="s">
        <v>1148</v>
      </c>
      <c r="AE246" s="80">
        <v>0</v>
      </c>
      <c r="AF246" s="46" t="s">
        <v>1148</v>
      </c>
      <c r="AG246" s="88">
        <v>131</v>
      </c>
      <c r="AH246" s="47" t="s">
        <v>1148</v>
      </c>
      <c r="AJ246" s="83">
        <v>194132</v>
      </c>
      <c r="AK246" s="46" t="s">
        <v>1148</v>
      </c>
      <c r="AL246" s="83">
        <v>45601</v>
      </c>
      <c r="AM246" s="46" t="s">
        <v>1148</v>
      </c>
      <c r="AN246" s="83">
        <v>3142</v>
      </c>
      <c r="AO246" s="46" t="s">
        <v>1148</v>
      </c>
      <c r="AP246" s="83">
        <v>11633</v>
      </c>
      <c r="AQ246" s="46" t="s">
        <v>1148</v>
      </c>
      <c r="AR246" s="83">
        <v>0</v>
      </c>
      <c r="AS246" s="46" t="s">
        <v>1148</v>
      </c>
      <c r="AT246" s="204">
        <v>254508</v>
      </c>
      <c r="AU246" s="46" t="s">
        <v>1148</v>
      </c>
      <c r="AV246" s="46">
        <v>90</v>
      </c>
      <c r="AW246" s="46" t="s">
        <v>1148</v>
      </c>
      <c r="AX246" s="46">
        <v>21</v>
      </c>
      <c r="AY246" s="46" t="s">
        <v>1148</v>
      </c>
      <c r="AZ246" s="46">
        <v>2</v>
      </c>
      <c r="BA246" s="46" t="s">
        <v>1148</v>
      </c>
      <c r="BB246" s="46">
        <v>6</v>
      </c>
      <c r="BC246" s="46" t="s">
        <v>1148</v>
      </c>
      <c r="BD246" s="46">
        <v>0</v>
      </c>
      <c r="BE246" s="46" t="s">
        <v>1148</v>
      </c>
      <c r="BF246" s="209">
        <v>119</v>
      </c>
      <c r="BG246" s="7" t="s">
        <v>1148</v>
      </c>
      <c r="BI246" s="83">
        <v>6613</v>
      </c>
      <c r="BJ246" s="46" t="s">
        <v>1148</v>
      </c>
      <c r="BK246" s="83">
        <v>0</v>
      </c>
      <c r="BL246" s="46" t="s">
        <v>1148</v>
      </c>
      <c r="BM246" s="83">
        <v>0</v>
      </c>
      <c r="BN246" s="46" t="s">
        <v>1148</v>
      </c>
      <c r="BO246" s="83">
        <v>5731</v>
      </c>
      <c r="BP246" s="46" t="s">
        <v>1148</v>
      </c>
      <c r="BQ246" s="83">
        <v>0</v>
      </c>
      <c r="BR246" s="46" t="s">
        <v>1148</v>
      </c>
      <c r="BS246" s="85">
        <v>12344</v>
      </c>
      <c r="BT246" s="46" t="s">
        <v>1148</v>
      </c>
      <c r="BU246" s="46">
        <v>6</v>
      </c>
      <c r="BV246" s="46" t="s">
        <v>1148</v>
      </c>
      <c r="BW246" s="46">
        <v>0</v>
      </c>
      <c r="BX246" s="46" t="s">
        <v>1148</v>
      </c>
      <c r="BY246" s="46">
        <v>0</v>
      </c>
      <c r="BZ246" s="46" t="s">
        <v>1148</v>
      </c>
      <c r="CA246" s="46">
        <v>6</v>
      </c>
      <c r="CB246" s="46" t="s">
        <v>1148</v>
      </c>
      <c r="CC246" s="46">
        <v>0</v>
      </c>
      <c r="CD246" s="46" t="s">
        <v>1148</v>
      </c>
      <c r="CE246" s="209">
        <v>12</v>
      </c>
      <c r="CF246" s="7" t="s">
        <v>1148</v>
      </c>
      <c r="CH246" s="41">
        <v>5488416</v>
      </c>
      <c r="CI246" s="41" t="s">
        <v>1148</v>
      </c>
      <c r="CJ246" s="41">
        <v>1402194</v>
      </c>
      <c r="CK246" s="41" t="s">
        <v>1148</v>
      </c>
      <c r="CL246" s="41">
        <v>95425</v>
      </c>
      <c r="CM246" s="41" t="s">
        <v>1148</v>
      </c>
      <c r="CN246" s="41">
        <v>462262</v>
      </c>
      <c r="CO246" s="41" t="s">
        <v>1148</v>
      </c>
      <c r="CP246" s="43">
        <v>7448297</v>
      </c>
      <c r="CQ246" s="7" t="s">
        <v>1148</v>
      </c>
      <c r="CS246" s="39">
        <v>27.340237614884554</v>
      </c>
      <c r="CT246" s="39" t="s">
        <v>1148</v>
      </c>
      <c r="CU246" s="39">
        <v>30.749194096620688</v>
      </c>
      <c r="CV246" s="39" t="s">
        <v>1148</v>
      </c>
      <c r="CW246" s="39">
        <v>30.370782940802037</v>
      </c>
      <c r="CX246" s="39" t="s">
        <v>1148</v>
      </c>
      <c r="CY246" s="39">
        <v>26.621861322275972</v>
      </c>
      <c r="CZ246" s="39" t="s">
        <v>1148</v>
      </c>
      <c r="DA246" s="44">
        <v>27.911715107999939</v>
      </c>
      <c r="DB246" s="7" t="s">
        <v>1148</v>
      </c>
      <c r="DC246" s="1" t="str">
        <f t="shared" si="3"/>
        <v>No</v>
      </c>
    </row>
    <row r="247" spans="1:107">
      <c r="A247" s="7" t="s">
        <v>544</v>
      </c>
      <c r="B247" s="7" t="s">
        <v>545</v>
      </c>
      <c r="C247" s="37" t="s">
        <v>9</v>
      </c>
      <c r="D247" s="298">
        <v>4068</v>
      </c>
      <c r="E247" s="299">
        <v>40068</v>
      </c>
      <c r="F247" s="27" t="s">
        <v>197</v>
      </c>
      <c r="G247" s="73" t="s">
        <v>160</v>
      </c>
      <c r="H247" s="35">
        <v>77074</v>
      </c>
      <c r="I247" s="35">
        <v>42</v>
      </c>
      <c r="J247" s="294"/>
      <c r="K247" s="8">
        <v>37505</v>
      </c>
      <c r="L247" s="8" t="s">
        <v>1148</v>
      </c>
      <c r="M247" s="8">
        <v>0</v>
      </c>
      <c r="N247" s="9" t="s">
        <v>1148</v>
      </c>
      <c r="O247" s="8">
        <v>0</v>
      </c>
      <c r="P247" s="9" t="s">
        <v>1148</v>
      </c>
      <c r="Q247" s="8">
        <v>4029</v>
      </c>
      <c r="R247" s="9" t="s">
        <v>1148</v>
      </c>
      <c r="S247" s="8">
        <v>0</v>
      </c>
      <c r="T247" s="9" t="s">
        <v>1148</v>
      </c>
      <c r="U247" s="33">
        <v>41534</v>
      </c>
      <c r="V247" s="9" t="s">
        <v>1148</v>
      </c>
      <c r="W247" s="30">
        <v>35</v>
      </c>
      <c r="X247" s="9" t="s">
        <v>1148</v>
      </c>
      <c r="Y247" s="30">
        <v>0</v>
      </c>
      <c r="Z247" s="9" t="s">
        <v>1148</v>
      </c>
      <c r="AA247" s="30">
        <v>0</v>
      </c>
      <c r="AB247" s="9" t="s">
        <v>1148</v>
      </c>
      <c r="AC247" s="30">
        <v>3</v>
      </c>
      <c r="AD247" s="9" t="s">
        <v>1148</v>
      </c>
      <c r="AE247" s="80">
        <v>0</v>
      </c>
      <c r="AF247" s="46" t="s">
        <v>1148</v>
      </c>
      <c r="AG247" s="88">
        <v>38</v>
      </c>
      <c r="AH247" s="47" t="s">
        <v>1148</v>
      </c>
      <c r="AJ247" s="83">
        <v>7117</v>
      </c>
      <c r="AK247" s="46" t="s">
        <v>1148</v>
      </c>
      <c r="AL247" s="83">
        <v>0</v>
      </c>
      <c r="AM247" s="46" t="s">
        <v>1148</v>
      </c>
      <c r="AN247" s="83">
        <v>0</v>
      </c>
      <c r="AO247" s="46" t="s">
        <v>1148</v>
      </c>
      <c r="AP247" s="83">
        <v>3634</v>
      </c>
      <c r="AQ247" s="46" t="s">
        <v>1148</v>
      </c>
      <c r="AR247" s="83">
        <v>0</v>
      </c>
      <c r="AS247" s="46" t="s">
        <v>1148</v>
      </c>
      <c r="AT247" s="204">
        <v>10751</v>
      </c>
      <c r="AU247" s="46" t="s">
        <v>1148</v>
      </c>
      <c r="AV247" s="46">
        <v>4</v>
      </c>
      <c r="AW247" s="46" t="s">
        <v>1148</v>
      </c>
      <c r="AX247" s="46">
        <v>0</v>
      </c>
      <c r="AY247" s="46" t="s">
        <v>1148</v>
      </c>
      <c r="AZ247" s="46">
        <v>0</v>
      </c>
      <c r="BA247" s="46" t="s">
        <v>1148</v>
      </c>
      <c r="BB247" s="46">
        <v>2</v>
      </c>
      <c r="BC247" s="46" t="s">
        <v>1148</v>
      </c>
      <c r="BD247" s="46">
        <v>0</v>
      </c>
      <c r="BE247" s="46" t="s">
        <v>1148</v>
      </c>
      <c r="BF247" s="209">
        <v>6</v>
      </c>
      <c r="BG247" s="7" t="s">
        <v>1148</v>
      </c>
      <c r="BI247" s="83">
        <v>30388</v>
      </c>
      <c r="BJ247" s="46" t="s">
        <v>1148</v>
      </c>
      <c r="BK247" s="83">
        <v>0</v>
      </c>
      <c r="BL247" s="46" t="s">
        <v>1148</v>
      </c>
      <c r="BM247" s="83">
        <v>0</v>
      </c>
      <c r="BN247" s="46" t="s">
        <v>1148</v>
      </c>
      <c r="BO247" s="83">
        <v>395</v>
      </c>
      <c r="BP247" s="46" t="s">
        <v>1148</v>
      </c>
      <c r="BQ247" s="83">
        <v>0</v>
      </c>
      <c r="BR247" s="46" t="s">
        <v>1148</v>
      </c>
      <c r="BS247" s="85">
        <v>30783</v>
      </c>
      <c r="BT247" s="46" t="s">
        <v>1148</v>
      </c>
      <c r="BU247" s="46">
        <v>31</v>
      </c>
      <c r="BV247" s="46" t="s">
        <v>1148</v>
      </c>
      <c r="BW247" s="46">
        <v>0</v>
      </c>
      <c r="BX247" s="46" t="s">
        <v>1148</v>
      </c>
      <c r="BY247" s="46">
        <v>0</v>
      </c>
      <c r="BZ247" s="46" t="s">
        <v>1148</v>
      </c>
      <c r="CA247" s="46">
        <v>1</v>
      </c>
      <c r="CB247" s="46" t="s">
        <v>1148</v>
      </c>
      <c r="CC247" s="46">
        <v>0</v>
      </c>
      <c r="CD247" s="46" t="s">
        <v>1148</v>
      </c>
      <c r="CE247" s="209">
        <v>32</v>
      </c>
      <c r="CF247" s="7" t="s">
        <v>1148</v>
      </c>
      <c r="CH247" s="41">
        <v>406301</v>
      </c>
      <c r="CI247" s="41" t="s">
        <v>1148</v>
      </c>
      <c r="CJ247" s="41">
        <v>0</v>
      </c>
      <c r="CK247" s="41" t="s">
        <v>1148</v>
      </c>
      <c r="CL247" s="41">
        <v>0</v>
      </c>
      <c r="CM247" s="41" t="s">
        <v>1148</v>
      </c>
      <c r="CN247" s="41">
        <v>93205</v>
      </c>
      <c r="CO247" s="41" t="s">
        <v>1148</v>
      </c>
      <c r="CP247" s="43">
        <v>499506</v>
      </c>
      <c r="CQ247" s="7" t="s">
        <v>1148</v>
      </c>
      <c r="CS247" s="39">
        <v>10.833248900146646</v>
      </c>
      <c r="CT247" s="39" t="s">
        <v>1148</v>
      </c>
      <c r="CU247" s="39" t="s">
        <v>1148</v>
      </c>
      <c r="CV247" s="39" t="s">
        <v>1148</v>
      </c>
      <c r="CW247" s="39" t="s">
        <v>1148</v>
      </c>
      <c r="CX247" s="39" t="s">
        <v>1148</v>
      </c>
      <c r="CY247" s="39">
        <v>23.133531893770165</v>
      </c>
      <c r="CZ247" s="39" t="s">
        <v>1148</v>
      </c>
      <c r="DA247" s="44">
        <v>12.026436172774114</v>
      </c>
      <c r="DB247" s="7" t="s">
        <v>1148</v>
      </c>
      <c r="DC247" s="1" t="str">
        <f t="shared" si="3"/>
        <v>No</v>
      </c>
    </row>
    <row r="248" spans="1:107">
      <c r="A248" s="7" t="s">
        <v>382</v>
      </c>
      <c r="B248" s="7" t="s">
        <v>383</v>
      </c>
      <c r="C248" s="37" t="s">
        <v>42</v>
      </c>
      <c r="D248" s="298">
        <v>5044</v>
      </c>
      <c r="E248" s="299">
        <v>50044</v>
      </c>
      <c r="F248" s="27" t="s">
        <v>167</v>
      </c>
      <c r="G248" s="73" t="s">
        <v>160</v>
      </c>
      <c r="H248" s="35">
        <v>313492</v>
      </c>
      <c r="I248" s="35">
        <v>42</v>
      </c>
      <c r="J248" s="294"/>
      <c r="K248" s="8">
        <v>184245</v>
      </c>
      <c r="L248" s="8" t="s">
        <v>1148</v>
      </c>
      <c r="M248" s="8">
        <v>24665</v>
      </c>
      <c r="N248" s="9" t="s">
        <v>1148</v>
      </c>
      <c r="O248" s="8">
        <v>2964</v>
      </c>
      <c r="P248" s="9" t="s">
        <v>1148</v>
      </c>
      <c r="Q248" s="8">
        <v>9332</v>
      </c>
      <c r="R248" s="9" t="s">
        <v>1148</v>
      </c>
      <c r="S248" s="8">
        <v>0</v>
      </c>
      <c r="T248" s="9" t="s">
        <v>1148</v>
      </c>
      <c r="U248" s="33">
        <v>221206</v>
      </c>
      <c r="V248" s="9" t="s">
        <v>1148</v>
      </c>
      <c r="W248" s="30">
        <v>96</v>
      </c>
      <c r="X248" s="9" t="s">
        <v>1148</v>
      </c>
      <c r="Y248" s="30">
        <v>15.599999999999998</v>
      </c>
      <c r="Z248" s="9" t="s">
        <v>1148</v>
      </c>
      <c r="AA248" s="30">
        <v>1.4000000000000001</v>
      </c>
      <c r="AB248" s="9" t="s">
        <v>1148</v>
      </c>
      <c r="AC248" s="30">
        <v>5</v>
      </c>
      <c r="AD248" s="9" t="s">
        <v>1148</v>
      </c>
      <c r="AE248" s="80">
        <v>0</v>
      </c>
      <c r="AF248" s="46" t="s">
        <v>1148</v>
      </c>
      <c r="AG248" s="88">
        <v>118</v>
      </c>
      <c r="AH248" s="47" t="s">
        <v>1148</v>
      </c>
      <c r="AJ248" s="83">
        <v>180024</v>
      </c>
      <c r="AK248" s="46" t="s">
        <v>1148</v>
      </c>
      <c r="AL248" s="83">
        <v>19082</v>
      </c>
      <c r="AM248" s="46" t="s">
        <v>1148</v>
      </c>
      <c r="AN248" s="83">
        <v>624</v>
      </c>
      <c r="AO248" s="46" t="s">
        <v>1148</v>
      </c>
      <c r="AP248" s="83">
        <v>9332</v>
      </c>
      <c r="AQ248" s="46" t="s">
        <v>1148</v>
      </c>
      <c r="AR248" s="83">
        <v>0</v>
      </c>
      <c r="AS248" s="46" t="s">
        <v>1148</v>
      </c>
      <c r="AT248" s="204">
        <v>209062</v>
      </c>
      <c r="AU248" s="46" t="s">
        <v>1148</v>
      </c>
      <c r="AV248" s="46">
        <v>92</v>
      </c>
      <c r="AW248" s="46" t="s">
        <v>1148</v>
      </c>
      <c r="AX248" s="46">
        <v>10.7</v>
      </c>
      <c r="AY248" s="46" t="s">
        <v>1148</v>
      </c>
      <c r="AZ248" s="46">
        <v>0.30000000000000004</v>
      </c>
      <c r="BA248" s="46" t="s">
        <v>1148</v>
      </c>
      <c r="BB248" s="46">
        <v>5</v>
      </c>
      <c r="BC248" s="46" t="s">
        <v>1148</v>
      </c>
      <c r="BD248" s="46">
        <v>0</v>
      </c>
      <c r="BE248" s="46" t="s">
        <v>1148</v>
      </c>
      <c r="BF248" s="209">
        <v>108</v>
      </c>
      <c r="BG248" s="7" t="s">
        <v>1148</v>
      </c>
      <c r="BI248" s="83">
        <v>4221</v>
      </c>
      <c r="BJ248" s="46" t="s">
        <v>1148</v>
      </c>
      <c r="BK248" s="83">
        <v>5583</v>
      </c>
      <c r="BL248" s="46" t="s">
        <v>1148</v>
      </c>
      <c r="BM248" s="83">
        <v>2340</v>
      </c>
      <c r="BN248" s="46" t="s">
        <v>1148</v>
      </c>
      <c r="BO248" s="83">
        <v>0</v>
      </c>
      <c r="BP248" s="46" t="s">
        <v>1148</v>
      </c>
      <c r="BQ248" s="83">
        <v>0</v>
      </c>
      <c r="BR248" s="46" t="s">
        <v>1148</v>
      </c>
      <c r="BS248" s="85">
        <v>12144</v>
      </c>
      <c r="BT248" s="46" t="s">
        <v>1148</v>
      </c>
      <c r="BU248" s="46">
        <v>4</v>
      </c>
      <c r="BV248" s="46" t="s">
        <v>1148</v>
      </c>
      <c r="BW248" s="46">
        <v>4.8999999999999995</v>
      </c>
      <c r="BX248" s="46" t="s">
        <v>1148</v>
      </c>
      <c r="BY248" s="46">
        <v>1.1000000000000001</v>
      </c>
      <c r="BZ248" s="46" t="s">
        <v>1148</v>
      </c>
      <c r="CA248" s="46">
        <v>0</v>
      </c>
      <c r="CB248" s="46" t="s">
        <v>1148</v>
      </c>
      <c r="CC248" s="46">
        <v>0</v>
      </c>
      <c r="CD248" s="46" t="s">
        <v>1148</v>
      </c>
      <c r="CE248" s="209">
        <v>10</v>
      </c>
      <c r="CF248" s="7" t="s">
        <v>1148</v>
      </c>
      <c r="CH248" s="41">
        <v>0</v>
      </c>
      <c r="CI248" s="41" t="s">
        <v>1148</v>
      </c>
      <c r="CJ248" s="41">
        <v>0</v>
      </c>
      <c r="CK248" s="41" t="s">
        <v>1148</v>
      </c>
      <c r="CL248" s="41">
        <v>0</v>
      </c>
      <c r="CM248" s="41" t="s">
        <v>1148</v>
      </c>
      <c r="CN248" s="41">
        <v>0</v>
      </c>
      <c r="CO248" s="41" t="s">
        <v>1148</v>
      </c>
      <c r="CP248" s="43">
        <v>0</v>
      </c>
      <c r="CQ248" s="7" t="s">
        <v>1148</v>
      </c>
      <c r="CS248" s="39">
        <v>0</v>
      </c>
      <c r="CT248" s="39" t="s">
        <v>1148</v>
      </c>
      <c r="CU248" s="39">
        <v>0</v>
      </c>
      <c r="CV248" s="39" t="s">
        <v>1148</v>
      </c>
      <c r="CW248" s="39">
        <v>0</v>
      </c>
      <c r="CX248" s="39" t="s">
        <v>1148</v>
      </c>
      <c r="CY248" s="39">
        <v>0</v>
      </c>
      <c r="CZ248" s="39" t="s">
        <v>1148</v>
      </c>
      <c r="DA248" s="44">
        <v>0</v>
      </c>
      <c r="DB248" s="7" t="s">
        <v>1148</v>
      </c>
      <c r="DC248" s="1" t="str">
        <f t="shared" si="3"/>
        <v>No</v>
      </c>
    </row>
    <row r="249" spans="1:107">
      <c r="A249" s="7" t="s">
        <v>626</v>
      </c>
      <c r="B249" s="7" t="s">
        <v>627</v>
      </c>
      <c r="C249" s="37" t="s">
        <v>82</v>
      </c>
      <c r="D249" s="298">
        <v>8002</v>
      </c>
      <c r="E249" s="299">
        <v>80002</v>
      </c>
      <c r="F249" s="27" t="s">
        <v>246</v>
      </c>
      <c r="G249" s="73" t="s">
        <v>160</v>
      </c>
      <c r="H249" s="35">
        <v>156777</v>
      </c>
      <c r="I249" s="35">
        <v>42</v>
      </c>
      <c r="J249" s="294"/>
      <c r="K249" s="8">
        <v>155204</v>
      </c>
      <c r="L249" s="8" t="s">
        <v>1148</v>
      </c>
      <c r="M249" s="8">
        <v>12712</v>
      </c>
      <c r="N249" s="9" t="s">
        <v>1148</v>
      </c>
      <c r="O249" s="8">
        <v>9696</v>
      </c>
      <c r="P249" s="9" t="s">
        <v>1148</v>
      </c>
      <c r="Q249" s="8">
        <v>7227</v>
      </c>
      <c r="R249" s="9" t="s">
        <v>1148</v>
      </c>
      <c r="S249" s="8">
        <v>0</v>
      </c>
      <c r="T249" s="9" t="s">
        <v>1148</v>
      </c>
      <c r="U249" s="33">
        <v>184839</v>
      </c>
      <c r="V249" s="9" t="s">
        <v>1148</v>
      </c>
      <c r="W249" s="30">
        <v>85</v>
      </c>
      <c r="X249" s="9" t="s">
        <v>1148</v>
      </c>
      <c r="Y249" s="30">
        <v>7</v>
      </c>
      <c r="Z249" s="9" t="s">
        <v>1148</v>
      </c>
      <c r="AA249" s="30">
        <v>5</v>
      </c>
      <c r="AB249" s="9" t="s">
        <v>1148</v>
      </c>
      <c r="AC249" s="30">
        <v>4</v>
      </c>
      <c r="AD249" s="9" t="s">
        <v>1148</v>
      </c>
      <c r="AE249" s="80">
        <v>0</v>
      </c>
      <c r="AF249" s="46" t="s">
        <v>1148</v>
      </c>
      <c r="AG249" s="88">
        <v>101</v>
      </c>
      <c r="AH249" s="47" t="s">
        <v>1148</v>
      </c>
      <c r="AJ249" s="83">
        <v>152198</v>
      </c>
      <c r="AK249" s="46" t="s">
        <v>1148</v>
      </c>
      <c r="AL249" s="83">
        <v>12712</v>
      </c>
      <c r="AM249" s="46" t="s">
        <v>1148</v>
      </c>
      <c r="AN249" s="83">
        <v>9696</v>
      </c>
      <c r="AO249" s="46" t="s">
        <v>1148</v>
      </c>
      <c r="AP249" s="83">
        <v>7227</v>
      </c>
      <c r="AQ249" s="46" t="s">
        <v>1148</v>
      </c>
      <c r="AR249" s="83">
        <v>0</v>
      </c>
      <c r="AS249" s="46" t="s">
        <v>1148</v>
      </c>
      <c r="AT249" s="204">
        <v>181833</v>
      </c>
      <c r="AU249" s="46" t="s">
        <v>1148</v>
      </c>
      <c r="AV249" s="46">
        <v>81</v>
      </c>
      <c r="AW249" s="46" t="s">
        <v>1148</v>
      </c>
      <c r="AX249" s="46">
        <v>7</v>
      </c>
      <c r="AY249" s="46" t="s">
        <v>1148</v>
      </c>
      <c r="AZ249" s="46">
        <v>5</v>
      </c>
      <c r="BA249" s="46" t="s">
        <v>1148</v>
      </c>
      <c r="BB249" s="46">
        <v>4</v>
      </c>
      <c r="BC249" s="46" t="s">
        <v>1148</v>
      </c>
      <c r="BD249" s="46">
        <v>0</v>
      </c>
      <c r="BE249" s="46" t="s">
        <v>1148</v>
      </c>
      <c r="BF249" s="209">
        <v>97</v>
      </c>
      <c r="BG249" s="7" t="s">
        <v>1148</v>
      </c>
      <c r="BI249" s="83">
        <v>3006</v>
      </c>
      <c r="BJ249" s="46" t="s">
        <v>1148</v>
      </c>
      <c r="BK249" s="83">
        <v>0</v>
      </c>
      <c r="BL249" s="46" t="s">
        <v>1148</v>
      </c>
      <c r="BM249" s="83">
        <v>0</v>
      </c>
      <c r="BN249" s="46" t="s">
        <v>1148</v>
      </c>
      <c r="BO249" s="83">
        <v>0</v>
      </c>
      <c r="BP249" s="46" t="s">
        <v>1148</v>
      </c>
      <c r="BQ249" s="83">
        <v>0</v>
      </c>
      <c r="BR249" s="46" t="s">
        <v>1148</v>
      </c>
      <c r="BS249" s="85">
        <v>3006</v>
      </c>
      <c r="BT249" s="46" t="s">
        <v>1148</v>
      </c>
      <c r="BU249" s="46">
        <v>4</v>
      </c>
      <c r="BV249" s="46" t="s">
        <v>1148</v>
      </c>
      <c r="BW249" s="46">
        <v>0</v>
      </c>
      <c r="BX249" s="46" t="s">
        <v>1148</v>
      </c>
      <c r="BY249" s="46">
        <v>0</v>
      </c>
      <c r="BZ249" s="46" t="s">
        <v>1148</v>
      </c>
      <c r="CA249" s="46">
        <v>0</v>
      </c>
      <c r="CB249" s="46" t="s">
        <v>1148</v>
      </c>
      <c r="CC249" s="46">
        <v>0</v>
      </c>
      <c r="CD249" s="46" t="s">
        <v>1148</v>
      </c>
      <c r="CE249" s="209">
        <v>4</v>
      </c>
      <c r="CF249" s="7" t="s">
        <v>1148</v>
      </c>
      <c r="CH249" s="41">
        <v>0</v>
      </c>
      <c r="CI249" s="41" t="s">
        <v>1148</v>
      </c>
      <c r="CJ249" s="41">
        <v>0</v>
      </c>
      <c r="CK249" s="41" t="s">
        <v>1148</v>
      </c>
      <c r="CL249" s="41">
        <v>0</v>
      </c>
      <c r="CM249" s="41" t="s">
        <v>1148</v>
      </c>
      <c r="CN249" s="41">
        <v>0</v>
      </c>
      <c r="CO249" s="41" t="s">
        <v>1148</v>
      </c>
      <c r="CP249" s="43">
        <v>0</v>
      </c>
      <c r="CQ249" s="7" t="s">
        <v>1148</v>
      </c>
      <c r="CS249" s="39">
        <v>0</v>
      </c>
      <c r="CT249" s="39" t="s">
        <v>1148</v>
      </c>
      <c r="CU249" s="39">
        <v>0</v>
      </c>
      <c r="CV249" s="39" t="s">
        <v>1148</v>
      </c>
      <c r="CW249" s="39">
        <v>0</v>
      </c>
      <c r="CX249" s="39" t="s">
        <v>1148</v>
      </c>
      <c r="CY249" s="39">
        <v>0</v>
      </c>
      <c r="CZ249" s="39" t="s">
        <v>1148</v>
      </c>
      <c r="DA249" s="44">
        <v>0</v>
      </c>
      <c r="DB249" s="7" t="s">
        <v>1148</v>
      </c>
      <c r="DC249" s="1" t="str">
        <f t="shared" si="3"/>
        <v>No</v>
      </c>
    </row>
    <row r="250" spans="1:107">
      <c r="A250" s="7" t="s">
        <v>1136</v>
      </c>
      <c r="B250" s="7" t="s">
        <v>825</v>
      </c>
      <c r="C250" s="37" t="s">
        <v>81</v>
      </c>
      <c r="D250" s="298"/>
      <c r="E250" s="299">
        <v>40244</v>
      </c>
      <c r="F250" s="27" t="s">
        <v>413</v>
      </c>
      <c r="G250" s="73" t="s">
        <v>160</v>
      </c>
      <c r="H250" s="35">
        <v>180786</v>
      </c>
      <c r="I250" s="35">
        <v>42</v>
      </c>
      <c r="J250" s="294"/>
      <c r="K250" s="8">
        <v>106402</v>
      </c>
      <c r="L250" s="8" t="s">
        <v>1148</v>
      </c>
      <c r="M250" s="8">
        <v>0</v>
      </c>
      <c r="N250" s="9" t="s">
        <v>1148</v>
      </c>
      <c r="O250" s="8">
        <v>1075</v>
      </c>
      <c r="P250" s="9" t="s">
        <v>1148</v>
      </c>
      <c r="Q250" s="8">
        <v>28116</v>
      </c>
      <c r="R250" s="9" t="s">
        <v>1148</v>
      </c>
      <c r="S250" s="8">
        <v>0</v>
      </c>
      <c r="T250" s="9" t="s">
        <v>1148</v>
      </c>
      <c r="U250" s="33">
        <v>135593</v>
      </c>
      <c r="V250" s="9" t="s">
        <v>1148</v>
      </c>
      <c r="W250" s="30">
        <v>56</v>
      </c>
      <c r="X250" s="9" t="s">
        <v>1148</v>
      </c>
      <c r="Y250" s="30">
        <v>0</v>
      </c>
      <c r="Z250" s="9" t="s">
        <v>1148</v>
      </c>
      <c r="AA250" s="30">
        <v>3</v>
      </c>
      <c r="AB250" s="9" t="s">
        <v>1148</v>
      </c>
      <c r="AC250" s="30">
        <v>15</v>
      </c>
      <c r="AD250" s="9" t="s">
        <v>1148</v>
      </c>
      <c r="AE250" s="80">
        <v>0</v>
      </c>
      <c r="AF250" s="46" t="s">
        <v>1148</v>
      </c>
      <c r="AG250" s="88">
        <v>74</v>
      </c>
      <c r="AH250" s="47" t="s">
        <v>1148</v>
      </c>
      <c r="AJ250" s="83">
        <v>102502</v>
      </c>
      <c r="AK250" s="46" t="s">
        <v>1148</v>
      </c>
      <c r="AL250" s="83">
        <v>0</v>
      </c>
      <c r="AM250" s="46" t="s">
        <v>1148</v>
      </c>
      <c r="AN250" s="83">
        <v>0</v>
      </c>
      <c r="AO250" s="46" t="s">
        <v>1148</v>
      </c>
      <c r="AP250" s="83">
        <v>27076</v>
      </c>
      <c r="AQ250" s="46" t="s">
        <v>1148</v>
      </c>
      <c r="AR250" s="83">
        <v>0</v>
      </c>
      <c r="AS250" s="46" t="s">
        <v>1148</v>
      </c>
      <c r="AT250" s="204">
        <v>129578</v>
      </c>
      <c r="AU250" s="46" t="s">
        <v>1148</v>
      </c>
      <c r="AV250" s="46">
        <v>53</v>
      </c>
      <c r="AW250" s="46" t="s">
        <v>1148</v>
      </c>
      <c r="AX250" s="46">
        <v>0</v>
      </c>
      <c r="AY250" s="46" t="s">
        <v>1148</v>
      </c>
      <c r="AZ250" s="46">
        <v>0</v>
      </c>
      <c r="BA250" s="46" t="s">
        <v>1148</v>
      </c>
      <c r="BB250" s="46">
        <v>14</v>
      </c>
      <c r="BC250" s="46" t="s">
        <v>1148</v>
      </c>
      <c r="BD250" s="46">
        <v>0</v>
      </c>
      <c r="BE250" s="46" t="s">
        <v>1148</v>
      </c>
      <c r="BF250" s="209">
        <v>67</v>
      </c>
      <c r="BG250" s="7" t="s">
        <v>1148</v>
      </c>
      <c r="BI250" s="83">
        <v>3900</v>
      </c>
      <c r="BJ250" s="46" t="s">
        <v>1148</v>
      </c>
      <c r="BK250" s="83">
        <v>0</v>
      </c>
      <c r="BL250" s="46" t="s">
        <v>1148</v>
      </c>
      <c r="BM250" s="83">
        <v>1075</v>
      </c>
      <c r="BN250" s="46" t="s">
        <v>1148</v>
      </c>
      <c r="BO250" s="83">
        <v>1040</v>
      </c>
      <c r="BP250" s="46" t="s">
        <v>1148</v>
      </c>
      <c r="BQ250" s="83">
        <v>0</v>
      </c>
      <c r="BR250" s="46" t="s">
        <v>1148</v>
      </c>
      <c r="BS250" s="85">
        <v>6015</v>
      </c>
      <c r="BT250" s="46" t="s">
        <v>1148</v>
      </c>
      <c r="BU250" s="46">
        <v>3</v>
      </c>
      <c r="BV250" s="46" t="s">
        <v>1148</v>
      </c>
      <c r="BW250" s="46">
        <v>0</v>
      </c>
      <c r="BX250" s="46" t="s">
        <v>1148</v>
      </c>
      <c r="BY250" s="46">
        <v>3</v>
      </c>
      <c r="BZ250" s="46" t="s">
        <v>1148</v>
      </c>
      <c r="CA250" s="46">
        <v>1</v>
      </c>
      <c r="CB250" s="46" t="s">
        <v>1148</v>
      </c>
      <c r="CC250" s="46">
        <v>0</v>
      </c>
      <c r="CD250" s="46" t="s">
        <v>1148</v>
      </c>
      <c r="CE250" s="209">
        <v>7</v>
      </c>
      <c r="CF250" s="7" t="s">
        <v>1148</v>
      </c>
      <c r="CH250" s="41">
        <v>0</v>
      </c>
      <c r="CI250" s="41" t="s">
        <v>1148</v>
      </c>
      <c r="CJ250" s="41">
        <v>0</v>
      </c>
      <c r="CK250" s="41" t="s">
        <v>1148</v>
      </c>
      <c r="CL250" s="41">
        <v>0</v>
      </c>
      <c r="CM250" s="41" t="s">
        <v>1148</v>
      </c>
      <c r="CN250" s="41">
        <v>0</v>
      </c>
      <c r="CO250" s="41" t="s">
        <v>1148</v>
      </c>
      <c r="CP250" s="43">
        <v>0</v>
      </c>
      <c r="CQ250" s="7" t="s">
        <v>1148</v>
      </c>
      <c r="CS250" s="39">
        <v>0</v>
      </c>
      <c r="CT250" s="39" t="s">
        <v>1148</v>
      </c>
      <c r="CU250" s="39" t="s">
        <v>1148</v>
      </c>
      <c r="CV250" s="39" t="s">
        <v>1148</v>
      </c>
      <c r="CW250" s="39">
        <v>0</v>
      </c>
      <c r="CX250" s="39" t="s">
        <v>1148</v>
      </c>
      <c r="CY250" s="39">
        <v>0</v>
      </c>
      <c r="CZ250" s="39" t="s">
        <v>1148</v>
      </c>
      <c r="DA250" s="44">
        <v>0</v>
      </c>
      <c r="DB250" s="7" t="s">
        <v>1148</v>
      </c>
      <c r="DC250" s="1" t="str">
        <f t="shared" si="3"/>
        <v>No</v>
      </c>
    </row>
    <row r="251" spans="1:107">
      <c r="A251" s="7" t="s">
        <v>671</v>
      </c>
      <c r="B251" s="7" t="s">
        <v>672</v>
      </c>
      <c r="C251" s="37" t="s">
        <v>44</v>
      </c>
      <c r="D251" s="298">
        <v>7014</v>
      </c>
      <c r="E251" s="299">
        <v>70014</v>
      </c>
      <c r="F251" s="27" t="s">
        <v>167</v>
      </c>
      <c r="G251" s="73" t="s">
        <v>160</v>
      </c>
      <c r="H251" s="35">
        <v>150003</v>
      </c>
      <c r="I251" s="35">
        <v>41</v>
      </c>
      <c r="J251" s="294"/>
      <c r="K251" s="8">
        <v>104460</v>
      </c>
      <c r="L251" s="8" t="s">
        <v>1148</v>
      </c>
      <c r="M251" s="8">
        <v>21362</v>
      </c>
      <c r="N251" s="9" t="s">
        <v>1148</v>
      </c>
      <c r="O251" s="8">
        <v>7121</v>
      </c>
      <c r="P251" s="9" t="s">
        <v>1148</v>
      </c>
      <c r="Q251" s="8">
        <v>21146</v>
      </c>
      <c r="R251" s="9" t="s">
        <v>1148</v>
      </c>
      <c r="S251" s="8">
        <v>0</v>
      </c>
      <c r="T251" s="9" t="s">
        <v>1148</v>
      </c>
      <c r="U251" s="33">
        <v>154089</v>
      </c>
      <c r="V251" s="9" t="s">
        <v>1148</v>
      </c>
      <c r="W251" s="30">
        <v>63.599999999999994</v>
      </c>
      <c r="X251" s="9" t="s">
        <v>1148</v>
      </c>
      <c r="Y251" s="30">
        <v>11.9</v>
      </c>
      <c r="Z251" s="9" t="s">
        <v>1148</v>
      </c>
      <c r="AA251" s="30">
        <v>4</v>
      </c>
      <c r="AB251" s="9" t="s">
        <v>1148</v>
      </c>
      <c r="AC251" s="30">
        <v>16</v>
      </c>
      <c r="AD251" s="9" t="s">
        <v>1148</v>
      </c>
      <c r="AE251" s="80">
        <v>0</v>
      </c>
      <c r="AF251" s="46" t="s">
        <v>1148</v>
      </c>
      <c r="AG251" s="88">
        <v>95.5</v>
      </c>
      <c r="AH251" s="47" t="s">
        <v>1148</v>
      </c>
      <c r="AJ251" s="83">
        <v>101896</v>
      </c>
      <c r="AK251" s="46" t="s">
        <v>1148</v>
      </c>
      <c r="AL251" s="83">
        <v>21362</v>
      </c>
      <c r="AM251" s="46" t="s">
        <v>1148</v>
      </c>
      <c r="AN251" s="83">
        <v>7121</v>
      </c>
      <c r="AO251" s="46" t="s">
        <v>1148</v>
      </c>
      <c r="AP251" s="83">
        <v>19842</v>
      </c>
      <c r="AQ251" s="46" t="s">
        <v>1148</v>
      </c>
      <c r="AR251" s="83">
        <v>0</v>
      </c>
      <c r="AS251" s="46" t="s">
        <v>1148</v>
      </c>
      <c r="AT251" s="204">
        <v>150221</v>
      </c>
      <c r="AU251" s="46" t="s">
        <v>1148</v>
      </c>
      <c r="AV251" s="46">
        <v>56.599999999999994</v>
      </c>
      <c r="AW251" s="46" t="s">
        <v>1148</v>
      </c>
      <c r="AX251" s="46">
        <v>11.9</v>
      </c>
      <c r="AY251" s="46" t="s">
        <v>1148</v>
      </c>
      <c r="AZ251" s="46">
        <v>4</v>
      </c>
      <c r="BA251" s="46" t="s">
        <v>1148</v>
      </c>
      <c r="BB251" s="46">
        <v>11</v>
      </c>
      <c r="BC251" s="46" t="s">
        <v>1148</v>
      </c>
      <c r="BD251" s="46">
        <v>0</v>
      </c>
      <c r="BE251" s="46" t="s">
        <v>1148</v>
      </c>
      <c r="BF251" s="209">
        <v>83.5</v>
      </c>
      <c r="BG251" s="7" t="s">
        <v>1148</v>
      </c>
      <c r="BI251" s="83">
        <v>2564</v>
      </c>
      <c r="BJ251" s="46" t="s">
        <v>1148</v>
      </c>
      <c r="BK251" s="83">
        <v>0</v>
      </c>
      <c r="BL251" s="46" t="s">
        <v>1148</v>
      </c>
      <c r="BM251" s="83">
        <v>0</v>
      </c>
      <c r="BN251" s="46" t="s">
        <v>1148</v>
      </c>
      <c r="BO251" s="83">
        <v>1304</v>
      </c>
      <c r="BP251" s="46" t="s">
        <v>1148</v>
      </c>
      <c r="BQ251" s="83">
        <v>0</v>
      </c>
      <c r="BR251" s="46" t="s">
        <v>1148</v>
      </c>
      <c r="BS251" s="85">
        <v>3868</v>
      </c>
      <c r="BT251" s="46" t="s">
        <v>1148</v>
      </c>
      <c r="BU251" s="46">
        <v>7</v>
      </c>
      <c r="BV251" s="46" t="s">
        <v>1148</v>
      </c>
      <c r="BW251" s="46">
        <v>0</v>
      </c>
      <c r="BX251" s="46" t="s">
        <v>1148</v>
      </c>
      <c r="BY251" s="46">
        <v>0</v>
      </c>
      <c r="BZ251" s="46" t="s">
        <v>1148</v>
      </c>
      <c r="CA251" s="46">
        <v>5</v>
      </c>
      <c r="CB251" s="46" t="s">
        <v>1148</v>
      </c>
      <c r="CC251" s="46">
        <v>0</v>
      </c>
      <c r="CD251" s="46" t="s">
        <v>1148</v>
      </c>
      <c r="CE251" s="209">
        <v>12</v>
      </c>
      <c r="CF251" s="7" t="s">
        <v>1148</v>
      </c>
      <c r="CH251" s="41">
        <v>0</v>
      </c>
      <c r="CI251" s="41" t="s">
        <v>1148</v>
      </c>
      <c r="CJ251" s="41">
        <v>0</v>
      </c>
      <c r="CK251" s="41" t="s">
        <v>1148</v>
      </c>
      <c r="CL251" s="41">
        <v>0</v>
      </c>
      <c r="CM251" s="41" t="s">
        <v>1148</v>
      </c>
      <c r="CN251" s="41">
        <v>0</v>
      </c>
      <c r="CO251" s="41" t="s">
        <v>1148</v>
      </c>
      <c r="CP251" s="43">
        <v>0</v>
      </c>
      <c r="CQ251" s="7" t="s">
        <v>1148</v>
      </c>
      <c r="CS251" s="39">
        <v>0</v>
      </c>
      <c r="CT251" s="39" t="s">
        <v>1148</v>
      </c>
      <c r="CU251" s="39">
        <v>0</v>
      </c>
      <c r="CV251" s="39" t="s">
        <v>1148</v>
      </c>
      <c r="CW251" s="39">
        <v>0</v>
      </c>
      <c r="CX251" s="39" t="s">
        <v>1148</v>
      </c>
      <c r="CY251" s="39">
        <v>0</v>
      </c>
      <c r="CZ251" s="39" t="s">
        <v>1148</v>
      </c>
      <c r="DA251" s="44">
        <v>0</v>
      </c>
      <c r="DB251" s="7" t="s">
        <v>1148</v>
      </c>
      <c r="DC251" s="1" t="str">
        <f t="shared" si="3"/>
        <v>No</v>
      </c>
    </row>
    <row r="252" spans="1:107">
      <c r="A252" s="7" t="s">
        <v>705</v>
      </c>
      <c r="B252" s="7" t="s">
        <v>706</v>
      </c>
      <c r="C252" s="37" t="s">
        <v>93</v>
      </c>
      <c r="D252" s="298">
        <v>5096</v>
      </c>
      <c r="E252" s="299">
        <v>50096</v>
      </c>
      <c r="F252" s="27" t="s">
        <v>164</v>
      </c>
      <c r="G252" s="73" t="s">
        <v>160</v>
      </c>
      <c r="H252" s="35">
        <v>1376476</v>
      </c>
      <c r="I252" s="35">
        <v>41</v>
      </c>
      <c r="J252" s="294"/>
      <c r="K252" s="8">
        <v>88240</v>
      </c>
      <c r="L252" s="8" t="s">
        <v>1148</v>
      </c>
      <c r="M252" s="8">
        <v>15226</v>
      </c>
      <c r="N252" s="9" t="s">
        <v>1148</v>
      </c>
      <c r="O252" s="8">
        <v>2144</v>
      </c>
      <c r="P252" s="9" t="s">
        <v>1148</v>
      </c>
      <c r="Q252" s="8">
        <v>9780</v>
      </c>
      <c r="R252" s="9" t="s">
        <v>1148</v>
      </c>
      <c r="S252" s="8">
        <v>445</v>
      </c>
      <c r="T252" s="9" t="s">
        <v>1148</v>
      </c>
      <c r="U252" s="33">
        <v>115835</v>
      </c>
      <c r="V252" s="9" t="s">
        <v>1148</v>
      </c>
      <c r="W252" s="30">
        <v>49.1</v>
      </c>
      <c r="X252" s="9" t="s">
        <v>1148</v>
      </c>
      <c r="Y252" s="30">
        <v>9.1999999999999993</v>
      </c>
      <c r="Z252" s="9" t="s">
        <v>1148</v>
      </c>
      <c r="AA252" s="30">
        <v>1.1000000000000001</v>
      </c>
      <c r="AB252" s="9" t="s">
        <v>1148</v>
      </c>
      <c r="AC252" s="30">
        <v>5.3</v>
      </c>
      <c r="AD252" s="9" t="s">
        <v>1148</v>
      </c>
      <c r="AE252" s="80">
        <v>0.2</v>
      </c>
      <c r="AF252" s="46" t="s">
        <v>1148</v>
      </c>
      <c r="AG252" s="88">
        <v>64.900000000000006</v>
      </c>
      <c r="AH252" s="47" t="s">
        <v>1148</v>
      </c>
      <c r="AJ252" s="83">
        <v>68840</v>
      </c>
      <c r="AK252" s="46" t="s">
        <v>1148</v>
      </c>
      <c r="AL252" s="83">
        <v>11029</v>
      </c>
      <c r="AM252" s="46" t="s">
        <v>1148</v>
      </c>
      <c r="AN252" s="83">
        <v>2144</v>
      </c>
      <c r="AO252" s="46" t="s">
        <v>1148</v>
      </c>
      <c r="AP252" s="83">
        <v>9780</v>
      </c>
      <c r="AQ252" s="46" t="s">
        <v>1148</v>
      </c>
      <c r="AR252" s="83">
        <v>445</v>
      </c>
      <c r="AS252" s="46" t="s">
        <v>1148</v>
      </c>
      <c r="AT252" s="204">
        <v>92238</v>
      </c>
      <c r="AU252" s="46" t="s">
        <v>1148</v>
      </c>
      <c r="AV252" s="46">
        <v>36.1</v>
      </c>
      <c r="AW252" s="46" t="s">
        <v>1148</v>
      </c>
      <c r="AX252" s="46">
        <v>6.2</v>
      </c>
      <c r="AY252" s="46" t="s">
        <v>1148</v>
      </c>
      <c r="AZ252" s="46">
        <v>1.1000000000000001</v>
      </c>
      <c r="BA252" s="46" t="s">
        <v>1148</v>
      </c>
      <c r="BB252" s="46">
        <v>5.3</v>
      </c>
      <c r="BC252" s="46" t="s">
        <v>1148</v>
      </c>
      <c r="BD252" s="46">
        <v>0.2</v>
      </c>
      <c r="BE252" s="46" t="s">
        <v>1148</v>
      </c>
      <c r="BF252" s="209">
        <v>48.9</v>
      </c>
      <c r="BG252" s="7" t="s">
        <v>1148</v>
      </c>
      <c r="BI252" s="83">
        <v>19400</v>
      </c>
      <c r="BJ252" s="46" t="s">
        <v>1148</v>
      </c>
      <c r="BK252" s="83">
        <v>4197</v>
      </c>
      <c r="BL252" s="46" t="s">
        <v>1148</v>
      </c>
      <c r="BM252" s="83">
        <v>0</v>
      </c>
      <c r="BN252" s="46" t="s">
        <v>1148</v>
      </c>
      <c r="BO252" s="83">
        <v>0</v>
      </c>
      <c r="BP252" s="46" t="s">
        <v>1148</v>
      </c>
      <c r="BQ252" s="83">
        <v>0</v>
      </c>
      <c r="BR252" s="46" t="s">
        <v>1148</v>
      </c>
      <c r="BS252" s="85">
        <v>23597</v>
      </c>
      <c r="BT252" s="46" t="s">
        <v>1148</v>
      </c>
      <c r="BU252" s="46">
        <v>13</v>
      </c>
      <c r="BV252" s="46" t="s">
        <v>1148</v>
      </c>
      <c r="BW252" s="46">
        <v>3</v>
      </c>
      <c r="BX252" s="46" t="s">
        <v>1148</v>
      </c>
      <c r="BY252" s="46">
        <v>0</v>
      </c>
      <c r="BZ252" s="46" t="s">
        <v>1148</v>
      </c>
      <c r="CA252" s="46">
        <v>0</v>
      </c>
      <c r="CB252" s="46" t="s">
        <v>1148</v>
      </c>
      <c r="CC252" s="46">
        <v>0</v>
      </c>
      <c r="CD252" s="46" t="s">
        <v>1148</v>
      </c>
      <c r="CE252" s="209">
        <v>16</v>
      </c>
      <c r="CF252" s="7" t="s">
        <v>1148</v>
      </c>
      <c r="CH252" s="41">
        <v>0</v>
      </c>
      <c r="CI252" s="41" t="s">
        <v>1148</v>
      </c>
      <c r="CJ252" s="41">
        <v>0</v>
      </c>
      <c r="CK252" s="41" t="s">
        <v>1148</v>
      </c>
      <c r="CL252" s="41">
        <v>0</v>
      </c>
      <c r="CM252" s="41" t="s">
        <v>1148</v>
      </c>
      <c r="CN252" s="41">
        <v>0</v>
      </c>
      <c r="CO252" s="41" t="s">
        <v>1148</v>
      </c>
      <c r="CP252" s="43">
        <v>0</v>
      </c>
      <c r="CQ252" s="7" t="s">
        <v>1148</v>
      </c>
      <c r="CS252" s="39">
        <v>0</v>
      </c>
      <c r="CT252" s="39" t="s">
        <v>1148</v>
      </c>
      <c r="CU252" s="39">
        <v>0</v>
      </c>
      <c r="CV252" s="39" t="s">
        <v>1148</v>
      </c>
      <c r="CW252" s="39">
        <v>0</v>
      </c>
      <c r="CX252" s="39" t="s">
        <v>1148</v>
      </c>
      <c r="CY252" s="39">
        <v>0</v>
      </c>
      <c r="CZ252" s="39" t="s">
        <v>1148</v>
      </c>
      <c r="DA252" s="44">
        <v>0</v>
      </c>
      <c r="DB252" s="7" t="s">
        <v>1148</v>
      </c>
      <c r="DC252" s="1" t="str">
        <f t="shared" si="3"/>
        <v>No</v>
      </c>
    </row>
    <row r="253" spans="1:107">
      <c r="A253" s="7" t="s">
        <v>800</v>
      </c>
      <c r="B253" s="7" t="s">
        <v>801</v>
      </c>
      <c r="C253" s="37" t="s">
        <v>76</v>
      </c>
      <c r="D253" s="298">
        <v>57</v>
      </c>
      <c r="E253" s="299">
        <v>57</v>
      </c>
      <c r="F253" s="27" t="s">
        <v>197</v>
      </c>
      <c r="G253" s="73" t="s">
        <v>160</v>
      </c>
      <c r="H253" s="35">
        <v>83794</v>
      </c>
      <c r="I253" s="35">
        <v>41</v>
      </c>
      <c r="J253" s="294"/>
      <c r="K253" s="8">
        <v>39008</v>
      </c>
      <c r="L253" s="8" t="s">
        <v>1148</v>
      </c>
      <c r="M253" s="8">
        <v>0</v>
      </c>
      <c r="N253" s="9" t="s">
        <v>1148</v>
      </c>
      <c r="O253" s="8">
        <v>0</v>
      </c>
      <c r="P253" s="9" t="s">
        <v>1148</v>
      </c>
      <c r="Q253" s="8">
        <v>13276</v>
      </c>
      <c r="R253" s="9" t="s">
        <v>1148</v>
      </c>
      <c r="S253" s="8">
        <v>0</v>
      </c>
      <c r="T253" s="9" t="s">
        <v>1148</v>
      </c>
      <c r="U253" s="33">
        <v>52284</v>
      </c>
      <c r="V253" s="9" t="s">
        <v>1148</v>
      </c>
      <c r="W253" s="30">
        <v>36.200000000000003</v>
      </c>
      <c r="X253" s="9" t="s">
        <v>1148</v>
      </c>
      <c r="Y253" s="30">
        <v>0</v>
      </c>
      <c r="Z253" s="9" t="s">
        <v>1148</v>
      </c>
      <c r="AA253" s="30">
        <v>0</v>
      </c>
      <c r="AB253" s="9" t="s">
        <v>1148</v>
      </c>
      <c r="AC253" s="30">
        <v>7.3</v>
      </c>
      <c r="AD253" s="9" t="s">
        <v>1148</v>
      </c>
      <c r="AE253" s="80">
        <v>0</v>
      </c>
      <c r="AF253" s="46" t="s">
        <v>1148</v>
      </c>
      <c r="AG253" s="88">
        <v>43.5</v>
      </c>
      <c r="AH253" s="47" t="s">
        <v>1148</v>
      </c>
      <c r="AJ253" s="83">
        <v>19800</v>
      </c>
      <c r="AK253" s="46" t="s">
        <v>1148</v>
      </c>
      <c r="AL253" s="83">
        <v>0</v>
      </c>
      <c r="AM253" s="46" t="s">
        <v>1148</v>
      </c>
      <c r="AN253" s="83">
        <v>0</v>
      </c>
      <c r="AO253" s="46" t="s">
        <v>1148</v>
      </c>
      <c r="AP253" s="83">
        <v>11951</v>
      </c>
      <c r="AQ253" s="46" t="s">
        <v>1148</v>
      </c>
      <c r="AR253" s="83">
        <v>0</v>
      </c>
      <c r="AS253" s="46" t="s">
        <v>1148</v>
      </c>
      <c r="AT253" s="204">
        <v>31751</v>
      </c>
      <c r="AU253" s="46" t="s">
        <v>1148</v>
      </c>
      <c r="AV253" s="46">
        <v>11</v>
      </c>
      <c r="AW253" s="46" t="s">
        <v>1148</v>
      </c>
      <c r="AX253" s="46">
        <v>0</v>
      </c>
      <c r="AY253" s="46" t="s">
        <v>1148</v>
      </c>
      <c r="AZ253" s="46">
        <v>0</v>
      </c>
      <c r="BA253" s="46" t="s">
        <v>1148</v>
      </c>
      <c r="BB253" s="46">
        <v>6.3</v>
      </c>
      <c r="BC253" s="46" t="s">
        <v>1148</v>
      </c>
      <c r="BD253" s="46">
        <v>0</v>
      </c>
      <c r="BE253" s="46" t="s">
        <v>1148</v>
      </c>
      <c r="BF253" s="209">
        <v>17.299999999999997</v>
      </c>
      <c r="BG253" s="7" t="s">
        <v>1148</v>
      </c>
      <c r="BI253" s="83">
        <v>19208</v>
      </c>
      <c r="BJ253" s="46" t="s">
        <v>1148</v>
      </c>
      <c r="BK253" s="83">
        <v>0</v>
      </c>
      <c r="BL253" s="46" t="s">
        <v>1148</v>
      </c>
      <c r="BM253" s="83">
        <v>0</v>
      </c>
      <c r="BN253" s="46" t="s">
        <v>1148</v>
      </c>
      <c r="BO253" s="83">
        <v>1325</v>
      </c>
      <c r="BP253" s="46" t="s">
        <v>1148</v>
      </c>
      <c r="BQ253" s="83">
        <v>0</v>
      </c>
      <c r="BR253" s="46" t="s">
        <v>1148</v>
      </c>
      <c r="BS253" s="85">
        <v>20533</v>
      </c>
      <c r="BT253" s="46" t="s">
        <v>1148</v>
      </c>
      <c r="BU253" s="46">
        <v>25.2</v>
      </c>
      <c r="BV253" s="46" t="s">
        <v>1148</v>
      </c>
      <c r="BW253" s="46">
        <v>0</v>
      </c>
      <c r="BX253" s="46" t="s">
        <v>1148</v>
      </c>
      <c r="BY253" s="46">
        <v>0</v>
      </c>
      <c r="BZ253" s="46" t="s">
        <v>1148</v>
      </c>
      <c r="CA253" s="46">
        <v>1</v>
      </c>
      <c r="CB253" s="46" t="s">
        <v>1148</v>
      </c>
      <c r="CC253" s="46">
        <v>0</v>
      </c>
      <c r="CD253" s="46" t="s">
        <v>1148</v>
      </c>
      <c r="CE253" s="209">
        <v>26.2</v>
      </c>
      <c r="CF253" s="7" t="s">
        <v>1148</v>
      </c>
      <c r="CH253" s="41">
        <v>722842</v>
      </c>
      <c r="CI253" s="41" t="s">
        <v>1148</v>
      </c>
      <c r="CJ253" s="41">
        <v>0</v>
      </c>
      <c r="CK253" s="41" t="s">
        <v>1148</v>
      </c>
      <c r="CL253" s="41">
        <v>0</v>
      </c>
      <c r="CM253" s="41" t="s">
        <v>1148</v>
      </c>
      <c r="CN253" s="41">
        <v>458096</v>
      </c>
      <c r="CO253" s="41" t="s">
        <v>1148</v>
      </c>
      <c r="CP253" s="43">
        <v>1180938</v>
      </c>
      <c r="CQ253" s="7" t="s">
        <v>1148</v>
      </c>
      <c r="CS253" s="39">
        <v>18.530609105824446</v>
      </c>
      <c r="CT253" s="39" t="s">
        <v>1148</v>
      </c>
      <c r="CU253" s="39" t="s">
        <v>1148</v>
      </c>
      <c r="CV253" s="39" t="s">
        <v>1148</v>
      </c>
      <c r="CW253" s="39" t="s">
        <v>1148</v>
      </c>
      <c r="CX253" s="39" t="s">
        <v>1148</v>
      </c>
      <c r="CY253" s="39">
        <v>34.50557396806267</v>
      </c>
      <c r="CZ253" s="39" t="s">
        <v>1148</v>
      </c>
      <c r="DA253" s="44">
        <v>22.586986458572412</v>
      </c>
      <c r="DB253" s="7" t="s">
        <v>1148</v>
      </c>
      <c r="DC253" s="1" t="str">
        <f t="shared" si="3"/>
        <v>No</v>
      </c>
    </row>
    <row r="254" spans="1:107">
      <c r="A254" s="7" t="s">
        <v>593</v>
      </c>
      <c r="B254" s="7" t="s">
        <v>594</v>
      </c>
      <c r="C254" s="37" t="s">
        <v>76</v>
      </c>
      <c r="D254" s="298">
        <v>34</v>
      </c>
      <c r="E254" s="299">
        <v>34</v>
      </c>
      <c r="F254" s="27" t="s">
        <v>167</v>
      </c>
      <c r="G254" s="73" t="s">
        <v>160</v>
      </c>
      <c r="H254" s="35">
        <v>154081</v>
      </c>
      <c r="I254" s="35">
        <v>41</v>
      </c>
      <c r="J254" s="294"/>
      <c r="K254" s="8">
        <v>85178</v>
      </c>
      <c r="L254" s="8" t="s">
        <v>1148</v>
      </c>
      <c r="M254" s="8">
        <v>18766</v>
      </c>
      <c r="N254" s="9" t="s">
        <v>1148</v>
      </c>
      <c r="O254" s="8">
        <v>2000</v>
      </c>
      <c r="P254" s="9" t="s">
        <v>1148</v>
      </c>
      <c r="Q254" s="8">
        <v>21174</v>
      </c>
      <c r="R254" s="9" t="s">
        <v>1148</v>
      </c>
      <c r="S254" s="8">
        <v>0</v>
      </c>
      <c r="T254" s="9" t="s">
        <v>1148</v>
      </c>
      <c r="U254" s="33">
        <v>127118</v>
      </c>
      <c r="V254" s="9" t="s">
        <v>1148</v>
      </c>
      <c r="W254" s="30">
        <v>41</v>
      </c>
      <c r="X254" s="9" t="s">
        <v>1148</v>
      </c>
      <c r="Y254" s="30">
        <v>10</v>
      </c>
      <c r="Z254" s="9" t="s">
        <v>1148</v>
      </c>
      <c r="AA254" s="30">
        <v>1</v>
      </c>
      <c r="AB254" s="9" t="s">
        <v>1148</v>
      </c>
      <c r="AC254" s="30">
        <v>12</v>
      </c>
      <c r="AD254" s="9" t="s">
        <v>1148</v>
      </c>
      <c r="AE254" s="80">
        <v>0</v>
      </c>
      <c r="AF254" s="46" t="s">
        <v>1148</v>
      </c>
      <c r="AG254" s="88">
        <v>64</v>
      </c>
      <c r="AH254" s="47" t="s">
        <v>1148</v>
      </c>
      <c r="AJ254" s="83">
        <v>70532</v>
      </c>
      <c r="AK254" s="46" t="s">
        <v>1148</v>
      </c>
      <c r="AL254" s="83">
        <v>18766</v>
      </c>
      <c r="AM254" s="46" t="s">
        <v>1148</v>
      </c>
      <c r="AN254" s="83">
        <v>2000</v>
      </c>
      <c r="AO254" s="46" t="s">
        <v>1148</v>
      </c>
      <c r="AP254" s="83">
        <v>21174</v>
      </c>
      <c r="AQ254" s="46" t="s">
        <v>1148</v>
      </c>
      <c r="AR254" s="83">
        <v>0</v>
      </c>
      <c r="AS254" s="46" t="s">
        <v>1148</v>
      </c>
      <c r="AT254" s="204">
        <v>112472</v>
      </c>
      <c r="AU254" s="46" t="s">
        <v>1148</v>
      </c>
      <c r="AV254" s="46">
        <v>33</v>
      </c>
      <c r="AW254" s="46" t="s">
        <v>1148</v>
      </c>
      <c r="AX254" s="46">
        <v>10</v>
      </c>
      <c r="AY254" s="46" t="s">
        <v>1148</v>
      </c>
      <c r="AZ254" s="46">
        <v>1</v>
      </c>
      <c r="BA254" s="46" t="s">
        <v>1148</v>
      </c>
      <c r="BB254" s="46">
        <v>12</v>
      </c>
      <c r="BC254" s="46" t="s">
        <v>1148</v>
      </c>
      <c r="BD254" s="46">
        <v>0</v>
      </c>
      <c r="BE254" s="46" t="s">
        <v>1148</v>
      </c>
      <c r="BF254" s="209">
        <v>56</v>
      </c>
      <c r="BG254" s="7" t="s">
        <v>1148</v>
      </c>
      <c r="BI254" s="83">
        <v>14646</v>
      </c>
      <c r="BJ254" s="46" t="s">
        <v>1148</v>
      </c>
      <c r="BK254" s="83">
        <v>0</v>
      </c>
      <c r="BL254" s="46" t="s">
        <v>1148</v>
      </c>
      <c r="BM254" s="83">
        <v>0</v>
      </c>
      <c r="BN254" s="46" t="s">
        <v>1148</v>
      </c>
      <c r="BO254" s="83">
        <v>0</v>
      </c>
      <c r="BP254" s="46" t="s">
        <v>1148</v>
      </c>
      <c r="BQ254" s="83">
        <v>0</v>
      </c>
      <c r="BR254" s="46" t="s">
        <v>1148</v>
      </c>
      <c r="BS254" s="85">
        <v>14646</v>
      </c>
      <c r="BT254" s="46" t="s">
        <v>1148</v>
      </c>
      <c r="BU254" s="46">
        <v>8</v>
      </c>
      <c r="BV254" s="46" t="s">
        <v>1148</v>
      </c>
      <c r="BW254" s="46">
        <v>0</v>
      </c>
      <c r="BX254" s="46" t="s">
        <v>1148</v>
      </c>
      <c r="BY254" s="46">
        <v>0</v>
      </c>
      <c r="BZ254" s="46" t="s">
        <v>1148</v>
      </c>
      <c r="CA254" s="46">
        <v>0</v>
      </c>
      <c r="CB254" s="46" t="s">
        <v>1148</v>
      </c>
      <c r="CC254" s="46">
        <v>0</v>
      </c>
      <c r="CD254" s="46" t="s">
        <v>1148</v>
      </c>
      <c r="CE254" s="209">
        <v>8</v>
      </c>
      <c r="CF254" s="7" t="s">
        <v>1148</v>
      </c>
      <c r="CH254" s="41">
        <v>2013386</v>
      </c>
      <c r="CI254" s="41" t="s">
        <v>1148</v>
      </c>
      <c r="CJ254" s="41">
        <v>398942</v>
      </c>
      <c r="CK254" s="41" t="s">
        <v>1148</v>
      </c>
      <c r="CL254" s="41">
        <v>45320</v>
      </c>
      <c r="CM254" s="41" t="s">
        <v>1148</v>
      </c>
      <c r="CN254" s="41">
        <v>690197</v>
      </c>
      <c r="CO254" s="41" t="s">
        <v>1148</v>
      </c>
      <c r="CP254" s="43">
        <v>3147845</v>
      </c>
      <c r="CQ254" s="7" t="s">
        <v>1148</v>
      </c>
      <c r="CS254" s="39">
        <v>23.637394632416822</v>
      </c>
      <c r="CT254" s="39" t="s">
        <v>1148</v>
      </c>
      <c r="CU254" s="39">
        <v>21.258765853138655</v>
      </c>
      <c r="CV254" s="39" t="s">
        <v>1148</v>
      </c>
      <c r="CW254" s="39">
        <v>22.66</v>
      </c>
      <c r="CX254" s="39" t="s">
        <v>1148</v>
      </c>
      <c r="CY254" s="39">
        <v>32.596439028997828</v>
      </c>
      <c r="CZ254" s="39" t="s">
        <v>1148</v>
      </c>
      <c r="DA254" s="44">
        <v>24.76317280007552</v>
      </c>
      <c r="DB254" s="7" t="s">
        <v>1148</v>
      </c>
      <c r="DC254" s="1" t="str">
        <f t="shared" si="3"/>
        <v>No</v>
      </c>
    </row>
    <row r="255" spans="1:107">
      <c r="A255" s="7" t="s">
        <v>759</v>
      </c>
      <c r="B255" s="7" t="s">
        <v>452</v>
      </c>
      <c r="C255" s="37" t="s">
        <v>83</v>
      </c>
      <c r="D255" s="298">
        <v>4171</v>
      </c>
      <c r="E255" s="299">
        <v>40171</v>
      </c>
      <c r="F255" s="27" t="s">
        <v>164</v>
      </c>
      <c r="G255" s="73" t="s">
        <v>160</v>
      </c>
      <c r="H255" s="35">
        <v>558696</v>
      </c>
      <c r="I255" s="35">
        <v>40</v>
      </c>
      <c r="J255" s="294"/>
      <c r="K255" s="8">
        <v>96891</v>
      </c>
      <c r="L255" s="8" t="s">
        <v>1148</v>
      </c>
      <c r="M255" s="8">
        <v>0</v>
      </c>
      <c r="N255" s="9" t="s">
        <v>1148</v>
      </c>
      <c r="O255" s="8">
        <v>0</v>
      </c>
      <c r="P255" s="9" t="s">
        <v>1148</v>
      </c>
      <c r="Q255" s="8">
        <v>0</v>
      </c>
      <c r="R255" s="9" t="s">
        <v>1148</v>
      </c>
      <c r="S255" s="8">
        <v>0</v>
      </c>
      <c r="T255" s="9" t="s">
        <v>1148</v>
      </c>
      <c r="U255" s="33">
        <v>96891</v>
      </c>
      <c r="V255" s="9" t="s">
        <v>1148</v>
      </c>
      <c r="W255" s="30">
        <v>51</v>
      </c>
      <c r="X255" s="9" t="s">
        <v>1148</v>
      </c>
      <c r="Y255" s="30">
        <v>0</v>
      </c>
      <c r="Z255" s="9" t="s">
        <v>1148</v>
      </c>
      <c r="AA255" s="30">
        <v>0</v>
      </c>
      <c r="AB255" s="9" t="s">
        <v>1148</v>
      </c>
      <c r="AC255" s="30">
        <v>0</v>
      </c>
      <c r="AD255" s="9" t="s">
        <v>1148</v>
      </c>
      <c r="AE255" s="80">
        <v>0</v>
      </c>
      <c r="AF255" s="46" t="s">
        <v>1148</v>
      </c>
      <c r="AG255" s="88">
        <v>51</v>
      </c>
      <c r="AH255" s="47" t="s">
        <v>1148</v>
      </c>
      <c r="AJ255" s="83">
        <v>95113</v>
      </c>
      <c r="AK255" s="46" t="s">
        <v>1148</v>
      </c>
      <c r="AL255" s="83">
        <v>0</v>
      </c>
      <c r="AM255" s="46" t="s">
        <v>1148</v>
      </c>
      <c r="AN255" s="83">
        <v>0</v>
      </c>
      <c r="AO255" s="46" t="s">
        <v>1148</v>
      </c>
      <c r="AP255" s="83">
        <v>0</v>
      </c>
      <c r="AQ255" s="46" t="s">
        <v>1148</v>
      </c>
      <c r="AR255" s="83">
        <v>0</v>
      </c>
      <c r="AS255" s="46" t="s">
        <v>1148</v>
      </c>
      <c r="AT255" s="204">
        <v>95113</v>
      </c>
      <c r="AU255" s="46" t="s">
        <v>1148</v>
      </c>
      <c r="AV255" s="46">
        <v>48</v>
      </c>
      <c r="AW255" s="46" t="s">
        <v>1148</v>
      </c>
      <c r="AX255" s="46">
        <v>0</v>
      </c>
      <c r="AY255" s="46" t="s">
        <v>1148</v>
      </c>
      <c r="AZ255" s="46">
        <v>0</v>
      </c>
      <c r="BA255" s="46" t="s">
        <v>1148</v>
      </c>
      <c r="BB255" s="46">
        <v>0</v>
      </c>
      <c r="BC255" s="46" t="s">
        <v>1148</v>
      </c>
      <c r="BD255" s="46">
        <v>0</v>
      </c>
      <c r="BE255" s="46" t="s">
        <v>1148</v>
      </c>
      <c r="BF255" s="209">
        <v>48</v>
      </c>
      <c r="BG255" s="7" t="s">
        <v>1148</v>
      </c>
      <c r="BI255" s="83">
        <v>1778</v>
      </c>
      <c r="BJ255" s="46" t="s">
        <v>1148</v>
      </c>
      <c r="BK255" s="83">
        <v>0</v>
      </c>
      <c r="BL255" s="46" t="s">
        <v>1148</v>
      </c>
      <c r="BM255" s="83">
        <v>0</v>
      </c>
      <c r="BN255" s="46" t="s">
        <v>1148</v>
      </c>
      <c r="BO255" s="83">
        <v>0</v>
      </c>
      <c r="BP255" s="46" t="s">
        <v>1148</v>
      </c>
      <c r="BQ255" s="83">
        <v>0</v>
      </c>
      <c r="BR255" s="46" t="s">
        <v>1148</v>
      </c>
      <c r="BS255" s="85">
        <v>1778</v>
      </c>
      <c r="BT255" s="46" t="s">
        <v>1148</v>
      </c>
      <c r="BU255" s="46">
        <v>3</v>
      </c>
      <c r="BV255" s="46" t="s">
        <v>1148</v>
      </c>
      <c r="BW255" s="46">
        <v>0</v>
      </c>
      <c r="BX255" s="46" t="s">
        <v>1148</v>
      </c>
      <c r="BY255" s="46">
        <v>0</v>
      </c>
      <c r="BZ255" s="46" t="s">
        <v>1148</v>
      </c>
      <c r="CA255" s="46">
        <v>0</v>
      </c>
      <c r="CB255" s="46" t="s">
        <v>1148</v>
      </c>
      <c r="CC255" s="46">
        <v>0</v>
      </c>
      <c r="CD255" s="46" t="s">
        <v>1148</v>
      </c>
      <c r="CE255" s="209">
        <v>3</v>
      </c>
      <c r="CF255" s="7" t="s">
        <v>1148</v>
      </c>
      <c r="CH255" s="41">
        <v>1425820</v>
      </c>
      <c r="CI255" s="41" t="s">
        <v>1148</v>
      </c>
      <c r="CJ255" s="41">
        <v>0</v>
      </c>
      <c r="CK255" s="41" t="s">
        <v>1148</v>
      </c>
      <c r="CL255" s="41">
        <v>0</v>
      </c>
      <c r="CM255" s="41" t="s">
        <v>1148</v>
      </c>
      <c r="CN255" s="41">
        <v>0</v>
      </c>
      <c r="CO255" s="41" t="s">
        <v>1148</v>
      </c>
      <c r="CP255" s="43">
        <v>1425820</v>
      </c>
      <c r="CQ255" s="7" t="s">
        <v>1148</v>
      </c>
      <c r="CS255" s="39">
        <v>14.715711469589539</v>
      </c>
      <c r="CT255" s="39" t="s">
        <v>1148</v>
      </c>
      <c r="CU255" s="39" t="s">
        <v>1148</v>
      </c>
      <c r="CV255" s="39" t="s">
        <v>1148</v>
      </c>
      <c r="CW255" s="39" t="s">
        <v>1148</v>
      </c>
      <c r="CX255" s="39" t="s">
        <v>1148</v>
      </c>
      <c r="CY255" s="39" t="s">
        <v>1148</v>
      </c>
      <c r="CZ255" s="39" t="s">
        <v>1148</v>
      </c>
      <c r="DA255" s="44">
        <v>14.715711469589539</v>
      </c>
      <c r="DB255" s="7" t="s">
        <v>1148</v>
      </c>
      <c r="DC255" s="1" t="str">
        <f t="shared" si="3"/>
        <v>No</v>
      </c>
    </row>
    <row r="256" spans="1:107">
      <c r="A256" s="7" t="s">
        <v>732</v>
      </c>
      <c r="B256" s="7" t="s">
        <v>204</v>
      </c>
      <c r="C256" s="37" t="s">
        <v>52</v>
      </c>
      <c r="D256" s="298">
        <v>5158</v>
      </c>
      <c r="E256" s="299">
        <v>50158</v>
      </c>
      <c r="F256" s="27" t="s">
        <v>114</v>
      </c>
      <c r="G256" s="73" t="s">
        <v>160</v>
      </c>
      <c r="H256" s="35">
        <v>306022</v>
      </c>
      <c r="I256" s="35">
        <v>40</v>
      </c>
      <c r="J256" s="294"/>
      <c r="K256" s="8">
        <v>182867</v>
      </c>
      <c r="L256" s="8" t="s">
        <v>1148</v>
      </c>
      <c r="M256" s="8">
        <v>17987</v>
      </c>
      <c r="N256" s="9" t="s">
        <v>1148</v>
      </c>
      <c r="O256" s="8">
        <v>0</v>
      </c>
      <c r="P256" s="9" t="s">
        <v>1148</v>
      </c>
      <c r="Q256" s="8">
        <v>5888</v>
      </c>
      <c r="R256" s="9" t="s">
        <v>1148</v>
      </c>
      <c r="S256" s="8">
        <v>0</v>
      </c>
      <c r="T256" s="9" t="s">
        <v>1148</v>
      </c>
      <c r="U256" s="33">
        <v>206742</v>
      </c>
      <c r="V256" s="9" t="s">
        <v>1148</v>
      </c>
      <c r="W256" s="30">
        <v>135.4</v>
      </c>
      <c r="X256" s="9" t="s">
        <v>1148</v>
      </c>
      <c r="Y256" s="30">
        <v>10.35</v>
      </c>
      <c r="Z256" s="9" t="s">
        <v>1148</v>
      </c>
      <c r="AA256" s="30">
        <v>0</v>
      </c>
      <c r="AB256" s="9" t="s">
        <v>1148</v>
      </c>
      <c r="AC256" s="30">
        <v>3.55</v>
      </c>
      <c r="AD256" s="9" t="s">
        <v>1148</v>
      </c>
      <c r="AE256" s="80">
        <v>0</v>
      </c>
      <c r="AF256" s="46" t="s">
        <v>1148</v>
      </c>
      <c r="AG256" s="88">
        <v>149.30000000000001</v>
      </c>
      <c r="AH256" s="47" t="s">
        <v>1148</v>
      </c>
      <c r="AJ256" s="83">
        <v>137368</v>
      </c>
      <c r="AK256" s="46" t="s">
        <v>1148</v>
      </c>
      <c r="AL256" s="83">
        <v>17987</v>
      </c>
      <c r="AM256" s="46" t="s">
        <v>1148</v>
      </c>
      <c r="AN256" s="83">
        <v>0</v>
      </c>
      <c r="AO256" s="46" t="s">
        <v>1148</v>
      </c>
      <c r="AP256" s="83">
        <v>5888</v>
      </c>
      <c r="AQ256" s="46" t="s">
        <v>1148</v>
      </c>
      <c r="AR256" s="83">
        <v>0</v>
      </c>
      <c r="AS256" s="46" t="s">
        <v>1148</v>
      </c>
      <c r="AT256" s="204">
        <v>161243</v>
      </c>
      <c r="AU256" s="46" t="s">
        <v>1148</v>
      </c>
      <c r="AV256" s="46">
        <v>67.400000000000006</v>
      </c>
      <c r="AW256" s="46" t="s">
        <v>1148</v>
      </c>
      <c r="AX256" s="46">
        <v>10.35</v>
      </c>
      <c r="AY256" s="46" t="s">
        <v>1148</v>
      </c>
      <c r="AZ256" s="46">
        <v>0</v>
      </c>
      <c r="BA256" s="46" t="s">
        <v>1148</v>
      </c>
      <c r="BB256" s="46">
        <v>3.55</v>
      </c>
      <c r="BC256" s="46" t="s">
        <v>1148</v>
      </c>
      <c r="BD256" s="46">
        <v>0</v>
      </c>
      <c r="BE256" s="46" t="s">
        <v>1148</v>
      </c>
      <c r="BF256" s="209">
        <v>81.3</v>
      </c>
      <c r="BG256" s="7" t="s">
        <v>1148</v>
      </c>
      <c r="BI256" s="83">
        <v>45499</v>
      </c>
      <c r="BJ256" s="46" t="s">
        <v>1148</v>
      </c>
      <c r="BK256" s="83">
        <v>0</v>
      </c>
      <c r="BL256" s="46" t="s">
        <v>1148</v>
      </c>
      <c r="BM256" s="83">
        <v>0</v>
      </c>
      <c r="BN256" s="46" t="s">
        <v>1148</v>
      </c>
      <c r="BO256" s="83">
        <v>0</v>
      </c>
      <c r="BP256" s="46" t="s">
        <v>1148</v>
      </c>
      <c r="BQ256" s="83">
        <v>0</v>
      </c>
      <c r="BR256" s="46" t="s">
        <v>1148</v>
      </c>
      <c r="BS256" s="85">
        <v>45499</v>
      </c>
      <c r="BT256" s="46" t="s">
        <v>1148</v>
      </c>
      <c r="BU256" s="46">
        <v>68</v>
      </c>
      <c r="BV256" s="46" t="s">
        <v>1148</v>
      </c>
      <c r="BW256" s="46">
        <v>0</v>
      </c>
      <c r="BX256" s="46" t="s">
        <v>1148</v>
      </c>
      <c r="BY256" s="46">
        <v>0</v>
      </c>
      <c r="BZ256" s="46" t="s">
        <v>1148</v>
      </c>
      <c r="CA256" s="46">
        <v>0</v>
      </c>
      <c r="CB256" s="46" t="s">
        <v>1148</v>
      </c>
      <c r="CC256" s="46">
        <v>0</v>
      </c>
      <c r="CD256" s="46" t="s">
        <v>1148</v>
      </c>
      <c r="CE256" s="209">
        <v>68</v>
      </c>
      <c r="CF256" s="7" t="s">
        <v>1148</v>
      </c>
      <c r="CH256" s="41">
        <v>0</v>
      </c>
      <c r="CI256" s="41" t="s">
        <v>1148</v>
      </c>
      <c r="CJ256" s="41">
        <v>0</v>
      </c>
      <c r="CK256" s="41" t="s">
        <v>1148</v>
      </c>
      <c r="CL256" s="41">
        <v>0</v>
      </c>
      <c r="CM256" s="41" t="s">
        <v>1148</v>
      </c>
      <c r="CN256" s="41">
        <v>0</v>
      </c>
      <c r="CO256" s="41" t="s">
        <v>1148</v>
      </c>
      <c r="CP256" s="43">
        <v>0</v>
      </c>
      <c r="CQ256" s="7" t="s">
        <v>1148</v>
      </c>
      <c r="CS256" s="39">
        <v>0</v>
      </c>
      <c r="CT256" s="39" t="s">
        <v>1148</v>
      </c>
      <c r="CU256" s="39">
        <v>0</v>
      </c>
      <c r="CV256" s="39" t="s">
        <v>1148</v>
      </c>
      <c r="CW256" s="39" t="s">
        <v>1148</v>
      </c>
      <c r="CX256" s="39" t="s">
        <v>1148</v>
      </c>
      <c r="CY256" s="39">
        <v>0</v>
      </c>
      <c r="CZ256" s="39" t="s">
        <v>1148</v>
      </c>
      <c r="DA256" s="44">
        <v>0</v>
      </c>
      <c r="DB256" s="7" t="s">
        <v>1148</v>
      </c>
      <c r="DC256" s="1" t="str">
        <f t="shared" si="3"/>
        <v>No</v>
      </c>
    </row>
    <row r="257" spans="1:107">
      <c r="A257" s="7" t="s">
        <v>815</v>
      </c>
      <c r="B257" s="7" t="s">
        <v>816</v>
      </c>
      <c r="C257" s="37" t="s">
        <v>84</v>
      </c>
      <c r="D257" s="298">
        <v>6130</v>
      </c>
      <c r="E257" s="299">
        <v>60130</v>
      </c>
      <c r="F257" s="27" t="s">
        <v>164</v>
      </c>
      <c r="G257" s="73" t="s">
        <v>160</v>
      </c>
      <c r="H257" s="35">
        <v>1758210</v>
      </c>
      <c r="I257" s="35">
        <v>40</v>
      </c>
      <c r="J257" s="294"/>
      <c r="K257" s="8">
        <v>63741</v>
      </c>
      <c r="L257" s="8" t="s">
        <v>1148</v>
      </c>
      <c r="M257" s="8">
        <v>3771</v>
      </c>
      <c r="N257" s="9" t="s">
        <v>1148</v>
      </c>
      <c r="O257" s="8">
        <v>0</v>
      </c>
      <c r="P257" s="9" t="s">
        <v>1148</v>
      </c>
      <c r="Q257" s="8">
        <v>10760</v>
      </c>
      <c r="R257" s="9" t="s">
        <v>1148</v>
      </c>
      <c r="S257" s="8">
        <v>0</v>
      </c>
      <c r="T257" s="9" t="s">
        <v>1148</v>
      </c>
      <c r="U257" s="33">
        <v>78272</v>
      </c>
      <c r="V257" s="9" t="s">
        <v>1148</v>
      </c>
      <c r="W257" s="30">
        <v>36</v>
      </c>
      <c r="X257" s="9" t="s">
        <v>1148</v>
      </c>
      <c r="Y257" s="30">
        <v>2</v>
      </c>
      <c r="Z257" s="9" t="s">
        <v>1148</v>
      </c>
      <c r="AA257" s="30">
        <v>0</v>
      </c>
      <c r="AB257" s="9" t="s">
        <v>1148</v>
      </c>
      <c r="AC257" s="30">
        <v>5.17</v>
      </c>
      <c r="AD257" s="9" t="s">
        <v>1148</v>
      </c>
      <c r="AE257" s="80">
        <v>0</v>
      </c>
      <c r="AF257" s="46" t="s">
        <v>1148</v>
      </c>
      <c r="AG257" s="88">
        <v>43.17</v>
      </c>
      <c r="AH257" s="47" t="s">
        <v>1148</v>
      </c>
      <c r="AJ257" s="83">
        <v>63741</v>
      </c>
      <c r="AK257" s="46" t="s">
        <v>1148</v>
      </c>
      <c r="AL257" s="83">
        <v>3771</v>
      </c>
      <c r="AM257" s="46" t="s">
        <v>1148</v>
      </c>
      <c r="AN257" s="83">
        <v>0</v>
      </c>
      <c r="AO257" s="46" t="s">
        <v>1148</v>
      </c>
      <c r="AP257" s="83">
        <v>10760</v>
      </c>
      <c r="AQ257" s="46" t="s">
        <v>1148</v>
      </c>
      <c r="AR257" s="83">
        <v>0</v>
      </c>
      <c r="AS257" s="46" t="s">
        <v>1148</v>
      </c>
      <c r="AT257" s="204">
        <v>78272</v>
      </c>
      <c r="AU257" s="46" t="s">
        <v>1148</v>
      </c>
      <c r="AV257" s="46">
        <v>36</v>
      </c>
      <c r="AW257" s="46" t="s">
        <v>1148</v>
      </c>
      <c r="AX257" s="46">
        <v>2</v>
      </c>
      <c r="AY257" s="46" t="s">
        <v>1148</v>
      </c>
      <c r="AZ257" s="46">
        <v>0</v>
      </c>
      <c r="BA257" s="46" t="s">
        <v>1148</v>
      </c>
      <c r="BB257" s="46">
        <v>5.17</v>
      </c>
      <c r="BC257" s="46" t="s">
        <v>1148</v>
      </c>
      <c r="BD257" s="46">
        <v>0</v>
      </c>
      <c r="BE257" s="46" t="s">
        <v>1148</v>
      </c>
      <c r="BF257" s="209">
        <v>43.17</v>
      </c>
      <c r="BG257" s="7" t="s">
        <v>1148</v>
      </c>
      <c r="BI257" s="83">
        <v>0</v>
      </c>
      <c r="BJ257" s="46" t="s">
        <v>1148</v>
      </c>
      <c r="BK257" s="83">
        <v>0</v>
      </c>
      <c r="BL257" s="46" t="s">
        <v>1148</v>
      </c>
      <c r="BM257" s="83">
        <v>0</v>
      </c>
      <c r="BN257" s="46" t="s">
        <v>1148</v>
      </c>
      <c r="BO257" s="83">
        <v>0</v>
      </c>
      <c r="BP257" s="46" t="s">
        <v>1148</v>
      </c>
      <c r="BQ257" s="83">
        <v>0</v>
      </c>
      <c r="BR257" s="46" t="s">
        <v>1148</v>
      </c>
      <c r="BS257" s="85">
        <v>0</v>
      </c>
      <c r="BT257" s="46" t="s">
        <v>1148</v>
      </c>
      <c r="BU257" s="46">
        <v>0</v>
      </c>
      <c r="BV257" s="46" t="s">
        <v>1148</v>
      </c>
      <c r="BW257" s="46">
        <v>0</v>
      </c>
      <c r="BX257" s="46" t="s">
        <v>1148</v>
      </c>
      <c r="BY257" s="46">
        <v>0</v>
      </c>
      <c r="BZ257" s="46" t="s">
        <v>1148</v>
      </c>
      <c r="CA257" s="46">
        <v>0</v>
      </c>
      <c r="CB257" s="46" t="s">
        <v>1148</v>
      </c>
      <c r="CC257" s="46">
        <v>0</v>
      </c>
      <c r="CD257" s="46" t="s">
        <v>1148</v>
      </c>
      <c r="CE257" s="209">
        <v>0</v>
      </c>
      <c r="CF257" s="7" t="s">
        <v>1148</v>
      </c>
      <c r="CH257" s="41">
        <v>0</v>
      </c>
      <c r="CI257" s="41" t="s">
        <v>1148</v>
      </c>
      <c r="CJ257" s="41">
        <v>0</v>
      </c>
      <c r="CK257" s="41" t="s">
        <v>1148</v>
      </c>
      <c r="CL257" s="41">
        <v>0</v>
      </c>
      <c r="CM257" s="41" t="s">
        <v>1148</v>
      </c>
      <c r="CN257" s="41">
        <v>0</v>
      </c>
      <c r="CO257" s="41" t="s">
        <v>1148</v>
      </c>
      <c r="CP257" s="43">
        <v>0</v>
      </c>
      <c r="CQ257" s="7" t="s">
        <v>1148</v>
      </c>
      <c r="CS257" s="39">
        <v>0</v>
      </c>
      <c r="CT257" s="39" t="s">
        <v>1148</v>
      </c>
      <c r="CU257" s="39">
        <v>0</v>
      </c>
      <c r="CV257" s="39" t="s">
        <v>1148</v>
      </c>
      <c r="CW257" s="39" t="s">
        <v>1148</v>
      </c>
      <c r="CX257" s="39" t="s">
        <v>1148</v>
      </c>
      <c r="CY257" s="39">
        <v>0</v>
      </c>
      <c r="CZ257" s="39" t="s">
        <v>1148</v>
      </c>
      <c r="DA257" s="44">
        <v>0</v>
      </c>
      <c r="DB257" s="7" t="s">
        <v>1148</v>
      </c>
      <c r="DC257" s="1" t="str">
        <f t="shared" si="3"/>
        <v>No</v>
      </c>
    </row>
    <row r="258" spans="1:107">
      <c r="A258" s="7" t="s">
        <v>812</v>
      </c>
      <c r="B258" s="7" t="s">
        <v>813</v>
      </c>
      <c r="C258" s="37" t="s">
        <v>77</v>
      </c>
      <c r="D258" s="298" t="s">
        <v>814</v>
      </c>
      <c r="E258" s="299">
        <v>30137</v>
      </c>
      <c r="F258" s="27" t="s">
        <v>167</v>
      </c>
      <c r="G258" s="73" t="s">
        <v>160</v>
      </c>
      <c r="H258" s="35">
        <v>54316</v>
      </c>
      <c r="I258" s="35">
        <v>40</v>
      </c>
      <c r="J258" s="294"/>
      <c r="K258" s="8">
        <v>85332</v>
      </c>
      <c r="L258" s="8" t="s">
        <v>1148</v>
      </c>
      <c r="M258" s="8">
        <v>14917</v>
      </c>
      <c r="N258" s="9" t="s">
        <v>1148</v>
      </c>
      <c r="O258" s="8">
        <v>6393</v>
      </c>
      <c r="P258" s="9" t="s">
        <v>1148</v>
      </c>
      <c r="Q258" s="8">
        <v>45886</v>
      </c>
      <c r="R258" s="9" t="s">
        <v>1148</v>
      </c>
      <c r="S258" s="8">
        <v>0</v>
      </c>
      <c r="T258" s="9" t="s">
        <v>1148</v>
      </c>
      <c r="U258" s="33">
        <v>152528</v>
      </c>
      <c r="V258" s="9" t="s">
        <v>1148</v>
      </c>
      <c r="W258" s="30">
        <v>72</v>
      </c>
      <c r="X258" s="9" t="s">
        <v>1148</v>
      </c>
      <c r="Y258" s="30">
        <v>7</v>
      </c>
      <c r="Z258" s="9" t="s">
        <v>1148</v>
      </c>
      <c r="AA258" s="30">
        <v>3</v>
      </c>
      <c r="AB258" s="9" t="s">
        <v>1148</v>
      </c>
      <c r="AC258" s="30">
        <v>32</v>
      </c>
      <c r="AD258" s="9" t="s">
        <v>1148</v>
      </c>
      <c r="AE258" s="80">
        <v>0</v>
      </c>
      <c r="AF258" s="46" t="s">
        <v>1148</v>
      </c>
      <c r="AG258" s="88">
        <v>114</v>
      </c>
      <c r="AH258" s="47" t="s">
        <v>1148</v>
      </c>
      <c r="AJ258" s="83">
        <v>44942</v>
      </c>
      <c r="AK258" s="46" t="s">
        <v>1148</v>
      </c>
      <c r="AL258" s="83">
        <v>14917</v>
      </c>
      <c r="AM258" s="46" t="s">
        <v>1148</v>
      </c>
      <c r="AN258" s="83">
        <v>6393</v>
      </c>
      <c r="AO258" s="46" t="s">
        <v>1148</v>
      </c>
      <c r="AP258" s="83">
        <v>41372</v>
      </c>
      <c r="AQ258" s="46" t="s">
        <v>1148</v>
      </c>
      <c r="AR258" s="83">
        <v>0</v>
      </c>
      <c r="AS258" s="46" t="s">
        <v>1148</v>
      </c>
      <c r="AT258" s="204">
        <v>107624</v>
      </c>
      <c r="AU258" s="46" t="s">
        <v>1148</v>
      </c>
      <c r="AV258" s="46">
        <v>24</v>
      </c>
      <c r="AW258" s="46" t="s">
        <v>1148</v>
      </c>
      <c r="AX258" s="46">
        <v>7</v>
      </c>
      <c r="AY258" s="46" t="s">
        <v>1148</v>
      </c>
      <c r="AZ258" s="46">
        <v>3</v>
      </c>
      <c r="BA258" s="46" t="s">
        <v>1148</v>
      </c>
      <c r="BB258" s="46">
        <v>20</v>
      </c>
      <c r="BC258" s="46" t="s">
        <v>1148</v>
      </c>
      <c r="BD258" s="46">
        <v>0</v>
      </c>
      <c r="BE258" s="46" t="s">
        <v>1148</v>
      </c>
      <c r="BF258" s="209">
        <v>54</v>
      </c>
      <c r="BG258" s="7" t="s">
        <v>1148</v>
      </c>
      <c r="BI258" s="83">
        <v>40390</v>
      </c>
      <c r="BJ258" s="46" t="s">
        <v>1148</v>
      </c>
      <c r="BK258" s="83">
        <v>0</v>
      </c>
      <c r="BL258" s="46" t="s">
        <v>1148</v>
      </c>
      <c r="BM258" s="83">
        <v>0</v>
      </c>
      <c r="BN258" s="46" t="s">
        <v>1148</v>
      </c>
      <c r="BO258" s="83">
        <v>4514</v>
      </c>
      <c r="BP258" s="46" t="s">
        <v>1148</v>
      </c>
      <c r="BQ258" s="83">
        <v>0</v>
      </c>
      <c r="BR258" s="46" t="s">
        <v>1148</v>
      </c>
      <c r="BS258" s="85">
        <v>44904</v>
      </c>
      <c r="BT258" s="46" t="s">
        <v>1148</v>
      </c>
      <c r="BU258" s="46">
        <v>48</v>
      </c>
      <c r="BV258" s="46" t="s">
        <v>1148</v>
      </c>
      <c r="BW258" s="46">
        <v>0</v>
      </c>
      <c r="BX258" s="46" t="s">
        <v>1148</v>
      </c>
      <c r="BY258" s="46">
        <v>0</v>
      </c>
      <c r="BZ258" s="46" t="s">
        <v>1148</v>
      </c>
      <c r="CA258" s="46">
        <v>12</v>
      </c>
      <c r="CB258" s="46" t="s">
        <v>1148</v>
      </c>
      <c r="CC258" s="46">
        <v>0</v>
      </c>
      <c r="CD258" s="46" t="s">
        <v>1148</v>
      </c>
      <c r="CE258" s="209">
        <v>60</v>
      </c>
      <c r="CF258" s="7" t="s">
        <v>1148</v>
      </c>
      <c r="CH258" s="41">
        <v>1313804</v>
      </c>
      <c r="CI258" s="41" t="s">
        <v>1148</v>
      </c>
      <c r="CJ258" s="41">
        <v>346742</v>
      </c>
      <c r="CK258" s="41" t="s">
        <v>1148</v>
      </c>
      <c r="CL258" s="41">
        <v>38527</v>
      </c>
      <c r="CM258" s="41" t="s">
        <v>1148</v>
      </c>
      <c r="CN258" s="41">
        <v>898711</v>
      </c>
      <c r="CO258" s="41" t="s">
        <v>1148</v>
      </c>
      <c r="CP258" s="43">
        <v>2597784</v>
      </c>
      <c r="CQ258" s="7" t="s">
        <v>1148</v>
      </c>
      <c r="CS258" s="39">
        <v>15.396381193456147</v>
      </c>
      <c r="CT258" s="39" t="s">
        <v>1148</v>
      </c>
      <c r="CU258" s="39">
        <v>23.244754307166321</v>
      </c>
      <c r="CV258" s="39" t="s">
        <v>1148</v>
      </c>
      <c r="CW258" s="39">
        <v>6.0264351634600342</v>
      </c>
      <c r="CX258" s="39" t="s">
        <v>1148</v>
      </c>
      <c r="CY258" s="39">
        <v>19.585734210870417</v>
      </c>
      <c r="CZ258" s="39" t="s">
        <v>1148</v>
      </c>
      <c r="DA258" s="44">
        <v>17.03152208119165</v>
      </c>
      <c r="DB258" s="7" t="s">
        <v>1148</v>
      </c>
      <c r="DC258" s="1" t="str">
        <f t="shared" ref="DC258:DC321" si="4">IF(OR(L258="Q",N258="Q",P258="Q",R258="Q",T258="Q",V258="Q",X258="Q",Z258="Q",AB258="Q",AD258="Q",AF258="Q",AH258="Q",AK258="Q",AM258="Q",AO258="Q",AQ258="Q",AS258="Q",AU258="Q",AW258="Q",AY258="Q",BA258="Q",BC258="Q",BE258="Q",BG258="Q",BJ258="Q",BL258="Q",BN258="Q",BP258="Q",BR258="Q",BT258="Q",BV258="Q",BX258="Q",BZ258="Q",CB258="Q",CD258="Q",CF258="Q",CI258="Q",CK258="Q",CM258="Q",CO258="Q",CQ258="Q",CT258="Q",CV258="Q",CX258="Q",CZ258="Q",DB258="Q"),"Yes","No")</f>
        <v>No</v>
      </c>
    </row>
    <row r="259" spans="1:107">
      <c r="A259" s="7" t="s">
        <v>424</v>
      </c>
      <c r="B259" s="7" t="s">
        <v>425</v>
      </c>
      <c r="C259" s="37" t="s">
        <v>28</v>
      </c>
      <c r="D259" s="298">
        <v>1051</v>
      </c>
      <c r="E259" s="299">
        <v>10051</v>
      </c>
      <c r="F259" s="27" t="s">
        <v>167</v>
      </c>
      <c r="G259" s="73" t="s">
        <v>160</v>
      </c>
      <c r="H259" s="35">
        <v>168136</v>
      </c>
      <c r="I259" s="35">
        <v>39</v>
      </c>
      <c r="J259" s="294"/>
      <c r="K259" s="8">
        <v>132295</v>
      </c>
      <c r="L259" s="8" t="s">
        <v>1148</v>
      </c>
      <c r="M259" s="8">
        <v>21297</v>
      </c>
      <c r="N259" s="9" t="s">
        <v>1148</v>
      </c>
      <c r="O259" s="8">
        <v>0</v>
      </c>
      <c r="P259" s="9" t="s">
        <v>1148</v>
      </c>
      <c r="Q259" s="8">
        <v>18461</v>
      </c>
      <c r="R259" s="9" t="s">
        <v>1148</v>
      </c>
      <c r="S259" s="8">
        <v>0</v>
      </c>
      <c r="T259" s="9" t="s">
        <v>1148</v>
      </c>
      <c r="U259" s="33">
        <v>172053</v>
      </c>
      <c r="V259" s="9" t="s">
        <v>1148</v>
      </c>
      <c r="W259" s="30">
        <v>71.099999999999994</v>
      </c>
      <c r="X259" s="9" t="s">
        <v>1148</v>
      </c>
      <c r="Y259" s="30">
        <v>12.8</v>
      </c>
      <c r="Z259" s="9" t="s">
        <v>1148</v>
      </c>
      <c r="AA259" s="30">
        <v>0</v>
      </c>
      <c r="AB259" s="9" t="s">
        <v>1148</v>
      </c>
      <c r="AC259" s="30">
        <v>11.5</v>
      </c>
      <c r="AD259" s="9" t="s">
        <v>1148</v>
      </c>
      <c r="AE259" s="80">
        <v>0</v>
      </c>
      <c r="AF259" s="46" t="s">
        <v>1148</v>
      </c>
      <c r="AG259" s="88">
        <v>95.4</v>
      </c>
      <c r="AH259" s="47" t="s">
        <v>1148</v>
      </c>
      <c r="AJ259" s="83">
        <v>126317</v>
      </c>
      <c r="AK259" s="46" t="s">
        <v>1148</v>
      </c>
      <c r="AL259" s="83">
        <v>19860</v>
      </c>
      <c r="AM259" s="46" t="s">
        <v>1148</v>
      </c>
      <c r="AN259" s="83">
        <v>0</v>
      </c>
      <c r="AO259" s="46" t="s">
        <v>1148</v>
      </c>
      <c r="AP259" s="83">
        <v>15992</v>
      </c>
      <c r="AQ259" s="46" t="s">
        <v>1148</v>
      </c>
      <c r="AR259" s="83">
        <v>0</v>
      </c>
      <c r="AS259" s="46" t="s">
        <v>1148</v>
      </c>
      <c r="AT259" s="204">
        <v>162169</v>
      </c>
      <c r="AU259" s="46" t="s">
        <v>1148</v>
      </c>
      <c r="AV259" s="46">
        <v>63</v>
      </c>
      <c r="AW259" s="46" t="s">
        <v>1148</v>
      </c>
      <c r="AX259" s="46">
        <v>11</v>
      </c>
      <c r="AY259" s="46" t="s">
        <v>1148</v>
      </c>
      <c r="AZ259" s="46">
        <v>0</v>
      </c>
      <c r="BA259" s="46" t="s">
        <v>1148</v>
      </c>
      <c r="BB259" s="46">
        <v>8.5</v>
      </c>
      <c r="BC259" s="46" t="s">
        <v>1148</v>
      </c>
      <c r="BD259" s="46">
        <v>0</v>
      </c>
      <c r="BE259" s="46" t="s">
        <v>1148</v>
      </c>
      <c r="BF259" s="209">
        <v>82.5</v>
      </c>
      <c r="BG259" s="7" t="s">
        <v>1148</v>
      </c>
      <c r="BI259" s="83">
        <v>5978</v>
      </c>
      <c r="BJ259" s="46" t="s">
        <v>1148</v>
      </c>
      <c r="BK259" s="83">
        <v>1437</v>
      </c>
      <c r="BL259" s="46" t="s">
        <v>1148</v>
      </c>
      <c r="BM259" s="83">
        <v>0</v>
      </c>
      <c r="BN259" s="46" t="s">
        <v>1148</v>
      </c>
      <c r="BO259" s="83">
        <v>2469</v>
      </c>
      <c r="BP259" s="46" t="s">
        <v>1148</v>
      </c>
      <c r="BQ259" s="83">
        <v>0</v>
      </c>
      <c r="BR259" s="46" t="s">
        <v>1148</v>
      </c>
      <c r="BS259" s="85">
        <v>9884</v>
      </c>
      <c r="BT259" s="46" t="s">
        <v>1148</v>
      </c>
      <c r="BU259" s="46">
        <v>8.1</v>
      </c>
      <c r="BV259" s="46" t="s">
        <v>1148</v>
      </c>
      <c r="BW259" s="46">
        <v>1.7999999999999998</v>
      </c>
      <c r="BX259" s="46" t="s">
        <v>1148</v>
      </c>
      <c r="BY259" s="46">
        <v>0</v>
      </c>
      <c r="BZ259" s="46" t="s">
        <v>1148</v>
      </c>
      <c r="CA259" s="46">
        <v>3</v>
      </c>
      <c r="CB259" s="46" t="s">
        <v>1148</v>
      </c>
      <c r="CC259" s="46">
        <v>0</v>
      </c>
      <c r="CD259" s="46" t="s">
        <v>1148</v>
      </c>
      <c r="CE259" s="209">
        <v>12.9</v>
      </c>
      <c r="CF259" s="7" t="s">
        <v>1148</v>
      </c>
      <c r="CH259" s="41">
        <v>3096451</v>
      </c>
      <c r="CI259" s="41" t="s">
        <v>1148</v>
      </c>
      <c r="CJ259" s="41">
        <v>486292</v>
      </c>
      <c r="CK259" s="41" t="s">
        <v>1148</v>
      </c>
      <c r="CL259" s="41">
        <v>0</v>
      </c>
      <c r="CM259" s="41" t="s">
        <v>1148</v>
      </c>
      <c r="CN259" s="41">
        <v>577743</v>
      </c>
      <c r="CO259" s="41" t="s">
        <v>1148</v>
      </c>
      <c r="CP259" s="43">
        <v>4160486</v>
      </c>
      <c r="CQ259" s="7" t="s">
        <v>1148</v>
      </c>
      <c r="CS259" s="39">
        <v>23.40565403076458</v>
      </c>
      <c r="CT259" s="39" t="s">
        <v>1148</v>
      </c>
      <c r="CU259" s="39">
        <v>22.833826360520263</v>
      </c>
      <c r="CV259" s="39" t="s">
        <v>1148</v>
      </c>
      <c r="CW259" s="39" t="s">
        <v>1148</v>
      </c>
      <c r="CX259" s="39" t="s">
        <v>1148</v>
      </c>
      <c r="CY259" s="39">
        <v>31.295325280320675</v>
      </c>
      <c r="CZ259" s="39" t="s">
        <v>1148</v>
      </c>
      <c r="DA259" s="44">
        <v>24.181420841252404</v>
      </c>
      <c r="DB259" s="7" t="s">
        <v>1148</v>
      </c>
      <c r="DC259" s="1" t="str">
        <f t="shared" si="4"/>
        <v>No</v>
      </c>
    </row>
    <row r="260" spans="1:107">
      <c r="A260" s="7" t="s">
        <v>157</v>
      </c>
      <c r="B260" s="7" t="s">
        <v>158</v>
      </c>
      <c r="C260" s="37" t="s">
        <v>5</v>
      </c>
      <c r="D260" s="298">
        <v>41</v>
      </c>
      <c r="E260" s="299">
        <v>41</v>
      </c>
      <c r="F260" s="27" t="s">
        <v>159</v>
      </c>
      <c r="G260" s="73" t="s">
        <v>160</v>
      </c>
      <c r="H260" s="35">
        <v>251243</v>
      </c>
      <c r="I260" s="35">
        <v>39</v>
      </c>
      <c r="J260" s="294"/>
      <c r="K260" s="8">
        <v>164620</v>
      </c>
      <c r="L260" s="8" t="s">
        <v>1148</v>
      </c>
      <c r="M260" s="8">
        <v>71049</v>
      </c>
      <c r="N260" s="9" t="s">
        <v>1148</v>
      </c>
      <c r="O260" s="8">
        <v>99159</v>
      </c>
      <c r="P260" s="9" t="s">
        <v>1148</v>
      </c>
      <c r="Q260" s="8">
        <v>77341</v>
      </c>
      <c r="R260" s="9" t="s">
        <v>1148</v>
      </c>
      <c r="S260" s="8">
        <v>107230</v>
      </c>
      <c r="T260" s="9" t="s">
        <v>1148</v>
      </c>
      <c r="U260" s="33">
        <v>519399</v>
      </c>
      <c r="V260" s="9" t="s">
        <v>1148</v>
      </c>
      <c r="W260" s="30">
        <v>61.2</v>
      </c>
      <c r="X260" s="9" t="s">
        <v>1148</v>
      </c>
      <c r="Y260" s="30">
        <v>37.799999999999997</v>
      </c>
      <c r="Z260" s="9" t="s">
        <v>1148</v>
      </c>
      <c r="AA260" s="30">
        <v>72.3</v>
      </c>
      <c r="AB260" s="9" t="s">
        <v>1148</v>
      </c>
      <c r="AC260" s="30">
        <v>51</v>
      </c>
      <c r="AD260" s="9" t="s">
        <v>1148</v>
      </c>
      <c r="AE260" s="80">
        <v>46.5</v>
      </c>
      <c r="AF260" s="46" t="s">
        <v>1148</v>
      </c>
      <c r="AG260" s="88">
        <v>268.8</v>
      </c>
      <c r="AH260" s="47" t="s">
        <v>1148</v>
      </c>
      <c r="AJ260" s="83">
        <v>164620</v>
      </c>
      <c r="AK260" s="46" t="s">
        <v>1148</v>
      </c>
      <c r="AL260" s="83">
        <v>71049</v>
      </c>
      <c r="AM260" s="46" t="s">
        <v>1148</v>
      </c>
      <c r="AN260" s="83">
        <v>99159</v>
      </c>
      <c r="AO260" s="46" t="s">
        <v>1148</v>
      </c>
      <c r="AP260" s="83">
        <v>77341</v>
      </c>
      <c r="AQ260" s="46" t="s">
        <v>1148</v>
      </c>
      <c r="AR260" s="83">
        <v>107230</v>
      </c>
      <c r="AS260" s="46" t="s">
        <v>1148</v>
      </c>
      <c r="AT260" s="204">
        <v>519399</v>
      </c>
      <c r="AU260" s="46" t="s">
        <v>1148</v>
      </c>
      <c r="AV260" s="46">
        <v>61.2</v>
      </c>
      <c r="AW260" s="46" t="s">
        <v>1148</v>
      </c>
      <c r="AX260" s="46">
        <v>37.799999999999997</v>
      </c>
      <c r="AY260" s="46" t="s">
        <v>1148</v>
      </c>
      <c r="AZ260" s="46">
        <v>72.3</v>
      </c>
      <c r="BA260" s="46" t="s">
        <v>1148</v>
      </c>
      <c r="BB260" s="46">
        <v>51</v>
      </c>
      <c r="BC260" s="46" t="s">
        <v>1148</v>
      </c>
      <c r="BD260" s="46">
        <v>46.5</v>
      </c>
      <c r="BE260" s="46" t="s">
        <v>1148</v>
      </c>
      <c r="BF260" s="209">
        <v>268.8</v>
      </c>
      <c r="BG260" s="7" t="s">
        <v>1148</v>
      </c>
      <c r="BI260" s="83">
        <v>0</v>
      </c>
      <c r="BJ260" s="46" t="s">
        <v>1148</v>
      </c>
      <c r="BK260" s="83">
        <v>0</v>
      </c>
      <c r="BL260" s="46" t="s">
        <v>1148</v>
      </c>
      <c r="BM260" s="83">
        <v>0</v>
      </c>
      <c r="BN260" s="46" t="s">
        <v>1148</v>
      </c>
      <c r="BO260" s="83">
        <v>0</v>
      </c>
      <c r="BP260" s="46" t="s">
        <v>1148</v>
      </c>
      <c r="BQ260" s="83">
        <v>0</v>
      </c>
      <c r="BR260" s="46" t="s">
        <v>1148</v>
      </c>
      <c r="BS260" s="85">
        <v>0</v>
      </c>
      <c r="BT260" s="46" t="s">
        <v>1148</v>
      </c>
      <c r="BU260" s="46">
        <v>0</v>
      </c>
      <c r="BV260" s="46" t="s">
        <v>1148</v>
      </c>
      <c r="BW260" s="46">
        <v>0</v>
      </c>
      <c r="BX260" s="46" t="s">
        <v>1148</v>
      </c>
      <c r="BY260" s="46">
        <v>0</v>
      </c>
      <c r="BZ260" s="46" t="s">
        <v>1148</v>
      </c>
      <c r="CA260" s="46">
        <v>0</v>
      </c>
      <c r="CB260" s="46" t="s">
        <v>1148</v>
      </c>
      <c r="CC260" s="46">
        <v>0</v>
      </c>
      <c r="CD260" s="46" t="s">
        <v>1148</v>
      </c>
      <c r="CE260" s="209">
        <v>0</v>
      </c>
      <c r="CF260" s="7" t="s">
        <v>1148</v>
      </c>
      <c r="CH260" s="41">
        <v>7300561</v>
      </c>
      <c r="CI260" s="41" t="s">
        <v>1148</v>
      </c>
      <c r="CJ260" s="41">
        <v>3243602</v>
      </c>
      <c r="CK260" s="41" t="s">
        <v>1148</v>
      </c>
      <c r="CL260" s="41">
        <v>3673177</v>
      </c>
      <c r="CM260" s="41" t="s">
        <v>1148</v>
      </c>
      <c r="CN260" s="41">
        <v>3663135</v>
      </c>
      <c r="CO260" s="41" t="s">
        <v>1148</v>
      </c>
      <c r="CP260" s="43">
        <v>17880475</v>
      </c>
      <c r="CQ260" s="7" t="s">
        <v>1148</v>
      </c>
      <c r="CS260" s="39">
        <v>44.347958935730773</v>
      </c>
      <c r="CT260" s="39" t="s">
        <v>1148</v>
      </c>
      <c r="CU260" s="39">
        <v>45.653028191811288</v>
      </c>
      <c r="CV260" s="39" t="s">
        <v>1148</v>
      </c>
      <c r="CW260" s="39">
        <v>37.043304188222955</v>
      </c>
      <c r="CX260" s="39" t="s">
        <v>1148</v>
      </c>
      <c r="CY260" s="39">
        <v>47.363429487593905</v>
      </c>
      <c r="CZ260" s="39" t="s">
        <v>1148</v>
      </c>
      <c r="DA260" s="44">
        <v>34.425316567802405</v>
      </c>
      <c r="DB260" s="7" t="s">
        <v>1148</v>
      </c>
      <c r="DC260" s="1" t="str">
        <f t="shared" si="4"/>
        <v>No</v>
      </c>
    </row>
    <row r="261" spans="1:107">
      <c r="A261" s="7" t="s">
        <v>685</v>
      </c>
      <c r="B261" s="7" t="s">
        <v>686</v>
      </c>
      <c r="C261" s="37" t="s">
        <v>69</v>
      </c>
      <c r="D261" s="298">
        <v>6077</v>
      </c>
      <c r="E261" s="299">
        <v>60077</v>
      </c>
      <c r="F261" s="27" t="s">
        <v>164</v>
      </c>
      <c r="G261" s="73" t="s">
        <v>160</v>
      </c>
      <c r="H261" s="35">
        <v>89284</v>
      </c>
      <c r="I261" s="35">
        <v>39</v>
      </c>
      <c r="J261" s="294"/>
      <c r="K261" s="8">
        <v>162956</v>
      </c>
      <c r="L261" s="8" t="s">
        <v>1148</v>
      </c>
      <c r="M261" s="8">
        <v>24119</v>
      </c>
      <c r="N261" s="9" t="s">
        <v>1148</v>
      </c>
      <c r="O261" s="8">
        <v>4108</v>
      </c>
      <c r="P261" s="9" t="s">
        <v>1148</v>
      </c>
      <c r="Q261" s="8">
        <v>17342</v>
      </c>
      <c r="R261" s="9" t="s">
        <v>1148</v>
      </c>
      <c r="S261" s="8">
        <v>0</v>
      </c>
      <c r="T261" s="9" t="s">
        <v>1148</v>
      </c>
      <c r="U261" s="33">
        <v>208525</v>
      </c>
      <c r="V261" s="9" t="s">
        <v>1148</v>
      </c>
      <c r="W261" s="30">
        <v>93</v>
      </c>
      <c r="X261" s="9" t="s">
        <v>1148</v>
      </c>
      <c r="Y261" s="30">
        <v>13</v>
      </c>
      <c r="Z261" s="9" t="s">
        <v>1148</v>
      </c>
      <c r="AA261" s="30">
        <v>2.5</v>
      </c>
      <c r="AB261" s="9" t="s">
        <v>1148</v>
      </c>
      <c r="AC261" s="30">
        <v>11</v>
      </c>
      <c r="AD261" s="9" t="s">
        <v>1148</v>
      </c>
      <c r="AE261" s="80">
        <v>0</v>
      </c>
      <c r="AF261" s="46" t="s">
        <v>1148</v>
      </c>
      <c r="AG261" s="88">
        <v>119.5</v>
      </c>
      <c r="AH261" s="47" t="s">
        <v>1148</v>
      </c>
      <c r="AJ261" s="83">
        <v>162956</v>
      </c>
      <c r="AK261" s="46" t="s">
        <v>1148</v>
      </c>
      <c r="AL261" s="83">
        <v>24119</v>
      </c>
      <c r="AM261" s="46" t="s">
        <v>1148</v>
      </c>
      <c r="AN261" s="83">
        <v>4108</v>
      </c>
      <c r="AO261" s="46" t="s">
        <v>1148</v>
      </c>
      <c r="AP261" s="83">
        <v>17342</v>
      </c>
      <c r="AQ261" s="46" t="s">
        <v>1148</v>
      </c>
      <c r="AR261" s="83">
        <v>0</v>
      </c>
      <c r="AS261" s="46" t="s">
        <v>1148</v>
      </c>
      <c r="AT261" s="204">
        <v>208525</v>
      </c>
      <c r="AU261" s="46" t="s">
        <v>1148</v>
      </c>
      <c r="AV261" s="46">
        <v>93</v>
      </c>
      <c r="AW261" s="46" t="s">
        <v>1148</v>
      </c>
      <c r="AX261" s="46">
        <v>13</v>
      </c>
      <c r="AY261" s="46" t="s">
        <v>1148</v>
      </c>
      <c r="AZ261" s="46">
        <v>2.5</v>
      </c>
      <c r="BA261" s="46" t="s">
        <v>1148</v>
      </c>
      <c r="BB261" s="46">
        <v>11</v>
      </c>
      <c r="BC261" s="46" t="s">
        <v>1148</v>
      </c>
      <c r="BD261" s="46">
        <v>0</v>
      </c>
      <c r="BE261" s="46" t="s">
        <v>1148</v>
      </c>
      <c r="BF261" s="209">
        <v>119.5</v>
      </c>
      <c r="BG261" s="7" t="s">
        <v>1148</v>
      </c>
      <c r="BI261" s="83">
        <v>0</v>
      </c>
      <c r="BJ261" s="46" t="s">
        <v>1148</v>
      </c>
      <c r="BK261" s="83">
        <v>0</v>
      </c>
      <c r="BL261" s="46" t="s">
        <v>1148</v>
      </c>
      <c r="BM261" s="83">
        <v>0</v>
      </c>
      <c r="BN261" s="46" t="s">
        <v>1148</v>
      </c>
      <c r="BO261" s="83">
        <v>0</v>
      </c>
      <c r="BP261" s="46" t="s">
        <v>1148</v>
      </c>
      <c r="BQ261" s="83">
        <v>0</v>
      </c>
      <c r="BR261" s="46" t="s">
        <v>1148</v>
      </c>
      <c r="BS261" s="85">
        <v>0</v>
      </c>
      <c r="BT261" s="46" t="s">
        <v>1148</v>
      </c>
      <c r="BU261" s="46">
        <v>0</v>
      </c>
      <c r="BV261" s="46" t="s">
        <v>1148</v>
      </c>
      <c r="BW261" s="46">
        <v>0</v>
      </c>
      <c r="BX261" s="46" t="s">
        <v>1148</v>
      </c>
      <c r="BY261" s="46">
        <v>0</v>
      </c>
      <c r="BZ261" s="46" t="s">
        <v>1148</v>
      </c>
      <c r="CA261" s="46">
        <v>0</v>
      </c>
      <c r="CB261" s="46" t="s">
        <v>1148</v>
      </c>
      <c r="CC261" s="46">
        <v>0</v>
      </c>
      <c r="CD261" s="46" t="s">
        <v>1148</v>
      </c>
      <c r="CE261" s="209">
        <v>0</v>
      </c>
      <c r="CF261" s="7" t="s">
        <v>1148</v>
      </c>
      <c r="CH261" s="41">
        <v>0</v>
      </c>
      <c r="CI261" s="41" t="s">
        <v>1148</v>
      </c>
      <c r="CJ261" s="41">
        <v>0</v>
      </c>
      <c r="CK261" s="41" t="s">
        <v>1148</v>
      </c>
      <c r="CL261" s="41">
        <v>0</v>
      </c>
      <c r="CM261" s="41" t="s">
        <v>1148</v>
      </c>
      <c r="CN261" s="41">
        <v>0</v>
      </c>
      <c r="CO261" s="41" t="s">
        <v>1148</v>
      </c>
      <c r="CP261" s="43">
        <v>0</v>
      </c>
      <c r="CQ261" s="7" t="s">
        <v>1148</v>
      </c>
      <c r="CS261" s="39">
        <v>0</v>
      </c>
      <c r="CT261" s="39" t="s">
        <v>1148</v>
      </c>
      <c r="CU261" s="39">
        <v>0</v>
      </c>
      <c r="CV261" s="39" t="s">
        <v>1148</v>
      </c>
      <c r="CW261" s="39">
        <v>0</v>
      </c>
      <c r="CX261" s="39" t="s">
        <v>1148</v>
      </c>
      <c r="CY261" s="39">
        <v>0</v>
      </c>
      <c r="CZ261" s="39" t="s">
        <v>1148</v>
      </c>
      <c r="DA261" s="44">
        <v>0</v>
      </c>
      <c r="DB261" s="7" t="s">
        <v>1148</v>
      </c>
      <c r="DC261" s="1" t="str">
        <f t="shared" si="4"/>
        <v>No</v>
      </c>
    </row>
    <row r="262" spans="1:107">
      <c r="A262" s="7" t="s">
        <v>213</v>
      </c>
      <c r="B262" s="7" t="s">
        <v>214</v>
      </c>
      <c r="C262" s="37" t="s">
        <v>93</v>
      </c>
      <c r="D262" s="298">
        <v>5006</v>
      </c>
      <c r="E262" s="299">
        <v>50006</v>
      </c>
      <c r="F262" s="27" t="s">
        <v>164</v>
      </c>
      <c r="G262" s="73" t="s">
        <v>160</v>
      </c>
      <c r="H262" s="35">
        <v>133700</v>
      </c>
      <c r="I262" s="35">
        <v>39</v>
      </c>
      <c r="J262" s="294"/>
      <c r="K262" s="8">
        <v>108915</v>
      </c>
      <c r="L262" s="8" t="s">
        <v>1148</v>
      </c>
      <c r="M262" s="8">
        <v>16787</v>
      </c>
      <c r="N262" s="9" t="s">
        <v>1148</v>
      </c>
      <c r="O262" s="8">
        <v>1444</v>
      </c>
      <c r="P262" s="9" t="s">
        <v>1148</v>
      </c>
      <c r="Q262" s="8">
        <v>15174</v>
      </c>
      <c r="R262" s="9" t="s">
        <v>1148</v>
      </c>
      <c r="S262" s="8">
        <v>0</v>
      </c>
      <c r="T262" s="9" t="s">
        <v>1148</v>
      </c>
      <c r="U262" s="33">
        <v>142320</v>
      </c>
      <c r="V262" s="9" t="s">
        <v>1148</v>
      </c>
      <c r="W262" s="30">
        <v>69.5</v>
      </c>
      <c r="X262" s="9" t="s">
        <v>1148</v>
      </c>
      <c r="Y262" s="30">
        <v>8.8000000000000007</v>
      </c>
      <c r="Z262" s="9" t="s">
        <v>1148</v>
      </c>
      <c r="AA262" s="30">
        <v>0.79999999999999993</v>
      </c>
      <c r="AB262" s="9" t="s">
        <v>1148</v>
      </c>
      <c r="AC262" s="30">
        <v>7.9</v>
      </c>
      <c r="AD262" s="9" t="s">
        <v>1148</v>
      </c>
      <c r="AE262" s="80">
        <v>0</v>
      </c>
      <c r="AF262" s="46" t="s">
        <v>1148</v>
      </c>
      <c r="AG262" s="88">
        <v>87</v>
      </c>
      <c r="AH262" s="47" t="s">
        <v>1148</v>
      </c>
      <c r="AJ262" s="83">
        <v>75199</v>
      </c>
      <c r="AK262" s="46" t="s">
        <v>1148</v>
      </c>
      <c r="AL262" s="83">
        <v>14051</v>
      </c>
      <c r="AM262" s="46" t="s">
        <v>1148</v>
      </c>
      <c r="AN262" s="83">
        <v>1444</v>
      </c>
      <c r="AO262" s="46" t="s">
        <v>1148</v>
      </c>
      <c r="AP262" s="83">
        <v>15174</v>
      </c>
      <c r="AQ262" s="46" t="s">
        <v>1148</v>
      </c>
      <c r="AR262" s="83">
        <v>0</v>
      </c>
      <c r="AS262" s="46" t="s">
        <v>1148</v>
      </c>
      <c r="AT262" s="204">
        <v>105868</v>
      </c>
      <c r="AU262" s="46" t="s">
        <v>1148</v>
      </c>
      <c r="AV262" s="46">
        <v>42.5</v>
      </c>
      <c r="AW262" s="46" t="s">
        <v>1148</v>
      </c>
      <c r="AX262" s="46">
        <v>6.8</v>
      </c>
      <c r="AY262" s="46" t="s">
        <v>1148</v>
      </c>
      <c r="AZ262" s="46">
        <v>0.79999999999999993</v>
      </c>
      <c r="BA262" s="46" t="s">
        <v>1148</v>
      </c>
      <c r="BB262" s="46">
        <v>7.9</v>
      </c>
      <c r="BC262" s="46" t="s">
        <v>1148</v>
      </c>
      <c r="BD262" s="46">
        <v>0</v>
      </c>
      <c r="BE262" s="46" t="s">
        <v>1148</v>
      </c>
      <c r="BF262" s="209">
        <v>58</v>
      </c>
      <c r="BG262" s="7" t="s">
        <v>1148</v>
      </c>
      <c r="BI262" s="83">
        <v>33716</v>
      </c>
      <c r="BJ262" s="46" t="s">
        <v>1148</v>
      </c>
      <c r="BK262" s="83">
        <v>2736</v>
      </c>
      <c r="BL262" s="46" t="s">
        <v>1148</v>
      </c>
      <c r="BM262" s="83">
        <v>0</v>
      </c>
      <c r="BN262" s="46" t="s">
        <v>1148</v>
      </c>
      <c r="BO262" s="83">
        <v>0</v>
      </c>
      <c r="BP262" s="46" t="s">
        <v>1148</v>
      </c>
      <c r="BQ262" s="83">
        <v>0</v>
      </c>
      <c r="BR262" s="46" t="s">
        <v>1148</v>
      </c>
      <c r="BS262" s="85">
        <v>36452</v>
      </c>
      <c r="BT262" s="46" t="s">
        <v>1148</v>
      </c>
      <c r="BU262" s="46">
        <v>27</v>
      </c>
      <c r="BV262" s="46" t="s">
        <v>1148</v>
      </c>
      <c r="BW262" s="46">
        <v>2</v>
      </c>
      <c r="BX262" s="46" t="s">
        <v>1148</v>
      </c>
      <c r="BY262" s="46">
        <v>0</v>
      </c>
      <c r="BZ262" s="46" t="s">
        <v>1148</v>
      </c>
      <c r="CA262" s="46">
        <v>0</v>
      </c>
      <c r="CB262" s="46" t="s">
        <v>1148</v>
      </c>
      <c r="CC262" s="46">
        <v>0</v>
      </c>
      <c r="CD262" s="46" t="s">
        <v>1148</v>
      </c>
      <c r="CE262" s="209">
        <v>29</v>
      </c>
      <c r="CF262" s="7" t="s">
        <v>1148</v>
      </c>
      <c r="CH262" s="41">
        <v>0</v>
      </c>
      <c r="CI262" s="41" t="s">
        <v>1148</v>
      </c>
      <c r="CJ262" s="41">
        <v>0</v>
      </c>
      <c r="CK262" s="41" t="s">
        <v>1148</v>
      </c>
      <c r="CL262" s="41">
        <v>0</v>
      </c>
      <c r="CM262" s="41" t="s">
        <v>1148</v>
      </c>
      <c r="CN262" s="41">
        <v>0</v>
      </c>
      <c r="CO262" s="41" t="s">
        <v>1148</v>
      </c>
      <c r="CP262" s="43">
        <v>0</v>
      </c>
      <c r="CQ262" s="7" t="s">
        <v>1148</v>
      </c>
      <c r="CS262" s="39">
        <v>0</v>
      </c>
      <c r="CT262" s="39" t="s">
        <v>1148</v>
      </c>
      <c r="CU262" s="39">
        <v>0</v>
      </c>
      <c r="CV262" s="39" t="s">
        <v>1148</v>
      </c>
      <c r="CW262" s="39">
        <v>0</v>
      </c>
      <c r="CX262" s="39" t="s">
        <v>1148</v>
      </c>
      <c r="CY262" s="39">
        <v>0</v>
      </c>
      <c r="CZ262" s="39" t="s">
        <v>1148</v>
      </c>
      <c r="DA262" s="44">
        <v>0</v>
      </c>
      <c r="DB262" s="7" t="s">
        <v>1148</v>
      </c>
      <c r="DC262" s="1" t="str">
        <f t="shared" si="4"/>
        <v>No</v>
      </c>
    </row>
    <row r="263" spans="1:107">
      <c r="A263" s="7" t="s">
        <v>1147</v>
      </c>
      <c r="B263" s="7" t="s">
        <v>741</v>
      </c>
      <c r="C263" s="37" t="s">
        <v>17</v>
      </c>
      <c r="D263" s="298">
        <v>9196</v>
      </c>
      <c r="E263" s="299">
        <v>90196</v>
      </c>
      <c r="F263" s="27" t="s">
        <v>164</v>
      </c>
      <c r="G263" s="73" t="s">
        <v>160</v>
      </c>
      <c r="H263" s="35">
        <v>1723634</v>
      </c>
      <c r="I263" s="35">
        <v>39</v>
      </c>
      <c r="J263" s="294"/>
      <c r="K263" s="8">
        <v>75440</v>
      </c>
      <c r="L263" s="8" t="s">
        <v>1148</v>
      </c>
      <c r="M263" s="8">
        <v>9137</v>
      </c>
      <c r="N263" s="9" t="s">
        <v>1148</v>
      </c>
      <c r="O263" s="8">
        <v>96</v>
      </c>
      <c r="P263" s="9" t="s">
        <v>1148</v>
      </c>
      <c r="Q263" s="8">
        <v>20824</v>
      </c>
      <c r="R263" s="9" t="s">
        <v>1148</v>
      </c>
      <c r="S263" s="8">
        <v>0</v>
      </c>
      <c r="T263" s="9" t="s">
        <v>1148</v>
      </c>
      <c r="U263" s="33">
        <v>105497</v>
      </c>
      <c r="V263" s="9" t="s">
        <v>1148</v>
      </c>
      <c r="W263" s="30">
        <v>37.700000000000003</v>
      </c>
      <c r="X263" s="9" t="s">
        <v>1148</v>
      </c>
      <c r="Y263" s="30">
        <v>4.5</v>
      </c>
      <c r="Z263" s="9" t="s">
        <v>1148</v>
      </c>
      <c r="AA263" s="30">
        <v>0.1</v>
      </c>
      <c r="AB263" s="9" t="s">
        <v>1148</v>
      </c>
      <c r="AC263" s="30">
        <v>11.1</v>
      </c>
      <c r="AD263" s="9" t="s">
        <v>1148</v>
      </c>
      <c r="AE263" s="80">
        <v>0</v>
      </c>
      <c r="AF263" s="46" t="s">
        <v>1148</v>
      </c>
      <c r="AG263" s="88">
        <v>53.400000000000006</v>
      </c>
      <c r="AH263" s="47" t="s">
        <v>1148</v>
      </c>
      <c r="AJ263" s="83">
        <v>43197</v>
      </c>
      <c r="AK263" s="46" t="s">
        <v>1148</v>
      </c>
      <c r="AL263" s="83">
        <v>9137</v>
      </c>
      <c r="AM263" s="46" t="s">
        <v>1148</v>
      </c>
      <c r="AN263" s="83">
        <v>0</v>
      </c>
      <c r="AO263" s="46" t="s">
        <v>1148</v>
      </c>
      <c r="AP263" s="83">
        <v>20824</v>
      </c>
      <c r="AQ263" s="46" t="s">
        <v>1148</v>
      </c>
      <c r="AR263" s="83">
        <v>0</v>
      </c>
      <c r="AS263" s="46" t="s">
        <v>1148</v>
      </c>
      <c r="AT263" s="204">
        <v>73158</v>
      </c>
      <c r="AU263" s="46" t="s">
        <v>1148</v>
      </c>
      <c r="AV263" s="46">
        <v>21.6</v>
      </c>
      <c r="AW263" s="46" t="s">
        <v>1148</v>
      </c>
      <c r="AX263" s="46">
        <v>4.5</v>
      </c>
      <c r="AY263" s="46" t="s">
        <v>1148</v>
      </c>
      <c r="AZ263" s="46">
        <v>0</v>
      </c>
      <c r="BA263" s="46" t="s">
        <v>1148</v>
      </c>
      <c r="BB263" s="46">
        <v>11.1</v>
      </c>
      <c r="BC263" s="46" t="s">
        <v>1148</v>
      </c>
      <c r="BD263" s="46">
        <v>0</v>
      </c>
      <c r="BE263" s="46" t="s">
        <v>1148</v>
      </c>
      <c r="BF263" s="209">
        <v>37.200000000000003</v>
      </c>
      <c r="BG263" s="7" t="s">
        <v>1148</v>
      </c>
      <c r="BI263" s="83">
        <v>32243</v>
      </c>
      <c r="BJ263" s="46" t="s">
        <v>1148</v>
      </c>
      <c r="BK263" s="83">
        <v>0</v>
      </c>
      <c r="BL263" s="46" t="s">
        <v>1148</v>
      </c>
      <c r="BM263" s="83">
        <v>96</v>
      </c>
      <c r="BN263" s="46" t="s">
        <v>1148</v>
      </c>
      <c r="BO263" s="83">
        <v>0</v>
      </c>
      <c r="BP263" s="46" t="s">
        <v>1148</v>
      </c>
      <c r="BQ263" s="83">
        <v>0</v>
      </c>
      <c r="BR263" s="46" t="s">
        <v>1148</v>
      </c>
      <c r="BS263" s="85">
        <v>32339</v>
      </c>
      <c r="BT263" s="46" t="s">
        <v>1148</v>
      </c>
      <c r="BU263" s="46">
        <v>16.100000000000001</v>
      </c>
      <c r="BV263" s="46" t="s">
        <v>1148</v>
      </c>
      <c r="BW263" s="46">
        <v>0</v>
      </c>
      <c r="BX263" s="46" t="s">
        <v>1148</v>
      </c>
      <c r="BY263" s="46">
        <v>0.1</v>
      </c>
      <c r="BZ263" s="46" t="s">
        <v>1148</v>
      </c>
      <c r="CA263" s="46">
        <v>0</v>
      </c>
      <c r="CB263" s="46" t="s">
        <v>1148</v>
      </c>
      <c r="CC263" s="46">
        <v>0</v>
      </c>
      <c r="CD263" s="46" t="s">
        <v>1148</v>
      </c>
      <c r="CE263" s="209">
        <v>16.2</v>
      </c>
      <c r="CF263" s="7" t="s">
        <v>1148</v>
      </c>
      <c r="CH263" s="41">
        <v>0</v>
      </c>
      <c r="CI263" s="41" t="s">
        <v>1148</v>
      </c>
      <c r="CJ263" s="41">
        <v>0</v>
      </c>
      <c r="CK263" s="41" t="s">
        <v>1148</v>
      </c>
      <c r="CL263" s="41">
        <v>0</v>
      </c>
      <c r="CM263" s="41" t="s">
        <v>1148</v>
      </c>
      <c r="CN263" s="41">
        <v>0</v>
      </c>
      <c r="CO263" s="41" t="s">
        <v>1148</v>
      </c>
      <c r="CP263" s="43">
        <v>0</v>
      </c>
      <c r="CQ263" s="7" t="s">
        <v>1148</v>
      </c>
      <c r="CS263" s="39">
        <v>0</v>
      </c>
      <c r="CT263" s="39" t="s">
        <v>1148</v>
      </c>
      <c r="CU263" s="39">
        <v>0</v>
      </c>
      <c r="CV263" s="39" t="s">
        <v>1148</v>
      </c>
      <c r="CW263" s="39">
        <v>0</v>
      </c>
      <c r="CX263" s="39" t="s">
        <v>1148</v>
      </c>
      <c r="CY263" s="39">
        <v>0</v>
      </c>
      <c r="CZ263" s="39" t="s">
        <v>1148</v>
      </c>
      <c r="DA263" s="44">
        <v>0</v>
      </c>
      <c r="DB263" s="7" t="s">
        <v>1148</v>
      </c>
      <c r="DC263" s="1" t="str">
        <f t="shared" si="4"/>
        <v>No</v>
      </c>
    </row>
    <row r="264" spans="1:107">
      <c r="A264" s="7" t="s">
        <v>378</v>
      </c>
      <c r="B264" s="7" t="s">
        <v>379</v>
      </c>
      <c r="C264" s="37" t="s">
        <v>58</v>
      </c>
      <c r="D264" s="298">
        <v>4009</v>
      </c>
      <c r="E264" s="299">
        <v>40009</v>
      </c>
      <c r="F264" s="27" t="s">
        <v>164</v>
      </c>
      <c r="G264" s="73" t="s">
        <v>160</v>
      </c>
      <c r="H264" s="35">
        <v>310282</v>
      </c>
      <c r="I264" s="35">
        <v>38</v>
      </c>
      <c r="J264" s="294"/>
      <c r="K264" s="8">
        <v>168836</v>
      </c>
      <c r="L264" s="8" t="s">
        <v>1148</v>
      </c>
      <c r="M264" s="8">
        <v>23957</v>
      </c>
      <c r="N264" s="9" t="s">
        <v>1148</v>
      </c>
      <c r="O264" s="8">
        <v>2669</v>
      </c>
      <c r="P264" s="9" t="s">
        <v>1148</v>
      </c>
      <c r="Q264" s="8">
        <v>15275</v>
      </c>
      <c r="R264" s="9" t="s">
        <v>1148</v>
      </c>
      <c r="S264" s="8">
        <v>0</v>
      </c>
      <c r="T264" s="9" t="s">
        <v>1148</v>
      </c>
      <c r="U264" s="33">
        <v>210737</v>
      </c>
      <c r="V264" s="9" t="s">
        <v>1148</v>
      </c>
      <c r="W264" s="30">
        <v>83</v>
      </c>
      <c r="X264" s="9" t="s">
        <v>1148</v>
      </c>
      <c r="Y264" s="30">
        <v>11.9</v>
      </c>
      <c r="Z264" s="9" t="s">
        <v>1148</v>
      </c>
      <c r="AA264" s="30">
        <v>1.5</v>
      </c>
      <c r="AB264" s="9" t="s">
        <v>1148</v>
      </c>
      <c r="AC264" s="30">
        <v>9.1000000000000014</v>
      </c>
      <c r="AD264" s="9" t="s">
        <v>1148</v>
      </c>
      <c r="AE264" s="80">
        <v>0</v>
      </c>
      <c r="AF264" s="46" t="s">
        <v>1148</v>
      </c>
      <c r="AG264" s="88">
        <v>105.5</v>
      </c>
      <c r="AH264" s="47" t="s">
        <v>1148</v>
      </c>
      <c r="AJ264" s="83">
        <v>158789</v>
      </c>
      <c r="AK264" s="46" t="s">
        <v>1148</v>
      </c>
      <c r="AL264" s="83">
        <v>23957</v>
      </c>
      <c r="AM264" s="46" t="s">
        <v>1148</v>
      </c>
      <c r="AN264" s="83">
        <v>2669</v>
      </c>
      <c r="AO264" s="46" t="s">
        <v>1148</v>
      </c>
      <c r="AP264" s="83">
        <v>15275</v>
      </c>
      <c r="AQ264" s="46" t="s">
        <v>1148</v>
      </c>
      <c r="AR264" s="83">
        <v>0</v>
      </c>
      <c r="AS264" s="46" t="s">
        <v>1148</v>
      </c>
      <c r="AT264" s="204">
        <v>200690</v>
      </c>
      <c r="AU264" s="46" t="s">
        <v>1148</v>
      </c>
      <c r="AV264" s="46">
        <v>74</v>
      </c>
      <c r="AW264" s="46" t="s">
        <v>1148</v>
      </c>
      <c r="AX264" s="46">
        <v>11.9</v>
      </c>
      <c r="AY264" s="46" t="s">
        <v>1148</v>
      </c>
      <c r="AZ264" s="46">
        <v>1.5</v>
      </c>
      <c r="BA264" s="46" t="s">
        <v>1148</v>
      </c>
      <c r="BB264" s="46">
        <v>9.1000000000000014</v>
      </c>
      <c r="BC264" s="46" t="s">
        <v>1148</v>
      </c>
      <c r="BD264" s="46">
        <v>0</v>
      </c>
      <c r="BE264" s="46" t="s">
        <v>1148</v>
      </c>
      <c r="BF264" s="209">
        <v>96.5</v>
      </c>
      <c r="BG264" s="7" t="s">
        <v>1148</v>
      </c>
      <c r="BI264" s="83">
        <v>10047</v>
      </c>
      <c r="BJ264" s="46" t="s">
        <v>1148</v>
      </c>
      <c r="BK264" s="83">
        <v>0</v>
      </c>
      <c r="BL264" s="46" t="s">
        <v>1148</v>
      </c>
      <c r="BM264" s="83">
        <v>0</v>
      </c>
      <c r="BN264" s="46" t="s">
        <v>1148</v>
      </c>
      <c r="BO264" s="83">
        <v>0</v>
      </c>
      <c r="BP264" s="46" t="s">
        <v>1148</v>
      </c>
      <c r="BQ264" s="83">
        <v>0</v>
      </c>
      <c r="BR264" s="46" t="s">
        <v>1148</v>
      </c>
      <c r="BS264" s="85">
        <v>10047</v>
      </c>
      <c r="BT264" s="46" t="s">
        <v>1148</v>
      </c>
      <c r="BU264" s="46">
        <v>9</v>
      </c>
      <c r="BV264" s="46" t="s">
        <v>1148</v>
      </c>
      <c r="BW264" s="46">
        <v>0</v>
      </c>
      <c r="BX264" s="46" t="s">
        <v>1148</v>
      </c>
      <c r="BY264" s="46">
        <v>0</v>
      </c>
      <c r="BZ264" s="46" t="s">
        <v>1148</v>
      </c>
      <c r="CA264" s="46">
        <v>0</v>
      </c>
      <c r="CB264" s="46" t="s">
        <v>1148</v>
      </c>
      <c r="CC264" s="46">
        <v>0</v>
      </c>
      <c r="CD264" s="46" t="s">
        <v>1148</v>
      </c>
      <c r="CE264" s="209">
        <v>9</v>
      </c>
      <c r="CF264" s="7" t="s">
        <v>1148</v>
      </c>
      <c r="CH264" s="41">
        <v>2629832</v>
      </c>
      <c r="CI264" s="41" t="s">
        <v>1148</v>
      </c>
      <c r="CJ264" s="41">
        <v>401404</v>
      </c>
      <c r="CK264" s="41" t="s">
        <v>1148</v>
      </c>
      <c r="CL264" s="41">
        <v>37497</v>
      </c>
      <c r="CM264" s="41" t="s">
        <v>1148</v>
      </c>
      <c r="CN264" s="41">
        <v>399575</v>
      </c>
      <c r="CO264" s="41" t="s">
        <v>1148</v>
      </c>
      <c r="CP264" s="43">
        <v>3468308</v>
      </c>
      <c r="CQ264" s="7" t="s">
        <v>1148</v>
      </c>
      <c r="CS264" s="39">
        <v>15.576251510341397</v>
      </c>
      <c r="CT264" s="39" t="s">
        <v>1148</v>
      </c>
      <c r="CU264" s="39">
        <v>16.755186375589599</v>
      </c>
      <c r="CV264" s="39" t="s">
        <v>1148</v>
      </c>
      <c r="CW264" s="39">
        <v>14.049082053203447</v>
      </c>
      <c r="CX264" s="39" t="s">
        <v>1148</v>
      </c>
      <c r="CY264" s="39">
        <v>26.158756137479543</v>
      </c>
      <c r="CZ264" s="39" t="s">
        <v>1148</v>
      </c>
      <c r="DA264" s="44">
        <v>16.457992663841662</v>
      </c>
      <c r="DB264" s="7" t="s">
        <v>1148</v>
      </c>
      <c r="DC264" s="1" t="str">
        <f t="shared" si="4"/>
        <v>No</v>
      </c>
    </row>
    <row r="265" spans="1:107">
      <c r="A265" s="7" t="s">
        <v>211</v>
      </c>
      <c r="B265" s="7" t="s">
        <v>212</v>
      </c>
      <c r="C265" s="37" t="s">
        <v>77</v>
      </c>
      <c r="D265" s="298">
        <v>3023</v>
      </c>
      <c r="E265" s="299">
        <v>30023</v>
      </c>
      <c r="F265" s="27" t="s">
        <v>167</v>
      </c>
      <c r="G265" s="73" t="s">
        <v>160</v>
      </c>
      <c r="H265" s="35">
        <v>1733853</v>
      </c>
      <c r="I265" s="35">
        <v>38</v>
      </c>
      <c r="J265" s="294"/>
      <c r="K265" s="8">
        <v>130558</v>
      </c>
      <c r="L265" s="8" t="s">
        <v>1148</v>
      </c>
      <c r="M265" s="8">
        <v>30305</v>
      </c>
      <c r="N265" s="9" t="s">
        <v>1148</v>
      </c>
      <c r="O265" s="8">
        <v>5945</v>
      </c>
      <c r="P265" s="9" t="s">
        <v>1148</v>
      </c>
      <c r="Q265" s="8">
        <v>14361</v>
      </c>
      <c r="R265" s="9" t="s">
        <v>1148</v>
      </c>
      <c r="S265" s="8">
        <v>0</v>
      </c>
      <c r="T265" s="9" t="s">
        <v>1148</v>
      </c>
      <c r="U265" s="33">
        <v>181169</v>
      </c>
      <c r="V265" s="9" t="s">
        <v>1148</v>
      </c>
      <c r="W265" s="30">
        <v>70</v>
      </c>
      <c r="X265" s="9" t="s">
        <v>1148</v>
      </c>
      <c r="Y265" s="30">
        <v>15</v>
      </c>
      <c r="Z265" s="9" t="s">
        <v>1148</v>
      </c>
      <c r="AA265" s="30">
        <v>3</v>
      </c>
      <c r="AB265" s="9" t="s">
        <v>1148</v>
      </c>
      <c r="AC265" s="30">
        <v>9.1300000000000008</v>
      </c>
      <c r="AD265" s="9" t="s">
        <v>1148</v>
      </c>
      <c r="AE265" s="80">
        <v>0</v>
      </c>
      <c r="AF265" s="46" t="s">
        <v>1148</v>
      </c>
      <c r="AG265" s="88">
        <v>97.13</v>
      </c>
      <c r="AH265" s="47" t="s">
        <v>1148</v>
      </c>
      <c r="AJ265" s="83">
        <v>130558</v>
      </c>
      <c r="AK265" s="46" t="s">
        <v>1148</v>
      </c>
      <c r="AL265" s="83">
        <v>30305</v>
      </c>
      <c r="AM265" s="46" t="s">
        <v>1148</v>
      </c>
      <c r="AN265" s="83">
        <v>5945</v>
      </c>
      <c r="AO265" s="46" t="s">
        <v>1148</v>
      </c>
      <c r="AP265" s="83">
        <v>14361</v>
      </c>
      <c r="AQ265" s="46" t="s">
        <v>1148</v>
      </c>
      <c r="AR265" s="83">
        <v>0</v>
      </c>
      <c r="AS265" s="46" t="s">
        <v>1148</v>
      </c>
      <c r="AT265" s="204">
        <v>181169</v>
      </c>
      <c r="AU265" s="46" t="s">
        <v>1148</v>
      </c>
      <c r="AV265" s="46">
        <v>70</v>
      </c>
      <c r="AW265" s="46" t="s">
        <v>1148</v>
      </c>
      <c r="AX265" s="46">
        <v>15</v>
      </c>
      <c r="AY265" s="46" t="s">
        <v>1148</v>
      </c>
      <c r="AZ265" s="46">
        <v>3</v>
      </c>
      <c r="BA265" s="46" t="s">
        <v>1148</v>
      </c>
      <c r="BB265" s="46">
        <v>9.1300000000000008</v>
      </c>
      <c r="BC265" s="46" t="s">
        <v>1148</v>
      </c>
      <c r="BD265" s="46">
        <v>0</v>
      </c>
      <c r="BE265" s="46" t="s">
        <v>1148</v>
      </c>
      <c r="BF265" s="209">
        <v>97.13</v>
      </c>
      <c r="BG265" s="7" t="s">
        <v>1148</v>
      </c>
      <c r="BI265" s="83">
        <v>0</v>
      </c>
      <c r="BJ265" s="46" t="s">
        <v>1148</v>
      </c>
      <c r="BK265" s="83">
        <v>0</v>
      </c>
      <c r="BL265" s="46" t="s">
        <v>1148</v>
      </c>
      <c r="BM265" s="83">
        <v>0</v>
      </c>
      <c r="BN265" s="46" t="s">
        <v>1148</v>
      </c>
      <c r="BO265" s="83">
        <v>0</v>
      </c>
      <c r="BP265" s="46" t="s">
        <v>1148</v>
      </c>
      <c r="BQ265" s="83">
        <v>0</v>
      </c>
      <c r="BR265" s="46" t="s">
        <v>1148</v>
      </c>
      <c r="BS265" s="85">
        <v>0</v>
      </c>
      <c r="BT265" s="46" t="s">
        <v>1148</v>
      </c>
      <c r="BU265" s="46">
        <v>0</v>
      </c>
      <c r="BV265" s="46" t="s">
        <v>1148</v>
      </c>
      <c r="BW265" s="46">
        <v>0</v>
      </c>
      <c r="BX265" s="46" t="s">
        <v>1148</v>
      </c>
      <c r="BY265" s="46">
        <v>0</v>
      </c>
      <c r="BZ265" s="46" t="s">
        <v>1148</v>
      </c>
      <c r="CA265" s="46">
        <v>0</v>
      </c>
      <c r="CB265" s="46" t="s">
        <v>1148</v>
      </c>
      <c r="CC265" s="46">
        <v>0</v>
      </c>
      <c r="CD265" s="46" t="s">
        <v>1148</v>
      </c>
      <c r="CE265" s="209">
        <v>0</v>
      </c>
      <c r="CF265" s="7" t="s">
        <v>1148</v>
      </c>
      <c r="CH265" s="41">
        <v>1953083</v>
      </c>
      <c r="CI265" s="41" t="s">
        <v>1148</v>
      </c>
      <c r="CJ265" s="41">
        <v>552441</v>
      </c>
      <c r="CK265" s="41" t="s">
        <v>1148</v>
      </c>
      <c r="CL265" s="41">
        <v>82013</v>
      </c>
      <c r="CM265" s="41" t="s">
        <v>1148</v>
      </c>
      <c r="CN265" s="41">
        <v>381877</v>
      </c>
      <c r="CO265" s="41" t="s">
        <v>1148</v>
      </c>
      <c r="CP265" s="43">
        <v>2969414</v>
      </c>
      <c r="CQ265" s="7" t="s">
        <v>1148</v>
      </c>
      <c r="CS265" s="39">
        <v>14.959504587999204</v>
      </c>
      <c r="CT265" s="39" t="s">
        <v>1148</v>
      </c>
      <c r="CU265" s="39">
        <v>18.229368091074079</v>
      </c>
      <c r="CV265" s="39" t="s">
        <v>1148</v>
      </c>
      <c r="CW265" s="39">
        <v>13.795290159798149</v>
      </c>
      <c r="CX265" s="39" t="s">
        <v>1148</v>
      </c>
      <c r="CY265" s="39">
        <v>26.591254090940744</v>
      </c>
      <c r="CZ265" s="39" t="s">
        <v>1148</v>
      </c>
      <c r="DA265" s="44">
        <v>16.390298561012095</v>
      </c>
      <c r="DB265" s="7" t="s">
        <v>1148</v>
      </c>
      <c r="DC265" s="1" t="str">
        <f t="shared" si="4"/>
        <v>No</v>
      </c>
    </row>
    <row r="266" spans="1:107">
      <c r="A266" s="7" t="s">
        <v>737</v>
      </c>
      <c r="B266" s="7" t="s">
        <v>738</v>
      </c>
      <c r="C266" s="37" t="s">
        <v>86</v>
      </c>
      <c r="D266" s="298">
        <v>3094</v>
      </c>
      <c r="E266" s="299">
        <v>30094</v>
      </c>
      <c r="F266" s="27" t="s">
        <v>164</v>
      </c>
      <c r="G266" s="73" t="s">
        <v>160</v>
      </c>
      <c r="H266" s="35">
        <v>66784</v>
      </c>
      <c r="I266" s="35">
        <v>38</v>
      </c>
      <c r="J266" s="294"/>
      <c r="K266" s="8">
        <v>94973</v>
      </c>
      <c r="L266" s="8" t="s">
        <v>1148</v>
      </c>
      <c r="M266" s="8">
        <v>13151</v>
      </c>
      <c r="N266" s="9" t="s">
        <v>1148</v>
      </c>
      <c r="O266" s="8">
        <v>2418</v>
      </c>
      <c r="P266" s="9" t="s">
        <v>1148</v>
      </c>
      <c r="Q266" s="8">
        <v>8082</v>
      </c>
      <c r="R266" s="9" t="s">
        <v>1148</v>
      </c>
      <c r="S266" s="8">
        <v>2000</v>
      </c>
      <c r="T266" s="9" t="s">
        <v>1148</v>
      </c>
      <c r="U266" s="33">
        <v>120624</v>
      </c>
      <c r="V266" s="9" t="s">
        <v>1148</v>
      </c>
      <c r="W266" s="30">
        <v>110.9</v>
      </c>
      <c r="X266" s="9" t="s">
        <v>1148</v>
      </c>
      <c r="Y266" s="30">
        <v>10.6</v>
      </c>
      <c r="Z266" s="9" t="s">
        <v>1148</v>
      </c>
      <c r="AA266" s="30">
        <v>1.8</v>
      </c>
      <c r="AB266" s="9" t="s">
        <v>1148</v>
      </c>
      <c r="AC266" s="30">
        <v>4.75</v>
      </c>
      <c r="AD266" s="9" t="s">
        <v>1148</v>
      </c>
      <c r="AE266" s="80">
        <v>2</v>
      </c>
      <c r="AF266" s="46" t="s">
        <v>1148</v>
      </c>
      <c r="AG266" s="88">
        <v>130.05000000000001</v>
      </c>
      <c r="AH266" s="47" t="s">
        <v>1148</v>
      </c>
      <c r="AJ266" s="83">
        <v>40343</v>
      </c>
      <c r="AK266" s="46" t="s">
        <v>1148</v>
      </c>
      <c r="AL266" s="83">
        <v>11940</v>
      </c>
      <c r="AM266" s="46" t="s">
        <v>1148</v>
      </c>
      <c r="AN266" s="83">
        <v>2279</v>
      </c>
      <c r="AO266" s="46" t="s">
        <v>1148</v>
      </c>
      <c r="AP266" s="83">
        <v>7536</v>
      </c>
      <c r="AQ266" s="46" t="s">
        <v>1148</v>
      </c>
      <c r="AR266" s="83">
        <v>2000</v>
      </c>
      <c r="AS266" s="46" t="s">
        <v>1148</v>
      </c>
      <c r="AT266" s="204">
        <v>64098</v>
      </c>
      <c r="AU266" s="46" t="s">
        <v>1148</v>
      </c>
      <c r="AV266" s="46">
        <v>22.9</v>
      </c>
      <c r="AW266" s="46" t="s">
        <v>1148</v>
      </c>
      <c r="AX266" s="46">
        <v>5.8</v>
      </c>
      <c r="AY266" s="46" t="s">
        <v>1148</v>
      </c>
      <c r="AZ266" s="46">
        <v>1.3</v>
      </c>
      <c r="BA266" s="46" t="s">
        <v>1148</v>
      </c>
      <c r="BB266" s="46">
        <v>3.75</v>
      </c>
      <c r="BC266" s="46" t="s">
        <v>1148</v>
      </c>
      <c r="BD266" s="46">
        <v>2</v>
      </c>
      <c r="BE266" s="46" t="s">
        <v>1148</v>
      </c>
      <c r="BF266" s="209">
        <v>35.75</v>
      </c>
      <c r="BG266" s="7" t="s">
        <v>1148</v>
      </c>
      <c r="BI266" s="83">
        <v>54630</v>
      </c>
      <c r="BJ266" s="46" t="s">
        <v>1148</v>
      </c>
      <c r="BK266" s="83">
        <v>1211</v>
      </c>
      <c r="BL266" s="46" t="s">
        <v>1148</v>
      </c>
      <c r="BM266" s="83">
        <v>139</v>
      </c>
      <c r="BN266" s="46" t="s">
        <v>1148</v>
      </c>
      <c r="BO266" s="83">
        <v>546</v>
      </c>
      <c r="BP266" s="46" t="s">
        <v>1148</v>
      </c>
      <c r="BQ266" s="83">
        <v>0</v>
      </c>
      <c r="BR266" s="46" t="s">
        <v>1148</v>
      </c>
      <c r="BS266" s="85">
        <v>56526</v>
      </c>
      <c r="BT266" s="46" t="s">
        <v>1148</v>
      </c>
      <c r="BU266" s="46">
        <v>88</v>
      </c>
      <c r="BV266" s="46" t="s">
        <v>1148</v>
      </c>
      <c r="BW266" s="46">
        <v>4.8</v>
      </c>
      <c r="BX266" s="46" t="s">
        <v>1148</v>
      </c>
      <c r="BY266" s="46">
        <v>0.5</v>
      </c>
      <c r="BZ266" s="46" t="s">
        <v>1148</v>
      </c>
      <c r="CA266" s="46">
        <v>1</v>
      </c>
      <c r="CB266" s="46" t="s">
        <v>1148</v>
      </c>
      <c r="CC266" s="46">
        <v>0</v>
      </c>
      <c r="CD266" s="46" t="s">
        <v>1148</v>
      </c>
      <c r="CE266" s="209">
        <v>94.3</v>
      </c>
      <c r="CF266" s="7" t="s">
        <v>1148</v>
      </c>
      <c r="CH266" s="41">
        <v>1778524</v>
      </c>
      <c r="CI266" s="41" t="s">
        <v>1148</v>
      </c>
      <c r="CJ266" s="41">
        <v>284300</v>
      </c>
      <c r="CK266" s="41" t="s">
        <v>1148</v>
      </c>
      <c r="CL266" s="41">
        <v>41787</v>
      </c>
      <c r="CM266" s="41" t="s">
        <v>1148</v>
      </c>
      <c r="CN266" s="41">
        <v>199444</v>
      </c>
      <c r="CO266" s="41" t="s">
        <v>1148</v>
      </c>
      <c r="CP266" s="43">
        <v>2304055</v>
      </c>
      <c r="CQ266" s="7" t="s">
        <v>1148</v>
      </c>
      <c r="CS266" s="39">
        <v>18.72662756783507</v>
      </c>
      <c r="CT266" s="39" t="s">
        <v>1148</v>
      </c>
      <c r="CU266" s="39">
        <v>21.618127899019086</v>
      </c>
      <c r="CV266" s="39" t="s">
        <v>1148</v>
      </c>
      <c r="CW266" s="39">
        <v>17.281637717121587</v>
      </c>
      <c r="CX266" s="39" t="s">
        <v>1148</v>
      </c>
      <c r="CY266" s="39">
        <v>24.677555060628556</v>
      </c>
      <c r="CZ266" s="39" t="s">
        <v>1148</v>
      </c>
      <c r="DA266" s="44">
        <v>19.101132444621303</v>
      </c>
      <c r="DB266" s="7" t="s">
        <v>1148</v>
      </c>
      <c r="DC266" s="1" t="str">
        <f t="shared" si="4"/>
        <v>No</v>
      </c>
    </row>
    <row r="267" spans="1:107">
      <c r="A267" s="7" t="s">
        <v>792</v>
      </c>
      <c r="B267" s="7" t="s">
        <v>793</v>
      </c>
      <c r="C267" s="37" t="s">
        <v>63</v>
      </c>
      <c r="D267" s="298">
        <v>2199</v>
      </c>
      <c r="E267" s="299">
        <v>20199</v>
      </c>
      <c r="F267" s="27" t="s">
        <v>164</v>
      </c>
      <c r="G267" s="73" t="s">
        <v>160</v>
      </c>
      <c r="H267" s="35">
        <v>248402</v>
      </c>
      <c r="I267" s="35">
        <v>38</v>
      </c>
      <c r="J267" s="294"/>
      <c r="K267" s="8">
        <v>57087</v>
      </c>
      <c r="L267" s="8" t="s">
        <v>1148</v>
      </c>
      <c r="M267" s="8">
        <v>1349</v>
      </c>
      <c r="N267" s="9" t="s">
        <v>1148</v>
      </c>
      <c r="O267" s="8">
        <v>0</v>
      </c>
      <c r="P267" s="9" t="s">
        <v>1148</v>
      </c>
      <c r="Q267" s="8">
        <v>3476</v>
      </c>
      <c r="R267" s="9" t="s">
        <v>1148</v>
      </c>
      <c r="S267" s="8">
        <v>0</v>
      </c>
      <c r="T267" s="9" t="s">
        <v>1148</v>
      </c>
      <c r="U267" s="33">
        <v>61912</v>
      </c>
      <c r="V267" s="9" t="s">
        <v>1148</v>
      </c>
      <c r="W267" s="30">
        <v>41</v>
      </c>
      <c r="X267" s="9" t="s">
        <v>1148</v>
      </c>
      <c r="Y267" s="30">
        <v>1</v>
      </c>
      <c r="Z267" s="9" t="s">
        <v>1148</v>
      </c>
      <c r="AA267" s="30">
        <v>0</v>
      </c>
      <c r="AB267" s="9" t="s">
        <v>1148</v>
      </c>
      <c r="AC267" s="30">
        <v>2</v>
      </c>
      <c r="AD267" s="9" t="s">
        <v>1148</v>
      </c>
      <c r="AE267" s="80">
        <v>0</v>
      </c>
      <c r="AF267" s="46" t="s">
        <v>1148</v>
      </c>
      <c r="AG267" s="88">
        <v>44</v>
      </c>
      <c r="AH267" s="47" t="s">
        <v>1148</v>
      </c>
      <c r="AJ267" s="83">
        <v>55321</v>
      </c>
      <c r="AK267" s="46" t="s">
        <v>1148</v>
      </c>
      <c r="AL267" s="83">
        <v>1349</v>
      </c>
      <c r="AM267" s="46" t="s">
        <v>1148</v>
      </c>
      <c r="AN267" s="83">
        <v>0</v>
      </c>
      <c r="AO267" s="46" t="s">
        <v>1148</v>
      </c>
      <c r="AP267" s="83">
        <v>3476</v>
      </c>
      <c r="AQ267" s="46" t="s">
        <v>1148</v>
      </c>
      <c r="AR267" s="83">
        <v>0</v>
      </c>
      <c r="AS267" s="46" t="s">
        <v>1148</v>
      </c>
      <c r="AT267" s="204">
        <v>60146</v>
      </c>
      <c r="AU267" s="46" t="s">
        <v>1148</v>
      </c>
      <c r="AV267" s="46">
        <v>38</v>
      </c>
      <c r="AW267" s="46" t="s">
        <v>1148</v>
      </c>
      <c r="AX267" s="46">
        <v>1</v>
      </c>
      <c r="AY267" s="46" t="s">
        <v>1148</v>
      </c>
      <c r="AZ267" s="46">
        <v>0</v>
      </c>
      <c r="BA267" s="46" t="s">
        <v>1148</v>
      </c>
      <c r="BB267" s="46">
        <v>2</v>
      </c>
      <c r="BC267" s="46" t="s">
        <v>1148</v>
      </c>
      <c r="BD267" s="46">
        <v>0</v>
      </c>
      <c r="BE267" s="46" t="s">
        <v>1148</v>
      </c>
      <c r="BF267" s="209">
        <v>41</v>
      </c>
      <c r="BG267" s="7" t="s">
        <v>1148</v>
      </c>
      <c r="BI267" s="83">
        <v>1766</v>
      </c>
      <c r="BJ267" s="46" t="s">
        <v>1148</v>
      </c>
      <c r="BK267" s="83">
        <v>0</v>
      </c>
      <c r="BL267" s="46" t="s">
        <v>1148</v>
      </c>
      <c r="BM267" s="83">
        <v>0</v>
      </c>
      <c r="BN267" s="46" t="s">
        <v>1148</v>
      </c>
      <c r="BO267" s="83">
        <v>0</v>
      </c>
      <c r="BP267" s="46" t="s">
        <v>1148</v>
      </c>
      <c r="BQ267" s="83">
        <v>0</v>
      </c>
      <c r="BR267" s="46" t="s">
        <v>1148</v>
      </c>
      <c r="BS267" s="85">
        <v>1766</v>
      </c>
      <c r="BT267" s="46" t="s">
        <v>1148</v>
      </c>
      <c r="BU267" s="46">
        <v>3</v>
      </c>
      <c r="BV267" s="46" t="s">
        <v>1148</v>
      </c>
      <c r="BW267" s="46">
        <v>0</v>
      </c>
      <c r="BX267" s="46" t="s">
        <v>1148</v>
      </c>
      <c r="BY267" s="46">
        <v>0</v>
      </c>
      <c r="BZ267" s="46" t="s">
        <v>1148</v>
      </c>
      <c r="CA267" s="46">
        <v>0</v>
      </c>
      <c r="CB267" s="46" t="s">
        <v>1148</v>
      </c>
      <c r="CC267" s="46">
        <v>0</v>
      </c>
      <c r="CD267" s="46" t="s">
        <v>1148</v>
      </c>
      <c r="CE267" s="209">
        <v>3</v>
      </c>
      <c r="CF267" s="7" t="s">
        <v>1148</v>
      </c>
      <c r="CH267" s="41">
        <v>1120280</v>
      </c>
      <c r="CI267" s="41" t="s">
        <v>1148</v>
      </c>
      <c r="CJ267" s="41">
        <v>36207</v>
      </c>
      <c r="CK267" s="41" t="s">
        <v>1148</v>
      </c>
      <c r="CL267" s="41">
        <v>0</v>
      </c>
      <c r="CM267" s="41" t="s">
        <v>1148</v>
      </c>
      <c r="CN267" s="41">
        <v>124704</v>
      </c>
      <c r="CO267" s="41" t="s">
        <v>1148</v>
      </c>
      <c r="CP267" s="43">
        <v>1281191</v>
      </c>
      <c r="CQ267" s="7" t="s">
        <v>1148</v>
      </c>
      <c r="CS267" s="39">
        <v>19.624082540683517</v>
      </c>
      <c r="CT267" s="39" t="s">
        <v>1148</v>
      </c>
      <c r="CU267" s="39">
        <v>26.839881393624907</v>
      </c>
      <c r="CV267" s="39" t="s">
        <v>1148</v>
      </c>
      <c r="CW267" s="39" t="s">
        <v>1148</v>
      </c>
      <c r="CX267" s="39" t="s">
        <v>1148</v>
      </c>
      <c r="CY267" s="39">
        <v>35.875719217491373</v>
      </c>
      <c r="CZ267" s="39" t="s">
        <v>1148</v>
      </c>
      <c r="DA267" s="44">
        <v>20.693742731619071</v>
      </c>
      <c r="DB267" s="7" t="s">
        <v>1148</v>
      </c>
      <c r="DC267" s="1" t="str">
        <f t="shared" si="4"/>
        <v>No</v>
      </c>
    </row>
    <row r="268" spans="1:107">
      <c r="A268" s="7" t="s">
        <v>794</v>
      </c>
      <c r="B268" s="7" t="s">
        <v>795</v>
      </c>
      <c r="C268" s="37" t="s">
        <v>38</v>
      </c>
      <c r="D268" s="298">
        <v>7049</v>
      </c>
      <c r="E268" s="299">
        <v>70049</v>
      </c>
      <c r="F268" s="27" t="s">
        <v>189</v>
      </c>
      <c r="G268" s="73" t="s">
        <v>160</v>
      </c>
      <c r="H268" s="35">
        <v>280051</v>
      </c>
      <c r="I268" s="35">
        <v>38</v>
      </c>
      <c r="J268" s="294"/>
      <c r="K268" s="8">
        <v>53597</v>
      </c>
      <c r="L268" s="8" t="s">
        <v>1148</v>
      </c>
      <c r="M268" s="8">
        <v>2738</v>
      </c>
      <c r="N268" s="9" t="s">
        <v>1148</v>
      </c>
      <c r="O268" s="8">
        <v>28</v>
      </c>
      <c r="P268" s="9" t="s">
        <v>1148</v>
      </c>
      <c r="Q268" s="8">
        <v>4013</v>
      </c>
      <c r="R268" s="9" t="s">
        <v>1148</v>
      </c>
      <c r="S268" s="8">
        <v>0</v>
      </c>
      <c r="T268" s="9" t="s">
        <v>1148</v>
      </c>
      <c r="U268" s="33">
        <v>60376</v>
      </c>
      <c r="V268" s="9" t="s">
        <v>1148</v>
      </c>
      <c r="W268" s="30">
        <v>48.07</v>
      </c>
      <c r="X268" s="9" t="s">
        <v>1148</v>
      </c>
      <c r="Y268" s="30">
        <v>1.31</v>
      </c>
      <c r="Z268" s="9" t="s">
        <v>1148</v>
      </c>
      <c r="AA268" s="30">
        <v>0.02</v>
      </c>
      <c r="AB268" s="9" t="s">
        <v>1148</v>
      </c>
      <c r="AC268" s="30">
        <v>2.0699999999999998</v>
      </c>
      <c r="AD268" s="9" t="s">
        <v>1148</v>
      </c>
      <c r="AE268" s="80">
        <v>0</v>
      </c>
      <c r="AF268" s="46" t="s">
        <v>1148</v>
      </c>
      <c r="AG268" s="88">
        <v>51.47</v>
      </c>
      <c r="AH268" s="47" t="s">
        <v>1148</v>
      </c>
      <c r="AJ268" s="83">
        <v>4147</v>
      </c>
      <c r="AK268" s="46" t="s">
        <v>1148</v>
      </c>
      <c r="AL268" s="83">
        <v>2738</v>
      </c>
      <c r="AM268" s="46" t="s">
        <v>1148</v>
      </c>
      <c r="AN268" s="83">
        <v>28</v>
      </c>
      <c r="AO268" s="46" t="s">
        <v>1148</v>
      </c>
      <c r="AP268" s="83">
        <v>4013</v>
      </c>
      <c r="AQ268" s="46" t="s">
        <v>1148</v>
      </c>
      <c r="AR268" s="83">
        <v>0</v>
      </c>
      <c r="AS268" s="46" t="s">
        <v>1148</v>
      </c>
      <c r="AT268" s="204">
        <v>10926</v>
      </c>
      <c r="AU268" s="46" t="s">
        <v>1148</v>
      </c>
      <c r="AV268" s="46">
        <v>2.0699999999999998</v>
      </c>
      <c r="AW268" s="46" t="s">
        <v>1148</v>
      </c>
      <c r="AX268" s="46">
        <v>1.31</v>
      </c>
      <c r="AY268" s="46" t="s">
        <v>1148</v>
      </c>
      <c r="AZ268" s="46">
        <v>0.02</v>
      </c>
      <c r="BA268" s="46" t="s">
        <v>1148</v>
      </c>
      <c r="BB268" s="46">
        <v>2.0699999999999998</v>
      </c>
      <c r="BC268" s="46" t="s">
        <v>1148</v>
      </c>
      <c r="BD268" s="46">
        <v>0</v>
      </c>
      <c r="BE268" s="46" t="s">
        <v>1148</v>
      </c>
      <c r="BF268" s="209">
        <v>5.47</v>
      </c>
      <c r="BG268" s="7" t="s">
        <v>1148</v>
      </c>
      <c r="BI268" s="83">
        <v>49450</v>
      </c>
      <c r="BJ268" s="46" t="s">
        <v>1148</v>
      </c>
      <c r="BK268" s="83">
        <v>0</v>
      </c>
      <c r="BL268" s="46" t="s">
        <v>1148</v>
      </c>
      <c r="BM268" s="83">
        <v>0</v>
      </c>
      <c r="BN268" s="46" t="s">
        <v>1148</v>
      </c>
      <c r="BO268" s="83">
        <v>0</v>
      </c>
      <c r="BP268" s="46" t="s">
        <v>1148</v>
      </c>
      <c r="BQ268" s="83">
        <v>0</v>
      </c>
      <c r="BR268" s="46" t="s">
        <v>1148</v>
      </c>
      <c r="BS268" s="85">
        <v>49450</v>
      </c>
      <c r="BT268" s="46" t="s">
        <v>1148</v>
      </c>
      <c r="BU268" s="46">
        <v>46</v>
      </c>
      <c r="BV268" s="46" t="s">
        <v>1148</v>
      </c>
      <c r="BW268" s="46">
        <v>0</v>
      </c>
      <c r="BX268" s="46" t="s">
        <v>1148</v>
      </c>
      <c r="BY268" s="46">
        <v>0</v>
      </c>
      <c r="BZ268" s="46" t="s">
        <v>1148</v>
      </c>
      <c r="CA268" s="46">
        <v>0</v>
      </c>
      <c r="CB268" s="46" t="s">
        <v>1148</v>
      </c>
      <c r="CC268" s="46">
        <v>0</v>
      </c>
      <c r="CD268" s="46" t="s">
        <v>1148</v>
      </c>
      <c r="CE268" s="209">
        <v>46</v>
      </c>
      <c r="CF268" s="7" t="s">
        <v>1148</v>
      </c>
      <c r="CH268" s="41">
        <v>0</v>
      </c>
      <c r="CI268" s="41" t="s">
        <v>1148</v>
      </c>
      <c r="CJ268" s="41">
        <v>0</v>
      </c>
      <c r="CK268" s="41" t="s">
        <v>1148</v>
      </c>
      <c r="CL268" s="41">
        <v>0</v>
      </c>
      <c r="CM268" s="41" t="s">
        <v>1148</v>
      </c>
      <c r="CN268" s="41">
        <v>0</v>
      </c>
      <c r="CO268" s="41" t="s">
        <v>1148</v>
      </c>
      <c r="CP268" s="43">
        <v>0</v>
      </c>
      <c r="CQ268" s="7" t="s">
        <v>1148</v>
      </c>
      <c r="CS268" s="39">
        <v>0</v>
      </c>
      <c r="CT268" s="39" t="s">
        <v>1148</v>
      </c>
      <c r="CU268" s="39">
        <v>0</v>
      </c>
      <c r="CV268" s="39" t="s">
        <v>1148</v>
      </c>
      <c r="CW268" s="39">
        <v>0</v>
      </c>
      <c r="CX268" s="39" t="s">
        <v>1148</v>
      </c>
      <c r="CY268" s="39">
        <v>0</v>
      </c>
      <c r="CZ268" s="39" t="s">
        <v>1148</v>
      </c>
      <c r="DA268" s="44">
        <v>0</v>
      </c>
      <c r="DB268" s="7" t="s">
        <v>1148</v>
      </c>
      <c r="DC268" s="1" t="str">
        <f t="shared" si="4"/>
        <v>No</v>
      </c>
    </row>
    <row r="269" spans="1:107">
      <c r="A269" s="7" t="s">
        <v>416</v>
      </c>
      <c r="B269" s="7" t="s">
        <v>417</v>
      </c>
      <c r="C269" s="37" t="s">
        <v>93</v>
      </c>
      <c r="D269" s="298">
        <v>5002</v>
      </c>
      <c r="E269" s="299">
        <v>50002</v>
      </c>
      <c r="F269" s="27" t="s">
        <v>164</v>
      </c>
      <c r="G269" s="73" t="s">
        <v>160</v>
      </c>
      <c r="H269" s="35">
        <v>206520</v>
      </c>
      <c r="I269" s="35">
        <v>38</v>
      </c>
      <c r="J269" s="294"/>
      <c r="K269" s="8">
        <v>95915</v>
      </c>
      <c r="L269" s="8" t="s">
        <v>1148</v>
      </c>
      <c r="M269" s="8">
        <v>18066</v>
      </c>
      <c r="N269" s="9" t="s">
        <v>1148</v>
      </c>
      <c r="O269" s="8">
        <v>1616</v>
      </c>
      <c r="P269" s="9" t="s">
        <v>1148</v>
      </c>
      <c r="Q269" s="8">
        <v>6966</v>
      </c>
      <c r="R269" s="9" t="s">
        <v>1148</v>
      </c>
      <c r="S269" s="8">
        <v>0</v>
      </c>
      <c r="T269" s="9" t="s">
        <v>1148</v>
      </c>
      <c r="U269" s="33">
        <v>122563</v>
      </c>
      <c r="V269" s="9" t="s">
        <v>1148</v>
      </c>
      <c r="W269" s="30">
        <v>47</v>
      </c>
      <c r="X269" s="9" t="s">
        <v>1148</v>
      </c>
      <c r="Y269" s="30">
        <v>10</v>
      </c>
      <c r="Z269" s="9" t="s">
        <v>1148</v>
      </c>
      <c r="AA269" s="30">
        <v>1</v>
      </c>
      <c r="AB269" s="9" t="s">
        <v>1148</v>
      </c>
      <c r="AC269" s="30">
        <v>6</v>
      </c>
      <c r="AD269" s="9" t="s">
        <v>1148</v>
      </c>
      <c r="AE269" s="80">
        <v>0</v>
      </c>
      <c r="AF269" s="46" t="s">
        <v>1148</v>
      </c>
      <c r="AG269" s="88">
        <v>64</v>
      </c>
      <c r="AH269" s="47" t="s">
        <v>1148</v>
      </c>
      <c r="AJ269" s="83">
        <v>95915</v>
      </c>
      <c r="AK269" s="46" t="s">
        <v>1148</v>
      </c>
      <c r="AL269" s="83">
        <v>18066</v>
      </c>
      <c r="AM269" s="46" t="s">
        <v>1148</v>
      </c>
      <c r="AN269" s="83">
        <v>0</v>
      </c>
      <c r="AO269" s="46" t="s">
        <v>1148</v>
      </c>
      <c r="AP269" s="83">
        <v>4815</v>
      </c>
      <c r="AQ269" s="46" t="s">
        <v>1148</v>
      </c>
      <c r="AR269" s="83">
        <v>0</v>
      </c>
      <c r="AS269" s="46" t="s">
        <v>1148</v>
      </c>
      <c r="AT269" s="204">
        <v>118796</v>
      </c>
      <c r="AU269" s="46" t="s">
        <v>1148</v>
      </c>
      <c r="AV269" s="46">
        <v>47</v>
      </c>
      <c r="AW269" s="46" t="s">
        <v>1148</v>
      </c>
      <c r="AX269" s="46">
        <v>10</v>
      </c>
      <c r="AY269" s="46" t="s">
        <v>1148</v>
      </c>
      <c r="AZ269" s="46">
        <v>0</v>
      </c>
      <c r="BA269" s="46" t="s">
        <v>1148</v>
      </c>
      <c r="BB269" s="46">
        <v>3</v>
      </c>
      <c r="BC269" s="46" t="s">
        <v>1148</v>
      </c>
      <c r="BD269" s="46">
        <v>0</v>
      </c>
      <c r="BE269" s="46" t="s">
        <v>1148</v>
      </c>
      <c r="BF269" s="209">
        <v>60</v>
      </c>
      <c r="BG269" s="7" t="s">
        <v>1148</v>
      </c>
      <c r="BI269" s="83">
        <v>0</v>
      </c>
      <c r="BJ269" s="46" t="s">
        <v>1148</v>
      </c>
      <c r="BK269" s="83">
        <v>0</v>
      </c>
      <c r="BL269" s="46" t="s">
        <v>1148</v>
      </c>
      <c r="BM269" s="83">
        <v>1616</v>
      </c>
      <c r="BN269" s="46" t="s">
        <v>1148</v>
      </c>
      <c r="BO269" s="83">
        <v>2151</v>
      </c>
      <c r="BP269" s="46" t="s">
        <v>1148</v>
      </c>
      <c r="BQ269" s="83">
        <v>0</v>
      </c>
      <c r="BR269" s="46" t="s">
        <v>1148</v>
      </c>
      <c r="BS269" s="85">
        <v>3767</v>
      </c>
      <c r="BT269" s="46" t="s">
        <v>1148</v>
      </c>
      <c r="BU269" s="46">
        <v>0</v>
      </c>
      <c r="BV269" s="46" t="s">
        <v>1148</v>
      </c>
      <c r="BW269" s="46">
        <v>0</v>
      </c>
      <c r="BX269" s="46" t="s">
        <v>1148</v>
      </c>
      <c r="BY269" s="46">
        <v>1</v>
      </c>
      <c r="BZ269" s="46" t="s">
        <v>1148</v>
      </c>
      <c r="CA269" s="46">
        <v>3</v>
      </c>
      <c r="CB269" s="46" t="s">
        <v>1148</v>
      </c>
      <c r="CC269" s="46">
        <v>0</v>
      </c>
      <c r="CD269" s="46" t="s">
        <v>1148</v>
      </c>
      <c r="CE269" s="209">
        <v>4</v>
      </c>
      <c r="CF269" s="7" t="s">
        <v>1148</v>
      </c>
      <c r="CH269" s="41">
        <v>0</v>
      </c>
      <c r="CI269" s="41" t="s">
        <v>1148</v>
      </c>
      <c r="CJ269" s="41">
        <v>0</v>
      </c>
      <c r="CK269" s="41" t="s">
        <v>1148</v>
      </c>
      <c r="CL269" s="41">
        <v>0</v>
      </c>
      <c r="CM269" s="41" t="s">
        <v>1148</v>
      </c>
      <c r="CN269" s="41">
        <v>0</v>
      </c>
      <c r="CO269" s="41" t="s">
        <v>1148</v>
      </c>
      <c r="CP269" s="43">
        <v>0</v>
      </c>
      <c r="CQ269" s="7" t="s">
        <v>1148</v>
      </c>
      <c r="CS269" s="39">
        <v>0</v>
      </c>
      <c r="CT269" s="39" t="s">
        <v>1148</v>
      </c>
      <c r="CU269" s="39">
        <v>0</v>
      </c>
      <c r="CV269" s="39" t="s">
        <v>1148</v>
      </c>
      <c r="CW269" s="39">
        <v>0</v>
      </c>
      <c r="CX269" s="39" t="s">
        <v>1148</v>
      </c>
      <c r="CY269" s="39">
        <v>0</v>
      </c>
      <c r="CZ269" s="39" t="s">
        <v>1148</v>
      </c>
      <c r="DA269" s="44">
        <v>0</v>
      </c>
      <c r="DB269" s="7" t="s">
        <v>1148</v>
      </c>
      <c r="DC269" s="1" t="str">
        <f t="shared" si="4"/>
        <v>No</v>
      </c>
    </row>
    <row r="270" spans="1:107">
      <c r="A270" s="7" t="s">
        <v>225</v>
      </c>
      <c r="B270" s="7" t="s">
        <v>226</v>
      </c>
      <c r="C270" s="37" t="s">
        <v>42</v>
      </c>
      <c r="D270" s="298">
        <v>5110</v>
      </c>
      <c r="E270" s="299">
        <v>50110</v>
      </c>
      <c r="F270" s="27" t="s">
        <v>167</v>
      </c>
      <c r="G270" s="73" t="s">
        <v>160</v>
      </c>
      <c r="H270" s="35">
        <v>108657</v>
      </c>
      <c r="I270" s="35">
        <v>38</v>
      </c>
      <c r="J270" s="294"/>
      <c r="K270" s="8">
        <v>144411</v>
      </c>
      <c r="L270" s="8" t="s">
        <v>1148</v>
      </c>
      <c r="M270" s="8">
        <v>27680</v>
      </c>
      <c r="N270" s="9" t="s">
        <v>1148</v>
      </c>
      <c r="O270" s="8">
        <v>2075</v>
      </c>
      <c r="P270" s="9" t="s">
        <v>1148</v>
      </c>
      <c r="Q270" s="8">
        <v>9325</v>
      </c>
      <c r="R270" s="9" t="s">
        <v>1148</v>
      </c>
      <c r="S270" s="8">
        <v>0</v>
      </c>
      <c r="T270" s="9" t="s">
        <v>1148</v>
      </c>
      <c r="U270" s="33">
        <v>183491</v>
      </c>
      <c r="V270" s="9" t="s">
        <v>1148</v>
      </c>
      <c r="W270" s="30">
        <v>83</v>
      </c>
      <c r="X270" s="9" t="s">
        <v>1148</v>
      </c>
      <c r="Y270" s="30">
        <v>14.2</v>
      </c>
      <c r="Z270" s="9" t="s">
        <v>1148</v>
      </c>
      <c r="AA270" s="30">
        <v>1.2</v>
      </c>
      <c r="AB270" s="9" t="s">
        <v>1148</v>
      </c>
      <c r="AC270" s="30">
        <v>5</v>
      </c>
      <c r="AD270" s="9" t="s">
        <v>1148</v>
      </c>
      <c r="AE270" s="80">
        <v>0</v>
      </c>
      <c r="AF270" s="46" t="s">
        <v>1148</v>
      </c>
      <c r="AG270" s="88">
        <v>103.4</v>
      </c>
      <c r="AH270" s="47" t="s">
        <v>1148</v>
      </c>
      <c r="AJ270" s="83">
        <v>87921</v>
      </c>
      <c r="AK270" s="46" t="s">
        <v>1148</v>
      </c>
      <c r="AL270" s="83">
        <v>26525</v>
      </c>
      <c r="AM270" s="46" t="s">
        <v>1148</v>
      </c>
      <c r="AN270" s="83">
        <v>2075</v>
      </c>
      <c r="AO270" s="46" t="s">
        <v>1148</v>
      </c>
      <c r="AP270" s="83">
        <v>9325</v>
      </c>
      <c r="AQ270" s="46" t="s">
        <v>1148</v>
      </c>
      <c r="AR270" s="83">
        <v>0</v>
      </c>
      <c r="AS270" s="46" t="s">
        <v>1148</v>
      </c>
      <c r="AT270" s="204">
        <v>125846</v>
      </c>
      <c r="AU270" s="46" t="s">
        <v>1148</v>
      </c>
      <c r="AV270" s="46">
        <v>49</v>
      </c>
      <c r="AW270" s="46" t="s">
        <v>1148</v>
      </c>
      <c r="AX270" s="46">
        <v>13.2</v>
      </c>
      <c r="AY270" s="46" t="s">
        <v>1148</v>
      </c>
      <c r="AZ270" s="46">
        <v>1.2</v>
      </c>
      <c r="BA270" s="46" t="s">
        <v>1148</v>
      </c>
      <c r="BB270" s="46">
        <v>5</v>
      </c>
      <c r="BC270" s="46" t="s">
        <v>1148</v>
      </c>
      <c r="BD270" s="46">
        <v>0</v>
      </c>
      <c r="BE270" s="46" t="s">
        <v>1148</v>
      </c>
      <c r="BF270" s="209">
        <v>68.400000000000006</v>
      </c>
      <c r="BG270" s="7" t="s">
        <v>1148</v>
      </c>
      <c r="BI270" s="83">
        <v>56490</v>
      </c>
      <c r="BJ270" s="46" t="s">
        <v>1148</v>
      </c>
      <c r="BK270" s="83">
        <v>1155</v>
      </c>
      <c r="BL270" s="46" t="s">
        <v>1148</v>
      </c>
      <c r="BM270" s="83">
        <v>0</v>
      </c>
      <c r="BN270" s="46" t="s">
        <v>1148</v>
      </c>
      <c r="BO270" s="83">
        <v>0</v>
      </c>
      <c r="BP270" s="46" t="s">
        <v>1148</v>
      </c>
      <c r="BQ270" s="83">
        <v>0</v>
      </c>
      <c r="BR270" s="46" t="s">
        <v>1148</v>
      </c>
      <c r="BS270" s="85">
        <v>57645</v>
      </c>
      <c r="BT270" s="46" t="s">
        <v>1148</v>
      </c>
      <c r="BU270" s="46">
        <v>34</v>
      </c>
      <c r="BV270" s="46" t="s">
        <v>1148</v>
      </c>
      <c r="BW270" s="46">
        <v>1</v>
      </c>
      <c r="BX270" s="46" t="s">
        <v>1148</v>
      </c>
      <c r="BY270" s="46">
        <v>0</v>
      </c>
      <c r="BZ270" s="46" t="s">
        <v>1148</v>
      </c>
      <c r="CA270" s="46">
        <v>0</v>
      </c>
      <c r="CB270" s="46" t="s">
        <v>1148</v>
      </c>
      <c r="CC270" s="46">
        <v>0</v>
      </c>
      <c r="CD270" s="46" t="s">
        <v>1148</v>
      </c>
      <c r="CE270" s="209">
        <v>35</v>
      </c>
      <c r="CF270" s="7" t="s">
        <v>1148</v>
      </c>
      <c r="CH270" s="41">
        <v>0</v>
      </c>
      <c r="CI270" s="41" t="s">
        <v>1148</v>
      </c>
      <c r="CJ270" s="41">
        <v>0</v>
      </c>
      <c r="CK270" s="41" t="s">
        <v>1148</v>
      </c>
      <c r="CL270" s="41">
        <v>0</v>
      </c>
      <c r="CM270" s="41" t="s">
        <v>1148</v>
      </c>
      <c r="CN270" s="41">
        <v>0</v>
      </c>
      <c r="CO270" s="41" t="s">
        <v>1148</v>
      </c>
      <c r="CP270" s="43">
        <v>0</v>
      </c>
      <c r="CQ270" s="7" t="s">
        <v>1148</v>
      </c>
      <c r="CS270" s="39">
        <v>0</v>
      </c>
      <c r="CT270" s="39" t="s">
        <v>1148</v>
      </c>
      <c r="CU270" s="39">
        <v>0</v>
      </c>
      <c r="CV270" s="39" t="s">
        <v>1148</v>
      </c>
      <c r="CW270" s="39">
        <v>0</v>
      </c>
      <c r="CX270" s="39" t="s">
        <v>1148</v>
      </c>
      <c r="CY270" s="39">
        <v>0</v>
      </c>
      <c r="CZ270" s="39" t="s">
        <v>1148</v>
      </c>
      <c r="DA270" s="44">
        <v>0</v>
      </c>
      <c r="DB270" s="7" t="s">
        <v>1148</v>
      </c>
      <c r="DC270" s="1" t="str">
        <f t="shared" si="4"/>
        <v>No</v>
      </c>
    </row>
    <row r="271" spans="1:107">
      <c r="A271" s="7" t="s">
        <v>502</v>
      </c>
      <c r="B271" s="7" t="s">
        <v>503</v>
      </c>
      <c r="C271" s="37" t="s">
        <v>42</v>
      </c>
      <c r="D271" s="298">
        <v>5043</v>
      </c>
      <c r="E271" s="299">
        <v>50043</v>
      </c>
      <c r="F271" s="27" t="s">
        <v>164</v>
      </c>
      <c r="G271" s="73" t="s">
        <v>160</v>
      </c>
      <c r="H271" s="35">
        <v>229351</v>
      </c>
      <c r="I271" s="35">
        <v>38</v>
      </c>
      <c r="J271" s="294"/>
      <c r="K271" s="8">
        <v>137872</v>
      </c>
      <c r="L271" s="8" t="s">
        <v>1148</v>
      </c>
      <c r="M271" s="8">
        <v>27504</v>
      </c>
      <c r="N271" s="9" t="s">
        <v>1148</v>
      </c>
      <c r="O271" s="8">
        <v>4487</v>
      </c>
      <c r="P271" s="9" t="s">
        <v>1148</v>
      </c>
      <c r="Q271" s="8">
        <v>7624</v>
      </c>
      <c r="R271" s="9" t="s">
        <v>1148</v>
      </c>
      <c r="S271" s="8">
        <v>0</v>
      </c>
      <c r="T271" s="9" t="s">
        <v>1148</v>
      </c>
      <c r="U271" s="33">
        <v>177487</v>
      </c>
      <c r="V271" s="9" t="s">
        <v>1148</v>
      </c>
      <c r="W271" s="30">
        <v>79.099999999999994</v>
      </c>
      <c r="X271" s="9" t="s">
        <v>1148</v>
      </c>
      <c r="Y271" s="30">
        <v>19.600000000000001</v>
      </c>
      <c r="Z271" s="9" t="s">
        <v>1148</v>
      </c>
      <c r="AA271" s="30">
        <v>8.3000000000000007</v>
      </c>
      <c r="AB271" s="9" t="s">
        <v>1148</v>
      </c>
      <c r="AC271" s="30">
        <v>5.0999999999999996</v>
      </c>
      <c r="AD271" s="9" t="s">
        <v>1148</v>
      </c>
      <c r="AE271" s="80">
        <v>0</v>
      </c>
      <c r="AF271" s="46" t="s">
        <v>1148</v>
      </c>
      <c r="AG271" s="88">
        <v>112.1</v>
      </c>
      <c r="AH271" s="47" t="s">
        <v>1148</v>
      </c>
      <c r="AJ271" s="83">
        <v>108534</v>
      </c>
      <c r="AK271" s="46" t="s">
        <v>1148</v>
      </c>
      <c r="AL271" s="83">
        <v>20137</v>
      </c>
      <c r="AM271" s="46" t="s">
        <v>1148</v>
      </c>
      <c r="AN271" s="83">
        <v>497</v>
      </c>
      <c r="AO271" s="46" t="s">
        <v>1148</v>
      </c>
      <c r="AP271" s="83">
        <v>7624</v>
      </c>
      <c r="AQ271" s="46" t="s">
        <v>1148</v>
      </c>
      <c r="AR271" s="83">
        <v>0</v>
      </c>
      <c r="AS271" s="46" t="s">
        <v>1148</v>
      </c>
      <c r="AT271" s="204">
        <v>136792</v>
      </c>
      <c r="AU271" s="46" t="s">
        <v>1148</v>
      </c>
      <c r="AV271" s="46">
        <v>57.1</v>
      </c>
      <c r="AW271" s="46" t="s">
        <v>1148</v>
      </c>
      <c r="AX271" s="46">
        <v>10.600000000000001</v>
      </c>
      <c r="AY271" s="46" t="s">
        <v>1148</v>
      </c>
      <c r="AZ271" s="46">
        <v>4.3</v>
      </c>
      <c r="BA271" s="46" t="s">
        <v>1148</v>
      </c>
      <c r="BB271" s="46">
        <v>5.0999999999999996</v>
      </c>
      <c r="BC271" s="46" t="s">
        <v>1148</v>
      </c>
      <c r="BD271" s="46">
        <v>0</v>
      </c>
      <c r="BE271" s="46" t="s">
        <v>1148</v>
      </c>
      <c r="BF271" s="209">
        <v>77.099999999999994</v>
      </c>
      <c r="BG271" s="7" t="s">
        <v>1148</v>
      </c>
      <c r="BI271" s="83">
        <v>29338</v>
      </c>
      <c r="BJ271" s="46" t="s">
        <v>1148</v>
      </c>
      <c r="BK271" s="83">
        <v>7367</v>
      </c>
      <c r="BL271" s="46" t="s">
        <v>1148</v>
      </c>
      <c r="BM271" s="83">
        <v>3990</v>
      </c>
      <c r="BN271" s="46" t="s">
        <v>1148</v>
      </c>
      <c r="BO271" s="83">
        <v>0</v>
      </c>
      <c r="BP271" s="46" t="s">
        <v>1148</v>
      </c>
      <c r="BQ271" s="83">
        <v>0</v>
      </c>
      <c r="BR271" s="46" t="s">
        <v>1148</v>
      </c>
      <c r="BS271" s="85">
        <v>40695</v>
      </c>
      <c r="BT271" s="46" t="s">
        <v>1148</v>
      </c>
      <c r="BU271" s="46">
        <v>22</v>
      </c>
      <c r="BV271" s="46" t="s">
        <v>1148</v>
      </c>
      <c r="BW271" s="46">
        <v>9</v>
      </c>
      <c r="BX271" s="46" t="s">
        <v>1148</v>
      </c>
      <c r="BY271" s="46">
        <v>4</v>
      </c>
      <c r="BZ271" s="46" t="s">
        <v>1148</v>
      </c>
      <c r="CA271" s="46">
        <v>0</v>
      </c>
      <c r="CB271" s="46" t="s">
        <v>1148</v>
      </c>
      <c r="CC271" s="46">
        <v>0</v>
      </c>
      <c r="CD271" s="46" t="s">
        <v>1148</v>
      </c>
      <c r="CE271" s="209">
        <v>35</v>
      </c>
      <c r="CF271" s="7" t="s">
        <v>1148</v>
      </c>
      <c r="CH271" s="41">
        <v>0</v>
      </c>
      <c r="CI271" s="41" t="s">
        <v>1148</v>
      </c>
      <c r="CJ271" s="41">
        <v>0</v>
      </c>
      <c r="CK271" s="41" t="s">
        <v>1148</v>
      </c>
      <c r="CL271" s="41">
        <v>0</v>
      </c>
      <c r="CM271" s="41" t="s">
        <v>1148</v>
      </c>
      <c r="CN271" s="41">
        <v>0</v>
      </c>
      <c r="CO271" s="41" t="s">
        <v>1148</v>
      </c>
      <c r="CP271" s="43">
        <v>0</v>
      </c>
      <c r="CQ271" s="7" t="s">
        <v>1148</v>
      </c>
      <c r="CS271" s="39">
        <v>0</v>
      </c>
      <c r="CT271" s="39" t="s">
        <v>1148</v>
      </c>
      <c r="CU271" s="39">
        <v>0</v>
      </c>
      <c r="CV271" s="39" t="s">
        <v>1148</v>
      </c>
      <c r="CW271" s="39">
        <v>0</v>
      </c>
      <c r="CX271" s="39" t="s">
        <v>1148</v>
      </c>
      <c r="CY271" s="39">
        <v>0</v>
      </c>
      <c r="CZ271" s="39" t="s">
        <v>1148</v>
      </c>
      <c r="DA271" s="44">
        <v>0</v>
      </c>
      <c r="DB271" s="7" t="s">
        <v>1148</v>
      </c>
      <c r="DC271" s="1" t="str">
        <f t="shared" si="4"/>
        <v>No</v>
      </c>
    </row>
    <row r="272" spans="1:107">
      <c r="A272" s="7" t="s">
        <v>172</v>
      </c>
      <c r="B272" s="7" t="s">
        <v>173</v>
      </c>
      <c r="C272" s="37" t="s">
        <v>73</v>
      </c>
      <c r="D272" s="298">
        <v>5157</v>
      </c>
      <c r="E272" s="299">
        <v>50157</v>
      </c>
      <c r="F272" s="27" t="s">
        <v>167</v>
      </c>
      <c r="G272" s="73" t="s">
        <v>160</v>
      </c>
      <c r="H272" s="35">
        <v>1624827</v>
      </c>
      <c r="I272" s="35">
        <v>38</v>
      </c>
      <c r="J272" s="294"/>
      <c r="K272" s="8">
        <v>127958</v>
      </c>
      <c r="L272" s="8" t="s">
        <v>1148</v>
      </c>
      <c r="M272" s="8">
        <v>9526</v>
      </c>
      <c r="N272" s="9" t="s">
        <v>1148</v>
      </c>
      <c r="O272" s="8">
        <v>1598</v>
      </c>
      <c r="P272" s="9" t="s">
        <v>1148</v>
      </c>
      <c r="Q272" s="8">
        <v>9181</v>
      </c>
      <c r="R272" s="9" t="s">
        <v>1148</v>
      </c>
      <c r="S272" s="8">
        <v>0</v>
      </c>
      <c r="T272" s="9" t="s">
        <v>1148</v>
      </c>
      <c r="U272" s="33">
        <v>148263</v>
      </c>
      <c r="V272" s="9" t="s">
        <v>1148</v>
      </c>
      <c r="W272" s="30">
        <v>87</v>
      </c>
      <c r="X272" s="9" t="s">
        <v>1148</v>
      </c>
      <c r="Y272" s="30">
        <v>5</v>
      </c>
      <c r="Z272" s="9" t="s">
        <v>1148</v>
      </c>
      <c r="AA272" s="30">
        <v>1.02</v>
      </c>
      <c r="AB272" s="9" t="s">
        <v>1148</v>
      </c>
      <c r="AC272" s="30">
        <v>6.01</v>
      </c>
      <c r="AD272" s="9" t="s">
        <v>1148</v>
      </c>
      <c r="AE272" s="80">
        <v>0</v>
      </c>
      <c r="AF272" s="46" t="s">
        <v>1148</v>
      </c>
      <c r="AG272" s="88">
        <v>99.029999999999987</v>
      </c>
      <c r="AH272" s="47" t="s">
        <v>1148</v>
      </c>
      <c r="AJ272" s="83">
        <v>9725</v>
      </c>
      <c r="AK272" s="46" t="s">
        <v>1148</v>
      </c>
      <c r="AL272" s="83">
        <v>1554</v>
      </c>
      <c r="AM272" s="46" t="s">
        <v>1148</v>
      </c>
      <c r="AN272" s="83">
        <v>389</v>
      </c>
      <c r="AO272" s="46" t="s">
        <v>1148</v>
      </c>
      <c r="AP272" s="83">
        <v>1946</v>
      </c>
      <c r="AQ272" s="46" t="s">
        <v>1148</v>
      </c>
      <c r="AR272" s="83">
        <v>0</v>
      </c>
      <c r="AS272" s="46" t="s">
        <v>1148</v>
      </c>
      <c r="AT272" s="204">
        <v>13614</v>
      </c>
      <c r="AU272" s="46" t="s">
        <v>1148</v>
      </c>
      <c r="AV272" s="46">
        <v>5</v>
      </c>
      <c r="AW272" s="46" t="s">
        <v>1148</v>
      </c>
      <c r="AX272" s="46">
        <v>0.81</v>
      </c>
      <c r="AY272" s="46" t="s">
        <v>1148</v>
      </c>
      <c r="AZ272" s="46">
        <v>0.21000000000000002</v>
      </c>
      <c r="BA272" s="46" t="s">
        <v>1148</v>
      </c>
      <c r="BB272" s="46">
        <v>1</v>
      </c>
      <c r="BC272" s="46" t="s">
        <v>1148</v>
      </c>
      <c r="BD272" s="46">
        <v>0</v>
      </c>
      <c r="BE272" s="46" t="s">
        <v>1148</v>
      </c>
      <c r="BF272" s="209">
        <v>7.02</v>
      </c>
      <c r="BG272" s="7" t="s">
        <v>1148</v>
      </c>
      <c r="BI272" s="83">
        <v>118233</v>
      </c>
      <c r="BJ272" s="46" t="s">
        <v>1148</v>
      </c>
      <c r="BK272" s="83">
        <v>7972</v>
      </c>
      <c r="BL272" s="46" t="s">
        <v>1148</v>
      </c>
      <c r="BM272" s="83">
        <v>1209</v>
      </c>
      <c r="BN272" s="46" t="s">
        <v>1148</v>
      </c>
      <c r="BO272" s="83">
        <v>7235</v>
      </c>
      <c r="BP272" s="46" t="s">
        <v>1148</v>
      </c>
      <c r="BQ272" s="83">
        <v>0</v>
      </c>
      <c r="BR272" s="46" t="s">
        <v>1148</v>
      </c>
      <c r="BS272" s="85">
        <v>134649</v>
      </c>
      <c r="BT272" s="46" t="s">
        <v>1148</v>
      </c>
      <c r="BU272" s="46">
        <v>82</v>
      </c>
      <c r="BV272" s="46" t="s">
        <v>1148</v>
      </c>
      <c r="BW272" s="46">
        <v>4.1899999999999995</v>
      </c>
      <c r="BX272" s="46" t="s">
        <v>1148</v>
      </c>
      <c r="BY272" s="46">
        <v>0.81</v>
      </c>
      <c r="BZ272" s="46" t="s">
        <v>1148</v>
      </c>
      <c r="CA272" s="46">
        <v>5.01</v>
      </c>
      <c r="CB272" s="46" t="s">
        <v>1148</v>
      </c>
      <c r="CC272" s="46">
        <v>0</v>
      </c>
      <c r="CD272" s="46" t="s">
        <v>1148</v>
      </c>
      <c r="CE272" s="209">
        <v>92.009999999999991</v>
      </c>
      <c r="CF272" s="7" t="s">
        <v>1148</v>
      </c>
      <c r="CH272" s="41">
        <v>0</v>
      </c>
      <c r="CI272" s="41" t="s">
        <v>1148</v>
      </c>
      <c r="CJ272" s="41">
        <v>0</v>
      </c>
      <c r="CK272" s="41" t="s">
        <v>1148</v>
      </c>
      <c r="CL272" s="41">
        <v>0</v>
      </c>
      <c r="CM272" s="41" t="s">
        <v>1148</v>
      </c>
      <c r="CN272" s="41">
        <v>0</v>
      </c>
      <c r="CO272" s="41" t="s">
        <v>1148</v>
      </c>
      <c r="CP272" s="43">
        <v>0</v>
      </c>
      <c r="CQ272" s="7" t="s">
        <v>1148</v>
      </c>
      <c r="CS272" s="39">
        <v>0</v>
      </c>
      <c r="CT272" s="39" t="s">
        <v>1148</v>
      </c>
      <c r="CU272" s="39">
        <v>0</v>
      </c>
      <c r="CV272" s="39" t="s">
        <v>1148</v>
      </c>
      <c r="CW272" s="39">
        <v>0</v>
      </c>
      <c r="CX272" s="39" t="s">
        <v>1148</v>
      </c>
      <c r="CY272" s="39">
        <v>0</v>
      </c>
      <c r="CZ272" s="39" t="s">
        <v>1148</v>
      </c>
      <c r="DA272" s="44">
        <v>0</v>
      </c>
      <c r="DB272" s="7" t="s">
        <v>1148</v>
      </c>
      <c r="DC272" s="1" t="str">
        <f t="shared" si="4"/>
        <v>No</v>
      </c>
    </row>
    <row r="273" spans="1:107">
      <c r="A273" s="7" t="s">
        <v>456</v>
      </c>
      <c r="B273" s="7" t="s">
        <v>457</v>
      </c>
      <c r="C273" s="37" t="s">
        <v>32</v>
      </c>
      <c r="D273" s="298">
        <v>4031</v>
      </c>
      <c r="E273" s="299">
        <v>40031</v>
      </c>
      <c r="F273" s="27" t="s">
        <v>167</v>
      </c>
      <c r="G273" s="73" t="s">
        <v>160</v>
      </c>
      <c r="H273" s="35">
        <v>262596</v>
      </c>
      <c r="I273" s="35">
        <v>38</v>
      </c>
      <c r="J273" s="294"/>
      <c r="K273" s="8">
        <v>126978</v>
      </c>
      <c r="L273" s="8" t="s">
        <v>1148</v>
      </c>
      <c r="M273" s="8">
        <v>36364</v>
      </c>
      <c r="N273" s="9" t="s">
        <v>1148</v>
      </c>
      <c r="O273" s="8">
        <v>8954</v>
      </c>
      <c r="P273" s="9" t="s">
        <v>1148</v>
      </c>
      <c r="Q273" s="8">
        <v>66730</v>
      </c>
      <c r="R273" s="9" t="s">
        <v>1148</v>
      </c>
      <c r="S273" s="8">
        <v>0</v>
      </c>
      <c r="T273" s="9" t="s">
        <v>1148</v>
      </c>
      <c r="U273" s="33">
        <v>239026</v>
      </c>
      <c r="V273" s="9" t="s">
        <v>1148</v>
      </c>
      <c r="W273" s="30">
        <v>89</v>
      </c>
      <c r="X273" s="9" t="s">
        <v>1148</v>
      </c>
      <c r="Y273" s="30">
        <v>27</v>
      </c>
      <c r="Z273" s="9" t="s">
        <v>1148</v>
      </c>
      <c r="AA273" s="30">
        <v>6</v>
      </c>
      <c r="AB273" s="9" t="s">
        <v>1148</v>
      </c>
      <c r="AC273" s="30">
        <v>38</v>
      </c>
      <c r="AD273" s="9" t="s">
        <v>1148</v>
      </c>
      <c r="AE273" s="80">
        <v>0</v>
      </c>
      <c r="AF273" s="46" t="s">
        <v>1148</v>
      </c>
      <c r="AG273" s="88">
        <v>160</v>
      </c>
      <c r="AH273" s="47" t="s">
        <v>1148</v>
      </c>
      <c r="AJ273" s="83">
        <v>122341</v>
      </c>
      <c r="AK273" s="46" t="s">
        <v>1148</v>
      </c>
      <c r="AL273" s="83">
        <v>29242</v>
      </c>
      <c r="AM273" s="46" t="s">
        <v>1148</v>
      </c>
      <c r="AN273" s="83">
        <v>8427</v>
      </c>
      <c r="AO273" s="46" t="s">
        <v>1148</v>
      </c>
      <c r="AP273" s="83">
        <v>64918</v>
      </c>
      <c r="AQ273" s="46" t="s">
        <v>1148</v>
      </c>
      <c r="AR273" s="83">
        <v>0</v>
      </c>
      <c r="AS273" s="46" t="s">
        <v>1148</v>
      </c>
      <c r="AT273" s="204">
        <v>224928</v>
      </c>
      <c r="AU273" s="46" t="s">
        <v>1148</v>
      </c>
      <c r="AV273" s="46">
        <v>75</v>
      </c>
      <c r="AW273" s="46" t="s">
        <v>1148</v>
      </c>
      <c r="AX273" s="46">
        <v>18</v>
      </c>
      <c r="AY273" s="46" t="s">
        <v>1148</v>
      </c>
      <c r="AZ273" s="46">
        <v>4</v>
      </c>
      <c r="BA273" s="46" t="s">
        <v>1148</v>
      </c>
      <c r="BB273" s="46">
        <v>35</v>
      </c>
      <c r="BC273" s="46" t="s">
        <v>1148</v>
      </c>
      <c r="BD273" s="46">
        <v>0</v>
      </c>
      <c r="BE273" s="46" t="s">
        <v>1148</v>
      </c>
      <c r="BF273" s="209">
        <v>132</v>
      </c>
      <c r="BG273" s="7" t="s">
        <v>1148</v>
      </c>
      <c r="BI273" s="83">
        <v>4637</v>
      </c>
      <c r="BJ273" s="46" t="s">
        <v>1148</v>
      </c>
      <c r="BK273" s="83">
        <v>7122</v>
      </c>
      <c r="BL273" s="46" t="s">
        <v>1148</v>
      </c>
      <c r="BM273" s="83">
        <v>527</v>
      </c>
      <c r="BN273" s="46" t="s">
        <v>1148</v>
      </c>
      <c r="BO273" s="83">
        <v>1812</v>
      </c>
      <c r="BP273" s="46" t="s">
        <v>1148</v>
      </c>
      <c r="BQ273" s="83">
        <v>0</v>
      </c>
      <c r="BR273" s="46" t="s">
        <v>1148</v>
      </c>
      <c r="BS273" s="85">
        <v>14098</v>
      </c>
      <c r="BT273" s="46" t="s">
        <v>1148</v>
      </c>
      <c r="BU273" s="46">
        <v>14</v>
      </c>
      <c r="BV273" s="46" t="s">
        <v>1148</v>
      </c>
      <c r="BW273" s="46">
        <v>9</v>
      </c>
      <c r="BX273" s="46" t="s">
        <v>1148</v>
      </c>
      <c r="BY273" s="46">
        <v>2</v>
      </c>
      <c r="BZ273" s="46" t="s">
        <v>1148</v>
      </c>
      <c r="CA273" s="46">
        <v>3</v>
      </c>
      <c r="CB273" s="46" t="s">
        <v>1148</v>
      </c>
      <c r="CC273" s="46">
        <v>0</v>
      </c>
      <c r="CD273" s="46" t="s">
        <v>1148</v>
      </c>
      <c r="CE273" s="209">
        <v>28</v>
      </c>
      <c r="CF273" s="7" t="s">
        <v>1148</v>
      </c>
      <c r="CH273" s="41">
        <v>2140932</v>
      </c>
      <c r="CI273" s="41" t="s">
        <v>1148</v>
      </c>
      <c r="CJ273" s="41">
        <v>702416</v>
      </c>
      <c r="CK273" s="41" t="s">
        <v>1148</v>
      </c>
      <c r="CL273" s="41">
        <v>176771</v>
      </c>
      <c r="CM273" s="41" t="s">
        <v>1148</v>
      </c>
      <c r="CN273" s="41">
        <v>1532449</v>
      </c>
      <c r="CO273" s="41" t="s">
        <v>1148</v>
      </c>
      <c r="CP273" s="43">
        <v>4552568</v>
      </c>
      <c r="CQ273" s="7" t="s">
        <v>1148</v>
      </c>
      <c r="CS273" s="39">
        <v>16.86065302650853</v>
      </c>
      <c r="CT273" s="39" t="s">
        <v>1148</v>
      </c>
      <c r="CU273" s="39">
        <v>19.316246837531626</v>
      </c>
      <c r="CV273" s="39" t="s">
        <v>1148</v>
      </c>
      <c r="CW273" s="39">
        <v>19.742126423944605</v>
      </c>
      <c r="CX273" s="39" t="s">
        <v>1148</v>
      </c>
      <c r="CY273" s="39">
        <v>22.964918327588791</v>
      </c>
      <c r="CZ273" s="39" t="s">
        <v>1148</v>
      </c>
      <c r="DA273" s="44">
        <v>19.046329687983732</v>
      </c>
      <c r="DB273" s="7" t="s">
        <v>1148</v>
      </c>
      <c r="DC273" s="1" t="str">
        <f t="shared" si="4"/>
        <v>No</v>
      </c>
    </row>
    <row r="274" spans="1:107">
      <c r="A274" s="7" t="s">
        <v>227</v>
      </c>
      <c r="B274" s="7" t="s">
        <v>228</v>
      </c>
      <c r="C274" s="37" t="s">
        <v>40</v>
      </c>
      <c r="D274" s="298">
        <v>5047</v>
      </c>
      <c r="E274" s="299">
        <v>50047</v>
      </c>
      <c r="F274" s="27" t="s">
        <v>167</v>
      </c>
      <c r="G274" s="73" t="s">
        <v>160</v>
      </c>
      <c r="H274" s="35">
        <v>132600</v>
      </c>
      <c r="I274" s="35">
        <v>37</v>
      </c>
      <c r="J274" s="294"/>
      <c r="K274" s="8">
        <v>155326</v>
      </c>
      <c r="L274" s="8" t="s">
        <v>1148</v>
      </c>
      <c r="M274" s="8">
        <v>19632</v>
      </c>
      <c r="N274" s="9" t="s">
        <v>1148</v>
      </c>
      <c r="O274" s="8">
        <v>8413</v>
      </c>
      <c r="P274" s="9" t="s">
        <v>1148</v>
      </c>
      <c r="Q274" s="8">
        <v>24243</v>
      </c>
      <c r="R274" s="9" t="s">
        <v>1148</v>
      </c>
      <c r="S274" s="8">
        <v>0</v>
      </c>
      <c r="T274" s="9" t="s">
        <v>1148</v>
      </c>
      <c r="U274" s="33">
        <v>207614</v>
      </c>
      <c r="V274" s="9" t="s">
        <v>1148</v>
      </c>
      <c r="W274" s="30">
        <v>81</v>
      </c>
      <c r="X274" s="9" t="s">
        <v>1148</v>
      </c>
      <c r="Y274" s="30">
        <v>11.200000000000001</v>
      </c>
      <c r="Z274" s="9" t="s">
        <v>1148</v>
      </c>
      <c r="AA274" s="30">
        <v>4.8</v>
      </c>
      <c r="AB274" s="9" t="s">
        <v>1148</v>
      </c>
      <c r="AC274" s="30">
        <v>13</v>
      </c>
      <c r="AD274" s="9" t="s">
        <v>1148</v>
      </c>
      <c r="AE274" s="80">
        <v>0</v>
      </c>
      <c r="AF274" s="46" t="s">
        <v>1148</v>
      </c>
      <c r="AG274" s="88">
        <v>110</v>
      </c>
      <c r="AH274" s="47" t="s">
        <v>1148</v>
      </c>
      <c r="AJ274" s="83">
        <v>152936</v>
      </c>
      <c r="AK274" s="46" t="s">
        <v>1148</v>
      </c>
      <c r="AL274" s="83">
        <v>19632</v>
      </c>
      <c r="AM274" s="46" t="s">
        <v>1148</v>
      </c>
      <c r="AN274" s="83">
        <v>8413</v>
      </c>
      <c r="AO274" s="46" t="s">
        <v>1148</v>
      </c>
      <c r="AP274" s="83">
        <v>24243</v>
      </c>
      <c r="AQ274" s="46" t="s">
        <v>1148</v>
      </c>
      <c r="AR274" s="83">
        <v>0</v>
      </c>
      <c r="AS274" s="46" t="s">
        <v>1148</v>
      </c>
      <c r="AT274" s="204">
        <v>205224</v>
      </c>
      <c r="AU274" s="46" t="s">
        <v>1148</v>
      </c>
      <c r="AV274" s="46">
        <v>79</v>
      </c>
      <c r="AW274" s="46" t="s">
        <v>1148</v>
      </c>
      <c r="AX274" s="46">
        <v>11.200000000000001</v>
      </c>
      <c r="AY274" s="46" t="s">
        <v>1148</v>
      </c>
      <c r="AZ274" s="46">
        <v>4.8</v>
      </c>
      <c r="BA274" s="46" t="s">
        <v>1148</v>
      </c>
      <c r="BB274" s="46">
        <v>13</v>
      </c>
      <c r="BC274" s="46" t="s">
        <v>1148</v>
      </c>
      <c r="BD274" s="46">
        <v>0</v>
      </c>
      <c r="BE274" s="46" t="s">
        <v>1148</v>
      </c>
      <c r="BF274" s="209">
        <v>108</v>
      </c>
      <c r="BG274" s="7" t="s">
        <v>1148</v>
      </c>
      <c r="BI274" s="83">
        <v>2390</v>
      </c>
      <c r="BJ274" s="46" t="s">
        <v>1148</v>
      </c>
      <c r="BK274" s="83">
        <v>0</v>
      </c>
      <c r="BL274" s="46" t="s">
        <v>1148</v>
      </c>
      <c r="BM274" s="83">
        <v>0</v>
      </c>
      <c r="BN274" s="46" t="s">
        <v>1148</v>
      </c>
      <c r="BO274" s="83">
        <v>0</v>
      </c>
      <c r="BP274" s="46" t="s">
        <v>1148</v>
      </c>
      <c r="BQ274" s="83">
        <v>0</v>
      </c>
      <c r="BR274" s="46" t="s">
        <v>1148</v>
      </c>
      <c r="BS274" s="85">
        <v>2390</v>
      </c>
      <c r="BT274" s="46" t="s">
        <v>1148</v>
      </c>
      <c r="BU274" s="46">
        <v>2</v>
      </c>
      <c r="BV274" s="46" t="s">
        <v>1148</v>
      </c>
      <c r="BW274" s="46">
        <v>0</v>
      </c>
      <c r="BX274" s="46" t="s">
        <v>1148</v>
      </c>
      <c r="BY274" s="46">
        <v>0</v>
      </c>
      <c r="BZ274" s="46" t="s">
        <v>1148</v>
      </c>
      <c r="CA274" s="46">
        <v>0</v>
      </c>
      <c r="CB274" s="46" t="s">
        <v>1148</v>
      </c>
      <c r="CC274" s="46">
        <v>0</v>
      </c>
      <c r="CD274" s="46" t="s">
        <v>1148</v>
      </c>
      <c r="CE274" s="209">
        <v>2</v>
      </c>
      <c r="CF274" s="7" t="s">
        <v>1148</v>
      </c>
      <c r="CH274" s="41">
        <v>0</v>
      </c>
      <c r="CI274" s="41" t="s">
        <v>1148</v>
      </c>
      <c r="CJ274" s="41">
        <v>0</v>
      </c>
      <c r="CK274" s="41" t="s">
        <v>1148</v>
      </c>
      <c r="CL274" s="41">
        <v>0</v>
      </c>
      <c r="CM274" s="41" t="s">
        <v>1148</v>
      </c>
      <c r="CN274" s="41">
        <v>0</v>
      </c>
      <c r="CO274" s="41" t="s">
        <v>1148</v>
      </c>
      <c r="CP274" s="43">
        <v>0</v>
      </c>
      <c r="CQ274" s="7" t="s">
        <v>1148</v>
      </c>
      <c r="CS274" s="39">
        <v>0</v>
      </c>
      <c r="CT274" s="39" t="s">
        <v>1148</v>
      </c>
      <c r="CU274" s="39">
        <v>0</v>
      </c>
      <c r="CV274" s="39" t="s">
        <v>1148</v>
      </c>
      <c r="CW274" s="39">
        <v>0</v>
      </c>
      <c r="CX274" s="39" t="s">
        <v>1148</v>
      </c>
      <c r="CY274" s="39">
        <v>0</v>
      </c>
      <c r="CZ274" s="39" t="s">
        <v>1148</v>
      </c>
      <c r="DA274" s="44">
        <v>0</v>
      </c>
      <c r="DB274" s="7" t="s">
        <v>1148</v>
      </c>
      <c r="DC274" s="1" t="str">
        <f t="shared" si="4"/>
        <v>No</v>
      </c>
    </row>
    <row r="275" spans="1:107">
      <c r="A275" s="7" t="s">
        <v>406</v>
      </c>
      <c r="B275" s="7" t="s">
        <v>407</v>
      </c>
      <c r="C275" s="37" t="s">
        <v>86</v>
      </c>
      <c r="D275" s="298">
        <v>3008</v>
      </c>
      <c r="E275" s="299">
        <v>30008</v>
      </c>
      <c r="F275" s="27" t="s">
        <v>167</v>
      </c>
      <c r="G275" s="73" t="s">
        <v>160</v>
      </c>
      <c r="H275" s="35">
        <v>116636</v>
      </c>
      <c r="I275" s="35">
        <v>37</v>
      </c>
      <c r="J275" s="294"/>
      <c r="K275" s="8">
        <v>142459</v>
      </c>
      <c r="L275" s="8" t="s">
        <v>1148</v>
      </c>
      <c r="M275" s="8">
        <v>15208</v>
      </c>
      <c r="N275" s="9" t="s">
        <v>1148</v>
      </c>
      <c r="O275" s="8">
        <v>15945</v>
      </c>
      <c r="P275" s="9" t="s">
        <v>1148</v>
      </c>
      <c r="Q275" s="8">
        <v>20031</v>
      </c>
      <c r="R275" s="9" t="s">
        <v>1148</v>
      </c>
      <c r="S275" s="8">
        <v>0</v>
      </c>
      <c r="T275" s="9" t="s">
        <v>1148</v>
      </c>
      <c r="U275" s="33">
        <v>193643</v>
      </c>
      <c r="V275" s="9" t="s">
        <v>1148</v>
      </c>
      <c r="W275" s="30">
        <v>83</v>
      </c>
      <c r="X275" s="9" t="s">
        <v>1148</v>
      </c>
      <c r="Y275" s="30">
        <v>7</v>
      </c>
      <c r="Z275" s="9" t="s">
        <v>1148</v>
      </c>
      <c r="AA275" s="30">
        <v>11</v>
      </c>
      <c r="AB275" s="9" t="s">
        <v>1148</v>
      </c>
      <c r="AC275" s="30">
        <v>15</v>
      </c>
      <c r="AD275" s="9" t="s">
        <v>1148</v>
      </c>
      <c r="AE275" s="80">
        <v>0</v>
      </c>
      <c r="AF275" s="46" t="s">
        <v>1148</v>
      </c>
      <c r="AG275" s="88">
        <v>116</v>
      </c>
      <c r="AH275" s="47" t="s">
        <v>1148</v>
      </c>
      <c r="AJ275" s="83">
        <v>129437</v>
      </c>
      <c r="AK275" s="46" t="s">
        <v>1148</v>
      </c>
      <c r="AL275" s="83">
        <v>15208</v>
      </c>
      <c r="AM275" s="46" t="s">
        <v>1148</v>
      </c>
      <c r="AN275" s="83">
        <v>10767</v>
      </c>
      <c r="AO275" s="46" t="s">
        <v>1148</v>
      </c>
      <c r="AP275" s="83">
        <v>17551</v>
      </c>
      <c r="AQ275" s="46" t="s">
        <v>1148</v>
      </c>
      <c r="AR275" s="83">
        <v>0</v>
      </c>
      <c r="AS275" s="46" t="s">
        <v>1148</v>
      </c>
      <c r="AT275" s="204">
        <v>172963</v>
      </c>
      <c r="AU275" s="46" t="s">
        <v>1148</v>
      </c>
      <c r="AV275" s="46">
        <v>60</v>
      </c>
      <c r="AW275" s="46" t="s">
        <v>1148</v>
      </c>
      <c r="AX275" s="46">
        <v>7</v>
      </c>
      <c r="AY275" s="46" t="s">
        <v>1148</v>
      </c>
      <c r="AZ275" s="46">
        <v>7</v>
      </c>
      <c r="BA275" s="46" t="s">
        <v>1148</v>
      </c>
      <c r="BB275" s="46">
        <v>12</v>
      </c>
      <c r="BC275" s="46" t="s">
        <v>1148</v>
      </c>
      <c r="BD275" s="46">
        <v>0</v>
      </c>
      <c r="BE275" s="46" t="s">
        <v>1148</v>
      </c>
      <c r="BF275" s="209">
        <v>86</v>
      </c>
      <c r="BG275" s="7" t="s">
        <v>1148</v>
      </c>
      <c r="BI275" s="83">
        <v>13022</v>
      </c>
      <c r="BJ275" s="46" t="s">
        <v>1148</v>
      </c>
      <c r="BK275" s="83">
        <v>0</v>
      </c>
      <c r="BL275" s="46" t="s">
        <v>1148</v>
      </c>
      <c r="BM275" s="83">
        <v>5178</v>
      </c>
      <c r="BN275" s="46" t="s">
        <v>1148</v>
      </c>
      <c r="BO275" s="83">
        <v>2480</v>
      </c>
      <c r="BP275" s="46" t="s">
        <v>1148</v>
      </c>
      <c r="BQ275" s="83">
        <v>0</v>
      </c>
      <c r="BR275" s="46" t="s">
        <v>1148</v>
      </c>
      <c r="BS275" s="85">
        <v>20680</v>
      </c>
      <c r="BT275" s="46" t="s">
        <v>1148</v>
      </c>
      <c r="BU275" s="46">
        <v>23</v>
      </c>
      <c r="BV275" s="46" t="s">
        <v>1148</v>
      </c>
      <c r="BW275" s="46">
        <v>0</v>
      </c>
      <c r="BX275" s="46" t="s">
        <v>1148</v>
      </c>
      <c r="BY275" s="46">
        <v>4</v>
      </c>
      <c r="BZ275" s="46" t="s">
        <v>1148</v>
      </c>
      <c r="CA275" s="46">
        <v>3</v>
      </c>
      <c r="CB275" s="46" t="s">
        <v>1148</v>
      </c>
      <c r="CC275" s="46">
        <v>0</v>
      </c>
      <c r="CD275" s="46" t="s">
        <v>1148</v>
      </c>
      <c r="CE275" s="209">
        <v>30</v>
      </c>
      <c r="CF275" s="7" t="s">
        <v>1148</v>
      </c>
      <c r="CH275" s="41">
        <v>2407386</v>
      </c>
      <c r="CI275" s="41" t="s">
        <v>1148</v>
      </c>
      <c r="CJ275" s="41">
        <v>420494</v>
      </c>
      <c r="CK275" s="41" t="s">
        <v>1148</v>
      </c>
      <c r="CL275" s="41">
        <v>191618</v>
      </c>
      <c r="CM275" s="41" t="s">
        <v>1148</v>
      </c>
      <c r="CN275" s="41">
        <v>353871</v>
      </c>
      <c r="CO275" s="41" t="s">
        <v>1148</v>
      </c>
      <c r="CP275" s="43">
        <v>3373369</v>
      </c>
      <c r="CQ275" s="7" t="s">
        <v>1148</v>
      </c>
      <c r="CS275" s="39">
        <v>16.898798952681123</v>
      </c>
      <c r="CT275" s="39" t="s">
        <v>1148</v>
      </c>
      <c r="CU275" s="39">
        <v>27.649526564965807</v>
      </c>
      <c r="CV275" s="39" t="s">
        <v>1148</v>
      </c>
      <c r="CW275" s="39">
        <v>12.017434932580747</v>
      </c>
      <c r="CX275" s="39" t="s">
        <v>1148</v>
      </c>
      <c r="CY275" s="39">
        <v>17.666167440467277</v>
      </c>
      <c r="CZ275" s="39" t="s">
        <v>1148</v>
      </c>
      <c r="DA275" s="44">
        <v>17.420557417515738</v>
      </c>
      <c r="DB275" s="7" t="s">
        <v>1148</v>
      </c>
      <c r="DC275" s="1" t="str">
        <f t="shared" si="4"/>
        <v>No</v>
      </c>
    </row>
    <row r="276" spans="1:107">
      <c r="A276" s="7" t="s">
        <v>316</v>
      </c>
      <c r="B276" s="7" t="s">
        <v>317</v>
      </c>
      <c r="C276" s="37" t="s">
        <v>36</v>
      </c>
      <c r="D276" s="298">
        <v>4058</v>
      </c>
      <c r="E276" s="299">
        <v>40058</v>
      </c>
      <c r="F276" s="27" t="s">
        <v>164</v>
      </c>
      <c r="G276" s="73" t="s">
        <v>160</v>
      </c>
      <c r="H276" s="35">
        <v>60851</v>
      </c>
      <c r="I276" s="35">
        <v>37</v>
      </c>
      <c r="J276" s="294"/>
      <c r="K276" s="8">
        <v>64752</v>
      </c>
      <c r="L276" s="8" t="s">
        <v>1148</v>
      </c>
      <c r="M276" s="8">
        <v>17039</v>
      </c>
      <c r="N276" s="9" t="s">
        <v>1148</v>
      </c>
      <c r="O276" s="8">
        <v>3775</v>
      </c>
      <c r="P276" s="9" t="s">
        <v>1148</v>
      </c>
      <c r="Q276" s="8">
        <v>17526</v>
      </c>
      <c r="R276" s="9" t="s">
        <v>1148</v>
      </c>
      <c r="S276" s="8">
        <v>0</v>
      </c>
      <c r="T276" s="9" t="s">
        <v>1148</v>
      </c>
      <c r="U276" s="33">
        <v>103092</v>
      </c>
      <c r="V276" s="9" t="s">
        <v>1148</v>
      </c>
      <c r="W276" s="30">
        <v>36</v>
      </c>
      <c r="X276" s="9" t="s">
        <v>1148</v>
      </c>
      <c r="Y276" s="30">
        <v>12</v>
      </c>
      <c r="Z276" s="9" t="s">
        <v>1148</v>
      </c>
      <c r="AA276" s="30">
        <v>3</v>
      </c>
      <c r="AB276" s="9" t="s">
        <v>1148</v>
      </c>
      <c r="AC276" s="30">
        <v>10</v>
      </c>
      <c r="AD276" s="9" t="s">
        <v>1148</v>
      </c>
      <c r="AE276" s="80">
        <v>0</v>
      </c>
      <c r="AF276" s="46" t="s">
        <v>1148</v>
      </c>
      <c r="AG276" s="88">
        <v>61</v>
      </c>
      <c r="AH276" s="47" t="s">
        <v>1148</v>
      </c>
      <c r="AJ276" s="83">
        <v>59564</v>
      </c>
      <c r="AK276" s="46" t="s">
        <v>1148</v>
      </c>
      <c r="AL276" s="83">
        <v>15809</v>
      </c>
      <c r="AM276" s="46" t="s">
        <v>1148</v>
      </c>
      <c r="AN276" s="83">
        <v>3521</v>
      </c>
      <c r="AO276" s="46" t="s">
        <v>1148</v>
      </c>
      <c r="AP276" s="83">
        <v>15940</v>
      </c>
      <c r="AQ276" s="46" t="s">
        <v>1148</v>
      </c>
      <c r="AR276" s="83">
        <v>0</v>
      </c>
      <c r="AS276" s="46" t="s">
        <v>1148</v>
      </c>
      <c r="AT276" s="204">
        <v>94834</v>
      </c>
      <c r="AU276" s="46" t="s">
        <v>1148</v>
      </c>
      <c r="AV276" s="46">
        <v>31</v>
      </c>
      <c r="AW276" s="46" t="s">
        <v>1148</v>
      </c>
      <c r="AX276" s="46">
        <v>9</v>
      </c>
      <c r="AY276" s="46" t="s">
        <v>1148</v>
      </c>
      <c r="AZ276" s="46">
        <v>2</v>
      </c>
      <c r="BA276" s="46" t="s">
        <v>1148</v>
      </c>
      <c r="BB276" s="46">
        <v>8</v>
      </c>
      <c r="BC276" s="46" t="s">
        <v>1148</v>
      </c>
      <c r="BD276" s="46">
        <v>0</v>
      </c>
      <c r="BE276" s="46" t="s">
        <v>1148</v>
      </c>
      <c r="BF276" s="209">
        <v>50</v>
      </c>
      <c r="BG276" s="7" t="s">
        <v>1148</v>
      </c>
      <c r="BI276" s="83">
        <v>5188</v>
      </c>
      <c r="BJ276" s="46" t="s">
        <v>1148</v>
      </c>
      <c r="BK276" s="83">
        <v>1230</v>
      </c>
      <c r="BL276" s="46" t="s">
        <v>1148</v>
      </c>
      <c r="BM276" s="83">
        <v>254</v>
      </c>
      <c r="BN276" s="46" t="s">
        <v>1148</v>
      </c>
      <c r="BO276" s="83">
        <v>1586</v>
      </c>
      <c r="BP276" s="46" t="s">
        <v>1148</v>
      </c>
      <c r="BQ276" s="83">
        <v>0</v>
      </c>
      <c r="BR276" s="46" t="s">
        <v>1148</v>
      </c>
      <c r="BS276" s="85">
        <v>8258</v>
      </c>
      <c r="BT276" s="46" t="s">
        <v>1148</v>
      </c>
      <c r="BU276" s="46">
        <v>5</v>
      </c>
      <c r="BV276" s="46" t="s">
        <v>1148</v>
      </c>
      <c r="BW276" s="46">
        <v>3</v>
      </c>
      <c r="BX276" s="46" t="s">
        <v>1148</v>
      </c>
      <c r="BY276" s="46">
        <v>1</v>
      </c>
      <c r="BZ276" s="46" t="s">
        <v>1148</v>
      </c>
      <c r="CA276" s="46">
        <v>2</v>
      </c>
      <c r="CB276" s="46" t="s">
        <v>1148</v>
      </c>
      <c r="CC276" s="46">
        <v>0</v>
      </c>
      <c r="CD276" s="46" t="s">
        <v>1148</v>
      </c>
      <c r="CE276" s="209">
        <v>11</v>
      </c>
      <c r="CF276" s="7" t="s">
        <v>1148</v>
      </c>
      <c r="CH276" s="41">
        <v>891066</v>
      </c>
      <c r="CI276" s="41" t="s">
        <v>1148</v>
      </c>
      <c r="CJ276" s="41">
        <v>162927</v>
      </c>
      <c r="CK276" s="41" t="s">
        <v>1148</v>
      </c>
      <c r="CL276" s="41">
        <v>33701</v>
      </c>
      <c r="CM276" s="41" t="s">
        <v>1148</v>
      </c>
      <c r="CN276" s="41">
        <v>215844</v>
      </c>
      <c r="CO276" s="41" t="s">
        <v>1148</v>
      </c>
      <c r="CP276" s="43">
        <v>1303538</v>
      </c>
      <c r="CQ276" s="7" t="s">
        <v>1148</v>
      </c>
      <c r="CS276" s="39">
        <v>13.761212008895479</v>
      </c>
      <c r="CT276" s="39" t="s">
        <v>1148</v>
      </c>
      <c r="CU276" s="39">
        <v>9.5620048124889951</v>
      </c>
      <c r="CV276" s="39" t="s">
        <v>1148</v>
      </c>
      <c r="CW276" s="39">
        <v>8.9274172185430469</v>
      </c>
      <c r="CX276" s="39" t="s">
        <v>1148</v>
      </c>
      <c r="CY276" s="39">
        <v>12.315645326942828</v>
      </c>
      <c r="CZ276" s="39" t="s">
        <v>1148</v>
      </c>
      <c r="DA276" s="44">
        <v>12.644414697551701</v>
      </c>
      <c r="DB276" s="7" t="s">
        <v>1148</v>
      </c>
      <c r="DC276" s="1" t="str">
        <f t="shared" si="4"/>
        <v>No</v>
      </c>
    </row>
    <row r="277" spans="1:107">
      <c r="A277" s="7" t="s">
        <v>665</v>
      </c>
      <c r="B277" s="7" t="s">
        <v>666</v>
      </c>
      <c r="C277" s="37" t="s">
        <v>96</v>
      </c>
      <c r="D277" s="298">
        <v>3002</v>
      </c>
      <c r="E277" s="299">
        <v>30002</v>
      </c>
      <c r="F277" s="27" t="s">
        <v>167</v>
      </c>
      <c r="G277" s="73" t="s">
        <v>160</v>
      </c>
      <c r="H277" s="35">
        <v>202637</v>
      </c>
      <c r="I277" s="35">
        <v>37</v>
      </c>
      <c r="J277" s="294"/>
      <c r="K277" s="8">
        <v>107264</v>
      </c>
      <c r="L277" s="8" t="s">
        <v>1148</v>
      </c>
      <c r="M277" s="8">
        <v>16369</v>
      </c>
      <c r="N277" s="9" t="s">
        <v>1148</v>
      </c>
      <c r="O277" s="8">
        <v>8952</v>
      </c>
      <c r="P277" s="9" t="s">
        <v>1148</v>
      </c>
      <c r="Q277" s="8">
        <v>8327</v>
      </c>
      <c r="R277" s="9" t="s">
        <v>1148</v>
      </c>
      <c r="S277" s="8">
        <v>0</v>
      </c>
      <c r="T277" s="9" t="s">
        <v>1148</v>
      </c>
      <c r="U277" s="33">
        <v>140912</v>
      </c>
      <c r="V277" s="9" t="s">
        <v>1148</v>
      </c>
      <c r="W277" s="30">
        <v>57</v>
      </c>
      <c r="X277" s="9" t="s">
        <v>1148</v>
      </c>
      <c r="Y277" s="30">
        <v>8</v>
      </c>
      <c r="Z277" s="9" t="s">
        <v>1148</v>
      </c>
      <c r="AA277" s="30">
        <v>5</v>
      </c>
      <c r="AB277" s="9" t="s">
        <v>1148</v>
      </c>
      <c r="AC277" s="30">
        <v>5</v>
      </c>
      <c r="AD277" s="9" t="s">
        <v>1148</v>
      </c>
      <c r="AE277" s="80">
        <v>0</v>
      </c>
      <c r="AF277" s="46" t="s">
        <v>1148</v>
      </c>
      <c r="AG277" s="88">
        <v>75</v>
      </c>
      <c r="AH277" s="47" t="s">
        <v>1148</v>
      </c>
      <c r="AJ277" s="83">
        <v>106382</v>
      </c>
      <c r="AK277" s="46" t="s">
        <v>1148</v>
      </c>
      <c r="AL277" s="83">
        <v>16369</v>
      </c>
      <c r="AM277" s="46" t="s">
        <v>1148</v>
      </c>
      <c r="AN277" s="83">
        <v>8952</v>
      </c>
      <c r="AO277" s="46" t="s">
        <v>1148</v>
      </c>
      <c r="AP277" s="83">
        <v>7440</v>
      </c>
      <c r="AQ277" s="46" t="s">
        <v>1148</v>
      </c>
      <c r="AR277" s="83">
        <v>0</v>
      </c>
      <c r="AS277" s="46" t="s">
        <v>1148</v>
      </c>
      <c r="AT277" s="204">
        <v>139143</v>
      </c>
      <c r="AU277" s="46" t="s">
        <v>1148</v>
      </c>
      <c r="AV277" s="46">
        <v>56</v>
      </c>
      <c r="AW277" s="46" t="s">
        <v>1148</v>
      </c>
      <c r="AX277" s="46">
        <v>8</v>
      </c>
      <c r="AY277" s="46" t="s">
        <v>1148</v>
      </c>
      <c r="AZ277" s="46">
        <v>5</v>
      </c>
      <c r="BA277" s="46" t="s">
        <v>1148</v>
      </c>
      <c r="BB277" s="46">
        <v>4</v>
      </c>
      <c r="BC277" s="46" t="s">
        <v>1148</v>
      </c>
      <c r="BD277" s="46">
        <v>0</v>
      </c>
      <c r="BE277" s="46" t="s">
        <v>1148</v>
      </c>
      <c r="BF277" s="209">
        <v>73</v>
      </c>
      <c r="BG277" s="7" t="s">
        <v>1148</v>
      </c>
      <c r="BI277" s="83">
        <v>882</v>
      </c>
      <c r="BJ277" s="46" t="s">
        <v>1148</v>
      </c>
      <c r="BK277" s="83">
        <v>0</v>
      </c>
      <c r="BL277" s="46" t="s">
        <v>1148</v>
      </c>
      <c r="BM277" s="83">
        <v>0</v>
      </c>
      <c r="BN277" s="46" t="s">
        <v>1148</v>
      </c>
      <c r="BO277" s="83">
        <v>887</v>
      </c>
      <c r="BP277" s="46" t="s">
        <v>1148</v>
      </c>
      <c r="BQ277" s="83">
        <v>0</v>
      </c>
      <c r="BR277" s="46" t="s">
        <v>1148</v>
      </c>
      <c r="BS277" s="85">
        <v>1769</v>
      </c>
      <c r="BT277" s="46" t="s">
        <v>1148</v>
      </c>
      <c r="BU277" s="46">
        <v>1</v>
      </c>
      <c r="BV277" s="46" t="s">
        <v>1148</v>
      </c>
      <c r="BW277" s="46">
        <v>0</v>
      </c>
      <c r="BX277" s="46" t="s">
        <v>1148</v>
      </c>
      <c r="BY277" s="46">
        <v>0</v>
      </c>
      <c r="BZ277" s="46" t="s">
        <v>1148</v>
      </c>
      <c r="CA277" s="46">
        <v>1</v>
      </c>
      <c r="CB277" s="46" t="s">
        <v>1148</v>
      </c>
      <c r="CC277" s="46">
        <v>0</v>
      </c>
      <c r="CD277" s="46" t="s">
        <v>1148</v>
      </c>
      <c r="CE277" s="209">
        <v>2</v>
      </c>
      <c r="CF277" s="7" t="s">
        <v>1148</v>
      </c>
      <c r="CH277" s="41">
        <v>1882134</v>
      </c>
      <c r="CI277" s="41" t="s">
        <v>1148</v>
      </c>
      <c r="CJ277" s="41">
        <v>361911</v>
      </c>
      <c r="CK277" s="41" t="s">
        <v>1148</v>
      </c>
      <c r="CL277" s="41">
        <v>129718</v>
      </c>
      <c r="CM277" s="41" t="s">
        <v>1148</v>
      </c>
      <c r="CN277" s="41">
        <v>288695</v>
      </c>
      <c r="CO277" s="41" t="s">
        <v>1148</v>
      </c>
      <c r="CP277" s="43">
        <v>2662458</v>
      </c>
      <c r="CQ277" s="7" t="s">
        <v>1148</v>
      </c>
      <c r="CS277" s="39">
        <v>17.54674448090692</v>
      </c>
      <c r="CT277" s="39" t="s">
        <v>1148</v>
      </c>
      <c r="CU277" s="39">
        <v>22.109536318651109</v>
      </c>
      <c r="CV277" s="39" t="s">
        <v>1148</v>
      </c>
      <c r="CW277" s="39">
        <v>14.490393208221626</v>
      </c>
      <c r="CX277" s="39" t="s">
        <v>1148</v>
      </c>
      <c r="CY277" s="39">
        <v>34.669749009247028</v>
      </c>
      <c r="CZ277" s="39" t="s">
        <v>1148</v>
      </c>
      <c r="DA277" s="44">
        <v>18.894473146360848</v>
      </c>
      <c r="DB277" s="7" t="s">
        <v>1148</v>
      </c>
      <c r="DC277" s="1" t="str">
        <f t="shared" si="4"/>
        <v>No</v>
      </c>
    </row>
    <row r="278" spans="1:107">
      <c r="A278" s="7" t="s">
        <v>439</v>
      </c>
      <c r="B278" s="7" t="s">
        <v>440</v>
      </c>
      <c r="C278" s="37" t="s">
        <v>86</v>
      </c>
      <c r="D278" s="298">
        <v>3076</v>
      </c>
      <c r="E278" s="299">
        <v>30076</v>
      </c>
      <c r="F278" s="27" t="s">
        <v>167</v>
      </c>
      <c r="G278" s="73" t="s">
        <v>160</v>
      </c>
      <c r="H278" s="35">
        <v>75689</v>
      </c>
      <c r="I278" s="35">
        <v>37</v>
      </c>
      <c r="J278" s="294"/>
      <c r="K278" s="8">
        <v>98307</v>
      </c>
      <c r="L278" s="8" t="s">
        <v>1148</v>
      </c>
      <c r="M278" s="8">
        <v>0</v>
      </c>
      <c r="N278" s="9" t="s">
        <v>1148</v>
      </c>
      <c r="O278" s="8">
        <v>0</v>
      </c>
      <c r="P278" s="9" t="s">
        <v>1148</v>
      </c>
      <c r="Q278" s="8">
        <v>12795</v>
      </c>
      <c r="R278" s="9" t="s">
        <v>1148</v>
      </c>
      <c r="S278" s="8">
        <v>0</v>
      </c>
      <c r="T278" s="9" t="s">
        <v>1148</v>
      </c>
      <c r="U278" s="33">
        <v>111102</v>
      </c>
      <c r="V278" s="9" t="s">
        <v>1148</v>
      </c>
      <c r="W278" s="30">
        <v>83</v>
      </c>
      <c r="X278" s="9" t="s">
        <v>1148</v>
      </c>
      <c r="Y278" s="30">
        <v>0</v>
      </c>
      <c r="Z278" s="9" t="s">
        <v>1148</v>
      </c>
      <c r="AA278" s="30">
        <v>0</v>
      </c>
      <c r="AB278" s="9" t="s">
        <v>1148</v>
      </c>
      <c r="AC278" s="30">
        <v>9</v>
      </c>
      <c r="AD278" s="9" t="s">
        <v>1148</v>
      </c>
      <c r="AE278" s="80">
        <v>0</v>
      </c>
      <c r="AF278" s="46" t="s">
        <v>1148</v>
      </c>
      <c r="AG278" s="88">
        <v>92</v>
      </c>
      <c r="AH278" s="47" t="s">
        <v>1148</v>
      </c>
      <c r="AJ278" s="83">
        <v>79043</v>
      </c>
      <c r="AK278" s="46" t="s">
        <v>1148</v>
      </c>
      <c r="AL278" s="83">
        <v>0</v>
      </c>
      <c r="AM278" s="46" t="s">
        <v>1148</v>
      </c>
      <c r="AN278" s="83">
        <v>0</v>
      </c>
      <c r="AO278" s="46" t="s">
        <v>1148</v>
      </c>
      <c r="AP278" s="83">
        <v>11606</v>
      </c>
      <c r="AQ278" s="46" t="s">
        <v>1148</v>
      </c>
      <c r="AR278" s="83">
        <v>0</v>
      </c>
      <c r="AS278" s="46" t="s">
        <v>1148</v>
      </c>
      <c r="AT278" s="204">
        <v>90649</v>
      </c>
      <c r="AU278" s="46" t="s">
        <v>1148</v>
      </c>
      <c r="AV278" s="46">
        <v>51</v>
      </c>
      <c r="AW278" s="46" t="s">
        <v>1148</v>
      </c>
      <c r="AX278" s="46">
        <v>0</v>
      </c>
      <c r="AY278" s="46" t="s">
        <v>1148</v>
      </c>
      <c r="AZ278" s="46">
        <v>0</v>
      </c>
      <c r="BA278" s="46" t="s">
        <v>1148</v>
      </c>
      <c r="BB278" s="46">
        <v>8</v>
      </c>
      <c r="BC278" s="46" t="s">
        <v>1148</v>
      </c>
      <c r="BD278" s="46">
        <v>0</v>
      </c>
      <c r="BE278" s="46" t="s">
        <v>1148</v>
      </c>
      <c r="BF278" s="209">
        <v>59</v>
      </c>
      <c r="BG278" s="7" t="s">
        <v>1148</v>
      </c>
      <c r="BI278" s="83">
        <v>19264</v>
      </c>
      <c r="BJ278" s="46" t="s">
        <v>1148</v>
      </c>
      <c r="BK278" s="83">
        <v>0</v>
      </c>
      <c r="BL278" s="46" t="s">
        <v>1148</v>
      </c>
      <c r="BM278" s="83">
        <v>0</v>
      </c>
      <c r="BN278" s="46" t="s">
        <v>1148</v>
      </c>
      <c r="BO278" s="83">
        <v>1189</v>
      </c>
      <c r="BP278" s="46" t="s">
        <v>1148</v>
      </c>
      <c r="BQ278" s="83">
        <v>0</v>
      </c>
      <c r="BR278" s="46" t="s">
        <v>1148</v>
      </c>
      <c r="BS278" s="85">
        <v>20453</v>
      </c>
      <c r="BT278" s="46" t="s">
        <v>1148</v>
      </c>
      <c r="BU278" s="46">
        <v>32</v>
      </c>
      <c r="BV278" s="46" t="s">
        <v>1148</v>
      </c>
      <c r="BW278" s="46">
        <v>0</v>
      </c>
      <c r="BX278" s="46" t="s">
        <v>1148</v>
      </c>
      <c r="BY278" s="46">
        <v>0</v>
      </c>
      <c r="BZ278" s="46" t="s">
        <v>1148</v>
      </c>
      <c r="CA278" s="46">
        <v>1</v>
      </c>
      <c r="CB278" s="46" t="s">
        <v>1148</v>
      </c>
      <c r="CC278" s="46">
        <v>0</v>
      </c>
      <c r="CD278" s="46" t="s">
        <v>1148</v>
      </c>
      <c r="CE278" s="209">
        <v>33</v>
      </c>
      <c r="CF278" s="7" t="s">
        <v>1148</v>
      </c>
      <c r="CH278" s="41">
        <v>1634035</v>
      </c>
      <c r="CI278" s="41" t="s">
        <v>1148</v>
      </c>
      <c r="CJ278" s="41">
        <v>0</v>
      </c>
      <c r="CK278" s="41" t="s">
        <v>1148</v>
      </c>
      <c r="CL278" s="41">
        <v>0</v>
      </c>
      <c r="CM278" s="41" t="s">
        <v>1148</v>
      </c>
      <c r="CN278" s="41">
        <v>431434</v>
      </c>
      <c r="CO278" s="41" t="s">
        <v>1148</v>
      </c>
      <c r="CP278" s="43">
        <v>2065469</v>
      </c>
      <c r="CQ278" s="7" t="s">
        <v>1148</v>
      </c>
      <c r="CS278" s="39">
        <v>16.621756334747271</v>
      </c>
      <c r="CT278" s="39" t="s">
        <v>1148</v>
      </c>
      <c r="CU278" s="39" t="s">
        <v>1148</v>
      </c>
      <c r="CV278" s="39" t="s">
        <v>1148</v>
      </c>
      <c r="CW278" s="39" t="s">
        <v>1148</v>
      </c>
      <c r="CX278" s="39" t="s">
        <v>1148</v>
      </c>
      <c r="CY278" s="39">
        <v>33.718952715904649</v>
      </c>
      <c r="CZ278" s="39" t="s">
        <v>1148</v>
      </c>
      <c r="DA278" s="44">
        <v>18.590745441126174</v>
      </c>
      <c r="DB278" s="7" t="s">
        <v>1148</v>
      </c>
      <c r="DC278" s="1" t="str">
        <f t="shared" si="4"/>
        <v>No</v>
      </c>
    </row>
    <row r="279" spans="1:107">
      <c r="A279" s="7" t="s">
        <v>1137</v>
      </c>
      <c r="B279" s="7" t="s">
        <v>1138</v>
      </c>
      <c r="C279" s="37" t="s">
        <v>32</v>
      </c>
      <c r="D279" s="298"/>
      <c r="E279" s="299">
        <v>40245</v>
      </c>
      <c r="F279" s="27" t="s">
        <v>189</v>
      </c>
      <c r="G279" s="73" t="s">
        <v>160</v>
      </c>
      <c r="H279" s="35">
        <v>1065219</v>
      </c>
      <c r="I279" s="35">
        <v>37</v>
      </c>
      <c r="J279" s="294"/>
      <c r="K279" s="8">
        <v>67440</v>
      </c>
      <c r="L279" s="8" t="s">
        <v>1148</v>
      </c>
      <c r="M279" s="8">
        <v>0</v>
      </c>
      <c r="N279" s="9" t="s">
        <v>1148</v>
      </c>
      <c r="O279" s="8">
        <v>0</v>
      </c>
      <c r="P279" s="9" t="s">
        <v>1148</v>
      </c>
      <c r="Q279" s="8">
        <v>15432</v>
      </c>
      <c r="R279" s="9" t="s">
        <v>1148</v>
      </c>
      <c r="S279" s="8">
        <v>0</v>
      </c>
      <c r="T279" s="9" t="s">
        <v>1148</v>
      </c>
      <c r="U279" s="33">
        <v>82872</v>
      </c>
      <c r="V279" s="9" t="s">
        <v>1148</v>
      </c>
      <c r="W279" s="30">
        <v>50</v>
      </c>
      <c r="X279" s="9" t="s">
        <v>1148</v>
      </c>
      <c r="Y279" s="30">
        <v>0</v>
      </c>
      <c r="Z279" s="9" t="s">
        <v>1148</v>
      </c>
      <c r="AA279" s="30">
        <v>0</v>
      </c>
      <c r="AB279" s="9" t="s">
        <v>1148</v>
      </c>
      <c r="AC279" s="30">
        <v>10</v>
      </c>
      <c r="AD279" s="9" t="s">
        <v>1148</v>
      </c>
      <c r="AE279" s="80">
        <v>0</v>
      </c>
      <c r="AF279" s="46" t="s">
        <v>1148</v>
      </c>
      <c r="AG279" s="88">
        <v>60</v>
      </c>
      <c r="AH279" s="47" t="s">
        <v>1148</v>
      </c>
      <c r="AJ279" s="83">
        <v>56372</v>
      </c>
      <c r="AK279" s="46" t="s">
        <v>1148</v>
      </c>
      <c r="AL279" s="83">
        <v>0</v>
      </c>
      <c r="AM279" s="46" t="s">
        <v>1148</v>
      </c>
      <c r="AN279" s="83">
        <v>0</v>
      </c>
      <c r="AO279" s="46" t="s">
        <v>1148</v>
      </c>
      <c r="AP279" s="83">
        <v>15064</v>
      </c>
      <c r="AQ279" s="46" t="s">
        <v>1148</v>
      </c>
      <c r="AR279" s="83">
        <v>0</v>
      </c>
      <c r="AS279" s="46" t="s">
        <v>1148</v>
      </c>
      <c r="AT279" s="204">
        <v>71436</v>
      </c>
      <c r="AU279" s="46" t="s">
        <v>1148</v>
      </c>
      <c r="AV279" s="46">
        <v>31</v>
      </c>
      <c r="AW279" s="46" t="s">
        <v>1148</v>
      </c>
      <c r="AX279" s="46">
        <v>0</v>
      </c>
      <c r="AY279" s="46" t="s">
        <v>1148</v>
      </c>
      <c r="AZ279" s="46">
        <v>0</v>
      </c>
      <c r="BA279" s="46" t="s">
        <v>1148</v>
      </c>
      <c r="BB279" s="46">
        <v>9</v>
      </c>
      <c r="BC279" s="46" t="s">
        <v>1148</v>
      </c>
      <c r="BD279" s="46">
        <v>0</v>
      </c>
      <c r="BE279" s="46" t="s">
        <v>1148</v>
      </c>
      <c r="BF279" s="209">
        <v>40</v>
      </c>
      <c r="BG279" s="7" t="s">
        <v>1148</v>
      </c>
      <c r="BI279" s="83">
        <v>11068</v>
      </c>
      <c r="BJ279" s="46" t="s">
        <v>1148</v>
      </c>
      <c r="BK279" s="83">
        <v>0</v>
      </c>
      <c r="BL279" s="46" t="s">
        <v>1148</v>
      </c>
      <c r="BM279" s="83">
        <v>0</v>
      </c>
      <c r="BN279" s="46" t="s">
        <v>1148</v>
      </c>
      <c r="BO279" s="83">
        <v>368</v>
      </c>
      <c r="BP279" s="46" t="s">
        <v>1148</v>
      </c>
      <c r="BQ279" s="83">
        <v>0</v>
      </c>
      <c r="BR279" s="46" t="s">
        <v>1148</v>
      </c>
      <c r="BS279" s="85">
        <v>11436</v>
      </c>
      <c r="BT279" s="46" t="s">
        <v>1148</v>
      </c>
      <c r="BU279" s="46">
        <v>19</v>
      </c>
      <c r="BV279" s="46" t="s">
        <v>1148</v>
      </c>
      <c r="BW279" s="46">
        <v>0</v>
      </c>
      <c r="BX279" s="46" t="s">
        <v>1148</v>
      </c>
      <c r="BY279" s="46">
        <v>0</v>
      </c>
      <c r="BZ279" s="46" t="s">
        <v>1148</v>
      </c>
      <c r="CA279" s="46">
        <v>1</v>
      </c>
      <c r="CB279" s="46" t="s">
        <v>1148</v>
      </c>
      <c r="CC279" s="46">
        <v>0</v>
      </c>
      <c r="CD279" s="46" t="s">
        <v>1148</v>
      </c>
      <c r="CE279" s="209">
        <v>20</v>
      </c>
      <c r="CF279" s="7" t="s">
        <v>1148</v>
      </c>
      <c r="CH279" s="41">
        <v>0</v>
      </c>
      <c r="CI279" s="41" t="s">
        <v>1148</v>
      </c>
      <c r="CJ279" s="41">
        <v>0</v>
      </c>
      <c r="CK279" s="41" t="s">
        <v>1148</v>
      </c>
      <c r="CL279" s="41">
        <v>0</v>
      </c>
      <c r="CM279" s="41" t="s">
        <v>1148</v>
      </c>
      <c r="CN279" s="41">
        <v>0</v>
      </c>
      <c r="CO279" s="41" t="s">
        <v>1148</v>
      </c>
      <c r="CP279" s="43">
        <v>0</v>
      </c>
      <c r="CQ279" s="7" t="s">
        <v>1148</v>
      </c>
      <c r="CS279" s="39">
        <v>0</v>
      </c>
      <c r="CT279" s="39" t="s">
        <v>1148</v>
      </c>
      <c r="CU279" s="39" t="s">
        <v>1148</v>
      </c>
      <c r="CV279" s="39" t="s">
        <v>1148</v>
      </c>
      <c r="CW279" s="39" t="s">
        <v>1148</v>
      </c>
      <c r="CX279" s="39" t="s">
        <v>1148</v>
      </c>
      <c r="CY279" s="39">
        <v>0</v>
      </c>
      <c r="CZ279" s="39" t="s">
        <v>1148</v>
      </c>
      <c r="DA279" s="44">
        <v>0</v>
      </c>
      <c r="DB279" s="7" t="s">
        <v>1148</v>
      </c>
      <c r="DC279" s="1" t="str">
        <f t="shared" si="4"/>
        <v>No</v>
      </c>
    </row>
    <row r="280" spans="1:107">
      <c r="A280" s="7" t="s">
        <v>729</v>
      </c>
      <c r="B280" s="7" t="s">
        <v>730</v>
      </c>
      <c r="C280" s="37" t="s">
        <v>32</v>
      </c>
      <c r="D280" s="298">
        <v>4127</v>
      </c>
      <c r="E280" s="299">
        <v>40127</v>
      </c>
      <c r="F280" s="27" t="s">
        <v>164</v>
      </c>
      <c r="G280" s="73" t="s">
        <v>160</v>
      </c>
      <c r="H280" s="35">
        <v>201289</v>
      </c>
      <c r="I280" s="35">
        <v>37</v>
      </c>
      <c r="J280" s="294"/>
      <c r="K280" s="8">
        <v>84428</v>
      </c>
      <c r="L280" s="8" t="s">
        <v>1148</v>
      </c>
      <c r="M280" s="8">
        <v>3926</v>
      </c>
      <c r="N280" s="9" t="s">
        <v>123</v>
      </c>
      <c r="O280" s="8">
        <v>0</v>
      </c>
      <c r="P280" s="9" t="s">
        <v>1148</v>
      </c>
      <c r="Q280" s="8">
        <v>43963</v>
      </c>
      <c r="R280" s="9" t="s">
        <v>1148</v>
      </c>
      <c r="S280" s="8">
        <v>0</v>
      </c>
      <c r="T280" s="9" t="s">
        <v>1148</v>
      </c>
      <c r="U280" s="33">
        <v>132317</v>
      </c>
      <c r="V280" s="9" t="s">
        <v>123</v>
      </c>
      <c r="W280" s="30">
        <v>48</v>
      </c>
      <c r="X280" s="9" t="s">
        <v>1148</v>
      </c>
      <c r="Y280" s="30">
        <v>2</v>
      </c>
      <c r="Z280" s="9" t="s">
        <v>1148</v>
      </c>
      <c r="AA280" s="30">
        <v>0</v>
      </c>
      <c r="AB280" s="9" t="s">
        <v>1148</v>
      </c>
      <c r="AC280" s="30">
        <v>22</v>
      </c>
      <c r="AD280" s="9" t="s">
        <v>1148</v>
      </c>
      <c r="AE280" s="80">
        <v>0</v>
      </c>
      <c r="AF280" s="46" t="s">
        <v>1148</v>
      </c>
      <c r="AG280" s="88">
        <v>72</v>
      </c>
      <c r="AH280" s="47" t="s">
        <v>1148</v>
      </c>
      <c r="AJ280" s="83">
        <v>74528</v>
      </c>
      <c r="AK280" s="46" t="s">
        <v>1148</v>
      </c>
      <c r="AL280" s="83">
        <v>3926</v>
      </c>
      <c r="AM280" s="46" t="s">
        <v>123</v>
      </c>
      <c r="AN280" s="83">
        <v>0</v>
      </c>
      <c r="AO280" s="46" t="s">
        <v>1148</v>
      </c>
      <c r="AP280" s="83">
        <v>43963</v>
      </c>
      <c r="AQ280" s="46" t="s">
        <v>1148</v>
      </c>
      <c r="AR280" s="83">
        <v>0</v>
      </c>
      <c r="AS280" s="46" t="s">
        <v>1148</v>
      </c>
      <c r="AT280" s="204">
        <v>122417</v>
      </c>
      <c r="AU280" s="46" t="s">
        <v>123</v>
      </c>
      <c r="AV280" s="46">
        <v>39</v>
      </c>
      <c r="AW280" s="46" t="s">
        <v>1148</v>
      </c>
      <c r="AX280" s="46">
        <v>2</v>
      </c>
      <c r="AY280" s="46" t="s">
        <v>1148</v>
      </c>
      <c r="AZ280" s="46">
        <v>0</v>
      </c>
      <c r="BA280" s="46" t="s">
        <v>1148</v>
      </c>
      <c r="BB280" s="46">
        <v>22</v>
      </c>
      <c r="BC280" s="46" t="s">
        <v>1148</v>
      </c>
      <c r="BD280" s="46">
        <v>0</v>
      </c>
      <c r="BE280" s="46" t="s">
        <v>1148</v>
      </c>
      <c r="BF280" s="209">
        <v>63</v>
      </c>
      <c r="BG280" s="7" t="s">
        <v>1148</v>
      </c>
      <c r="BI280" s="83">
        <v>9900</v>
      </c>
      <c r="BJ280" s="46" t="s">
        <v>1148</v>
      </c>
      <c r="BK280" s="83">
        <v>0</v>
      </c>
      <c r="BL280" s="46" t="s">
        <v>1148</v>
      </c>
      <c r="BM280" s="83">
        <v>0</v>
      </c>
      <c r="BN280" s="46" t="s">
        <v>1148</v>
      </c>
      <c r="BO280" s="83">
        <v>0</v>
      </c>
      <c r="BP280" s="46" t="s">
        <v>1148</v>
      </c>
      <c r="BQ280" s="83">
        <v>0</v>
      </c>
      <c r="BR280" s="46" t="s">
        <v>1148</v>
      </c>
      <c r="BS280" s="85">
        <v>9900</v>
      </c>
      <c r="BT280" s="46" t="s">
        <v>1148</v>
      </c>
      <c r="BU280" s="46">
        <v>9</v>
      </c>
      <c r="BV280" s="46" t="s">
        <v>1148</v>
      </c>
      <c r="BW280" s="46">
        <v>0</v>
      </c>
      <c r="BX280" s="46" t="s">
        <v>1148</v>
      </c>
      <c r="BY280" s="46">
        <v>0</v>
      </c>
      <c r="BZ280" s="46" t="s">
        <v>1148</v>
      </c>
      <c r="CA280" s="46">
        <v>0</v>
      </c>
      <c r="CB280" s="46" t="s">
        <v>1148</v>
      </c>
      <c r="CC280" s="46">
        <v>0</v>
      </c>
      <c r="CD280" s="46" t="s">
        <v>1148</v>
      </c>
      <c r="CE280" s="209">
        <v>9</v>
      </c>
      <c r="CF280" s="7" t="s">
        <v>1148</v>
      </c>
      <c r="CH280" s="41">
        <v>1604207</v>
      </c>
      <c r="CI280" s="41" t="s">
        <v>1148</v>
      </c>
      <c r="CJ280" s="41">
        <v>302688</v>
      </c>
      <c r="CK280" s="41" t="s">
        <v>123</v>
      </c>
      <c r="CL280" s="41">
        <v>0</v>
      </c>
      <c r="CM280" s="41" t="s">
        <v>1148</v>
      </c>
      <c r="CN280" s="41">
        <v>632903</v>
      </c>
      <c r="CO280" s="41" t="s">
        <v>1148</v>
      </c>
      <c r="CP280" s="43">
        <v>2539798</v>
      </c>
      <c r="CQ280" s="7" t="s">
        <v>123</v>
      </c>
      <c r="CS280" s="39">
        <v>19.000888330885488</v>
      </c>
      <c r="CT280" s="39" t="s">
        <v>1148</v>
      </c>
      <c r="CU280" s="39">
        <v>77.098318899643402</v>
      </c>
      <c r="CV280" s="39" t="s">
        <v>123</v>
      </c>
      <c r="CW280" s="39" t="s">
        <v>1148</v>
      </c>
      <c r="CX280" s="39" t="s">
        <v>1148</v>
      </c>
      <c r="CY280" s="39">
        <v>14.396265041057253</v>
      </c>
      <c r="CZ280" s="39" t="s">
        <v>1148</v>
      </c>
      <c r="DA280" s="44">
        <v>19.194797342745073</v>
      </c>
      <c r="DB280" s="7" t="s">
        <v>123</v>
      </c>
      <c r="DC280" s="1" t="str">
        <f t="shared" si="4"/>
        <v>Yes</v>
      </c>
    </row>
    <row r="281" spans="1:107">
      <c r="A281" s="7" t="s">
        <v>332</v>
      </c>
      <c r="B281" s="7" t="s">
        <v>333</v>
      </c>
      <c r="C281" s="37" t="s">
        <v>55</v>
      </c>
      <c r="D281" s="298">
        <v>7016</v>
      </c>
      <c r="E281" s="299">
        <v>70016</v>
      </c>
      <c r="F281" s="27" t="s">
        <v>164</v>
      </c>
      <c r="G281" s="73" t="s">
        <v>160</v>
      </c>
      <c r="H281" s="35">
        <v>124748</v>
      </c>
      <c r="I281" s="35">
        <v>37</v>
      </c>
      <c r="J281" s="294"/>
      <c r="K281" s="8">
        <v>168775</v>
      </c>
      <c r="L281" s="8" t="s">
        <v>1148</v>
      </c>
      <c r="M281" s="8">
        <v>7207</v>
      </c>
      <c r="N281" s="9" t="s">
        <v>1148</v>
      </c>
      <c r="O281" s="8">
        <v>0</v>
      </c>
      <c r="P281" s="9" t="s">
        <v>1148</v>
      </c>
      <c r="Q281" s="8">
        <v>6972</v>
      </c>
      <c r="R281" s="9" t="s">
        <v>1148</v>
      </c>
      <c r="S281" s="8">
        <v>0</v>
      </c>
      <c r="T281" s="9" t="s">
        <v>1148</v>
      </c>
      <c r="U281" s="33">
        <v>182954</v>
      </c>
      <c r="V281" s="9" t="s">
        <v>1148</v>
      </c>
      <c r="W281" s="30">
        <v>177</v>
      </c>
      <c r="X281" s="9" t="s">
        <v>1148</v>
      </c>
      <c r="Y281" s="30">
        <v>5</v>
      </c>
      <c r="Z281" s="9" t="s">
        <v>1148</v>
      </c>
      <c r="AA281" s="30">
        <v>0</v>
      </c>
      <c r="AB281" s="9" t="s">
        <v>1148</v>
      </c>
      <c r="AC281" s="30">
        <v>11</v>
      </c>
      <c r="AD281" s="9" t="s">
        <v>1148</v>
      </c>
      <c r="AE281" s="80">
        <v>0</v>
      </c>
      <c r="AF281" s="46" t="s">
        <v>1148</v>
      </c>
      <c r="AG281" s="88">
        <v>193</v>
      </c>
      <c r="AH281" s="47" t="s">
        <v>1148</v>
      </c>
      <c r="AJ281" s="83">
        <v>96532</v>
      </c>
      <c r="AK281" s="46" t="s">
        <v>1148</v>
      </c>
      <c r="AL281" s="83">
        <v>7207</v>
      </c>
      <c r="AM281" s="46" t="s">
        <v>1148</v>
      </c>
      <c r="AN281" s="83">
        <v>0</v>
      </c>
      <c r="AO281" s="46" t="s">
        <v>1148</v>
      </c>
      <c r="AP281" s="83">
        <v>6234</v>
      </c>
      <c r="AQ281" s="46" t="s">
        <v>1148</v>
      </c>
      <c r="AR281" s="83">
        <v>0</v>
      </c>
      <c r="AS281" s="46" t="s">
        <v>1148</v>
      </c>
      <c r="AT281" s="204">
        <v>109973</v>
      </c>
      <c r="AU281" s="46" t="s">
        <v>1148</v>
      </c>
      <c r="AV281" s="46">
        <v>54</v>
      </c>
      <c r="AW281" s="46" t="s">
        <v>1148</v>
      </c>
      <c r="AX281" s="46">
        <v>4</v>
      </c>
      <c r="AY281" s="46" t="s">
        <v>1148</v>
      </c>
      <c r="AZ281" s="46">
        <v>0</v>
      </c>
      <c r="BA281" s="46" t="s">
        <v>1148</v>
      </c>
      <c r="BB281" s="46">
        <v>10</v>
      </c>
      <c r="BC281" s="46" t="s">
        <v>1148</v>
      </c>
      <c r="BD281" s="46">
        <v>0</v>
      </c>
      <c r="BE281" s="46" t="s">
        <v>1148</v>
      </c>
      <c r="BF281" s="209">
        <v>68</v>
      </c>
      <c r="BG281" s="7" t="s">
        <v>1148</v>
      </c>
      <c r="BI281" s="83">
        <v>72243</v>
      </c>
      <c r="BJ281" s="46" t="s">
        <v>1148</v>
      </c>
      <c r="BK281" s="83">
        <v>0</v>
      </c>
      <c r="BL281" s="46" t="s">
        <v>1148</v>
      </c>
      <c r="BM281" s="83">
        <v>0</v>
      </c>
      <c r="BN281" s="46" t="s">
        <v>1148</v>
      </c>
      <c r="BO281" s="83">
        <v>738</v>
      </c>
      <c r="BP281" s="46" t="s">
        <v>1148</v>
      </c>
      <c r="BQ281" s="83">
        <v>0</v>
      </c>
      <c r="BR281" s="46" t="s">
        <v>1148</v>
      </c>
      <c r="BS281" s="85">
        <v>72981</v>
      </c>
      <c r="BT281" s="46" t="s">
        <v>1148</v>
      </c>
      <c r="BU281" s="46">
        <v>123</v>
      </c>
      <c r="BV281" s="46" t="s">
        <v>1148</v>
      </c>
      <c r="BW281" s="46">
        <v>1</v>
      </c>
      <c r="BX281" s="46" t="s">
        <v>1148</v>
      </c>
      <c r="BY281" s="46">
        <v>0</v>
      </c>
      <c r="BZ281" s="46" t="s">
        <v>1148</v>
      </c>
      <c r="CA281" s="46">
        <v>1</v>
      </c>
      <c r="CB281" s="46" t="s">
        <v>1148</v>
      </c>
      <c r="CC281" s="46">
        <v>0</v>
      </c>
      <c r="CD281" s="46" t="s">
        <v>1148</v>
      </c>
      <c r="CE281" s="209">
        <v>125</v>
      </c>
      <c r="CF281" s="7" t="s">
        <v>1148</v>
      </c>
      <c r="CH281" s="41">
        <v>0</v>
      </c>
      <c r="CI281" s="41" t="s">
        <v>1148</v>
      </c>
      <c r="CJ281" s="41">
        <v>0</v>
      </c>
      <c r="CK281" s="41" t="s">
        <v>1148</v>
      </c>
      <c r="CL281" s="41">
        <v>0</v>
      </c>
      <c r="CM281" s="41" t="s">
        <v>1148</v>
      </c>
      <c r="CN281" s="41">
        <v>0</v>
      </c>
      <c r="CO281" s="41" t="s">
        <v>1148</v>
      </c>
      <c r="CP281" s="43">
        <v>0</v>
      </c>
      <c r="CQ281" s="7" t="s">
        <v>1148</v>
      </c>
      <c r="CS281" s="39">
        <v>0</v>
      </c>
      <c r="CT281" s="39" t="s">
        <v>1148</v>
      </c>
      <c r="CU281" s="39">
        <v>0</v>
      </c>
      <c r="CV281" s="39" t="s">
        <v>1148</v>
      </c>
      <c r="CW281" s="39" t="s">
        <v>1148</v>
      </c>
      <c r="CX281" s="39" t="s">
        <v>1148</v>
      </c>
      <c r="CY281" s="39">
        <v>0</v>
      </c>
      <c r="CZ281" s="39" t="s">
        <v>1148</v>
      </c>
      <c r="DA281" s="44">
        <v>0</v>
      </c>
      <c r="DB281" s="7" t="s">
        <v>1148</v>
      </c>
      <c r="DC281" s="1" t="str">
        <f t="shared" si="4"/>
        <v>No</v>
      </c>
    </row>
    <row r="282" spans="1:107">
      <c r="A282" s="7" t="s">
        <v>690</v>
      </c>
      <c r="B282" s="7" t="s">
        <v>691</v>
      </c>
      <c r="C282" s="37" t="s">
        <v>17</v>
      </c>
      <c r="D282" s="298">
        <v>9142</v>
      </c>
      <c r="E282" s="299">
        <v>90142</v>
      </c>
      <c r="F282" s="27" t="s">
        <v>114</v>
      </c>
      <c r="G282" s="73" t="s">
        <v>160</v>
      </c>
      <c r="H282" s="35">
        <v>72794</v>
      </c>
      <c r="I282" s="35">
        <v>36</v>
      </c>
      <c r="J282" s="294"/>
      <c r="K282" s="8">
        <v>157018</v>
      </c>
      <c r="L282" s="8" t="s">
        <v>1148</v>
      </c>
      <c r="M282" s="8">
        <v>33686</v>
      </c>
      <c r="N282" s="9" t="s">
        <v>1148</v>
      </c>
      <c r="O282" s="8">
        <v>2161</v>
      </c>
      <c r="P282" s="9" t="s">
        <v>1148</v>
      </c>
      <c r="Q282" s="8">
        <v>19501</v>
      </c>
      <c r="R282" s="9" t="s">
        <v>1148</v>
      </c>
      <c r="S282" s="8">
        <v>0</v>
      </c>
      <c r="T282" s="9" t="s">
        <v>1148</v>
      </c>
      <c r="U282" s="33">
        <v>212366</v>
      </c>
      <c r="V282" s="9" t="s">
        <v>1148</v>
      </c>
      <c r="W282" s="30">
        <v>221</v>
      </c>
      <c r="X282" s="9" t="s">
        <v>1148</v>
      </c>
      <c r="Y282" s="30">
        <v>42.5</v>
      </c>
      <c r="Z282" s="9" t="s">
        <v>1148</v>
      </c>
      <c r="AA282" s="30">
        <v>1.5</v>
      </c>
      <c r="AB282" s="9" t="s">
        <v>1148</v>
      </c>
      <c r="AC282" s="30">
        <v>27</v>
      </c>
      <c r="AD282" s="9" t="s">
        <v>1148</v>
      </c>
      <c r="AE282" s="80">
        <v>0</v>
      </c>
      <c r="AF282" s="46" t="s">
        <v>1148</v>
      </c>
      <c r="AG282" s="88">
        <v>292</v>
      </c>
      <c r="AH282" s="47" t="s">
        <v>1148</v>
      </c>
      <c r="AJ282" s="83">
        <v>3536</v>
      </c>
      <c r="AK282" s="46" t="s">
        <v>1148</v>
      </c>
      <c r="AL282" s="83">
        <v>13182</v>
      </c>
      <c r="AM282" s="46" t="s">
        <v>1148</v>
      </c>
      <c r="AN282" s="83">
        <v>864</v>
      </c>
      <c r="AO282" s="46" t="s">
        <v>1148</v>
      </c>
      <c r="AP282" s="83">
        <v>7320</v>
      </c>
      <c r="AQ282" s="46" t="s">
        <v>1148</v>
      </c>
      <c r="AR282" s="83">
        <v>0</v>
      </c>
      <c r="AS282" s="46" t="s">
        <v>1148</v>
      </c>
      <c r="AT282" s="204">
        <v>24902</v>
      </c>
      <c r="AU282" s="46" t="s">
        <v>1148</v>
      </c>
      <c r="AV282" s="46">
        <v>2</v>
      </c>
      <c r="AW282" s="46" t="s">
        <v>1148</v>
      </c>
      <c r="AX282" s="46">
        <v>8.5</v>
      </c>
      <c r="AY282" s="46" t="s">
        <v>1148</v>
      </c>
      <c r="AZ282" s="46">
        <v>0.5</v>
      </c>
      <c r="BA282" s="46" t="s">
        <v>1148</v>
      </c>
      <c r="BB282" s="46">
        <v>4</v>
      </c>
      <c r="BC282" s="46" t="s">
        <v>1148</v>
      </c>
      <c r="BD282" s="46">
        <v>0</v>
      </c>
      <c r="BE282" s="46" t="s">
        <v>1148</v>
      </c>
      <c r="BF282" s="209">
        <v>15</v>
      </c>
      <c r="BG282" s="7" t="s">
        <v>1148</v>
      </c>
      <c r="BI282" s="83">
        <v>153482</v>
      </c>
      <c r="BJ282" s="46" t="s">
        <v>1148</v>
      </c>
      <c r="BK282" s="83">
        <v>20504</v>
      </c>
      <c r="BL282" s="46" t="s">
        <v>1148</v>
      </c>
      <c r="BM282" s="83">
        <v>1297</v>
      </c>
      <c r="BN282" s="46" t="s">
        <v>1148</v>
      </c>
      <c r="BO282" s="83">
        <v>12181</v>
      </c>
      <c r="BP282" s="46" t="s">
        <v>1148</v>
      </c>
      <c r="BQ282" s="83">
        <v>0</v>
      </c>
      <c r="BR282" s="46" t="s">
        <v>1148</v>
      </c>
      <c r="BS282" s="85">
        <v>187464</v>
      </c>
      <c r="BT282" s="46" t="s">
        <v>1148</v>
      </c>
      <c r="BU282" s="46">
        <v>219</v>
      </c>
      <c r="BV282" s="46" t="s">
        <v>1148</v>
      </c>
      <c r="BW282" s="46">
        <v>34</v>
      </c>
      <c r="BX282" s="46" t="s">
        <v>1148</v>
      </c>
      <c r="BY282" s="46">
        <v>1</v>
      </c>
      <c r="BZ282" s="46" t="s">
        <v>1148</v>
      </c>
      <c r="CA282" s="46">
        <v>23</v>
      </c>
      <c r="CB282" s="46" t="s">
        <v>1148</v>
      </c>
      <c r="CC282" s="46">
        <v>0</v>
      </c>
      <c r="CD282" s="46" t="s">
        <v>1148</v>
      </c>
      <c r="CE282" s="209">
        <v>277</v>
      </c>
      <c r="CF282" s="7" t="s">
        <v>1148</v>
      </c>
      <c r="CH282" s="41">
        <v>0</v>
      </c>
      <c r="CI282" s="41" t="s">
        <v>1148</v>
      </c>
      <c r="CJ282" s="41">
        <v>0</v>
      </c>
      <c r="CK282" s="41" t="s">
        <v>1148</v>
      </c>
      <c r="CL282" s="41">
        <v>0</v>
      </c>
      <c r="CM282" s="41" t="s">
        <v>1148</v>
      </c>
      <c r="CN282" s="41">
        <v>0</v>
      </c>
      <c r="CO282" s="41" t="s">
        <v>1148</v>
      </c>
      <c r="CP282" s="43">
        <v>0</v>
      </c>
      <c r="CQ282" s="7" t="s">
        <v>1148</v>
      </c>
      <c r="CS282" s="39">
        <v>0</v>
      </c>
      <c r="CT282" s="39" t="s">
        <v>1148</v>
      </c>
      <c r="CU282" s="39">
        <v>0</v>
      </c>
      <c r="CV282" s="39" t="s">
        <v>1148</v>
      </c>
      <c r="CW282" s="39">
        <v>0</v>
      </c>
      <c r="CX282" s="39" t="s">
        <v>1148</v>
      </c>
      <c r="CY282" s="39">
        <v>0</v>
      </c>
      <c r="CZ282" s="39" t="s">
        <v>1148</v>
      </c>
      <c r="DA282" s="44">
        <v>0</v>
      </c>
      <c r="DB282" s="7" t="s">
        <v>1148</v>
      </c>
      <c r="DC282" s="1" t="str">
        <f t="shared" si="4"/>
        <v>No</v>
      </c>
    </row>
    <row r="283" spans="1:107">
      <c r="A283" s="7" t="s">
        <v>531</v>
      </c>
      <c r="B283" s="7" t="s">
        <v>532</v>
      </c>
      <c r="C283" s="37" t="s">
        <v>42</v>
      </c>
      <c r="D283" s="298">
        <v>5054</v>
      </c>
      <c r="E283" s="299">
        <v>50054</v>
      </c>
      <c r="F283" s="27" t="s">
        <v>164</v>
      </c>
      <c r="G283" s="73" t="s">
        <v>160</v>
      </c>
      <c r="H283" s="35">
        <v>90580</v>
      </c>
      <c r="I283" s="35">
        <v>36</v>
      </c>
      <c r="J283" s="294"/>
      <c r="K283" s="8">
        <v>107841</v>
      </c>
      <c r="L283" s="8" t="s">
        <v>1148</v>
      </c>
      <c r="M283" s="8">
        <v>14909</v>
      </c>
      <c r="N283" s="9" t="s">
        <v>1148</v>
      </c>
      <c r="O283" s="8">
        <v>2868</v>
      </c>
      <c r="P283" s="9" t="s">
        <v>1148</v>
      </c>
      <c r="Q283" s="8">
        <v>14743</v>
      </c>
      <c r="R283" s="9" t="s">
        <v>1148</v>
      </c>
      <c r="S283" s="8">
        <v>0</v>
      </c>
      <c r="T283" s="9" t="s">
        <v>1148</v>
      </c>
      <c r="U283" s="33">
        <v>140361</v>
      </c>
      <c r="V283" s="9" t="s">
        <v>1148</v>
      </c>
      <c r="W283" s="30">
        <v>56</v>
      </c>
      <c r="X283" s="9" t="s">
        <v>1148</v>
      </c>
      <c r="Y283" s="30">
        <v>8</v>
      </c>
      <c r="Z283" s="9" t="s">
        <v>1148</v>
      </c>
      <c r="AA283" s="30">
        <v>2</v>
      </c>
      <c r="AB283" s="9" t="s">
        <v>1148</v>
      </c>
      <c r="AC283" s="30">
        <v>8</v>
      </c>
      <c r="AD283" s="9" t="s">
        <v>1148</v>
      </c>
      <c r="AE283" s="80">
        <v>0</v>
      </c>
      <c r="AF283" s="46" t="s">
        <v>1148</v>
      </c>
      <c r="AG283" s="88">
        <v>74</v>
      </c>
      <c r="AH283" s="47" t="s">
        <v>1148</v>
      </c>
      <c r="AJ283" s="83">
        <v>92507</v>
      </c>
      <c r="AK283" s="46" t="s">
        <v>1148</v>
      </c>
      <c r="AL283" s="83">
        <v>14909</v>
      </c>
      <c r="AM283" s="46" t="s">
        <v>1148</v>
      </c>
      <c r="AN283" s="83">
        <v>1964</v>
      </c>
      <c r="AO283" s="46" t="s">
        <v>1148</v>
      </c>
      <c r="AP283" s="83">
        <v>14743</v>
      </c>
      <c r="AQ283" s="46" t="s">
        <v>1148</v>
      </c>
      <c r="AR283" s="83">
        <v>0</v>
      </c>
      <c r="AS283" s="46" t="s">
        <v>1148</v>
      </c>
      <c r="AT283" s="204">
        <v>124123</v>
      </c>
      <c r="AU283" s="46" t="s">
        <v>1148</v>
      </c>
      <c r="AV283" s="46">
        <v>47</v>
      </c>
      <c r="AW283" s="46" t="s">
        <v>1148</v>
      </c>
      <c r="AX283" s="46">
        <v>8</v>
      </c>
      <c r="AY283" s="46" t="s">
        <v>1148</v>
      </c>
      <c r="AZ283" s="46">
        <v>1</v>
      </c>
      <c r="BA283" s="46" t="s">
        <v>1148</v>
      </c>
      <c r="BB283" s="46">
        <v>8</v>
      </c>
      <c r="BC283" s="46" t="s">
        <v>1148</v>
      </c>
      <c r="BD283" s="46">
        <v>0</v>
      </c>
      <c r="BE283" s="46" t="s">
        <v>1148</v>
      </c>
      <c r="BF283" s="209">
        <v>64</v>
      </c>
      <c r="BG283" s="7" t="s">
        <v>1148</v>
      </c>
      <c r="BI283" s="83">
        <v>15334</v>
      </c>
      <c r="BJ283" s="46" t="s">
        <v>1148</v>
      </c>
      <c r="BK283" s="83">
        <v>0</v>
      </c>
      <c r="BL283" s="46" t="s">
        <v>1148</v>
      </c>
      <c r="BM283" s="83">
        <v>904</v>
      </c>
      <c r="BN283" s="46" t="s">
        <v>1148</v>
      </c>
      <c r="BO283" s="83">
        <v>0</v>
      </c>
      <c r="BP283" s="46" t="s">
        <v>1148</v>
      </c>
      <c r="BQ283" s="83">
        <v>0</v>
      </c>
      <c r="BR283" s="46" t="s">
        <v>1148</v>
      </c>
      <c r="BS283" s="85">
        <v>16238</v>
      </c>
      <c r="BT283" s="46" t="s">
        <v>1148</v>
      </c>
      <c r="BU283" s="46">
        <v>9</v>
      </c>
      <c r="BV283" s="46" t="s">
        <v>1148</v>
      </c>
      <c r="BW283" s="46">
        <v>0</v>
      </c>
      <c r="BX283" s="46" t="s">
        <v>1148</v>
      </c>
      <c r="BY283" s="46">
        <v>1</v>
      </c>
      <c r="BZ283" s="46" t="s">
        <v>1148</v>
      </c>
      <c r="CA283" s="46">
        <v>0</v>
      </c>
      <c r="CB283" s="46" t="s">
        <v>1148</v>
      </c>
      <c r="CC283" s="46">
        <v>0</v>
      </c>
      <c r="CD283" s="46" t="s">
        <v>1148</v>
      </c>
      <c r="CE283" s="209">
        <v>10</v>
      </c>
      <c r="CF283" s="7" t="s">
        <v>1148</v>
      </c>
      <c r="CH283" s="41">
        <v>0</v>
      </c>
      <c r="CI283" s="41" t="s">
        <v>1148</v>
      </c>
      <c r="CJ283" s="41">
        <v>0</v>
      </c>
      <c r="CK283" s="41" t="s">
        <v>1148</v>
      </c>
      <c r="CL283" s="41">
        <v>0</v>
      </c>
      <c r="CM283" s="41" t="s">
        <v>1148</v>
      </c>
      <c r="CN283" s="41">
        <v>0</v>
      </c>
      <c r="CO283" s="41" t="s">
        <v>1148</v>
      </c>
      <c r="CP283" s="43">
        <v>0</v>
      </c>
      <c r="CQ283" s="7" t="s">
        <v>1148</v>
      </c>
      <c r="CS283" s="39">
        <v>0</v>
      </c>
      <c r="CT283" s="39" t="s">
        <v>1148</v>
      </c>
      <c r="CU283" s="39">
        <v>0</v>
      </c>
      <c r="CV283" s="39" t="s">
        <v>1148</v>
      </c>
      <c r="CW283" s="39">
        <v>0</v>
      </c>
      <c r="CX283" s="39" t="s">
        <v>1148</v>
      </c>
      <c r="CY283" s="39">
        <v>0</v>
      </c>
      <c r="CZ283" s="39" t="s">
        <v>1148</v>
      </c>
      <c r="DA283" s="44">
        <v>0</v>
      </c>
      <c r="DB283" s="7" t="s">
        <v>1148</v>
      </c>
      <c r="DC283" s="1" t="str">
        <f t="shared" si="4"/>
        <v>No</v>
      </c>
    </row>
    <row r="284" spans="1:107">
      <c r="A284" s="7" t="s">
        <v>357</v>
      </c>
      <c r="B284" s="7" t="s">
        <v>358</v>
      </c>
      <c r="C284" s="37" t="s">
        <v>40</v>
      </c>
      <c r="D284" s="298">
        <v>5061</v>
      </c>
      <c r="E284" s="299">
        <v>50061</v>
      </c>
      <c r="F284" s="27" t="s">
        <v>164</v>
      </c>
      <c r="G284" s="73" t="s">
        <v>160</v>
      </c>
      <c r="H284" s="35">
        <v>93863</v>
      </c>
      <c r="I284" s="35">
        <v>35</v>
      </c>
      <c r="J284" s="294"/>
      <c r="K284" s="8">
        <v>104358</v>
      </c>
      <c r="L284" s="8" t="s">
        <v>1148</v>
      </c>
      <c r="M284" s="8">
        <v>14555</v>
      </c>
      <c r="N284" s="9" t="s">
        <v>1148</v>
      </c>
      <c r="O284" s="8">
        <v>7441</v>
      </c>
      <c r="P284" s="9" t="s">
        <v>1148</v>
      </c>
      <c r="Q284" s="8">
        <v>8525</v>
      </c>
      <c r="R284" s="9" t="s">
        <v>1148</v>
      </c>
      <c r="S284" s="8">
        <v>0</v>
      </c>
      <c r="T284" s="9" t="s">
        <v>1148</v>
      </c>
      <c r="U284" s="33">
        <v>134879</v>
      </c>
      <c r="V284" s="9" t="s">
        <v>1148</v>
      </c>
      <c r="W284" s="30">
        <v>61</v>
      </c>
      <c r="X284" s="9" t="s">
        <v>1148</v>
      </c>
      <c r="Y284" s="30">
        <v>8.2000000000000011</v>
      </c>
      <c r="Z284" s="9" t="s">
        <v>1148</v>
      </c>
      <c r="AA284" s="30">
        <v>4</v>
      </c>
      <c r="AB284" s="9" t="s">
        <v>1148</v>
      </c>
      <c r="AC284" s="30">
        <v>7.4</v>
      </c>
      <c r="AD284" s="9" t="s">
        <v>1148</v>
      </c>
      <c r="AE284" s="80">
        <v>0</v>
      </c>
      <c r="AF284" s="46" t="s">
        <v>1148</v>
      </c>
      <c r="AG284" s="88">
        <v>80.600000000000009</v>
      </c>
      <c r="AH284" s="47" t="s">
        <v>1148</v>
      </c>
      <c r="AJ284" s="83">
        <v>96749</v>
      </c>
      <c r="AK284" s="46" t="s">
        <v>1148</v>
      </c>
      <c r="AL284" s="83">
        <v>14555</v>
      </c>
      <c r="AM284" s="46" t="s">
        <v>1148</v>
      </c>
      <c r="AN284" s="83">
        <v>7441</v>
      </c>
      <c r="AO284" s="46" t="s">
        <v>1148</v>
      </c>
      <c r="AP284" s="83">
        <v>8170</v>
      </c>
      <c r="AQ284" s="46" t="s">
        <v>1148</v>
      </c>
      <c r="AR284" s="83">
        <v>0</v>
      </c>
      <c r="AS284" s="46" t="s">
        <v>1148</v>
      </c>
      <c r="AT284" s="204">
        <v>126915</v>
      </c>
      <c r="AU284" s="46" t="s">
        <v>1148</v>
      </c>
      <c r="AV284" s="46">
        <v>54</v>
      </c>
      <c r="AW284" s="46" t="s">
        <v>1148</v>
      </c>
      <c r="AX284" s="46">
        <v>8.2000000000000011</v>
      </c>
      <c r="AY284" s="46" t="s">
        <v>1148</v>
      </c>
      <c r="AZ284" s="46">
        <v>4</v>
      </c>
      <c r="BA284" s="46" t="s">
        <v>1148</v>
      </c>
      <c r="BB284" s="46">
        <v>4.4000000000000004</v>
      </c>
      <c r="BC284" s="46" t="s">
        <v>1148</v>
      </c>
      <c r="BD284" s="46">
        <v>0</v>
      </c>
      <c r="BE284" s="46" t="s">
        <v>1148</v>
      </c>
      <c r="BF284" s="209">
        <v>70.600000000000009</v>
      </c>
      <c r="BG284" s="7" t="s">
        <v>1148</v>
      </c>
      <c r="BI284" s="83">
        <v>7609</v>
      </c>
      <c r="BJ284" s="46" t="s">
        <v>1148</v>
      </c>
      <c r="BK284" s="83">
        <v>0</v>
      </c>
      <c r="BL284" s="46" t="s">
        <v>1148</v>
      </c>
      <c r="BM284" s="83">
        <v>0</v>
      </c>
      <c r="BN284" s="46" t="s">
        <v>1148</v>
      </c>
      <c r="BO284" s="83">
        <v>355</v>
      </c>
      <c r="BP284" s="46" t="s">
        <v>1148</v>
      </c>
      <c r="BQ284" s="83">
        <v>0</v>
      </c>
      <c r="BR284" s="46" t="s">
        <v>1148</v>
      </c>
      <c r="BS284" s="85">
        <v>7964</v>
      </c>
      <c r="BT284" s="46" t="s">
        <v>1148</v>
      </c>
      <c r="BU284" s="46">
        <v>7</v>
      </c>
      <c r="BV284" s="46" t="s">
        <v>1148</v>
      </c>
      <c r="BW284" s="46">
        <v>0</v>
      </c>
      <c r="BX284" s="46" t="s">
        <v>1148</v>
      </c>
      <c r="BY284" s="46">
        <v>0</v>
      </c>
      <c r="BZ284" s="46" t="s">
        <v>1148</v>
      </c>
      <c r="CA284" s="46">
        <v>3</v>
      </c>
      <c r="CB284" s="46" t="s">
        <v>1148</v>
      </c>
      <c r="CC284" s="46">
        <v>0</v>
      </c>
      <c r="CD284" s="46" t="s">
        <v>1148</v>
      </c>
      <c r="CE284" s="209">
        <v>10</v>
      </c>
      <c r="CF284" s="7" t="s">
        <v>1148</v>
      </c>
      <c r="CH284" s="41">
        <v>0</v>
      </c>
      <c r="CI284" s="41" t="s">
        <v>1148</v>
      </c>
      <c r="CJ284" s="41">
        <v>0</v>
      </c>
      <c r="CK284" s="41" t="s">
        <v>1148</v>
      </c>
      <c r="CL284" s="41">
        <v>0</v>
      </c>
      <c r="CM284" s="41" t="s">
        <v>1148</v>
      </c>
      <c r="CN284" s="41">
        <v>0</v>
      </c>
      <c r="CO284" s="41" t="s">
        <v>1148</v>
      </c>
      <c r="CP284" s="43">
        <v>0</v>
      </c>
      <c r="CQ284" s="7" t="s">
        <v>1148</v>
      </c>
      <c r="CS284" s="39">
        <v>0</v>
      </c>
      <c r="CT284" s="39" t="s">
        <v>1148</v>
      </c>
      <c r="CU284" s="39">
        <v>0</v>
      </c>
      <c r="CV284" s="39" t="s">
        <v>1148</v>
      </c>
      <c r="CW284" s="39">
        <v>0</v>
      </c>
      <c r="CX284" s="39" t="s">
        <v>1148</v>
      </c>
      <c r="CY284" s="39">
        <v>0</v>
      </c>
      <c r="CZ284" s="39" t="s">
        <v>1148</v>
      </c>
      <c r="DA284" s="44">
        <v>0</v>
      </c>
      <c r="DB284" s="7" t="s">
        <v>1148</v>
      </c>
      <c r="DC284" s="1" t="str">
        <f t="shared" si="4"/>
        <v>No</v>
      </c>
    </row>
    <row r="285" spans="1:107">
      <c r="A285" s="7" t="s">
        <v>663</v>
      </c>
      <c r="B285" s="7" t="s">
        <v>664</v>
      </c>
      <c r="C285" s="37" t="s">
        <v>84</v>
      </c>
      <c r="D285" s="298">
        <v>6082</v>
      </c>
      <c r="E285" s="299">
        <v>60082</v>
      </c>
      <c r="F285" s="27" t="s">
        <v>167</v>
      </c>
      <c r="G285" s="73" t="s">
        <v>160</v>
      </c>
      <c r="H285" s="35">
        <v>106383</v>
      </c>
      <c r="I285" s="35">
        <v>35</v>
      </c>
      <c r="J285" s="294"/>
      <c r="K285" s="8">
        <v>63009</v>
      </c>
      <c r="L285" s="8" t="s">
        <v>1148</v>
      </c>
      <c r="M285" s="8">
        <v>2460</v>
      </c>
      <c r="N285" s="9" t="s">
        <v>1148</v>
      </c>
      <c r="O285" s="8">
        <v>0</v>
      </c>
      <c r="P285" s="9" t="s">
        <v>1148</v>
      </c>
      <c r="Q285" s="8">
        <v>6898</v>
      </c>
      <c r="R285" s="9" t="s">
        <v>1148</v>
      </c>
      <c r="S285" s="8">
        <v>0</v>
      </c>
      <c r="T285" s="9" t="s">
        <v>1148</v>
      </c>
      <c r="U285" s="33">
        <v>72367</v>
      </c>
      <c r="V285" s="9" t="s">
        <v>1148</v>
      </c>
      <c r="W285" s="30">
        <v>36.6</v>
      </c>
      <c r="X285" s="9" t="s">
        <v>1148</v>
      </c>
      <c r="Y285" s="30">
        <v>1.4</v>
      </c>
      <c r="Z285" s="9" t="s">
        <v>1148</v>
      </c>
      <c r="AA285" s="30">
        <v>0</v>
      </c>
      <c r="AB285" s="9" t="s">
        <v>1148</v>
      </c>
      <c r="AC285" s="30">
        <v>4</v>
      </c>
      <c r="AD285" s="9" t="s">
        <v>1148</v>
      </c>
      <c r="AE285" s="80">
        <v>0</v>
      </c>
      <c r="AF285" s="46" t="s">
        <v>1148</v>
      </c>
      <c r="AG285" s="88">
        <v>42</v>
      </c>
      <c r="AH285" s="47" t="s">
        <v>1148</v>
      </c>
      <c r="AJ285" s="83">
        <v>39823</v>
      </c>
      <c r="AK285" s="46" t="s">
        <v>1148</v>
      </c>
      <c r="AL285" s="83">
        <v>2460</v>
      </c>
      <c r="AM285" s="46" t="s">
        <v>1148</v>
      </c>
      <c r="AN285" s="83">
        <v>0</v>
      </c>
      <c r="AO285" s="46" t="s">
        <v>1148</v>
      </c>
      <c r="AP285" s="83">
        <v>6898</v>
      </c>
      <c r="AQ285" s="46" t="s">
        <v>1148</v>
      </c>
      <c r="AR285" s="83">
        <v>0</v>
      </c>
      <c r="AS285" s="46" t="s">
        <v>1148</v>
      </c>
      <c r="AT285" s="204">
        <v>49181</v>
      </c>
      <c r="AU285" s="46" t="s">
        <v>1148</v>
      </c>
      <c r="AV285" s="46">
        <v>20.6</v>
      </c>
      <c r="AW285" s="46" t="s">
        <v>1148</v>
      </c>
      <c r="AX285" s="46">
        <v>1.4</v>
      </c>
      <c r="AY285" s="46" t="s">
        <v>1148</v>
      </c>
      <c r="AZ285" s="46">
        <v>0</v>
      </c>
      <c r="BA285" s="46" t="s">
        <v>1148</v>
      </c>
      <c r="BB285" s="46">
        <v>4</v>
      </c>
      <c r="BC285" s="46" t="s">
        <v>1148</v>
      </c>
      <c r="BD285" s="46">
        <v>0</v>
      </c>
      <c r="BE285" s="46" t="s">
        <v>1148</v>
      </c>
      <c r="BF285" s="209">
        <v>26</v>
      </c>
      <c r="BG285" s="7" t="s">
        <v>1148</v>
      </c>
      <c r="BI285" s="83">
        <v>23186</v>
      </c>
      <c r="BJ285" s="46" t="s">
        <v>1148</v>
      </c>
      <c r="BK285" s="83">
        <v>0</v>
      </c>
      <c r="BL285" s="46" t="s">
        <v>1148</v>
      </c>
      <c r="BM285" s="83">
        <v>0</v>
      </c>
      <c r="BN285" s="46" t="s">
        <v>1148</v>
      </c>
      <c r="BO285" s="83">
        <v>0</v>
      </c>
      <c r="BP285" s="46" t="s">
        <v>1148</v>
      </c>
      <c r="BQ285" s="83">
        <v>0</v>
      </c>
      <c r="BR285" s="46" t="s">
        <v>1148</v>
      </c>
      <c r="BS285" s="85">
        <v>23186</v>
      </c>
      <c r="BT285" s="46" t="s">
        <v>1148</v>
      </c>
      <c r="BU285" s="46">
        <v>16</v>
      </c>
      <c r="BV285" s="46" t="s">
        <v>1148</v>
      </c>
      <c r="BW285" s="46">
        <v>0</v>
      </c>
      <c r="BX285" s="46" t="s">
        <v>1148</v>
      </c>
      <c r="BY285" s="46">
        <v>0</v>
      </c>
      <c r="BZ285" s="46" t="s">
        <v>1148</v>
      </c>
      <c r="CA285" s="46">
        <v>0</v>
      </c>
      <c r="CB285" s="46" t="s">
        <v>1148</v>
      </c>
      <c r="CC285" s="46">
        <v>0</v>
      </c>
      <c r="CD285" s="46" t="s">
        <v>1148</v>
      </c>
      <c r="CE285" s="209">
        <v>16</v>
      </c>
      <c r="CF285" s="7" t="s">
        <v>1148</v>
      </c>
      <c r="CH285" s="41">
        <v>0</v>
      </c>
      <c r="CI285" s="41" t="s">
        <v>1148</v>
      </c>
      <c r="CJ285" s="41">
        <v>0</v>
      </c>
      <c r="CK285" s="41" t="s">
        <v>1148</v>
      </c>
      <c r="CL285" s="41">
        <v>0</v>
      </c>
      <c r="CM285" s="41" t="s">
        <v>1148</v>
      </c>
      <c r="CN285" s="41">
        <v>0</v>
      </c>
      <c r="CO285" s="41" t="s">
        <v>1148</v>
      </c>
      <c r="CP285" s="43">
        <v>0</v>
      </c>
      <c r="CQ285" s="7" t="s">
        <v>1148</v>
      </c>
      <c r="CS285" s="39">
        <v>0</v>
      </c>
      <c r="CT285" s="39" t="s">
        <v>1148</v>
      </c>
      <c r="CU285" s="39">
        <v>0</v>
      </c>
      <c r="CV285" s="39" t="s">
        <v>1148</v>
      </c>
      <c r="CW285" s="39" t="s">
        <v>1148</v>
      </c>
      <c r="CX285" s="39" t="s">
        <v>1148</v>
      </c>
      <c r="CY285" s="39">
        <v>0</v>
      </c>
      <c r="CZ285" s="39" t="s">
        <v>1148</v>
      </c>
      <c r="DA285" s="44">
        <v>0</v>
      </c>
      <c r="DB285" s="7" t="s">
        <v>1148</v>
      </c>
      <c r="DC285" s="1" t="str">
        <f t="shared" si="4"/>
        <v>No</v>
      </c>
    </row>
    <row r="286" spans="1:107">
      <c r="A286" s="7" t="s">
        <v>50</v>
      </c>
      <c r="B286" s="7" t="s">
        <v>386</v>
      </c>
      <c r="C286" s="37" t="s">
        <v>48</v>
      </c>
      <c r="D286" s="298">
        <v>3072</v>
      </c>
      <c r="E286" s="299">
        <v>30072</v>
      </c>
      <c r="F286" s="27" t="s">
        <v>164</v>
      </c>
      <c r="G286" s="73" t="s">
        <v>160</v>
      </c>
      <c r="H286" s="35">
        <v>141576</v>
      </c>
      <c r="I286" s="35">
        <v>34</v>
      </c>
      <c r="J286" s="294"/>
      <c r="K286" s="8">
        <v>98947</v>
      </c>
      <c r="L286" s="8" t="s">
        <v>1148</v>
      </c>
      <c r="M286" s="8">
        <v>485</v>
      </c>
      <c r="N286" s="9" t="s">
        <v>1148</v>
      </c>
      <c r="O286" s="8">
        <v>0</v>
      </c>
      <c r="P286" s="9" t="s">
        <v>1148</v>
      </c>
      <c r="Q286" s="8">
        <v>28411</v>
      </c>
      <c r="R286" s="9" t="s">
        <v>1148</v>
      </c>
      <c r="S286" s="8">
        <v>0</v>
      </c>
      <c r="T286" s="9" t="s">
        <v>1148</v>
      </c>
      <c r="U286" s="33">
        <v>127843</v>
      </c>
      <c r="V286" s="9" t="s">
        <v>1148</v>
      </c>
      <c r="W286" s="30">
        <v>71</v>
      </c>
      <c r="X286" s="9" t="s">
        <v>1148</v>
      </c>
      <c r="Y286" s="30">
        <v>1</v>
      </c>
      <c r="Z286" s="9" t="s">
        <v>1148</v>
      </c>
      <c r="AA286" s="30">
        <v>0</v>
      </c>
      <c r="AB286" s="9" t="s">
        <v>1148</v>
      </c>
      <c r="AC286" s="30">
        <v>17.149999999999999</v>
      </c>
      <c r="AD286" s="9" t="s">
        <v>1148</v>
      </c>
      <c r="AE286" s="80">
        <v>0</v>
      </c>
      <c r="AF286" s="46" t="s">
        <v>1148</v>
      </c>
      <c r="AG286" s="88">
        <v>89.15</v>
      </c>
      <c r="AH286" s="47" t="s">
        <v>1148</v>
      </c>
      <c r="AJ286" s="83">
        <v>79177</v>
      </c>
      <c r="AK286" s="46" t="s">
        <v>1148</v>
      </c>
      <c r="AL286" s="83">
        <v>0</v>
      </c>
      <c r="AM286" s="46" t="s">
        <v>1148</v>
      </c>
      <c r="AN286" s="83">
        <v>0</v>
      </c>
      <c r="AO286" s="46" t="s">
        <v>1148</v>
      </c>
      <c r="AP286" s="83">
        <v>27398</v>
      </c>
      <c r="AQ286" s="46" t="s">
        <v>1148</v>
      </c>
      <c r="AR286" s="83">
        <v>0</v>
      </c>
      <c r="AS286" s="46" t="s">
        <v>1148</v>
      </c>
      <c r="AT286" s="204">
        <v>106575</v>
      </c>
      <c r="AU286" s="46" t="s">
        <v>1148</v>
      </c>
      <c r="AV286" s="46">
        <v>43</v>
      </c>
      <c r="AW286" s="46" t="s">
        <v>1148</v>
      </c>
      <c r="AX286" s="46">
        <v>0</v>
      </c>
      <c r="AY286" s="46" t="s">
        <v>1148</v>
      </c>
      <c r="AZ286" s="46">
        <v>0</v>
      </c>
      <c r="BA286" s="46" t="s">
        <v>1148</v>
      </c>
      <c r="BB286" s="46">
        <v>16</v>
      </c>
      <c r="BC286" s="46" t="s">
        <v>1148</v>
      </c>
      <c r="BD286" s="46">
        <v>0</v>
      </c>
      <c r="BE286" s="46" t="s">
        <v>1148</v>
      </c>
      <c r="BF286" s="209">
        <v>59</v>
      </c>
      <c r="BG286" s="7" t="s">
        <v>1148</v>
      </c>
      <c r="BI286" s="83">
        <v>19770</v>
      </c>
      <c r="BJ286" s="46" t="s">
        <v>1148</v>
      </c>
      <c r="BK286" s="83">
        <v>485</v>
      </c>
      <c r="BL286" s="46" t="s">
        <v>1148</v>
      </c>
      <c r="BM286" s="83">
        <v>0</v>
      </c>
      <c r="BN286" s="46" t="s">
        <v>1148</v>
      </c>
      <c r="BO286" s="83">
        <v>1013</v>
      </c>
      <c r="BP286" s="46" t="s">
        <v>1148</v>
      </c>
      <c r="BQ286" s="83">
        <v>0</v>
      </c>
      <c r="BR286" s="46" t="s">
        <v>1148</v>
      </c>
      <c r="BS286" s="85">
        <v>21268</v>
      </c>
      <c r="BT286" s="46" t="s">
        <v>1148</v>
      </c>
      <c r="BU286" s="46">
        <v>28</v>
      </c>
      <c r="BV286" s="46" t="s">
        <v>1148</v>
      </c>
      <c r="BW286" s="46">
        <v>1</v>
      </c>
      <c r="BX286" s="46" t="s">
        <v>1148</v>
      </c>
      <c r="BY286" s="46">
        <v>0</v>
      </c>
      <c r="BZ286" s="46" t="s">
        <v>1148</v>
      </c>
      <c r="CA286" s="46">
        <v>1.1499999999999999</v>
      </c>
      <c r="CB286" s="46" t="s">
        <v>1148</v>
      </c>
      <c r="CC286" s="46">
        <v>0</v>
      </c>
      <c r="CD286" s="46" t="s">
        <v>1148</v>
      </c>
      <c r="CE286" s="209">
        <v>30.15</v>
      </c>
      <c r="CF286" s="7" t="s">
        <v>1148</v>
      </c>
      <c r="CH286" s="41">
        <v>2346697</v>
      </c>
      <c r="CI286" s="41" t="s">
        <v>1148</v>
      </c>
      <c r="CJ286" s="41">
        <v>5782</v>
      </c>
      <c r="CK286" s="41" t="s">
        <v>1148</v>
      </c>
      <c r="CL286" s="41">
        <v>0</v>
      </c>
      <c r="CM286" s="41" t="s">
        <v>1148</v>
      </c>
      <c r="CN286" s="41">
        <v>559068</v>
      </c>
      <c r="CO286" s="41" t="s">
        <v>1148</v>
      </c>
      <c r="CP286" s="43">
        <v>2911547</v>
      </c>
      <c r="CQ286" s="7" t="s">
        <v>1148</v>
      </c>
      <c r="CS286" s="39">
        <v>23.71670692390876</v>
      </c>
      <c r="CT286" s="39" t="s">
        <v>1148</v>
      </c>
      <c r="CU286" s="39">
        <v>11.921649484536083</v>
      </c>
      <c r="CV286" s="39" t="s">
        <v>1148</v>
      </c>
      <c r="CW286" s="39" t="s">
        <v>1148</v>
      </c>
      <c r="CX286" s="39" t="s">
        <v>1148</v>
      </c>
      <c r="CY286" s="39">
        <v>19.677871247052199</v>
      </c>
      <c r="CZ286" s="39" t="s">
        <v>1148</v>
      </c>
      <c r="DA286" s="44">
        <v>22.774395156559216</v>
      </c>
      <c r="DB286" s="7" t="s">
        <v>1148</v>
      </c>
      <c r="DC286" s="1" t="str">
        <f t="shared" si="4"/>
        <v>No</v>
      </c>
    </row>
    <row r="287" spans="1:107">
      <c r="A287" s="7" t="s">
        <v>125</v>
      </c>
      <c r="B287" s="7" t="s">
        <v>202</v>
      </c>
      <c r="C287" s="37" t="s">
        <v>77</v>
      </c>
      <c r="D287" s="298">
        <v>3011</v>
      </c>
      <c r="E287" s="299">
        <v>30011</v>
      </c>
      <c r="F287" s="27" t="s">
        <v>167</v>
      </c>
      <c r="G287" s="73" t="s">
        <v>160</v>
      </c>
      <c r="H287" s="35">
        <v>79930</v>
      </c>
      <c r="I287" s="35">
        <v>34</v>
      </c>
      <c r="J287" s="294"/>
      <c r="K287" s="8">
        <v>60505</v>
      </c>
      <c r="L287" s="8" t="s">
        <v>1148</v>
      </c>
      <c r="M287" s="8">
        <v>15324</v>
      </c>
      <c r="N287" s="9" t="s">
        <v>1148</v>
      </c>
      <c r="O287" s="8">
        <v>10</v>
      </c>
      <c r="P287" s="9" t="s">
        <v>1148</v>
      </c>
      <c r="Q287" s="8">
        <v>9883</v>
      </c>
      <c r="R287" s="9" t="s">
        <v>1148</v>
      </c>
      <c r="S287" s="8">
        <v>0</v>
      </c>
      <c r="T287" s="9" t="s">
        <v>1148</v>
      </c>
      <c r="U287" s="33">
        <v>85722</v>
      </c>
      <c r="V287" s="9" t="s">
        <v>1148</v>
      </c>
      <c r="W287" s="30">
        <v>31</v>
      </c>
      <c r="X287" s="9" t="s">
        <v>1148</v>
      </c>
      <c r="Y287" s="30">
        <v>7.03</v>
      </c>
      <c r="Z287" s="9" t="s">
        <v>1148</v>
      </c>
      <c r="AA287" s="30">
        <v>0</v>
      </c>
      <c r="AB287" s="9" t="s">
        <v>1148</v>
      </c>
      <c r="AC287" s="30">
        <v>5.97</v>
      </c>
      <c r="AD287" s="9" t="s">
        <v>1148</v>
      </c>
      <c r="AE287" s="80">
        <v>0</v>
      </c>
      <c r="AF287" s="46" t="s">
        <v>1148</v>
      </c>
      <c r="AG287" s="88">
        <v>44</v>
      </c>
      <c r="AH287" s="47" t="s">
        <v>1148</v>
      </c>
      <c r="AJ287" s="83">
        <v>49678</v>
      </c>
      <c r="AK287" s="46" t="s">
        <v>1148</v>
      </c>
      <c r="AL287" s="83">
        <v>15324</v>
      </c>
      <c r="AM287" s="46" t="s">
        <v>1148</v>
      </c>
      <c r="AN287" s="83">
        <v>10</v>
      </c>
      <c r="AO287" s="46" t="s">
        <v>1148</v>
      </c>
      <c r="AP287" s="83">
        <v>9883</v>
      </c>
      <c r="AQ287" s="46" t="s">
        <v>1148</v>
      </c>
      <c r="AR287" s="83">
        <v>0</v>
      </c>
      <c r="AS287" s="46" t="s">
        <v>1148</v>
      </c>
      <c r="AT287" s="204">
        <v>74895</v>
      </c>
      <c r="AU287" s="46" t="s">
        <v>1148</v>
      </c>
      <c r="AV287" s="46">
        <v>24</v>
      </c>
      <c r="AW287" s="46" t="s">
        <v>1148</v>
      </c>
      <c r="AX287" s="46">
        <v>7.03</v>
      </c>
      <c r="AY287" s="46" t="s">
        <v>1148</v>
      </c>
      <c r="AZ287" s="46">
        <v>0</v>
      </c>
      <c r="BA287" s="46" t="s">
        <v>1148</v>
      </c>
      <c r="BB287" s="46">
        <v>5.97</v>
      </c>
      <c r="BC287" s="46" t="s">
        <v>1148</v>
      </c>
      <c r="BD287" s="46">
        <v>0</v>
      </c>
      <c r="BE287" s="46" t="s">
        <v>1148</v>
      </c>
      <c r="BF287" s="209">
        <v>37</v>
      </c>
      <c r="BG287" s="7" t="s">
        <v>1148</v>
      </c>
      <c r="BI287" s="83">
        <v>10827</v>
      </c>
      <c r="BJ287" s="46" t="s">
        <v>1148</v>
      </c>
      <c r="BK287" s="83">
        <v>0</v>
      </c>
      <c r="BL287" s="46" t="s">
        <v>1148</v>
      </c>
      <c r="BM287" s="83">
        <v>0</v>
      </c>
      <c r="BN287" s="46" t="s">
        <v>1148</v>
      </c>
      <c r="BO287" s="83">
        <v>0</v>
      </c>
      <c r="BP287" s="46" t="s">
        <v>1148</v>
      </c>
      <c r="BQ287" s="83">
        <v>0</v>
      </c>
      <c r="BR287" s="46" t="s">
        <v>1148</v>
      </c>
      <c r="BS287" s="85">
        <v>10827</v>
      </c>
      <c r="BT287" s="46" t="s">
        <v>1148</v>
      </c>
      <c r="BU287" s="46">
        <v>7</v>
      </c>
      <c r="BV287" s="46" t="s">
        <v>1148</v>
      </c>
      <c r="BW287" s="46">
        <v>0</v>
      </c>
      <c r="BX287" s="46" t="s">
        <v>1148</v>
      </c>
      <c r="BY287" s="46">
        <v>0</v>
      </c>
      <c r="BZ287" s="46" t="s">
        <v>1148</v>
      </c>
      <c r="CA287" s="46">
        <v>0</v>
      </c>
      <c r="CB287" s="46" t="s">
        <v>1148</v>
      </c>
      <c r="CC287" s="46">
        <v>0</v>
      </c>
      <c r="CD287" s="46" t="s">
        <v>1148</v>
      </c>
      <c r="CE287" s="209">
        <v>7</v>
      </c>
      <c r="CF287" s="7" t="s">
        <v>1148</v>
      </c>
      <c r="CH287" s="41">
        <v>1345288</v>
      </c>
      <c r="CI287" s="41" t="s">
        <v>1148</v>
      </c>
      <c r="CJ287" s="41">
        <v>349065</v>
      </c>
      <c r="CK287" s="41" t="s">
        <v>1148</v>
      </c>
      <c r="CL287" s="41">
        <v>220</v>
      </c>
      <c r="CM287" s="41" t="s">
        <v>1148</v>
      </c>
      <c r="CN287" s="41">
        <v>257890</v>
      </c>
      <c r="CO287" s="41" t="s">
        <v>1148</v>
      </c>
      <c r="CP287" s="43">
        <v>1952463</v>
      </c>
      <c r="CQ287" s="7" t="s">
        <v>1148</v>
      </c>
      <c r="CS287" s="39">
        <v>22.234327741508967</v>
      </c>
      <c r="CT287" s="39" t="s">
        <v>1148</v>
      </c>
      <c r="CU287" s="39">
        <v>22.778974158183242</v>
      </c>
      <c r="CV287" s="39" t="s">
        <v>1148</v>
      </c>
      <c r="CW287" s="39">
        <v>22</v>
      </c>
      <c r="CX287" s="39" t="s">
        <v>1148</v>
      </c>
      <c r="CY287" s="39">
        <v>26.09430334918547</v>
      </c>
      <c r="CZ287" s="39" t="s">
        <v>1148</v>
      </c>
      <c r="DA287" s="44">
        <v>22.776685098341151</v>
      </c>
      <c r="DB287" s="7" t="s">
        <v>1148</v>
      </c>
      <c r="DC287" s="1" t="str">
        <f t="shared" si="4"/>
        <v>No</v>
      </c>
    </row>
    <row r="288" spans="1:107">
      <c r="A288" s="7" t="s">
        <v>318</v>
      </c>
      <c r="B288" s="7" t="s">
        <v>319</v>
      </c>
      <c r="C288" s="37" t="s">
        <v>17</v>
      </c>
      <c r="D288" s="298">
        <v>9017</v>
      </c>
      <c r="E288" s="299">
        <v>90017</v>
      </c>
      <c r="F288" s="27" t="s">
        <v>164</v>
      </c>
      <c r="G288" s="73" t="s">
        <v>160</v>
      </c>
      <c r="H288" s="35">
        <v>308231</v>
      </c>
      <c r="I288" s="35">
        <v>33</v>
      </c>
      <c r="J288" s="294"/>
      <c r="K288" s="8">
        <v>140275</v>
      </c>
      <c r="L288" s="8" t="s">
        <v>1148</v>
      </c>
      <c r="M288" s="8">
        <v>12925</v>
      </c>
      <c r="N288" s="9" t="s">
        <v>1148</v>
      </c>
      <c r="O288" s="8">
        <v>0</v>
      </c>
      <c r="P288" s="9" t="s">
        <v>1148</v>
      </c>
      <c r="Q288" s="8">
        <v>20568</v>
      </c>
      <c r="R288" s="9" t="s">
        <v>1148</v>
      </c>
      <c r="S288" s="8">
        <v>0</v>
      </c>
      <c r="T288" s="9" t="s">
        <v>1148</v>
      </c>
      <c r="U288" s="33">
        <v>173768</v>
      </c>
      <c r="V288" s="9" t="s">
        <v>1148</v>
      </c>
      <c r="W288" s="30">
        <v>78</v>
      </c>
      <c r="X288" s="9" t="s">
        <v>1148</v>
      </c>
      <c r="Y288" s="30">
        <v>11</v>
      </c>
      <c r="Z288" s="9" t="s">
        <v>1148</v>
      </c>
      <c r="AA288" s="30">
        <v>0</v>
      </c>
      <c r="AB288" s="9" t="s">
        <v>1148</v>
      </c>
      <c r="AC288" s="30">
        <v>14</v>
      </c>
      <c r="AD288" s="9" t="s">
        <v>1148</v>
      </c>
      <c r="AE288" s="80">
        <v>0</v>
      </c>
      <c r="AF288" s="46" t="s">
        <v>1148</v>
      </c>
      <c r="AG288" s="88">
        <v>103</v>
      </c>
      <c r="AH288" s="47" t="s">
        <v>1148</v>
      </c>
      <c r="AJ288" s="83">
        <v>118243</v>
      </c>
      <c r="AK288" s="46" t="s">
        <v>1148</v>
      </c>
      <c r="AL288" s="83">
        <v>12925</v>
      </c>
      <c r="AM288" s="46" t="s">
        <v>1148</v>
      </c>
      <c r="AN288" s="83">
        <v>0</v>
      </c>
      <c r="AO288" s="46" t="s">
        <v>1148</v>
      </c>
      <c r="AP288" s="83">
        <v>20568</v>
      </c>
      <c r="AQ288" s="46" t="s">
        <v>1148</v>
      </c>
      <c r="AR288" s="83">
        <v>0</v>
      </c>
      <c r="AS288" s="46" t="s">
        <v>1148</v>
      </c>
      <c r="AT288" s="204">
        <v>151736</v>
      </c>
      <c r="AU288" s="46" t="s">
        <v>1148</v>
      </c>
      <c r="AV288" s="46">
        <v>66</v>
      </c>
      <c r="AW288" s="46" t="s">
        <v>1148</v>
      </c>
      <c r="AX288" s="46">
        <v>11</v>
      </c>
      <c r="AY288" s="46" t="s">
        <v>1148</v>
      </c>
      <c r="AZ288" s="46">
        <v>0</v>
      </c>
      <c r="BA288" s="46" t="s">
        <v>1148</v>
      </c>
      <c r="BB288" s="46">
        <v>14</v>
      </c>
      <c r="BC288" s="46" t="s">
        <v>1148</v>
      </c>
      <c r="BD288" s="46">
        <v>0</v>
      </c>
      <c r="BE288" s="46" t="s">
        <v>1148</v>
      </c>
      <c r="BF288" s="209">
        <v>91</v>
      </c>
      <c r="BG288" s="7" t="s">
        <v>1148</v>
      </c>
      <c r="BI288" s="83">
        <v>22032</v>
      </c>
      <c r="BJ288" s="46" t="s">
        <v>1148</v>
      </c>
      <c r="BK288" s="83">
        <v>0</v>
      </c>
      <c r="BL288" s="46" t="s">
        <v>1148</v>
      </c>
      <c r="BM288" s="83">
        <v>0</v>
      </c>
      <c r="BN288" s="46" t="s">
        <v>1148</v>
      </c>
      <c r="BO288" s="83">
        <v>0</v>
      </c>
      <c r="BP288" s="46" t="s">
        <v>1148</v>
      </c>
      <c r="BQ288" s="83">
        <v>0</v>
      </c>
      <c r="BR288" s="46" t="s">
        <v>1148</v>
      </c>
      <c r="BS288" s="85">
        <v>22032</v>
      </c>
      <c r="BT288" s="46" t="s">
        <v>1148</v>
      </c>
      <c r="BU288" s="46">
        <v>12</v>
      </c>
      <c r="BV288" s="46" t="s">
        <v>1148</v>
      </c>
      <c r="BW288" s="46">
        <v>0</v>
      </c>
      <c r="BX288" s="46" t="s">
        <v>1148</v>
      </c>
      <c r="BY288" s="46">
        <v>0</v>
      </c>
      <c r="BZ288" s="46" t="s">
        <v>1148</v>
      </c>
      <c r="CA288" s="46">
        <v>0</v>
      </c>
      <c r="CB288" s="46" t="s">
        <v>1148</v>
      </c>
      <c r="CC288" s="46">
        <v>0</v>
      </c>
      <c r="CD288" s="46" t="s">
        <v>1148</v>
      </c>
      <c r="CE288" s="209">
        <v>12</v>
      </c>
      <c r="CF288" s="7" t="s">
        <v>1148</v>
      </c>
      <c r="CH288" s="41">
        <v>0</v>
      </c>
      <c r="CI288" s="41" t="s">
        <v>1148</v>
      </c>
      <c r="CJ288" s="41">
        <v>0</v>
      </c>
      <c r="CK288" s="41" t="s">
        <v>1148</v>
      </c>
      <c r="CL288" s="41">
        <v>0</v>
      </c>
      <c r="CM288" s="41" t="s">
        <v>1148</v>
      </c>
      <c r="CN288" s="41">
        <v>0</v>
      </c>
      <c r="CO288" s="41" t="s">
        <v>1148</v>
      </c>
      <c r="CP288" s="43">
        <v>0</v>
      </c>
      <c r="CQ288" s="7" t="s">
        <v>1148</v>
      </c>
      <c r="CS288" s="39">
        <v>0</v>
      </c>
      <c r="CT288" s="39" t="s">
        <v>1148</v>
      </c>
      <c r="CU288" s="39">
        <v>0</v>
      </c>
      <c r="CV288" s="39" t="s">
        <v>1148</v>
      </c>
      <c r="CW288" s="39" t="s">
        <v>1148</v>
      </c>
      <c r="CX288" s="39" t="s">
        <v>1148</v>
      </c>
      <c r="CY288" s="39">
        <v>0</v>
      </c>
      <c r="CZ288" s="39" t="s">
        <v>1148</v>
      </c>
      <c r="DA288" s="44">
        <v>0</v>
      </c>
      <c r="DB288" s="7" t="s">
        <v>1148</v>
      </c>
      <c r="DC288" s="1" t="str">
        <f t="shared" si="4"/>
        <v>No</v>
      </c>
    </row>
    <row r="289" spans="1:107">
      <c r="A289" s="7" t="s">
        <v>294</v>
      </c>
      <c r="B289" s="7" t="s">
        <v>295</v>
      </c>
      <c r="C289" s="37" t="s">
        <v>84</v>
      </c>
      <c r="D289" s="298">
        <v>6014</v>
      </c>
      <c r="E289" s="299">
        <v>60014</v>
      </c>
      <c r="F289" s="27" t="s">
        <v>164</v>
      </c>
      <c r="G289" s="73" t="s">
        <v>160</v>
      </c>
      <c r="H289" s="35">
        <v>217585</v>
      </c>
      <c r="I289" s="35">
        <v>33</v>
      </c>
      <c r="J289" s="294"/>
      <c r="K289" s="8">
        <v>119931</v>
      </c>
      <c r="L289" s="8" t="s">
        <v>1148</v>
      </c>
      <c r="M289" s="8">
        <v>10735</v>
      </c>
      <c r="N289" s="9" t="s">
        <v>1148</v>
      </c>
      <c r="O289" s="8">
        <v>31534</v>
      </c>
      <c r="P289" s="9" t="s">
        <v>1148</v>
      </c>
      <c r="Q289" s="8">
        <v>13132</v>
      </c>
      <c r="R289" s="9" t="s">
        <v>1148</v>
      </c>
      <c r="S289" s="8">
        <v>0</v>
      </c>
      <c r="T289" s="9" t="s">
        <v>1148</v>
      </c>
      <c r="U289" s="33">
        <v>175332</v>
      </c>
      <c r="V289" s="9" t="s">
        <v>1148</v>
      </c>
      <c r="W289" s="30">
        <v>73</v>
      </c>
      <c r="X289" s="9" t="s">
        <v>1148</v>
      </c>
      <c r="Y289" s="30">
        <v>6</v>
      </c>
      <c r="Z289" s="9" t="s">
        <v>1148</v>
      </c>
      <c r="AA289" s="30">
        <v>15</v>
      </c>
      <c r="AB289" s="9" t="s">
        <v>1148</v>
      </c>
      <c r="AC289" s="30">
        <v>10</v>
      </c>
      <c r="AD289" s="9" t="s">
        <v>1148</v>
      </c>
      <c r="AE289" s="80">
        <v>0</v>
      </c>
      <c r="AF289" s="46" t="s">
        <v>1148</v>
      </c>
      <c r="AG289" s="88">
        <v>104</v>
      </c>
      <c r="AH289" s="47" t="s">
        <v>1148</v>
      </c>
      <c r="AJ289" s="83">
        <v>112283</v>
      </c>
      <c r="AK289" s="46" t="s">
        <v>1148</v>
      </c>
      <c r="AL289" s="83">
        <v>6857</v>
      </c>
      <c r="AM289" s="46" t="s">
        <v>1148</v>
      </c>
      <c r="AN289" s="83">
        <v>31534</v>
      </c>
      <c r="AO289" s="46" t="s">
        <v>1148</v>
      </c>
      <c r="AP289" s="83">
        <v>13132</v>
      </c>
      <c r="AQ289" s="46" t="s">
        <v>1148</v>
      </c>
      <c r="AR289" s="83">
        <v>0</v>
      </c>
      <c r="AS289" s="46" t="s">
        <v>1148</v>
      </c>
      <c r="AT289" s="204">
        <v>163806</v>
      </c>
      <c r="AU289" s="46" t="s">
        <v>1148</v>
      </c>
      <c r="AV289" s="46">
        <v>58</v>
      </c>
      <c r="AW289" s="46" t="s">
        <v>1148</v>
      </c>
      <c r="AX289" s="46">
        <v>3</v>
      </c>
      <c r="AY289" s="46" t="s">
        <v>1148</v>
      </c>
      <c r="AZ289" s="46">
        <v>15</v>
      </c>
      <c r="BA289" s="46" t="s">
        <v>1148</v>
      </c>
      <c r="BB289" s="46">
        <v>10</v>
      </c>
      <c r="BC289" s="46" t="s">
        <v>1148</v>
      </c>
      <c r="BD289" s="46">
        <v>0</v>
      </c>
      <c r="BE289" s="46" t="s">
        <v>1148</v>
      </c>
      <c r="BF289" s="209">
        <v>86</v>
      </c>
      <c r="BG289" s="7" t="s">
        <v>1148</v>
      </c>
      <c r="BI289" s="83">
        <v>7648</v>
      </c>
      <c r="BJ289" s="46" t="s">
        <v>1148</v>
      </c>
      <c r="BK289" s="83">
        <v>3878</v>
      </c>
      <c r="BL289" s="46" t="s">
        <v>1148</v>
      </c>
      <c r="BM289" s="83">
        <v>0</v>
      </c>
      <c r="BN289" s="46" t="s">
        <v>1148</v>
      </c>
      <c r="BO289" s="83">
        <v>0</v>
      </c>
      <c r="BP289" s="46" t="s">
        <v>1148</v>
      </c>
      <c r="BQ289" s="83">
        <v>0</v>
      </c>
      <c r="BR289" s="46" t="s">
        <v>1148</v>
      </c>
      <c r="BS289" s="85">
        <v>11526</v>
      </c>
      <c r="BT289" s="46" t="s">
        <v>1148</v>
      </c>
      <c r="BU289" s="46">
        <v>15</v>
      </c>
      <c r="BV289" s="46" t="s">
        <v>1148</v>
      </c>
      <c r="BW289" s="46">
        <v>3</v>
      </c>
      <c r="BX289" s="46" t="s">
        <v>1148</v>
      </c>
      <c r="BY289" s="46">
        <v>0</v>
      </c>
      <c r="BZ289" s="46" t="s">
        <v>1148</v>
      </c>
      <c r="CA289" s="46">
        <v>0</v>
      </c>
      <c r="CB289" s="46" t="s">
        <v>1148</v>
      </c>
      <c r="CC289" s="46">
        <v>0</v>
      </c>
      <c r="CD289" s="46" t="s">
        <v>1148</v>
      </c>
      <c r="CE289" s="209">
        <v>18</v>
      </c>
      <c r="CF289" s="7" t="s">
        <v>1148</v>
      </c>
      <c r="CH289" s="41">
        <v>0</v>
      </c>
      <c r="CI289" s="41" t="s">
        <v>1148</v>
      </c>
      <c r="CJ289" s="41">
        <v>0</v>
      </c>
      <c r="CK289" s="41" t="s">
        <v>1148</v>
      </c>
      <c r="CL289" s="41">
        <v>0</v>
      </c>
      <c r="CM289" s="41" t="s">
        <v>1148</v>
      </c>
      <c r="CN289" s="41">
        <v>0</v>
      </c>
      <c r="CO289" s="41" t="s">
        <v>1148</v>
      </c>
      <c r="CP289" s="43">
        <v>0</v>
      </c>
      <c r="CQ289" s="7" t="s">
        <v>1148</v>
      </c>
      <c r="CS289" s="39">
        <v>0</v>
      </c>
      <c r="CT289" s="39" t="s">
        <v>1148</v>
      </c>
      <c r="CU289" s="39">
        <v>0</v>
      </c>
      <c r="CV289" s="39" t="s">
        <v>1148</v>
      </c>
      <c r="CW289" s="39">
        <v>0</v>
      </c>
      <c r="CX289" s="39" t="s">
        <v>1148</v>
      </c>
      <c r="CY289" s="39">
        <v>0</v>
      </c>
      <c r="CZ289" s="39" t="s">
        <v>1148</v>
      </c>
      <c r="DA289" s="44">
        <v>0</v>
      </c>
      <c r="DB289" s="7" t="s">
        <v>1148</v>
      </c>
      <c r="DC289" s="1" t="str">
        <f t="shared" si="4"/>
        <v>No</v>
      </c>
    </row>
    <row r="290" spans="1:107">
      <c r="A290" s="7" t="s">
        <v>116</v>
      </c>
      <c r="B290" s="7" t="s">
        <v>797</v>
      </c>
      <c r="C290" s="37" t="s">
        <v>13</v>
      </c>
      <c r="D290" s="298">
        <v>9228</v>
      </c>
      <c r="E290" s="299">
        <v>90228</v>
      </c>
      <c r="F290" s="27" t="s">
        <v>246</v>
      </c>
      <c r="G290" s="73" t="s">
        <v>160</v>
      </c>
      <c r="H290" s="35">
        <v>843168</v>
      </c>
      <c r="I290" s="35">
        <v>33</v>
      </c>
      <c r="J290" s="294"/>
      <c r="K290" s="8">
        <v>0</v>
      </c>
      <c r="L290" s="8" t="s">
        <v>1148</v>
      </c>
      <c r="M290" s="8">
        <v>0</v>
      </c>
      <c r="N290" s="9" t="s">
        <v>1148</v>
      </c>
      <c r="O290" s="8">
        <v>0</v>
      </c>
      <c r="P290" s="9" t="s">
        <v>1148</v>
      </c>
      <c r="Q290" s="8">
        <v>2522</v>
      </c>
      <c r="R290" s="9" t="s">
        <v>1148</v>
      </c>
      <c r="S290" s="8">
        <v>0</v>
      </c>
      <c r="T290" s="9" t="s">
        <v>1148</v>
      </c>
      <c r="U290" s="33">
        <v>2522</v>
      </c>
      <c r="V290" s="9" t="s">
        <v>1148</v>
      </c>
      <c r="W290" s="30">
        <v>0</v>
      </c>
      <c r="X290" s="9" t="s">
        <v>1148</v>
      </c>
      <c r="Y290" s="30">
        <v>0</v>
      </c>
      <c r="Z290" s="9" t="s">
        <v>1148</v>
      </c>
      <c r="AA290" s="30">
        <v>0</v>
      </c>
      <c r="AB290" s="9" t="s">
        <v>1148</v>
      </c>
      <c r="AC290" s="30">
        <v>4</v>
      </c>
      <c r="AD290" s="9" t="s">
        <v>1148</v>
      </c>
      <c r="AE290" s="80">
        <v>0</v>
      </c>
      <c r="AF290" s="46" t="s">
        <v>1148</v>
      </c>
      <c r="AG290" s="88">
        <v>4</v>
      </c>
      <c r="AH290" s="47" t="s">
        <v>1148</v>
      </c>
      <c r="AJ290" s="83">
        <v>0</v>
      </c>
      <c r="AK290" s="46" t="s">
        <v>1148</v>
      </c>
      <c r="AL290" s="83">
        <v>0</v>
      </c>
      <c r="AM290" s="46" t="s">
        <v>1148</v>
      </c>
      <c r="AN290" s="83">
        <v>0</v>
      </c>
      <c r="AO290" s="46" t="s">
        <v>1148</v>
      </c>
      <c r="AP290" s="83">
        <v>2472</v>
      </c>
      <c r="AQ290" s="46" t="s">
        <v>1148</v>
      </c>
      <c r="AR290" s="83">
        <v>0</v>
      </c>
      <c r="AS290" s="46" t="s">
        <v>1148</v>
      </c>
      <c r="AT290" s="204">
        <v>2472</v>
      </c>
      <c r="AU290" s="46" t="s">
        <v>1148</v>
      </c>
      <c r="AV290" s="46">
        <v>0</v>
      </c>
      <c r="AW290" s="46" t="s">
        <v>1148</v>
      </c>
      <c r="AX290" s="46">
        <v>0</v>
      </c>
      <c r="AY290" s="46" t="s">
        <v>1148</v>
      </c>
      <c r="AZ290" s="46">
        <v>0</v>
      </c>
      <c r="BA290" s="46" t="s">
        <v>1148</v>
      </c>
      <c r="BB290" s="46">
        <v>3</v>
      </c>
      <c r="BC290" s="46" t="s">
        <v>1148</v>
      </c>
      <c r="BD290" s="46">
        <v>0</v>
      </c>
      <c r="BE290" s="46" t="s">
        <v>1148</v>
      </c>
      <c r="BF290" s="209">
        <v>3</v>
      </c>
      <c r="BG290" s="7" t="s">
        <v>1148</v>
      </c>
      <c r="BI290" s="83">
        <v>0</v>
      </c>
      <c r="BJ290" s="46" t="s">
        <v>1148</v>
      </c>
      <c r="BK290" s="83">
        <v>0</v>
      </c>
      <c r="BL290" s="46" t="s">
        <v>1148</v>
      </c>
      <c r="BM290" s="83">
        <v>0</v>
      </c>
      <c r="BN290" s="46" t="s">
        <v>1148</v>
      </c>
      <c r="BO290" s="83">
        <v>50</v>
      </c>
      <c r="BP290" s="46" t="s">
        <v>1148</v>
      </c>
      <c r="BQ290" s="83">
        <v>0</v>
      </c>
      <c r="BR290" s="46" t="s">
        <v>1148</v>
      </c>
      <c r="BS290" s="85">
        <v>50</v>
      </c>
      <c r="BT290" s="46" t="s">
        <v>1148</v>
      </c>
      <c r="BU290" s="46">
        <v>0</v>
      </c>
      <c r="BV290" s="46" t="s">
        <v>1148</v>
      </c>
      <c r="BW290" s="46">
        <v>0</v>
      </c>
      <c r="BX290" s="46" t="s">
        <v>1148</v>
      </c>
      <c r="BY290" s="46">
        <v>0</v>
      </c>
      <c r="BZ290" s="46" t="s">
        <v>1148</v>
      </c>
      <c r="CA290" s="46">
        <v>1</v>
      </c>
      <c r="CB290" s="46" t="s">
        <v>1148</v>
      </c>
      <c r="CC290" s="46">
        <v>0</v>
      </c>
      <c r="CD290" s="46" t="s">
        <v>1148</v>
      </c>
      <c r="CE290" s="209">
        <v>1</v>
      </c>
      <c r="CF290" s="7" t="s">
        <v>1148</v>
      </c>
      <c r="CH290" s="41">
        <v>0</v>
      </c>
      <c r="CI290" s="41" t="s">
        <v>1148</v>
      </c>
      <c r="CJ290" s="41">
        <v>0</v>
      </c>
      <c r="CK290" s="41" t="s">
        <v>1148</v>
      </c>
      <c r="CL290" s="41">
        <v>0</v>
      </c>
      <c r="CM290" s="41" t="s">
        <v>1148</v>
      </c>
      <c r="CN290" s="41">
        <v>0</v>
      </c>
      <c r="CO290" s="41" t="s">
        <v>1148</v>
      </c>
      <c r="CP290" s="43">
        <v>0</v>
      </c>
      <c r="CQ290" s="7" t="s">
        <v>1148</v>
      </c>
      <c r="CS290" s="39" t="s">
        <v>1148</v>
      </c>
      <c r="CT290" s="39" t="s">
        <v>1148</v>
      </c>
      <c r="CU290" s="39" t="s">
        <v>1148</v>
      </c>
      <c r="CV290" s="39" t="s">
        <v>1148</v>
      </c>
      <c r="CW290" s="39" t="s">
        <v>1148</v>
      </c>
      <c r="CX290" s="39" t="s">
        <v>1148</v>
      </c>
      <c r="CY290" s="39">
        <v>0</v>
      </c>
      <c r="CZ290" s="39" t="s">
        <v>1148</v>
      </c>
      <c r="DA290" s="44">
        <v>0</v>
      </c>
      <c r="DB290" s="7" t="s">
        <v>1148</v>
      </c>
      <c r="DC290" s="1" t="str">
        <f t="shared" si="4"/>
        <v>No</v>
      </c>
    </row>
    <row r="291" spans="1:107">
      <c r="A291" s="7" t="s">
        <v>244</v>
      </c>
      <c r="B291" s="7" t="s">
        <v>245</v>
      </c>
      <c r="C291" s="37" t="s">
        <v>32</v>
      </c>
      <c r="D291" s="298">
        <v>4097</v>
      </c>
      <c r="E291" s="299">
        <v>40097</v>
      </c>
      <c r="F291" s="27" t="s">
        <v>246</v>
      </c>
      <c r="G291" s="73" t="s">
        <v>160</v>
      </c>
      <c r="H291" s="35">
        <v>376047</v>
      </c>
      <c r="I291" s="35">
        <v>32</v>
      </c>
      <c r="J291" s="294"/>
      <c r="K291" s="8">
        <v>92547</v>
      </c>
      <c r="L291" s="8" t="s">
        <v>1148</v>
      </c>
      <c r="M291" s="8">
        <v>0</v>
      </c>
      <c r="N291" s="9" t="s">
        <v>1148</v>
      </c>
      <c r="O291" s="8">
        <v>0</v>
      </c>
      <c r="P291" s="9" t="s">
        <v>1148</v>
      </c>
      <c r="Q291" s="8">
        <v>20254</v>
      </c>
      <c r="R291" s="9" t="s">
        <v>1148</v>
      </c>
      <c r="S291" s="8">
        <v>0</v>
      </c>
      <c r="T291" s="9" t="s">
        <v>1148</v>
      </c>
      <c r="U291" s="33">
        <v>112801</v>
      </c>
      <c r="V291" s="9" t="s">
        <v>1148</v>
      </c>
      <c r="W291" s="30">
        <v>54.5</v>
      </c>
      <c r="X291" s="9" t="s">
        <v>1148</v>
      </c>
      <c r="Y291" s="30">
        <v>0</v>
      </c>
      <c r="Z291" s="9" t="s">
        <v>1148</v>
      </c>
      <c r="AA291" s="30">
        <v>0</v>
      </c>
      <c r="AB291" s="9" t="s">
        <v>1148</v>
      </c>
      <c r="AC291" s="30">
        <v>15.5</v>
      </c>
      <c r="AD291" s="9" t="s">
        <v>1148</v>
      </c>
      <c r="AE291" s="80">
        <v>0</v>
      </c>
      <c r="AF291" s="46" t="s">
        <v>1148</v>
      </c>
      <c r="AG291" s="88">
        <v>70</v>
      </c>
      <c r="AH291" s="47" t="s">
        <v>1148</v>
      </c>
      <c r="AJ291" s="83">
        <v>87766</v>
      </c>
      <c r="AK291" s="46" t="s">
        <v>1148</v>
      </c>
      <c r="AL291" s="83">
        <v>0</v>
      </c>
      <c r="AM291" s="46" t="s">
        <v>1148</v>
      </c>
      <c r="AN291" s="83">
        <v>0</v>
      </c>
      <c r="AO291" s="46" t="s">
        <v>1148</v>
      </c>
      <c r="AP291" s="83">
        <v>16788</v>
      </c>
      <c r="AQ291" s="46" t="s">
        <v>1148</v>
      </c>
      <c r="AR291" s="83">
        <v>0</v>
      </c>
      <c r="AS291" s="46" t="s">
        <v>1148</v>
      </c>
      <c r="AT291" s="204">
        <v>104554</v>
      </c>
      <c r="AU291" s="46" t="s">
        <v>1148</v>
      </c>
      <c r="AV291" s="46">
        <v>50.5</v>
      </c>
      <c r="AW291" s="46" t="s">
        <v>1148</v>
      </c>
      <c r="AX291" s="46">
        <v>0</v>
      </c>
      <c r="AY291" s="46" t="s">
        <v>1148</v>
      </c>
      <c r="AZ291" s="46">
        <v>0</v>
      </c>
      <c r="BA291" s="46" t="s">
        <v>1148</v>
      </c>
      <c r="BB291" s="46">
        <v>9.5</v>
      </c>
      <c r="BC291" s="46" t="s">
        <v>1148</v>
      </c>
      <c r="BD291" s="46">
        <v>0</v>
      </c>
      <c r="BE291" s="46" t="s">
        <v>1148</v>
      </c>
      <c r="BF291" s="209">
        <v>60</v>
      </c>
      <c r="BG291" s="7" t="s">
        <v>1148</v>
      </c>
      <c r="BI291" s="83">
        <v>4781</v>
      </c>
      <c r="BJ291" s="46" t="s">
        <v>1148</v>
      </c>
      <c r="BK291" s="83">
        <v>0</v>
      </c>
      <c r="BL291" s="46" t="s">
        <v>1148</v>
      </c>
      <c r="BM291" s="83">
        <v>0</v>
      </c>
      <c r="BN291" s="46" t="s">
        <v>1148</v>
      </c>
      <c r="BO291" s="83">
        <v>3466</v>
      </c>
      <c r="BP291" s="46" t="s">
        <v>1148</v>
      </c>
      <c r="BQ291" s="83">
        <v>0</v>
      </c>
      <c r="BR291" s="46" t="s">
        <v>1148</v>
      </c>
      <c r="BS291" s="85">
        <v>8247</v>
      </c>
      <c r="BT291" s="46" t="s">
        <v>1148</v>
      </c>
      <c r="BU291" s="46">
        <v>4</v>
      </c>
      <c r="BV291" s="46" t="s">
        <v>1148</v>
      </c>
      <c r="BW291" s="46">
        <v>0</v>
      </c>
      <c r="BX291" s="46" t="s">
        <v>1148</v>
      </c>
      <c r="BY291" s="46">
        <v>0</v>
      </c>
      <c r="BZ291" s="46" t="s">
        <v>1148</v>
      </c>
      <c r="CA291" s="46">
        <v>6</v>
      </c>
      <c r="CB291" s="46" t="s">
        <v>1148</v>
      </c>
      <c r="CC291" s="46">
        <v>0</v>
      </c>
      <c r="CD291" s="46" t="s">
        <v>1148</v>
      </c>
      <c r="CE291" s="209">
        <v>10</v>
      </c>
      <c r="CF291" s="7" t="s">
        <v>1148</v>
      </c>
      <c r="CH291" s="41">
        <v>1204338</v>
      </c>
      <c r="CI291" s="41" t="s">
        <v>1148</v>
      </c>
      <c r="CJ291" s="41">
        <v>0</v>
      </c>
      <c r="CK291" s="41" t="s">
        <v>1148</v>
      </c>
      <c r="CL291" s="41">
        <v>0</v>
      </c>
      <c r="CM291" s="41" t="s">
        <v>1148</v>
      </c>
      <c r="CN291" s="41">
        <v>653718</v>
      </c>
      <c r="CO291" s="41" t="s">
        <v>1148</v>
      </c>
      <c r="CP291" s="43">
        <v>1858056</v>
      </c>
      <c r="CQ291" s="7" t="s">
        <v>1148</v>
      </c>
      <c r="CS291" s="39">
        <v>13.013258128302375</v>
      </c>
      <c r="CT291" s="39" t="s">
        <v>1148</v>
      </c>
      <c r="CU291" s="39" t="s">
        <v>1148</v>
      </c>
      <c r="CV291" s="39" t="s">
        <v>1148</v>
      </c>
      <c r="CW291" s="39" t="s">
        <v>1148</v>
      </c>
      <c r="CX291" s="39" t="s">
        <v>1148</v>
      </c>
      <c r="CY291" s="39">
        <v>32.275994865211807</v>
      </c>
      <c r="CZ291" s="39" t="s">
        <v>1148</v>
      </c>
      <c r="DA291" s="44">
        <v>16.471981631368518</v>
      </c>
      <c r="DB291" s="7" t="s">
        <v>1148</v>
      </c>
      <c r="DC291" s="1" t="str">
        <f t="shared" si="4"/>
        <v>No</v>
      </c>
    </row>
    <row r="292" spans="1:107">
      <c r="A292" s="7" t="s">
        <v>94</v>
      </c>
      <c r="B292" s="7" t="s">
        <v>558</v>
      </c>
      <c r="C292" s="37" t="s">
        <v>93</v>
      </c>
      <c r="D292" s="298">
        <v>5009</v>
      </c>
      <c r="E292" s="299">
        <v>50009</v>
      </c>
      <c r="F292" s="27" t="s">
        <v>164</v>
      </c>
      <c r="G292" s="73" t="s">
        <v>160</v>
      </c>
      <c r="H292" s="35">
        <v>74495</v>
      </c>
      <c r="I292" s="35">
        <v>32</v>
      </c>
      <c r="J292" s="294"/>
      <c r="K292" s="8">
        <v>37482</v>
      </c>
      <c r="L292" s="8" t="s">
        <v>1148</v>
      </c>
      <c r="M292" s="8">
        <v>7044</v>
      </c>
      <c r="N292" s="9" t="s">
        <v>1148</v>
      </c>
      <c r="O292" s="8">
        <v>1863</v>
      </c>
      <c r="P292" s="9" t="s">
        <v>1148</v>
      </c>
      <c r="Q292" s="8">
        <v>6830</v>
      </c>
      <c r="R292" s="9" t="s">
        <v>1148</v>
      </c>
      <c r="S292" s="8">
        <v>0</v>
      </c>
      <c r="T292" s="9" t="s">
        <v>1148</v>
      </c>
      <c r="U292" s="33">
        <v>53219</v>
      </c>
      <c r="V292" s="9" t="s">
        <v>1148</v>
      </c>
      <c r="W292" s="30">
        <v>22</v>
      </c>
      <c r="X292" s="9" t="s">
        <v>1148</v>
      </c>
      <c r="Y292" s="30">
        <v>4</v>
      </c>
      <c r="Z292" s="9" t="s">
        <v>1148</v>
      </c>
      <c r="AA292" s="30">
        <v>1</v>
      </c>
      <c r="AB292" s="9" t="s">
        <v>1148</v>
      </c>
      <c r="AC292" s="30">
        <v>4</v>
      </c>
      <c r="AD292" s="9" t="s">
        <v>1148</v>
      </c>
      <c r="AE292" s="80">
        <v>0</v>
      </c>
      <c r="AF292" s="46" t="s">
        <v>1148</v>
      </c>
      <c r="AG292" s="88">
        <v>31</v>
      </c>
      <c r="AH292" s="47" t="s">
        <v>1148</v>
      </c>
      <c r="AJ292" s="83">
        <v>36823</v>
      </c>
      <c r="AK292" s="46" t="s">
        <v>1148</v>
      </c>
      <c r="AL292" s="83">
        <v>7044</v>
      </c>
      <c r="AM292" s="46" t="s">
        <v>1148</v>
      </c>
      <c r="AN292" s="83">
        <v>1863</v>
      </c>
      <c r="AO292" s="46" t="s">
        <v>1148</v>
      </c>
      <c r="AP292" s="83">
        <v>6830</v>
      </c>
      <c r="AQ292" s="46" t="s">
        <v>1148</v>
      </c>
      <c r="AR292" s="83">
        <v>0</v>
      </c>
      <c r="AS292" s="46" t="s">
        <v>1148</v>
      </c>
      <c r="AT292" s="204">
        <v>52560</v>
      </c>
      <c r="AU292" s="46" t="s">
        <v>1148</v>
      </c>
      <c r="AV292" s="46">
        <v>21</v>
      </c>
      <c r="AW292" s="46" t="s">
        <v>1148</v>
      </c>
      <c r="AX292" s="46">
        <v>4</v>
      </c>
      <c r="AY292" s="46" t="s">
        <v>1148</v>
      </c>
      <c r="AZ292" s="46">
        <v>1</v>
      </c>
      <c r="BA292" s="46" t="s">
        <v>1148</v>
      </c>
      <c r="BB292" s="46">
        <v>4</v>
      </c>
      <c r="BC292" s="46" t="s">
        <v>1148</v>
      </c>
      <c r="BD292" s="46">
        <v>0</v>
      </c>
      <c r="BE292" s="46" t="s">
        <v>1148</v>
      </c>
      <c r="BF292" s="209">
        <v>30</v>
      </c>
      <c r="BG292" s="7" t="s">
        <v>1148</v>
      </c>
      <c r="BI292" s="83">
        <v>659</v>
      </c>
      <c r="BJ292" s="46" t="s">
        <v>1148</v>
      </c>
      <c r="BK292" s="83">
        <v>0</v>
      </c>
      <c r="BL292" s="46" t="s">
        <v>1148</v>
      </c>
      <c r="BM292" s="83">
        <v>0</v>
      </c>
      <c r="BN292" s="46" t="s">
        <v>1148</v>
      </c>
      <c r="BO292" s="83">
        <v>0</v>
      </c>
      <c r="BP292" s="46" t="s">
        <v>1148</v>
      </c>
      <c r="BQ292" s="83">
        <v>0</v>
      </c>
      <c r="BR292" s="46" t="s">
        <v>1148</v>
      </c>
      <c r="BS292" s="85">
        <v>659</v>
      </c>
      <c r="BT292" s="46" t="s">
        <v>1148</v>
      </c>
      <c r="BU292" s="46">
        <v>1</v>
      </c>
      <c r="BV292" s="46" t="s">
        <v>1148</v>
      </c>
      <c r="BW292" s="46">
        <v>0</v>
      </c>
      <c r="BX292" s="46" t="s">
        <v>1148</v>
      </c>
      <c r="BY292" s="46">
        <v>0</v>
      </c>
      <c r="BZ292" s="46" t="s">
        <v>1148</v>
      </c>
      <c r="CA292" s="46">
        <v>0</v>
      </c>
      <c r="CB292" s="46" t="s">
        <v>1148</v>
      </c>
      <c r="CC292" s="46">
        <v>0</v>
      </c>
      <c r="CD292" s="46" t="s">
        <v>1148</v>
      </c>
      <c r="CE292" s="209">
        <v>1</v>
      </c>
      <c r="CF292" s="7" t="s">
        <v>1148</v>
      </c>
      <c r="CH292" s="41">
        <v>0</v>
      </c>
      <c r="CI292" s="41" t="s">
        <v>1148</v>
      </c>
      <c r="CJ292" s="41">
        <v>0</v>
      </c>
      <c r="CK292" s="41" t="s">
        <v>1148</v>
      </c>
      <c r="CL292" s="41">
        <v>0</v>
      </c>
      <c r="CM292" s="41" t="s">
        <v>1148</v>
      </c>
      <c r="CN292" s="41">
        <v>0</v>
      </c>
      <c r="CO292" s="41" t="s">
        <v>1148</v>
      </c>
      <c r="CP292" s="43">
        <v>0</v>
      </c>
      <c r="CQ292" s="7" t="s">
        <v>1148</v>
      </c>
      <c r="CS292" s="39">
        <v>0</v>
      </c>
      <c r="CT292" s="39" t="s">
        <v>1148</v>
      </c>
      <c r="CU292" s="39">
        <v>0</v>
      </c>
      <c r="CV292" s="39" t="s">
        <v>1148</v>
      </c>
      <c r="CW292" s="39">
        <v>0</v>
      </c>
      <c r="CX292" s="39" t="s">
        <v>1148</v>
      </c>
      <c r="CY292" s="39">
        <v>0</v>
      </c>
      <c r="CZ292" s="39" t="s">
        <v>1148</v>
      </c>
      <c r="DA292" s="44">
        <v>0</v>
      </c>
      <c r="DB292" s="7" t="s">
        <v>1148</v>
      </c>
      <c r="DC292" s="1" t="str">
        <f t="shared" si="4"/>
        <v>No</v>
      </c>
    </row>
    <row r="293" spans="1:107">
      <c r="A293" s="7" t="s">
        <v>33</v>
      </c>
      <c r="B293" s="7" t="s">
        <v>731</v>
      </c>
      <c r="C293" s="37" t="s">
        <v>32</v>
      </c>
      <c r="D293" s="298">
        <v>4129</v>
      </c>
      <c r="E293" s="299">
        <v>40129</v>
      </c>
      <c r="F293" s="27" t="s">
        <v>164</v>
      </c>
      <c r="G293" s="73" t="s">
        <v>160</v>
      </c>
      <c r="H293" s="35">
        <v>169541</v>
      </c>
      <c r="I293" s="35">
        <v>32</v>
      </c>
      <c r="J293" s="294"/>
      <c r="K293" s="8">
        <v>1856</v>
      </c>
      <c r="L293" s="8" t="s">
        <v>1148</v>
      </c>
      <c r="M293" s="8">
        <v>124</v>
      </c>
      <c r="N293" s="9" t="s">
        <v>1148</v>
      </c>
      <c r="O293" s="8">
        <v>0</v>
      </c>
      <c r="P293" s="9" t="s">
        <v>1148</v>
      </c>
      <c r="Q293" s="8">
        <v>1146</v>
      </c>
      <c r="R293" s="9" t="s">
        <v>1148</v>
      </c>
      <c r="S293" s="8">
        <v>0</v>
      </c>
      <c r="T293" s="9" t="s">
        <v>1148</v>
      </c>
      <c r="U293" s="33">
        <v>3126</v>
      </c>
      <c r="V293" s="9" t="s">
        <v>1148</v>
      </c>
      <c r="W293" s="30">
        <v>1</v>
      </c>
      <c r="X293" s="9" t="s">
        <v>1148</v>
      </c>
      <c r="Y293" s="30">
        <v>0.125</v>
      </c>
      <c r="Z293" s="9" t="s">
        <v>1148</v>
      </c>
      <c r="AA293" s="30">
        <v>0</v>
      </c>
      <c r="AB293" s="9" t="s">
        <v>1148</v>
      </c>
      <c r="AC293" s="30">
        <v>1</v>
      </c>
      <c r="AD293" s="9" t="s">
        <v>1148</v>
      </c>
      <c r="AE293" s="80">
        <v>0</v>
      </c>
      <c r="AF293" s="46" t="s">
        <v>1148</v>
      </c>
      <c r="AG293" s="88">
        <v>2.125</v>
      </c>
      <c r="AH293" s="47" t="s">
        <v>1148</v>
      </c>
      <c r="AJ293" s="83">
        <v>1856</v>
      </c>
      <c r="AK293" s="46" t="s">
        <v>1148</v>
      </c>
      <c r="AL293" s="83">
        <v>124</v>
      </c>
      <c r="AM293" s="46" t="s">
        <v>1148</v>
      </c>
      <c r="AN293" s="83">
        <v>0</v>
      </c>
      <c r="AO293" s="46" t="s">
        <v>1148</v>
      </c>
      <c r="AP293" s="83">
        <v>1146</v>
      </c>
      <c r="AQ293" s="46" t="s">
        <v>1148</v>
      </c>
      <c r="AR293" s="83">
        <v>0</v>
      </c>
      <c r="AS293" s="46" t="s">
        <v>1148</v>
      </c>
      <c r="AT293" s="204">
        <v>3126</v>
      </c>
      <c r="AU293" s="46" t="s">
        <v>1148</v>
      </c>
      <c r="AV293" s="46">
        <v>1</v>
      </c>
      <c r="AW293" s="46" t="s">
        <v>1148</v>
      </c>
      <c r="AX293" s="46">
        <v>0.125</v>
      </c>
      <c r="AY293" s="46" t="s">
        <v>1148</v>
      </c>
      <c r="AZ293" s="46">
        <v>0</v>
      </c>
      <c r="BA293" s="46" t="s">
        <v>1148</v>
      </c>
      <c r="BB293" s="46">
        <v>1</v>
      </c>
      <c r="BC293" s="46" t="s">
        <v>1148</v>
      </c>
      <c r="BD293" s="46">
        <v>0</v>
      </c>
      <c r="BE293" s="46" t="s">
        <v>1148</v>
      </c>
      <c r="BF293" s="209">
        <v>2.125</v>
      </c>
      <c r="BG293" s="7" t="s">
        <v>1148</v>
      </c>
      <c r="BI293" s="83">
        <v>0</v>
      </c>
      <c r="BJ293" s="46" t="s">
        <v>1148</v>
      </c>
      <c r="BK293" s="83">
        <v>0</v>
      </c>
      <c r="BL293" s="46" t="s">
        <v>1148</v>
      </c>
      <c r="BM293" s="83">
        <v>0</v>
      </c>
      <c r="BN293" s="46" t="s">
        <v>1148</v>
      </c>
      <c r="BO293" s="83">
        <v>0</v>
      </c>
      <c r="BP293" s="46" t="s">
        <v>1148</v>
      </c>
      <c r="BQ293" s="83">
        <v>0</v>
      </c>
      <c r="BR293" s="46" t="s">
        <v>1148</v>
      </c>
      <c r="BS293" s="85">
        <v>0</v>
      </c>
      <c r="BT293" s="46" t="s">
        <v>1148</v>
      </c>
      <c r="BU293" s="46">
        <v>0</v>
      </c>
      <c r="BV293" s="46" t="s">
        <v>1148</v>
      </c>
      <c r="BW293" s="46">
        <v>0</v>
      </c>
      <c r="BX293" s="46" t="s">
        <v>1148</v>
      </c>
      <c r="BY293" s="46">
        <v>0</v>
      </c>
      <c r="BZ293" s="46" t="s">
        <v>1148</v>
      </c>
      <c r="CA293" s="46">
        <v>0</v>
      </c>
      <c r="CB293" s="46" t="s">
        <v>1148</v>
      </c>
      <c r="CC293" s="46">
        <v>0</v>
      </c>
      <c r="CD293" s="46" t="s">
        <v>1148</v>
      </c>
      <c r="CE293" s="209">
        <v>0</v>
      </c>
      <c r="CF293" s="7" t="s">
        <v>1148</v>
      </c>
      <c r="CH293" s="41">
        <v>411268</v>
      </c>
      <c r="CI293" s="41" t="s">
        <v>1148</v>
      </c>
      <c r="CJ293" s="41">
        <v>38012</v>
      </c>
      <c r="CK293" s="41" t="s">
        <v>1148</v>
      </c>
      <c r="CL293" s="41">
        <v>0</v>
      </c>
      <c r="CM293" s="41" t="s">
        <v>1148</v>
      </c>
      <c r="CN293" s="41">
        <v>148931</v>
      </c>
      <c r="CO293" s="41" t="s">
        <v>1148</v>
      </c>
      <c r="CP293" s="43">
        <v>598211</v>
      </c>
      <c r="CQ293" s="7" t="s">
        <v>1148</v>
      </c>
      <c r="CS293" s="39">
        <v>221.58836206896552</v>
      </c>
      <c r="CT293" s="39" t="s">
        <v>1148</v>
      </c>
      <c r="CU293" s="39">
        <v>306.54838709677421</v>
      </c>
      <c r="CV293" s="39" t="s">
        <v>1148</v>
      </c>
      <c r="CW293" s="39" t="s">
        <v>1148</v>
      </c>
      <c r="CX293" s="39" t="s">
        <v>1148</v>
      </c>
      <c r="CY293" s="39">
        <v>129.95724258289704</v>
      </c>
      <c r="CZ293" s="39" t="s">
        <v>1148</v>
      </c>
      <c r="DA293" s="44">
        <v>191.36628278950735</v>
      </c>
      <c r="DB293" s="7" t="s">
        <v>1148</v>
      </c>
      <c r="DC293" s="1" t="str">
        <f t="shared" si="4"/>
        <v>No</v>
      </c>
    </row>
    <row r="294" spans="1:107">
      <c r="A294" s="7" t="s">
        <v>11</v>
      </c>
      <c r="B294" s="7" t="s">
        <v>305</v>
      </c>
      <c r="C294" s="37" t="s">
        <v>9</v>
      </c>
      <c r="D294" s="298">
        <v>4071</v>
      </c>
      <c r="E294" s="299">
        <v>40071</v>
      </c>
      <c r="F294" s="27" t="s">
        <v>164</v>
      </c>
      <c r="G294" s="73" t="s">
        <v>160</v>
      </c>
      <c r="H294" s="35">
        <v>286692</v>
      </c>
      <c r="I294" s="35">
        <v>32</v>
      </c>
      <c r="J294" s="294"/>
      <c r="K294" s="8">
        <v>96348</v>
      </c>
      <c r="L294" s="8" t="s">
        <v>1148</v>
      </c>
      <c r="M294" s="8">
        <v>5631</v>
      </c>
      <c r="N294" s="9" t="s">
        <v>1148</v>
      </c>
      <c r="O294" s="8">
        <v>616</v>
      </c>
      <c r="P294" s="9" t="s">
        <v>1148</v>
      </c>
      <c r="Q294" s="8">
        <v>4785</v>
      </c>
      <c r="R294" s="9" t="s">
        <v>1148</v>
      </c>
      <c r="S294" s="8">
        <v>0</v>
      </c>
      <c r="T294" s="9" t="s">
        <v>1148</v>
      </c>
      <c r="U294" s="33">
        <v>107380</v>
      </c>
      <c r="V294" s="9" t="s">
        <v>1148</v>
      </c>
      <c r="W294" s="30">
        <v>58.010000000000005</v>
      </c>
      <c r="X294" s="9" t="s">
        <v>1148</v>
      </c>
      <c r="Y294" s="30">
        <v>6.7650000000000006</v>
      </c>
      <c r="Z294" s="9" t="s">
        <v>1148</v>
      </c>
      <c r="AA294" s="30">
        <v>0.12000000000000001</v>
      </c>
      <c r="AB294" s="9" t="s">
        <v>1148</v>
      </c>
      <c r="AC294" s="30">
        <v>2.9099999999999997</v>
      </c>
      <c r="AD294" s="9" t="s">
        <v>1148</v>
      </c>
      <c r="AE294" s="80">
        <v>0</v>
      </c>
      <c r="AF294" s="46" t="s">
        <v>1148</v>
      </c>
      <c r="AG294" s="88">
        <v>67.805000000000007</v>
      </c>
      <c r="AH294" s="47" t="s">
        <v>1148</v>
      </c>
      <c r="AJ294" s="83">
        <v>62860</v>
      </c>
      <c r="AK294" s="46" t="s">
        <v>1148</v>
      </c>
      <c r="AL294" s="83">
        <v>4559</v>
      </c>
      <c r="AM294" s="46" t="s">
        <v>1148</v>
      </c>
      <c r="AN294" s="83">
        <v>616</v>
      </c>
      <c r="AO294" s="46" t="s">
        <v>1148</v>
      </c>
      <c r="AP294" s="83">
        <v>4299</v>
      </c>
      <c r="AQ294" s="46" t="s">
        <v>1148</v>
      </c>
      <c r="AR294" s="83">
        <v>0</v>
      </c>
      <c r="AS294" s="46" t="s">
        <v>1148</v>
      </c>
      <c r="AT294" s="204">
        <v>72334</v>
      </c>
      <c r="AU294" s="46" t="s">
        <v>1148</v>
      </c>
      <c r="AV294" s="46">
        <v>35.010000000000005</v>
      </c>
      <c r="AW294" s="46" t="s">
        <v>1148</v>
      </c>
      <c r="AX294" s="46">
        <v>2.82</v>
      </c>
      <c r="AY294" s="46" t="s">
        <v>1148</v>
      </c>
      <c r="AZ294" s="46">
        <v>0.12000000000000001</v>
      </c>
      <c r="BA294" s="46" t="s">
        <v>1148</v>
      </c>
      <c r="BB294" s="46">
        <v>2.5099999999999998</v>
      </c>
      <c r="BC294" s="46" t="s">
        <v>1148</v>
      </c>
      <c r="BD294" s="46">
        <v>0</v>
      </c>
      <c r="BE294" s="46" t="s">
        <v>1148</v>
      </c>
      <c r="BF294" s="209">
        <v>40.46</v>
      </c>
      <c r="BG294" s="7" t="s">
        <v>1148</v>
      </c>
      <c r="BI294" s="83">
        <v>33488</v>
      </c>
      <c r="BJ294" s="46" t="s">
        <v>1148</v>
      </c>
      <c r="BK294" s="83">
        <v>1072</v>
      </c>
      <c r="BL294" s="46" t="s">
        <v>1148</v>
      </c>
      <c r="BM294" s="83">
        <v>0</v>
      </c>
      <c r="BN294" s="46" t="s">
        <v>1148</v>
      </c>
      <c r="BO294" s="83">
        <v>486</v>
      </c>
      <c r="BP294" s="46" t="s">
        <v>1148</v>
      </c>
      <c r="BQ294" s="83">
        <v>0</v>
      </c>
      <c r="BR294" s="46" t="s">
        <v>1148</v>
      </c>
      <c r="BS294" s="85">
        <v>35046</v>
      </c>
      <c r="BT294" s="46" t="s">
        <v>1148</v>
      </c>
      <c r="BU294" s="46">
        <v>23</v>
      </c>
      <c r="BV294" s="46" t="s">
        <v>1148</v>
      </c>
      <c r="BW294" s="46">
        <v>3.9450000000000003</v>
      </c>
      <c r="BX294" s="46" t="s">
        <v>1148</v>
      </c>
      <c r="BY294" s="46">
        <v>0</v>
      </c>
      <c r="BZ294" s="46" t="s">
        <v>1148</v>
      </c>
      <c r="CA294" s="46">
        <v>0.4</v>
      </c>
      <c r="CB294" s="46" t="s">
        <v>1148</v>
      </c>
      <c r="CC294" s="46">
        <v>0</v>
      </c>
      <c r="CD294" s="46" t="s">
        <v>1148</v>
      </c>
      <c r="CE294" s="209">
        <v>27.344999999999999</v>
      </c>
      <c r="CF294" s="7" t="s">
        <v>1148</v>
      </c>
      <c r="CH294" s="41">
        <v>1774499</v>
      </c>
      <c r="CI294" s="41" t="s">
        <v>1148</v>
      </c>
      <c r="CJ294" s="41">
        <v>138911</v>
      </c>
      <c r="CK294" s="41" t="s">
        <v>1148</v>
      </c>
      <c r="CL294" s="41">
        <v>7663</v>
      </c>
      <c r="CM294" s="41" t="s">
        <v>1148</v>
      </c>
      <c r="CN294" s="41">
        <v>154835</v>
      </c>
      <c r="CO294" s="41" t="s">
        <v>1148</v>
      </c>
      <c r="CP294" s="43">
        <v>2075908</v>
      </c>
      <c r="CQ294" s="7" t="s">
        <v>1148</v>
      </c>
      <c r="CS294" s="39">
        <v>18.417600780504007</v>
      </c>
      <c r="CT294" s="39" t="s">
        <v>1148</v>
      </c>
      <c r="CU294" s="39">
        <v>24.668975315219321</v>
      </c>
      <c r="CV294" s="39" t="s">
        <v>1148</v>
      </c>
      <c r="CW294" s="39">
        <v>12.439935064935066</v>
      </c>
      <c r="CX294" s="39" t="s">
        <v>1148</v>
      </c>
      <c r="CY294" s="39">
        <v>32.358411703239291</v>
      </c>
      <c r="CZ294" s="39" t="s">
        <v>1148</v>
      </c>
      <c r="DA294" s="44">
        <v>19.332352393369341</v>
      </c>
      <c r="DB294" s="7" t="s">
        <v>1148</v>
      </c>
      <c r="DC294" s="1" t="str">
        <f t="shared" si="4"/>
        <v>No</v>
      </c>
    </row>
    <row r="295" spans="1:107">
      <c r="A295" s="7" t="s">
        <v>43</v>
      </c>
      <c r="B295" s="7" t="s">
        <v>540</v>
      </c>
      <c r="C295" s="37" t="s">
        <v>42</v>
      </c>
      <c r="D295" s="298">
        <v>5103</v>
      </c>
      <c r="E295" s="299">
        <v>50103</v>
      </c>
      <c r="F295" s="27" t="s">
        <v>164</v>
      </c>
      <c r="G295" s="73" t="s">
        <v>160</v>
      </c>
      <c r="H295" s="35">
        <v>8608208</v>
      </c>
      <c r="I295" s="35">
        <v>32</v>
      </c>
      <c r="J295" s="294"/>
      <c r="K295" s="8">
        <v>11321</v>
      </c>
      <c r="L295" s="8" t="s">
        <v>1148</v>
      </c>
      <c r="M295" s="8">
        <v>0</v>
      </c>
      <c r="N295" s="9" t="s">
        <v>1148</v>
      </c>
      <c r="O295" s="8">
        <v>0</v>
      </c>
      <c r="P295" s="9" t="s">
        <v>1148</v>
      </c>
      <c r="Q295" s="8">
        <v>3392</v>
      </c>
      <c r="R295" s="9" t="s">
        <v>1148</v>
      </c>
      <c r="S295" s="8">
        <v>0</v>
      </c>
      <c r="T295" s="9" t="s">
        <v>1148</v>
      </c>
      <c r="U295" s="33">
        <v>14713</v>
      </c>
      <c r="V295" s="9" t="s">
        <v>1148</v>
      </c>
      <c r="W295" s="30">
        <v>7</v>
      </c>
      <c r="X295" s="9" t="s">
        <v>1148</v>
      </c>
      <c r="Y295" s="30">
        <v>0</v>
      </c>
      <c r="Z295" s="9" t="s">
        <v>1148</v>
      </c>
      <c r="AA295" s="30">
        <v>0</v>
      </c>
      <c r="AB295" s="9" t="s">
        <v>1148</v>
      </c>
      <c r="AC295" s="30">
        <v>2</v>
      </c>
      <c r="AD295" s="9" t="s">
        <v>1148</v>
      </c>
      <c r="AE295" s="80">
        <v>0</v>
      </c>
      <c r="AF295" s="46" t="s">
        <v>1148</v>
      </c>
      <c r="AG295" s="88">
        <v>9</v>
      </c>
      <c r="AH295" s="47" t="s">
        <v>1148</v>
      </c>
      <c r="AJ295" s="83">
        <v>11321</v>
      </c>
      <c r="AK295" s="46" t="s">
        <v>1148</v>
      </c>
      <c r="AL295" s="83">
        <v>0</v>
      </c>
      <c r="AM295" s="46" t="s">
        <v>1148</v>
      </c>
      <c r="AN295" s="83">
        <v>0</v>
      </c>
      <c r="AO295" s="46" t="s">
        <v>1148</v>
      </c>
      <c r="AP295" s="83">
        <v>3392</v>
      </c>
      <c r="AQ295" s="46" t="s">
        <v>1148</v>
      </c>
      <c r="AR295" s="83">
        <v>0</v>
      </c>
      <c r="AS295" s="46" t="s">
        <v>1148</v>
      </c>
      <c r="AT295" s="204">
        <v>14713</v>
      </c>
      <c r="AU295" s="46" t="s">
        <v>1148</v>
      </c>
      <c r="AV295" s="46">
        <v>7</v>
      </c>
      <c r="AW295" s="46" t="s">
        <v>1148</v>
      </c>
      <c r="AX295" s="46">
        <v>0</v>
      </c>
      <c r="AY295" s="46" t="s">
        <v>1148</v>
      </c>
      <c r="AZ295" s="46">
        <v>0</v>
      </c>
      <c r="BA295" s="46" t="s">
        <v>1148</v>
      </c>
      <c r="BB295" s="46">
        <v>2</v>
      </c>
      <c r="BC295" s="46" t="s">
        <v>1148</v>
      </c>
      <c r="BD295" s="46">
        <v>0</v>
      </c>
      <c r="BE295" s="46" t="s">
        <v>1148</v>
      </c>
      <c r="BF295" s="209">
        <v>9</v>
      </c>
      <c r="BG295" s="7" t="s">
        <v>1148</v>
      </c>
      <c r="BI295" s="83">
        <v>0</v>
      </c>
      <c r="BJ295" s="46" t="s">
        <v>1148</v>
      </c>
      <c r="BK295" s="83">
        <v>0</v>
      </c>
      <c r="BL295" s="46" t="s">
        <v>1148</v>
      </c>
      <c r="BM295" s="83">
        <v>0</v>
      </c>
      <c r="BN295" s="46" t="s">
        <v>1148</v>
      </c>
      <c r="BO295" s="83">
        <v>0</v>
      </c>
      <c r="BP295" s="46" t="s">
        <v>1148</v>
      </c>
      <c r="BQ295" s="83">
        <v>0</v>
      </c>
      <c r="BR295" s="46" t="s">
        <v>1148</v>
      </c>
      <c r="BS295" s="85">
        <v>0</v>
      </c>
      <c r="BT295" s="46" t="s">
        <v>1148</v>
      </c>
      <c r="BU295" s="46">
        <v>0</v>
      </c>
      <c r="BV295" s="46" t="s">
        <v>1148</v>
      </c>
      <c r="BW295" s="46">
        <v>0</v>
      </c>
      <c r="BX295" s="46" t="s">
        <v>1148</v>
      </c>
      <c r="BY295" s="46">
        <v>0</v>
      </c>
      <c r="BZ295" s="46" t="s">
        <v>1148</v>
      </c>
      <c r="CA295" s="46">
        <v>0</v>
      </c>
      <c r="CB295" s="46" t="s">
        <v>1148</v>
      </c>
      <c r="CC295" s="46">
        <v>0</v>
      </c>
      <c r="CD295" s="46" t="s">
        <v>1148</v>
      </c>
      <c r="CE295" s="209">
        <v>0</v>
      </c>
      <c r="CF295" s="7" t="s">
        <v>1148</v>
      </c>
      <c r="CH295" s="41">
        <v>0</v>
      </c>
      <c r="CI295" s="41" t="s">
        <v>1148</v>
      </c>
      <c r="CJ295" s="41">
        <v>0</v>
      </c>
      <c r="CK295" s="41" t="s">
        <v>1148</v>
      </c>
      <c r="CL295" s="41">
        <v>0</v>
      </c>
      <c r="CM295" s="41" t="s">
        <v>1148</v>
      </c>
      <c r="CN295" s="41">
        <v>0</v>
      </c>
      <c r="CO295" s="41" t="s">
        <v>1148</v>
      </c>
      <c r="CP295" s="43">
        <v>0</v>
      </c>
      <c r="CQ295" s="7" t="s">
        <v>1148</v>
      </c>
      <c r="CS295" s="39">
        <v>0</v>
      </c>
      <c r="CT295" s="39" t="s">
        <v>1148</v>
      </c>
      <c r="CU295" s="39" t="s">
        <v>1148</v>
      </c>
      <c r="CV295" s="39" t="s">
        <v>1148</v>
      </c>
      <c r="CW295" s="39" t="s">
        <v>1148</v>
      </c>
      <c r="CX295" s="39" t="s">
        <v>1148</v>
      </c>
      <c r="CY295" s="39">
        <v>0</v>
      </c>
      <c r="CZ295" s="39" t="s">
        <v>1148</v>
      </c>
      <c r="DA295" s="44">
        <v>0</v>
      </c>
      <c r="DB295" s="7" t="s">
        <v>1148</v>
      </c>
      <c r="DC295" s="1" t="str">
        <f t="shared" si="4"/>
        <v>No</v>
      </c>
    </row>
    <row r="296" spans="1:107">
      <c r="A296" s="7" t="s">
        <v>72</v>
      </c>
      <c r="B296" s="7" t="s">
        <v>524</v>
      </c>
      <c r="C296" s="37" t="s">
        <v>70</v>
      </c>
      <c r="D296" s="298">
        <v>2135</v>
      </c>
      <c r="E296" s="299">
        <v>20135</v>
      </c>
      <c r="F296" s="27" t="s">
        <v>175</v>
      </c>
      <c r="G296" s="73" t="s">
        <v>160</v>
      </c>
      <c r="H296" s="35">
        <v>18351295</v>
      </c>
      <c r="I296" s="35">
        <v>32</v>
      </c>
      <c r="J296" s="294"/>
      <c r="K296" s="8">
        <v>56445</v>
      </c>
      <c r="L296" s="8" t="s">
        <v>1148</v>
      </c>
      <c r="M296" s="8">
        <v>16925</v>
      </c>
      <c r="N296" s="9" t="s">
        <v>1148</v>
      </c>
      <c r="O296" s="8">
        <v>0</v>
      </c>
      <c r="P296" s="9" t="s">
        <v>1148</v>
      </c>
      <c r="Q296" s="8">
        <v>20115</v>
      </c>
      <c r="R296" s="9" t="s">
        <v>1148</v>
      </c>
      <c r="S296" s="8">
        <v>0</v>
      </c>
      <c r="T296" s="9" t="s">
        <v>1148</v>
      </c>
      <c r="U296" s="33">
        <v>93485</v>
      </c>
      <c r="V296" s="9" t="s">
        <v>1148</v>
      </c>
      <c r="W296" s="30">
        <v>29</v>
      </c>
      <c r="X296" s="9" t="s">
        <v>1148</v>
      </c>
      <c r="Y296" s="30">
        <v>9</v>
      </c>
      <c r="Z296" s="9" t="s">
        <v>1148</v>
      </c>
      <c r="AA296" s="30">
        <v>0</v>
      </c>
      <c r="AB296" s="9" t="s">
        <v>1148</v>
      </c>
      <c r="AC296" s="30">
        <v>11</v>
      </c>
      <c r="AD296" s="9" t="s">
        <v>1148</v>
      </c>
      <c r="AE296" s="80">
        <v>0</v>
      </c>
      <c r="AF296" s="46" t="s">
        <v>1148</v>
      </c>
      <c r="AG296" s="88">
        <v>49</v>
      </c>
      <c r="AH296" s="47" t="s">
        <v>1148</v>
      </c>
      <c r="AJ296" s="83">
        <v>56445</v>
      </c>
      <c r="AK296" s="46" t="s">
        <v>1148</v>
      </c>
      <c r="AL296" s="83">
        <v>16925</v>
      </c>
      <c r="AM296" s="46" t="s">
        <v>1148</v>
      </c>
      <c r="AN296" s="83">
        <v>0</v>
      </c>
      <c r="AO296" s="46" t="s">
        <v>1148</v>
      </c>
      <c r="AP296" s="83">
        <v>20115</v>
      </c>
      <c r="AQ296" s="46" t="s">
        <v>1148</v>
      </c>
      <c r="AR296" s="83">
        <v>0</v>
      </c>
      <c r="AS296" s="46" t="s">
        <v>1148</v>
      </c>
      <c r="AT296" s="204">
        <v>93485</v>
      </c>
      <c r="AU296" s="46" t="s">
        <v>1148</v>
      </c>
      <c r="AV296" s="46">
        <v>29</v>
      </c>
      <c r="AW296" s="46" t="s">
        <v>1148</v>
      </c>
      <c r="AX296" s="46">
        <v>9</v>
      </c>
      <c r="AY296" s="46" t="s">
        <v>1148</v>
      </c>
      <c r="AZ296" s="46">
        <v>0</v>
      </c>
      <c r="BA296" s="46" t="s">
        <v>1148</v>
      </c>
      <c r="BB296" s="46">
        <v>11</v>
      </c>
      <c r="BC296" s="46" t="s">
        <v>1148</v>
      </c>
      <c r="BD296" s="46">
        <v>0</v>
      </c>
      <c r="BE296" s="46" t="s">
        <v>1148</v>
      </c>
      <c r="BF296" s="209">
        <v>49</v>
      </c>
      <c r="BG296" s="7" t="s">
        <v>1148</v>
      </c>
      <c r="BI296" s="83">
        <v>0</v>
      </c>
      <c r="BJ296" s="46" t="s">
        <v>1148</v>
      </c>
      <c r="BK296" s="83">
        <v>0</v>
      </c>
      <c r="BL296" s="46" t="s">
        <v>1148</v>
      </c>
      <c r="BM296" s="83">
        <v>0</v>
      </c>
      <c r="BN296" s="46" t="s">
        <v>1148</v>
      </c>
      <c r="BO296" s="83">
        <v>0</v>
      </c>
      <c r="BP296" s="46" t="s">
        <v>1148</v>
      </c>
      <c r="BQ296" s="83">
        <v>0</v>
      </c>
      <c r="BR296" s="46" t="s">
        <v>1148</v>
      </c>
      <c r="BS296" s="85">
        <v>0</v>
      </c>
      <c r="BT296" s="46" t="s">
        <v>1148</v>
      </c>
      <c r="BU296" s="46">
        <v>0</v>
      </c>
      <c r="BV296" s="46" t="s">
        <v>1148</v>
      </c>
      <c r="BW296" s="46">
        <v>0</v>
      </c>
      <c r="BX296" s="46" t="s">
        <v>1148</v>
      </c>
      <c r="BY296" s="46">
        <v>0</v>
      </c>
      <c r="BZ296" s="46" t="s">
        <v>1148</v>
      </c>
      <c r="CA296" s="46">
        <v>0</v>
      </c>
      <c r="CB296" s="46" t="s">
        <v>1148</v>
      </c>
      <c r="CC296" s="46">
        <v>0</v>
      </c>
      <c r="CD296" s="46" t="s">
        <v>1148</v>
      </c>
      <c r="CE296" s="209">
        <v>0</v>
      </c>
      <c r="CF296" s="7" t="s">
        <v>1148</v>
      </c>
      <c r="CH296" s="41">
        <v>986842</v>
      </c>
      <c r="CI296" s="41" t="s">
        <v>1148</v>
      </c>
      <c r="CJ296" s="41">
        <v>397825</v>
      </c>
      <c r="CK296" s="41" t="s">
        <v>1148</v>
      </c>
      <c r="CL296" s="41">
        <v>0</v>
      </c>
      <c r="CM296" s="41" t="s">
        <v>1148</v>
      </c>
      <c r="CN296" s="41">
        <v>219326</v>
      </c>
      <c r="CO296" s="41" t="s">
        <v>1148</v>
      </c>
      <c r="CP296" s="43">
        <v>1603993</v>
      </c>
      <c r="CQ296" s="7" t="s">
        <v>1148</v>
      </c>
      <c r="CS296" s="39">
        <v>17.483249180618301</v>
      </c>
      <c r="CT296" s="39" t="s">
        <v>1148</v>
      </c>
      <c r="CU296" s="39">
        <v>23.505169867060562</v>
      </c>
      <c r="CV296" s="39" t="s">
        <v>1148</v>
      </c>
      <c r="CW296" s="39" t="s">
        <v>1148</v>
      </c>
      <c r="CX296" s="39" t="s">
        <v>1148</v>
      </c>
      <c r="CY296" s="39">
        <v>10.903604275416356</v>
      </c>
      <c r="CZ296" s="39" t="s">
        <v>1148</v>
      </c>
      <c r="DA296" s="44">
        <v>17.15775792907953</v>
      </c>
      <c r="DB296" s="7" t="s">
        <v>1148</v>
      </c>
      <c r="DC296" s="1" t="str">
        <f t="shared" si="4"/>
        <v>No</v>
      </c>
    </row>
    <row r="297" spans="1:107">
      <c r="A297" s="7" t="s">
        <v>599</v>
      </c>
      <c r="B297" s="7" t="s">
        <v>600</v>
      </c>
      <c r="C297" s="37" t="s">
        <v>52</v>
      </c>
      <c r="D297" s="298">
        <v>5039</v>
      </c>
      <c r="E297" s="299">
        <v>50039</v>
      </c>
      <c r="F297" s="27" t="s">
        <v>167</v>
      </c>
      <c r="G297" s="73" t="s">
        <v>160</v>
      </c>
      <c r="H297" s="35">
        <v>126265</v>
      </c>
      <c r="I297" s="35">
        <v>32</v>
      </c>
      <c r="J297" s="294"/>
      <c r="K297" s="8">
        <v>74265</v>
      </c>
      <c r="L297" s="8" t="s">
        <v>123</v>
      </c>
      <c r="M297" s="8">
        <v>12057</v>
      </c>
      <c r="N297" s="9" t="s">
        <v>1148</v>
      </c>
      <c r="O297" s="8">
        <v>907</v>
      </c>
      <c r="P297" s="9" t="s">
        <v>123</v>
      </c>
      <c r="Q297" s="8">
        <v>22334</v>
      </c>
      <c r="R297" s="9" t="s">
        <v>1148</v>
      </c>
      <c r="S297" s="8">
        <v>0</v>
      </c>
      <c r="T297" s="9" t="s">
        <v>1148</v>
      </c>
      <c r="U297" s="33">
        <v>109563</v>
      </c>
      <c r="V297" s="9" t="s">
        <v>123</v>
      </c>
      <c r="W297" s="30">
        <v>48</v>
      </c>
      <c r="X297" s="9" t="s">
        <v>1148</v>
      </c>
      <c r="Y297" s="30">
        <v>11</v>
      </c>
      <c r="Z297" s="9" t="s">
        <v>1148</v>
      </c>
      <c r="AA297" s="30">
        <v>5</v>
      </c>
      <c r="AB297" s="9" t="s">
        <v>1148</v>
      </c>
      <c r="AC297" s="30">
        <v>14</v>
      </c>
      <c r="AD297" s="9" t="s">
        <v>1148</v>
      </c>
      <c r="AE297" s="80">
        <v>0</v>
      </c>
      <c r="AF297" s="46" t="s">
        <v>1148</v>
      </c>
      <c r="AG297" s="88">
        <v>78</v>
      </c>
      <c r="AH297" s="47" t="s">
        <v>1148</v>
      </c>
      <c r="AJ297" s="83">
        <v>74265</v>
      </c>
      <c r="AK297" s="46" t="s">
        <v>123</v>
      </c>
      <c r="AL297" s="83">
        <v>12057</v>
      </c>
      <c r="AM297" s="46" t="s">
        <v>1148</v>
      </c>
      <c r="AN297" s="83">
        <v>907</v>
      </c>
      <c r="AO297" s="46" t="s">
        <v>123</v>
      </c>
      <c r="AP297" s="83">
        <v>22334</v>
      </c>
      <c r="AQ297" s="46" t="s">
        <v>1148</v>
      </c>
      <c r="AR297" s="83">
        <v>0</v>
      </c>
      <c r="AS297" s="46" t="s">
        <v>1148</v>
      </c>
      <c r="AT297" s="204">
        <v>109563</v>
      </c>
      <c r="AU297" s="46" t="s">
        <v>123</v>
      </c>
      <c r="AV297" s="46">
        <v>48</v>
      </c>
      <c r="AW297" s="46" t="s">
        <v>1148</v>
      </c>
      <c r="AX297" s="46">
        <v>11</v>
      </c>
      <c r="AY297" s="46" t="s">
        <v>1148</v>
      </c>
      <c r="AZ297" s="46">
        <v>5</v>
      </c>
      <c r="BA297" s="46" t="s">
        <v>1148</v>
      </c>
      <c r="BB297" s="46">
        <v>14</v>
      </c>
      <c r="BC297" s="46" t="s">
        <v>1148</v>
      </c>
      <c r="BD297" s="46">
        <v>0</v>
      </c>
      <c r="BE297" s="46" t="s">
        <v>1148</v>
      </c>
      <c r="BF297" s="209">
        <v>78</v>
      </c>
      <c r="BG297" s="7" t="s">
        <v>1148</v>
      </c>
      <c r="BI297" s="83">
        <v>0</v>
      </c>
      <c r="BJ297" s="46" t="s">
        <v>1148</v>
      </c>
      <c r="BK297" s="83">
        <v>0</v>
      </c>
      <c r="BL297" s="46" t="s">
        <v>1148</v>
      </c>
      <c r="BM297" s="83">
        <v>0</v>
      </c>
      <c r="BN297" s="46" t="s">
        <v>1148</v>
      </c>
      <c r="BO297" s="83">
        <v>0</v>
      </c>
      <c r="BP297" s="46" t="s">
        <v>1148</v>
      </c>
      <c r="BQ297" s="83">
        <v>0</v>
      </c>
      <c r="BR297" s="46" t="s">
        <v>1148</v>
      </c>
      <c r="BS297" s="85">
        <v>0</v>
      </c>
      <c r="BT297" s="46" t="s">
        <v>1148</v>
      </c>
      <c r="BU297" s="46">
        <v>0</v>
      </c>
      <c r="BV297" s="46" t="s">
        <v>1148</v>
      </c>
      <c r="BW297" s="46">
        <v>0</v>
      </c>
      <c r="BX297" s="46" t="s">
        <v>1148</v>
      </c>
      <c r="BY297" s="46">
        <v>0</v>
      </c>
      <c r="BZ297" s="46" t="s">
        <v>1148</v>
      </c>
      <c r="CA297" s="46">
        <v>0</v>
      </c>
      <c r="CB297" s="46" t="s">
        <v>1148</v>
      </c>
      <c r="CC297" s="46">
        <v>0</v>
      </c>
      <c r="CD297" s="46" t="s">
        <v>1148</v>
      </c>
      <c r="CE297" s="209">
        <v>0</v>
      </c>
      <c r="CF297" s="7" t="s">
        <v>1148</v>
      </c>
      <c r="CH297" s="41">
        <v>0</v>
      </c>
      <c r="CI297" s="41" t="s">
        <v>1148</v>
      </c>
      <c r="CJ297" s="41">
        <v>0</v>
      </c>
      <c r="CK297" s="41" t="s">
        <v>1148</v>
      </c>
      <c r="CL297" s="41">
        <v>0</v>
      </c>
      <c r="CM297" s="41" t="s">
        <v>1148</v>
      </c>
      <c r="CN297" s="41">
        <v>0</v>
      </c>
      <c r="CO297" s="41" t="s">
        <v>1148</v>
      </c>
      <c r="CP297" s="43">
        <v>0</v>
      </c>
      <c r="CQ297" s="7" t="s">
        <v>1148</v>
      </c>
      <c r="CS297" s="39">
        <v>0</v>
      </c>
      <c r="CT297" s="39" t="s">
        <v>123</v>
      </c>
      <c r="CU297" s="39">
        <v>0</v>
      </c>
      <c r="CV297" s="39" t="s">
        <v>1148</v>
      </c>
      <c r="CW297" s="39">
        <v>0</v>
      </c>
      <c r="CX297" s="39" t="s">
        <v>123</v>
      </c>
      <c r="CY297" s="39">
        <v>0</v>
      </c>
      <c r="CZ297" s="39" t="s">
        <v>1148</v>
      </c>
      <c r="DA297" s="44">
        <v>0</v>
      </c>
      <c r="DB297" s="7" t="s">
        <v>123</v>
      </c>
      <c r="DC297" s="1" t="str">
        <f t="shared" si="4"/>
        <v>Yes</v>
      </c>
    </row>
    <row r="298" spans="1:107">
      <c r="A298" s="7" t="s">
        <v>221</v>
      </c>
      <c r="B298" s="7" t="s">
        <v>222</v>
      </c>
      <c r="C298" s="37" t="s">
        <v>57</v>
      </c>
      <c r="D298" s="298">
        <v>8004</v>
      </c>
      <c r="E298" s="299">
        <v>80004</v>
      </c>
      <c r="F298" s="27" t="s">
        <v>164</v>
      </c>
      <c r="G298" s="73" t="s">
        <v>160</v>
      </c>
      <c r="H298" s="35">
        <v>114773</v>
      </c>
      <c r="I298" s="35">
        <v>31</v>
      </c>
      <c r="J298" s="294"/>
      <c r="K298" s="8">
        <v>78932</v>
      </c>
      <c r="L298" s="8" t="s">
        <v>1148</v>
      </c>
      <c r="M298" s="8">
        <v>9576</v>
      </c>
      <c r="N298" s="9" t="s">
        <v>1148</v>
      </c>
      <c r="O298" s="8">
        <v>4689</v>
      </c>
      <c r="P298" s="9" t="s">
        <v>1148</v>
      </c>
      <c r="Q298" s="8">
        <v>5843</v>
      </c>
      <c r="R298" s="9" t="s">
        <v>1148</v>
      </c>
      <c r="S298" s="8">
        <v>0</v>
      </c>
      <c r="T298" s="9" t="s">
        <v>1148</v>
      </c>
      <c r="U298" s="33">
        <v>99040</v>
      </c>
      <c r="V298" s="9" t="s">
        <v>1148</v>
      </c>
      <c r="W298" s="30">
        <v>46.1</v>
      </c>
      <c r="X298" s="9" t="s">
        <v>1148</v>
      </c>
      <c r="Y298" s="30">
        <v>5</v>
      </c>
      <c r="Z298" s="9" t="s">
        <v>1148</v>
      </c>
      <c r="AA298" s="30">
        <v>2.5</v>
      </c>
      <c r="AB298" s="9" t="s">
        <v>1148</v>
      </c>
      <c r="AC298" s="30">
        <v>3.4</v>
      </c>
      <c r="AD298" s="9" t="s">
        <v>1148</v>
      </c>
      <c r="AE298" s="80">
        <v>0</v>
      </c>
      <c r="AF298" s="46" t="s">
        <v>1148</v>
      </c>
      <c r="AG298" s="88">
        <v>57</v>
      </c>
      <c r="AH298" s="47" t="s">
        <v>1148</v>
      </c>
      <c r="AJ298" s="83">
        <v>78932</v>
      </c>
      <c r="AK298" s="46" t="s">
        <v>1148</v>
      </c>
      <c r="AL298" s="83">
        <v>9576</v>
      </c>
      <c r="AM298" s="46" t="s">
        <v>1148</v>
      </c>
      <c r="AN298" s="83">
        <v>4689</v>
      </c>
      <c r="AO298" s="46" t="s">
        <v>1148</v>
      </c>
      <c r="AP298" s="83">
        <v>5843</v>
      </c>
      <c r="AQ298" s="46" t="s">
        <v>1148</v>
      </c>
      <c r="AR298" s="83">
        <v>0</v>
      </c>
      <c r="AS298" s="46" t="s">
        <v>1148</v>
      </c>
      <c r="AT298" s="204">
        <v>99040</v>
      </c>
      <c r="AU298" s="46" t="s">
        <v>1148</v>
      </c>
      <c r="AV298" s="46">
        <v>46.1</v>
      </c>
      <c r="AW298" s="46" t="s">
        <v>1148</v>
      </c>
      <c r="AX298" s="46">
        <v>5</v>
      </c>
      <c r="AY298" s="46" t="s">
        <v>1148</v>
      </c>
      <c r="AZ298" s="46">
        <v>2.5</v>
      </c>
      <c r="BA298" s="46" t="s">
        <v>1148</v>
      </c>
      <c r="BB298" s="46">
        <v>3.4</v>
      </c>
      <c r="BC298" s="46" t="s">
        <v>1148</v>
      </c>
      <c r="BD298" s="46">
        <v>0</v>
      </c>
      <c r="BE298" s="46" t="s">
        <v>1148</v>
      </c>
      <c r="BF298" s="209">
        <v>57</v>
      </c>
      <c r="BG298" s="7" t="s">
        <v>1148</v>
      </c>
      <c r="BI298" s="83">
        <v>0</v>
      </c>
      <c r="BJ298" s="46" t="s">
        <v>1148</v>
      </c>
      <c r="BK298" s="83">
        <v>0</v>
      </c>
      <c r="BL298" s="46" t="s">
        <v>1148</v>
      </c>
      <c r="BM298" s="83">
        <v>0</v>
      </c>
      <c r="BN298" s="46" t="s">
        <v>1148</v>
      </c>
      <c r="BO298" s="83">
        <v>0</v>
      </c>
      <c r="BP298" s="46" t="s">
        <v>1148</v>
      </c>
      <c r="BQ298" s="83">
        <v>0</v>
      </c>
      <c r="BR298" s="46" t="s">
        <v>1148</v>
      </c>
      <c r="BS298" s="85">
        <v>0</v>
      </c>
      <c r="BT298" s="46" t="s">
        <v>1148</v>
      </c>
      <c r="BU298" s="46">
        <v>0</v>
      </c>
      <c r="BV298" s="46" t="s">
        <v>1148</v>
      </c>
      <c r="BW298" s="46">
        <v>0</v>
      </c>
      <c r="BX298" s="46" t="s">
        <v>1148</v>
      </c>
      <c r="BY298" s="46">
        <v>0</v>
      </c>
      <c r="BZ298" s="46" t="s">
        <v>1148</v>
      </c>
      <c r="CA298" s="46">
        <v>0</v>
      </c>
      <c r="CB298" s="46" t="s">
        <v>1148</v>
      </c>
      <c r="CC298" s="46">
        <v>0</v>
      </c>
      <c r="CD298" s="46" t="s">
        <v>1148</v>
      </c>
      <c r="CE298" s="209">
        <v>0</v>
      </c>
      <c r="CF298" s="7" t="s">
        <v>1148</v>
      </c>
      <c r="CH298" s="41">
        <v>0</v>
      </c>
      <c r="CI298" s="41" t="s">
        <v>1148</v>
      </c>
      <c r="CJ298" s="41">
        <v>0</v>
      </c>
      <c r="CK298" s="41" t="s">
        <v>1148</v>
      </c>
      <c r="CL298" s="41">
        <v>0</v>
      </c>
      <c r="CM298" s="41" t="s">
        <v>1148</v>
      </c>
      <c r="CN298" s="41">
        <v>0</v>
      </c>
      <c r="CO298" s="41" t="s">
        <v>1148</v>
      </c>
      <c r="CP298" s="43">
        <v>0</v>
      </c>
      <c r="CQ298" s="7" t="s">
        <v>1148</v>
      </c>
      <c r="CS298" s="39">
        <v>0</v>
      </c>
      <c r="CT298" s="39" t="s">
        <v>1148</v>
      </c>
      <c r="CU298" s="39">
        <v>0</v>
      </c>
      <c r="CV298" s="39" t="s">
        <v>1148</v>
      </c>
      <c r="CW298" s="39">
        <v>0</v>
      </c>
      <c r="CX298" s="39" t="s">
        <v>1148</v>
      </c>
      <c r="CY298" s="39">
        <v>0</v>
      </c>
      <c r="CZ298" s="39" t="s">
        <v>1148</v>
      </c>
      <c r="DA298" s="44">
        <v>0</v>
      </c>
      <c r="DB298" s="7" t="s">
        <v>1148</v>
      </c>
      <c r="DC298" s="1" t="str">
        <f t="shared" si="4"/>
        <v>No</v>
      </c>
    </row>
    <row r="299" spans="1:107">
      <c r="A299" s="7" t="s">
        <v>190</v>
      </c>
      <c r="B299" s="7" t="s">
        <v>191</v>
      </c>
      <c r="C299" s="37" t="s">
        <v>77</v>
      </c>
      <c r="D299" s="298">
        <v>3087</v>
      </c>
      <c r="E299" s="299">
        <v>30087</v>
      </c>
      <c r="F299" s="27" t="s">
        <v>164</v>
      </c>
      <c r="G299" s="73" t="s">
        <v>160</v>
      </c>
      <c r="H299" s="35">
        <v>51370</v>
      </c>
      <c r="I299" s="35">
        <v>31</v>
      </c>
      <c r="J299" s="294"/>
      <c r="K299" s="8">
        <v>62137</v>
      </c>
      <c r="L299" s="8" t="s">
        <v>1148</v>
      </c>
      <c r="M299" s="8">
        <v>6300</v>
      </c>
      <c r="N299" s="9" t="s">
        <v>1148</v>
      </c>
      <c r="O299" s="8">
        <v>1085</v>
      </c>
      <c r="P299" s="9" t="s">
        <v>1148</v>
      </c>
      <c r="Q299" s="8">
        <v>7237</v>
      </c>
      <c r="R299" s="9" t="s">
        <v>1148</v>
      </c>
      <c r="S299" s="8">
        <v>355</v>
      </c>
      <c r="T299" s="9" t="s">
        <v>1148</v>
      </c>
      <c r="U299" s="33">
        <v>77114</v>
      </c>
      <c r="V299" s="9" t="s">
        <v>1148</v>
      </c>
      <c r="W299" s="30">
        <v>35</v>
      </c>
      <c r="X299" s="9" t="s">
        <v>1148</v>
      </c>
      <c r="Y299" s="30">
        <v>3</v>
      </c>
      <c r="Z299" s="9" t="s">
        <v>1148</v>
      </c>
      <c r="AA299" s="30">
        <v>0.9</v>
      </c>
      <c r="AB299" s="9" t="s">
        <v>1148</v>
      </c>
      <c r="AC299" s="30">
        <v>3.5</v>
      </c>
      <c r="AD299" s="9" t="s">
        <v>1148</v>
      </c>
      <c r="AE299" s="80">
        <v>0.2</v>
      </c>
      <c r="AF299" s="46" t="s">
        <v>1148</v>
      </c>
      <c r="AG299" s="88">
        <v>42.6</v>
      </c>
      <c r="AH299" s="47" t="s">
        <v>1148</v>
      </c>
      <c r="AJ299" s="83">
        <v>54055</v>
      </c>
      <c r="AK299" s="46" t="s">
        <v>1148</v>
      </c>
      <c r="AL299" s="83">
        <v>6300</v>
      </c>
      <c r="AM299" s="46" t="s">
        <v>1148</v>
      </c>
      <c r="AN299" s="83">
        <v>1085</v>
      </c>
      <c r="AO299" s="46" t="s">
        <v>1148</v>
      </c>
      <c r="AP299" s="83">
        <v>7237</v>
      </c>
      <c r="AQ299" s="46" t="s">
        <v>1148</v>
      </c>
      <c r="AR299" s="83">
        <v>355</v>
      </c>
      <c r="AS299" s="46" t="s">
        <v>1148</v>
      </c>
      <c r="AT299" s="204">
        <v>69032</v>
      </c>
      <c r="AU299" s="46" t="s">
        <v>1148</v>
      </c>
      <c r="AV299" s="46">
        <v>26</v>
      </c>
      <c r="AW299" s="46" t="s">
        <v>1148</v>
      </c>
      <c r="AX299" s="46">
        <v>3</v>
      </c>
      <c r="AY299" s="46" t="s">
        <v>1148</v>
      </c>
      <c r="AZ299" s="46">
        <v>0.9</v>
      </c>
      <c r="BA299" s="46" t="s">
        <v>1148</v>
      </c>
      <c r="BB299" s="46">
        <v>3.5</v>
      </c>
      <c r="BC299" s="46" t="s">
        <v>1148</v>
      </c>
      <c r="BD299" s="46">
        <v>0.2</v>
      </c>
      <c r="BE299" s="46" t="s">
        <v>1148</v>
      </c>
      <c r="BF299" s="209">
        <v>33.6</v>
      </c>
      <c r="BG299" s="7" t="s">
        <v>1148</v>
      </c>
      <c r="BI299" s="83">
        <v>8082</v>
      </c>
      <c r="BJ299" s="46" t="s">
        <v>1148</v>
      </c>
      <c r="BK299" s="83">
        <v>0</v>
      </c>
      <c r="BL299" s="46" t="s">
        <v>1148</v>
      </c>
      <c r="BM299" s="83">
        <v>0</v>
      </c>
      <c r="BN299" s="46" t="s">
        <v>1148</v>
      </c>
      <c r="BO299" s="83">
        <v>0</v>
      </c>
      <c r="BP299" s="46" t="s">
        <v>1148</v>
      </c>
      <c r="BQ299" s="83">
        <v>0</v>
      </c>
      <c r="BR299" s="46" t="s">
        <v>1148</v>
      </c>
      <c r="BS299" s="85">
        <v>8082</v>
      </c>
      <c r="BT299" s="46" t="s">
        <v>1148</v>
      </c>
      <c r="BU299" s="46">
        <v>9</v>
      </c>
      <c r="BV299" s="46" t="s">
        <v>1148</v>
      </c>
      <c r="BW299" s="46">
        <v>0</v>
      </c>
      <c r="BX299" s="46" t="s">
        <v>1148</v>
      </c>
      <c r="BY299" s="46">
        <v>0</v>
      </c>
      <c r="BZ299" s="46" t="s">
        <v>1148</v>
      </c>
      <c r="CA299" s="46">
        <v>0</v>
      </c>
      <c r="CB299" s="46" t="s">
        <v>1148</v>
      </c>
      <c r="CC299" s="46">
        <v>0</v>
      </c>
      <c r="CD299" s="46" t="s">
        <v>1148</v>
      </c>
      <c r="CE299" s="209">
        <v>9</v>
      </c>
      <c r="CF299" s="7" t="s">
        <v>1148</v>
      </c>
      <c r="CH299" s="41">
        <v>821284</v>
      </c>
      <c r="CI299" s="41" t="s">
        <v>1148</v>
      </c>
      <c r="CJ299" s="41">
        <v>253177</v>
      </c>
      <c r="CK299" s="41" t="s">
        <v>1148</v>
      </c>
      <c r="CL299" s="41">
        <v>60206</v>
      </c>
      <c r="CM299" s="41" t="s">
        <v>1148</v>
      </c>
      <c r="CN299" s="41">
        <v>358310</v>
      </c>
      <c r="CO299" s="41" t="s">
        <v>1148</v>
      </c>
      <c r="CP299" s="43">
        <v>1492977</v>
      </c>
      <c r="CQ299" s="7" t="s">
        <v>1148</v>
      </c>
      <c r="CS299" s="39">
        <v>13.217310137277307</v>
      </c>
      <c r="CT299" s="39" t="s">
        <v>1148</v>
      </c>
      <c r="CU299" s="39">
        <v>40.186825396825398</v>
      </c>
      <c r="CV299" s="39" t="s">
        <v>1148</v>
      </c>
      <c r="CW299" s="39">
        <v>55.489400921658984</v>
      </c>
      <c r="CX299" s="39" t="s">
        <v>1148</v>
      </c>
      <c r="CY299" s="39">
        <v>49.510847036064668</v>
      </c>
      <c r="CZ299" s="39" t="s">
        <v>1148</v>
      </c>
      <c r="DA299" s="44">
        <v>19.36064787198174</v>
      </c>
      <c r="DB299" s="7" t="s">
        <v>1148</v>
      </c>
      <c r="DC299" s="1" t="str">
        <f t="shared" si="4"/>
        <v>No</v>
      </c>
    </row>
    <row r="300" spans="1:107">
      <c r="A300" s="7" t="s">
        <v>745</v>
      </c>
      <c r="B300" s="7" t="s">
        <v>242</v>
      </c>
      <c r="C300" s="37" t="s">
        <v>70</v>
      </c>
      <c r="D300" s="298">
        <v>2185</v>
      </c>
      <c r="E300" s="299">
        <v>20185</v>
      </c>
      <c r="F300" s="27" t="s">
        <v>243</v>
      </c>
      <c r="G300" s="73" t="s">
        <v>160</v>
      </c>
      <c r="H300" s="35">
        <v>117328</v>
      </c>
      <c r="I300" s="35">
        <v>30</v>
      </c>
      <c r="J300" s="294"/>
      <c r="K300" s="8">
        <v>151962</v>
      </c>
      <c r="L300" s="8" t="s">
        <v>1148</v>
      </c>
      <c r="M300" s="8">
        <v>28263</v>
      </c>
      <c r="N300" s="9" t="s">
        <v>1148</v>
      </c>
      <c r="O300" s="8">
        <v>14009</v>
      </c>
      <c r="P300" s="9" t="s">
        <v>1148</v>
      </c>
      <c r="Q300" s="8">
        <v>3432</v>
      </c>
      <c r="R300" s="9" t="s">
        <v>1148</v>
      </c>
      <c r="S300" s="8">
        <v>0</v>
      </c>
      <c r="T300" s="9" t="s">
        <v>1148</v>
      </c>
      <c r="U300" s="33">
        <v>197666</v>
      </c>
      <c r="V300" s="9" t="s">
        <v>1148</v>
      </c>
      <c r="W300" s="30">
        <v>99.5</v>
      </c>
      <c r="X300" s="9" t="s">
        <v>1148</v>
      </c>
      <c r="Y300" s="30">
        <v>15</v>
      </c>
      <c r="Z300" s="9" t="s">
        <v>1148</v>
      </c>
      <c r="AA300" s="30">
        <v>10</v>
      </c>
      <c r="AB300" s="9" t="s">
        <v>1148</v>
      </c>
      <c r="AC300" s="30">
        <v>2.5</v>
      </c>
      <c r="AD300" s="9" t="s">
        <v>1148</v>
      </c>
      <c r="AE300" s="80">
        <v>0</v>
      </c>
      <c r="AF300" s="46" t="s">
        <v>1148</v>
      </c>
      <c r="AG300" s="88">
        <v>127</v>
      </c>
      <c r="AH300" s="47" t="s">
        <v>1148</v>
      </c>
      <c r="AJ300" s="83">
        <v>137360</v>
      </c>
      <c r="AK300" s="46" t="s">
        <v>1148</v>
      </c>
      <c r="AL300" s="83">
        <v>28263</v>
      </c>
      <c r="AM300" s="46" t="s">
        <v>1148</v>
      </c>
      <c r="AN300" s="83">
        <v>12444</v>
      </c>
      <c r="AO300" s="46" t="s">
        <v>1148</v>
      </c>
      <c r="AP300" s="83">
        <v>3432</v>
      </c>
      <c r="AQ300" s="46" t="s">
        <v>1148</v>
      </c>
      <c r="AR300" s="83">
        <v>0</v>
      </c>
      <c r="AS300" s="46" t="s">
        <v>1148</v>
      </c>
      <c r="AT300" s="204">
        <v>181499</v>
      </c>
      <c r="AU300" s="46" t="s">
        <v>1148</v>
      </c>
      <c r="AV300" s="46">
        <v>79.5</v>
      </c>
      <c r="AW300" s="46" t="s">
        <v>1148</v>
      </c>
      <c r="AX300" s="46">
        <v>15</v>
      </c>
      <c r="AY300" s="46" t="s">
        <v>1148</v>
      </c>
      <c r="AZ300" s="46">
        <v>6</v>
      </c>
      <c r="BA300" s="46" t="s">
        <v>1148</v>
      </c>
      <c r="BB300" s="46">
        <v>2.5</v>
      </c>
      <c r="BC300" s="46" t="s">
        <v>1148</v>
      </c>
      <c r="BD300" s="46">
        <v>0</v>
      </c>
      <c r="BE300" s="46" t="s">
        <v>1148</v>
      </c>
      <c r="BF300" s="209">
        <v>103</v>
      </c>
      <c r="BG300" s="7" t="s">
        <v>1148</v>
      </c>
      <c r="BI300" s="83">
        <v>14602</v>
      </c>
      <c r="BJ300" s="46" t="s">
        <v>1148</v>
      </c>
      <c r="BK300" s="83">
        <v>0</v>
      </c>
      <c r="BL300" s="46" t="s">
        <v>1148</v>
      </c>
      <c r="BM300" s="83">
        <v>1565</v>
      </c>
      <c r="BN300" s="46" t="s">
        <v>1148</v>
      </c>
      <c r="BO300" s="83">
        <v>0</v>
      </c>
      <c r="BP300" s="46" t="s">
        <v>1148</v>
      </c>
      <c r="BQ300" s="83">
        <v>0</v>
      </c>
      <c r="BR300" s="46" t="s">
        <v>1148</v>
      </c>
      <c r="BS300" s="85">
        <v>16167</v>
      </c>
      <c r="BT300" s="46" t="s">
        <v>1148</v>
      </c>
      <c r="BU300" s="46">
        <v>20</v>
      </c>
      <c r="BV300" s="46" t="s">
        <v>1148</v>
      </c>
      <c r="BW300" s="46">
        <v>0</v>
      </c>
      <c r="BX300" s="46" t="s">
        <v>1148</v>
      </c>
      <c r="BY300" s="46">
        <v>4</v>
      </c>
      <c r="BZ300" s="46" t="s">
        <v>1148</v>
      </c>
      <c r="CA300" s="46">
        <v>0</v>
      </c>
      <c r="CB300" s="46" t="s">
        <v>1148</v>
      </c>
      <c r="CC300" s="46">
        <v>0</v>
      </c>
      <c r="CD300" s="46" t="s">
        <v>1148</v>
      </c>
      <c r="CE300" s="209">
        <v>24</v>
      </c>
      <c r="CF300" s="7" t="s">
        <v>1148</v>
      </c>
      <c r="CH300" s="41">
        <v>2972271</v>
      </c>
      <c r="CI300" s="41" t="s">
        <v>1148</v>
      </c>
      <c r="CJ300" s="41">
        <v>757508</v>
      </c>
      <c r="CK300" s="41" t="s">
        <v>1148</v>
      </c>
      <c r="CL300" s="41">
        <v>329667</v>
      </c>
      <c r="CM300" s="41" t="s">
        <v>1148</v>
      </c>
      <c r="CN300" s="41">
        <v>59146</v>
      </c>
      <c r="CO300" s="41" t="s">
        <v>1148</v>
      </c>
      <c r="CP300" s="43">
        <v>4118592</v>
      </c>
      <c r="CQ300" s="7" t="s">
        <v>1148</v>
      </c>
      <c r="CS300" s="39">
        <v>19.559304299759152</v>
      </c>
      <c r="CT300" s="39" t="s">
        <v>1148</v>
      </c>
      <c r="CU300" s="39">
        <v>26.802108764108553</v>
      </c>
      <c r="CV300" s="39" t="s">
        <v>1148</v>
      </c>
      <c r="CW300" s="39">
        <v>23.53251481190663</v>
      </c>
      <c r="CX300" s="39" t="s">
        <v>1148</v>
      </c>
      <c r="CY300" s="39">
        <v>17.233682983682982</v>
      </c>
      <c r="CZ300" s="39" t="s">
        <v>1148</v>
      </c>
      <c r="DA300" s="44">
        <v>20.836117491121385</v>
      </c>
      <c r="DB300" s="7" t="s">
        <v>1148</v>
      </c>
      <c r="DC300" s="1" t="str">
        <f t="shared" si="4"/>
        <v>No</v>
      </c>
    </row>
    <row r="301" spans="1:107">
      <c r="A301" s="7" t="s">
        <v>380</v>
      </c>
      <c r="B301" s="7" t="s">
        <v>381</v>
      </c>
      <c r="C301" s="37" t="s">
        <v>38</v>
      </c>
      <c r="D301" s="298">
        <v>7008</v>
      </c>
      <c r="E301" s="299">
        <v>70008</v>
      </c>
      <c r="F301" s="27" t="s">
        <v>164</v>
      </c>
      <c r="G301" s="73" t="s">
        <v>160</v>
      </c>
      <c r="H301" s="35">
        <v>177844</v>
      </c>
      <c r="I301" s="35">
        <v>30</v>
      </c>
      <c r="J301" s="294"/>
      <c r="K301" s="8">
        <v>91263</v>
      </c>
      <c r="L301" s="8" t="s">
        <v>1148</v>
      </c>
      <c r="M301" s="8">
        <v>7530</v>
      </c>
      <c r="N301" s="9" t="s">
        <v>1148</v>
      </c>
      <c r="O301" s="8">
        <v>1800</v>
      </c>
      <c r="P301" s="9" t="s">
        <v>1148</v>
      </c>
      <c r="Q301" s="8">
        <v>5377</v>
      </c>
      <c r="R301" s="9" t="s">
        <v>1148</v>
      </c>
      <c r="S301" s="8">
        <v>0</v>
      </c>
      <c r="T301" s="9" t="s">
        <v>1148</v>
      </c>
      <c r="U301" s="33">
        <v>105970</v>
      </c>
      <c r="V301" s="9" t="s">
        <v>1148</v>
      </c>
      <c r="W301" s="30">
        <v>48</v>
      </c>
      <c r="X301" s="9" t="s">
        <v>1148</v>
      </c>
      <c r="Y301" s="30">
        <v>4</v>
      </c>
      <c r="Z301" s="9" t="s">
        <v>1148</v>
      </c>
      <c r="AA301" s="30">
        <v>1</v>
      </c>
      <c r="AB301" s="9" t="s">
        <v>1148</v>
      </c>
      <c r="AC301" s="30">
        <v>4</v>
      </c>
      <c r="AD301" s="9" t="s">
        <v>1148</v>
      </c>
      <c r="AE301" s="80">
        <v>0</v>
      </c>
      <c r="AF301" s="46" t="s">
        <v>1148</v>
      </c>
      <c r="AG301" s="88">
        <v>57</v>
      </c>
      <c r="AH301" s="47" t="s">
        <v>1148</v>
      </c>
      <c r="AJ301" s="83">
        <v>91263</v>
      </c>
      <c r="AK301" s="46" t="s">
        <v>1148</v>
      </c>
      <c r="AL301" s="83">
        <v>7530</v>
      </c>
      <c r="AM301" s="46" t="s">
        <v>1148</v>
      </c>
      <c r="AN301" s="83">
        <v>1800</v>
      </c>
      <c r="AO301" s="46" t="s">
        <v>1148</v>
      </c>
      <c r="AP301" s="83">
        <v>5257</v>
      </c>
      <c r="AQ301" s="46" t="s">
        <v>1148</v>
      </c>
      <c r="AR301" s="83">
        <v>0</v>
      </c>
      <c r="AS301" s="46" t="s">
        <v>1148</v>
      </c>
      <c r="AT301" s="204">
        <v>105850</v>
      </c>
      <c r="AU301" s="46" t="s">
        <v>1148</v>
      </c>
      <c r="AV301" s="46">
        <v>48</v>
      </c>
      <c r="AW301" s="46" t="s">
        <v>1148</v>
      </c>
      <c r="AX301" s="46">
        <v>4</v>
      </c>
      <c r="AY301" s="46" t="s">
        <v>1148</v>
      </c>
      <c r="AZ301" s="46">
        <v>1</v>
      </c>
      <c r="BA301" s="46" t="s">
        <v>1148</v>
      </c>
      <c r="BB301" s="46">
        <v>3</v>
      </c>
      <c r="BC301" s="46" t="s">
        <v>1148</v>
      </c>
      <c r="BD301" s="46">
        <v>0</v>
      </c>
      <c r="BE301" s="46" t="s">
        <v>1148</v>
      </c>
      <c r="BF301" s="209">
        <v>56</v>
      </c>
      <c r="BG301" s="7" t="s">
        <v>1148</v>
      </c>
      <c r="BI301" s="83">
        <v>0</v>
      </c>
      <c r="BJ301" s="46" t="s">
        <v>1148</v>
      </c>
      <c r="BK301" s="83">
        <v>0</v>
      </c>
      <c r="BL301" s="46" t="s">
        <v>1148</v>
      </c>
      <c r="BM301" s="83">
        <v>0</v>
      </c>
      <c r="BN301" s="46" t="s">
        <v>1148</v>
      </c>
      <c r="BO301" s="83">
        <v>120</v>
      </c>
      <c r="BP301" s="46" t="s">
        <v>1148</v>
      </c>
      <c r="BQ301" s="83">
        <v>0</v>
      </c>
      <c r="BR301" s="46" t="s">
        <v>1148</v>
      </c>
      <c r="BS301" s="85">
        <v>120</v>
      </c>
      <c r="BT301" s="46" t="s">
        <v>1148</v>
      </c>
      <c r="BU301" s="46">
        <v>0</v>
      </c>
      <c r="BV301" s="46" t="s">
        <v>1148</v>
      </c>
      <c r="BW301" s="46">
        <v>0</v>
      </c>
      <c r="BX301" s="46" t="s">
        <v>1148</v>
      </c>
      <c r="BY301" s="46">
        <v>0</v>
      </c>
      <c r="BZ301" s="46" t="s">
        <v>1148</v>
      </c>
      <c r="CA301" s="46">
        <v>1</v>
      </c>
      <c r="CB301" s="46" t="s">
        <v>1148</v>
      </c>
      <c r="CC301" s="46">
        <v>0</v>
      </c>
      <c r="CD301" s="46" t="s">
        <v>1148</v>
      </c>
      <c r="CE301" s="209">
        <v>1</v>
      </c>
      <c r="CF301" s="7" t="s">
        <v>1148</v>
      </c>
      <c r="CH301" s="41">
        <v>0</v>
      </c>
      <c r="CI301" s="41" t="s">
        <v>1148</v>
      </c>
      <c r="CJ301" s="41">
        <v>0</v>
      </c>
      <c r="CK301" s="41" t="s">
        <v>1148</v>
      </c>
      <c r="CL301" s="41">
        <v>0</v>
      </c>
      <c r="CM301" s="41" t="s">
        <v>1148</v>
      </c>
      <c r="CN301" s="41">
        <v>0</v>
      </c>
      <c r="CO301" s="41" t="s">
        <v>1148</v>
      </c>
      <c r="CP301" s="43">
        <v>0</v>
      </c>
      <c r="CQ301" s="7" t="s">
        <v>1148</v>
      </c>
      <c r="CS301" s="39">
        <v>0</v>
      </c>
      <c r="CT301" s="39" t="s">
        <v>1148</v>
      </c>
      <c r="CU301" s="39">
        <v>0</v>
      </c>
      <c r="CV301" s="39" t="s">
        <v>1148</v>
      </c>
      <c r="CW301" s="39">
        <v>0</v>
      </c>
      <c r="CX301" s="39" t="s">
        <v>1148</v>
      </c>
      <c r="CY301" s="39">
        <v>0</v>
      </c>
      <c r="CZ301" s="39" t="s">
        <v>1148</v>
      </c>
      <c r="DA301" s="44">
        <v>0</v>
      </c>
      <c r="DB301" s="7" t="s">
        <v>1148</v>
      </c>
      <c r="DC301" s="1" t="str">
        <f t="shared" si="4"/>
        <v>No</v>
      </c>
    </row>
    <row r="302" spans="1:107">
      <c r="A302" s="7" t="s">
        <v>733</v>
      </c>
      <c r="B302" s="7" t="s">
        <v>734</v>
      </c>
      <c r="C302" s="37" t="s">
        <v>93</v>
      </c>
      <c r="D302" s="298">
        <v>5161</v>
      </c>
      <c r="E302" s="299">
        <v>50161</v>
      </c>
      <c r="F302" s="27" t="s">
        <v>164</v>
      </c>
      <c r="G302" s="73" t="s">
        <v>160</v>
      </c>
      <c r="H302" s="35">
        <v>1376476</v>
      </c>
      <c r="I302" s="35">
        <v>30</v>
      </c>
      <c r="J302" s="294"/>
      <c r="K302" s="8">
        <v>13537</v>
      </c>
      <c r="L302" s="8" t="s">
        <v>1148</v>
      </c>
      <c r="M302" s="8">
        <v>1971</v>
      </c>
      <c r="N302" s="9" t="s">
        <v>1148</v>
      </c>
      <c r="O302" s="8">
        <v>274</v>
      </c>
      <c r="P302" s="9" t="s">
        <v>1148</v>
      </c>
      <c r="Q302" s="8">
        <v>944</v>
      </c>
      <c r="R302" s="9" t="s">
        <v>1148</v>
      </c>
      <c r="S302" s="8">
        <v>0</v>
      </c>
      <c r="T302" s="9" t="s">
        <v>1148</v>
      </c>
      <c r="U302" s="33">
        <v>16726</v>
      </c>
      <c r="V302" s="9" t="s">
        <v>1148</v>
      </c>
      <c r="W302" s="30">
        <v>5.6</v>
      </c>
      <c r="X302" s="9" t="s">
        <v>1148</v>
      </c>
      <c r="Y302" s="30">
        <v>1.1000000000000001</v>
      </c>
      <c r="Z302" s="9" t="s">
        <v>1148</v>
      </c>
      <c r="AA302" s="30">
        <v>0.1</v>
      </c>
      <c r="AB302" s="9" t="s">
        <v>1148</v>
      </c>
      <c r="AC302" s="30">
        <v>1.6</v>
      </c>
      <c r="AD302" s="9" t="s">
        <v>1148</v>
      </c>
      <c r="AE302" s="80">
        <v>0</v>
      </c>
      <c r="AF302" s="46" t="s">
        <v>1148</v>
      </c>
      <c r="AG302" s="88">
        <v>8.4</v>
      </c>
      <c r="AH302" s="47" t="s">
        <v>1148</v>
      </c>
      <c r="AJ302" s="83">
        <v>13537</v>
      </c>
      <c r="AK302" s="46" t="s">
        <v>1148</v>
      </c>
      <c r="AL302" s="83">
        <v>1971</v>
      </c>
      <c r="AM302" s="46" t="s">
        <v>1148</v>
      </c>
      <c r="AN302" s="83">
        <v>274</v>
      </c>
      <c r="AO302" s="46" t="s">
        <v>1148</v>
      </c>
      <c r="AP302" s="83">
        <v>944</v>
      </c>
      <c r="AQ302" s="46" t="s">
        <v>1148</v>
      </c>
      <c r="AR302" s="83">
        <v>0</v>
      </c>
      <c r="AS302" s="46" t="s">
        <v>1148</v>
      </c>
      <c r="AT302" s="204">
        <v>16726</v>
      </c>
      <c r="AU302" s="46" t="s">
        <v>1148</v>
      </c>
      <c r="AV302" s="46">
        <v>5.6</v>
      </c>
      <c r="AW302" s="46" t="s">
        <v>1148</v>
      </c>
      <c r="AX302" s="46">
        <v>1.1000000000000001</v>
      </c>
      <c r="AY302" s="46" t="s">
        <v>1148</v>
      </c>
      <c r="AZ302" s="46">
        <v>0.1</v>
      </c>
      <c r="BA302" s="46" t="s">
        <v>1148</v>
      </c>
      <c r="BB302" s="46">
        <v>1.6</v>
      </c>
      <c r="BC302" s="46" t="s">
        <v>1148</v>
      </c>
      <c r="BD302" s="46">
        <v>0</v>
      </c>
      <c r="BE302" s="46" t="s">
        <v>1148</v>
      </c>
      <c r="BF302" s="209">
        <v>8.4</v>
      </c>
      <c r="BG302" s="7" t="s">
        <v>1148</v>
      </c>
      <c r="BI302" s="83">
        <v>0</v>
      </c>
      <c r="BJ302" s="46" t="s">
        <v>1148</v>
      </c>
      <c r="BK302" s="83">
        <v>0</v>
      </c>
      <c r="BL302" s="46" t="s">
        <v>1148</v>
      </c>
      <c r="BM302" s="83">
        <v>0</v>
      </c>
      <c r="BN302" s="46" t="s">
        <v>1148</v>
      </c>
      <c r="BO302" s="83">
        <v>0</v>
      </c>
      <c r="BP302" s="46" t="s">
        <v>1148</v>
      </c>
      <c r="BQ302" s="83">
        <v>0</v>
      </c>
      <c r="BR302" s="46" t="s">
        <v>1148</v>
      </c>
      <c r="BS302" s="85">
        <v>0</v>
      </c>
      <c r="BT302" s="46" t="s">
        <v>1148</v>
      </c>
      <c r="BU302" s="46">
        <v>0</v>
      </c>
      <c r="BV302" s="46" t="s">
        <v>1148</v>
      </c>
      <c r="BW302" s="46">
        <v>0</v>
      </c>
      <c r="BX302" s="46" t="s">
        <v>1148</v>
      </c>
      <c r="BY302" s="46">
        <v>0</v>
      </c>
      <c r="BZ302" s="46" t="s">
        <v>1148</v>
      </c>
      <c r="CA302" s="46">
        <v>0</v>
      </c>
      <c r="CB302" s="46" t="s">
        <v>1148</v>
      </c>
      <c r="CC302" s="46">
        <v>0</v>
      </c>
      <c r="CD302" s="46" t="s">
        <v>1148</v>
      </c>
      <c r="CE302" s="209">
        <v>0</v>
      </c>
      <c r="CF302" s="7" t="s">
        <v>1148</v>
      </c>
      <c r="CH302" s="41">
        <v>0</v>
      </c>
      <c r="CI302" s="41" t="s">
        <v>1148</v>
      </c>
      <c r="CJ302" s="41">
        <v>0</v>
      </c>
      <c r="CK302" s="41" t="s">
        <v>1148</v>
      </c>
      <c r="CL302" s="41">
        <v>0</v>
      </c>
      <c r="CM302" s="41" t="s">
        <v>1148</v>
      </c>
      <c r="CN302" s="41">
        <v>0</v>
      </c>
      <c r="CO302" s="41" t="s">
        <v>1148</v>
      </c>
      <c r="CP302" s="43">
        <v>0</v>
      </c>
      <c r="CQ302" s="7" t="s">
        <v>1148</v>
      </c>
      <c r="CS302" s="39">
        <v>0</v>
      </c>
      <c r="CT302" s="39" t="s">
        <v>1148</v>
      </c>
      <c r="CU302" s="39">
        <v>0</v>
      </c>
      <c r="CV302" s="39" t="s">
        <v>1148</v>
      </c>
      <c r="CW302" s="39">
        <v>0</v>
      </c>
      <c r="CX302" s="39" t="s">
        <v>1148</v>
      </c>
      <c r="CY302" s="39">
        <v>0</v>
      </c>
      <c r="CZ302" s="39" t="s">
        <v>1148</v>
      </c>
      <c r="DA302" s="44">
        <v>0</v>
      </c>
      <c r="DB302" s="7" t="s">
        <v>1148</v>
      </c>
      <c r="DC302" s="1" t="str">
        <f t="shared" si="4"/>
        <v>No</v>
      </c>
    </row>
    <row r="303" spans="1:107">
      <c r="A303" s="7" t="s">
        <v>454</v>
      </c>
      <c r="B303" s="7" t="s">
        <v>455</v>
      </c>
      <c r="C303" s="37" t="s">
        <v>93</v>
      </c>
      <c r="D303" s="298">
        <v>5004</v>
      </c>
      <c r="E303" s="299">
        <v>50004</v>
      </c>
      <c r="F303" s="27" t="s">
        <v>164</v>
      </c>
      <c r="G303" s="73" t="s">
        <v>160</v>
      </c>
      <c r="H303" s="35">
        <v>100868</v>
      </c>
      <c r="I303" s="35">
        <v>30</v>
      </c>
      <c r="J303" s="294"/>
      <c r="K303" s="8">
        <v>62365</v>
      </c>
      <c r="L303" s="8" t="s">
        <v>1148</v>
      </c>
      <c r="M303" s="8">
        <v>10792</v>
      </c>
      <c r="N303" s="9" t="s">
        <v>1148</v>
      </c>
      <c r="O303" s="8">
        <v>500</v>
      </c>
      <c r="P303" s="9" t="s">
        <v>1148</v>
      </c>
      <c r="Q303" s="8">
        <v>6115</v>
      </c>
      <c r="R303" s="9" t="s">
        <v>1148</v>
      </c>
      <c r="S303" s="8">
        <v>125</v>
      </c>
      <c r="T303" s="9" t="s">
        <v>1148</v>
      </c>
      <c r="U303" s="33">
        <v>79897</v>
      </c>
      <c r="V303" s="9" t="s">
        <v>1148</v>
      </c>
      <c r="W303" s="30">
        <v>45.96</v>
      </c>
      <c r="X303" s="9" t="s">
        <v>1148</v>
      </c>
      <c r="Y303" s="30">
        <v>6.27</v>
      </c>
      <c r="Z303" s="9" t="s">
        <v>1148</v>
      </c>
      <c r="AA303" s="30">
        <v>0.27</v>
      </c>
      <c r="AB303" s="9" t="s">
        <v>1148</v>
      </c>
      <c r="AC303" s="30">
        <v>3.5</v>
      </c>
      <c r="AD303" s="9" t="s">
        <v>1148</v>
      </c>
      <c r="AE303" s="80">
        <v>7.0000000000000007E-2</v>
      </c>
      <c r="AF303" s="46" t="s">
        <v>1148</v>
      </c>
      <c r="AG303" s="88">
        <v>56.07</v>
      </c>
      <c r="AH303" s="47" t="s">
        <v>1148</v>
      </c>
      <c r="AJ303" s="83">
        <v>58329</v>
      </c>
      <c r="AK303" s="46" t="s">
        <v>1148</v>
      </c>
      <c r="AL303" s="83">
        <v>10792</v>
      </c>
      <c r="AM303" s="46" t="s">
        <v>1148</v>
      </c>
      <c r="AN303" s="83">
        <v>500</v>
      </c>
      <c r="AO303" s="46" t="s">
        <v>1148</v>
      </c>
      <c r="AP303" s="83">
        <v>6115</v>
      </c>
      <c r="AQ303" s="46" t="s">
        <v>1148</v>
      </c>
      <c r="AR303" s="83">
        <v>125</v>
      </c>
      <c r="AS303" s="46" t="s">
        <v>1148</v>
      </c>
      <c r="AT303" s="204">
        <v>75861</v>
      </c>
      <c r="AU303" s="46" t="s">
        <v>1148</v>
      </c>
      <c r="AV303" s="46">
        <v>34.96</v>
      </c>
      <c r="AW303" s="46" t="s">
        <v>1148</v>
      </c>
      <c r="AX303" s="46">
        <v>6.27</v>
      </c>
      <c r="AY303" s="46" t="s">
        <v>1148</v>
      </c>
      <c r="AZ303" s="46">
        <v>0.27</v>
      </c>
      <c r="BA303" s="46" t="s">
        <v>1148</v>
      </c>
      <c r="BB303" s="46">
        <v>3.5</v>
      </c>
      <c r="BC303" s="46" t="s">
        <v>1148</v>
      </c>
      <c r="BD303" s="46">
        <v>7.0000000000000007E-2</v>
      </c>
      <c r="BE303" s="46" t="s">
        <v>1148</v>
      </c>
      <c r="BF303" s="209">
        <v>45.07</v>
      </c>
      <c r="BG303" s="7" t="s">
        <v>1148</v>
      </c>
      <c r="BI303" s="83">
        <v>4036</v>
      </c>
      <c r="BJ303" s="46" t="s">
        <v>1148</v>
      </c>
      <c r="BK303" s="83">
        <v>0</v>
      </c>
      <c r="BL303" s="46" t="s">
        <v>1148</v>
      </c>
      <c r="BM303" s="83">
        <v>0</v>
      </c>
      <c r="BN303" s="46" t="s">
        <v>1148</v>
      </c>
      <c r="BO303" s="83">
        <v>0</v>
      </c>
      <c r="BP303" s="46" t="s">
        <v>1148</v>
      </c>
      <c r="BQ303" s="83">
        <v>0</v>
      </c>
      <c r="BR303" s="46" t="s">
        <v>1148</v>
      </c>
      <c r="BS303" s="85">
        <v>4036</v>
      </c>
      <c r="BT303" s="46" t="s">
        <v>1148</v>
      </c>
      <c r="BU303" s="46">
        <v>11</v>
      </c>
      <c r="BV303" s="46" t="s">
        <v>1148</v>
      </c>
      <c r="BW303" s="46">
        <v>0</v>
      </c>
      <c r="BX303" s="46" t="s">
        <v>1148</v>
      </c>
      <c r="BY303" s="46">
        <v>0</v>
      </c>
      <c r="BZ303" s="46" t="s">
        <v>1148</v>
      </c>
      <c r="CA303" s="46">
        <v>0</v>
      </c>
      <c r="CB303" s="46" t="s">
        <v>1148</v>
      </c>
      <c r="CC303" s="46">
        <v>0</v>
      </c>
      <c r="CD303" s="46" t="s">
        <v>1148</v>
      </c>
      <c r="CE303" s="209">
        <v>11</v>
      </c>
      <c r="CF303" s="7" t="s">
        <v>1148</v>
      </c>
      <c r="CH303" s="41">
        <v>0</v>
      </c>
      <c r="CI303" s="41" t="s">
        <v>1148</v>
      </c>
      <c r="CJ303" s="41">
        <v>0</v>
      </c>
      <c r="CK303" s="41" t="s">
        <v>1148</v>
      </c>
      <c r="CL303" s="41">
        <v>0</v>
      </c>
      <c r="CM303" s="41" t="s">
        <v>1148</v>
      </c>
      <c r="CN303" s="41">
        <v>0</v>
      </c>
      <c r="CO303" s="41" t="s">
        <v>1148</v>
      </c>
      <c r="CP303" s="43">
        <v>0</v>
      </c>
      <c r="CQ303" s="7" t="s">
        <v>1148</v>
      </c>
      <c r="CS303" s="39">
        <v>0</v>
      </c>
      <c r="CT303" s="39" t="s">
        <v>1148</v>
      </c>
      <c r="CU303" s="39">
        <v>0</v>
      </c>
      <c r="CV303" s="39" t="s">
        <v>1148</v>
      </c>
      <c r="CW303" s="39">
        <v>0</v>
      </c>
      <c r="CX303" s="39" t="s">
        <v>1148</v>
      </c>
      <c r="CY303" s="39">
        <v>0</v>
      </c>
      <c r="CZ303" s="39" t="s">
        <v>1148</v>
      </c>
      <c r="DA303" s="44">
        <v>0</v>
      </c>
      <c r="DB303" s="7" t="s">
        <v>1148</v>
      </c>
      <c r="DC303" s="1" t="str">
        <f t="shared" si="4"/>
        <v>No</v>
      </c>
    </row>
    <row r="304" spans="1:107">
      <c r="A304" s="7" t="s">
        <v>692</v>
      </c>
      <c r="B304" s="7" t="s">
        <v>435</v>
      </c>
      <c r="C304" s="37" t="s">
        <v>38</v>
      </c>
      <c r="D304" s="298">
        <v>7019</v>
      </c>
      <c r="E304" s="299">
        <v>70019</v>
      </c>
      <c r="F304" s="27" t="s">
        <v>114</v>
      </c>
      <c r="G304" s="73" t="s">
        <v>160</v>
      </c>
      <c r="H304" s="35">
        <v>106621</v>
      </c>
      <c r="I304" s="35">
        <v>29</v>
      </c>
      <c r="J304" s="294"/>
      <c r="K304" s="8">
        <v>117132</v>
      </c>
      <c r="L304" s="8" t="s">
        <v>1148</v>
      </c>
      <c r="M304" s="8">
        <v>22062</v>
      </c>
      <c r="N304" s="9" t="s">
        <v>1148</v>
      </c>
      <c r="O304" s="8">
        <v>2084</v>
      </c>
      <c r="P304" s="9" t="s">
        <v>1148</v>
      </c>
      <c r="Q304" s="8">
        <v>3663</v>
      </c>
      <c r="R304" s="9" t="s">
        <v>1148</v>
      </c>
      <c r="S304" s="8">
        <v>0</v>
      </c>
      <c r="T304" s="9" t="s">
        <v>1148</v>
      </c>
      <c r="U304" s="33">
        <v>144941</v>
      </c>
      <c r="V304" s="9" t="s">
        <v>1148</v>
      </c>
      <c r="W304" s="30">
        <v>141</v>
      </c>
      <c r="X304" s="9" t="s">
        <v>1148</v>
      </c>
      <c r="Y304" s="30">
        <v>19.3</v>
      </c>
      <c r="Z304" s="9" t="s">
        <v>1148</v>
      </c>
      <c r="AA304" s="30">
        <v>2.4500000000000002</v>
      </c>
      <c r="AB304" s="9" t="s">
        <v>1148</v>
      </c>
      <c r="AC304" s="30">
        <v>5.25</v>
      </c>
      <c r="AD304" s="9" t="s">
        <v>1148</v>
      </c>
      <c r="AE304" s="80">
        <v>0</v>
      </c>
      <c r="AF304" s="46" t="s">
        <v>1148</v>
      </c>
      <c r="AG304" s="88">
        <v>168</v>
      </c>
      <c r="AH304" s="47" t="s">
        <v>1148</v>
      </c>
      <c r="AJ304" s="83">
        <v>1798</v>
      </c>
      <c r="AK304" s="46" t="s">
        <v>1148</v>
      </c>
      <c r="AL304" s="83">
        <v>8236</v>
      </c>
      <c r="AM304" s="46" t="s">
        <v>1148</v>
      </c>
      <c r="AN304" s="83">
        <v>745</v>
      </c>
      <c r="AO304" s="46" t="s">
        <v>1148</v>
      </c>
      <c r="AP304" s="83">
        <v>453</v>
      </c>
      <c r="AQ304" s="46" t="s">
        <v>1148</v>
      </c>
      <c r="AR304" s="83">
        <v>0</v>
      </c>
      <c r="AS304" s="46" t="s">
        <v>1148</v>
      </c>
      <c r="AT304" s="204">
        <v>11232</v>
      </c>
      <c r="AU304" s="46" t="s">
        <v>1148</v>
      </c>
      <c r="AV304" s="46">
        <v>1</v>
      </c>
      <c r="AW304" s="46" t="s">
        <v>1148</v>
      </c>
      <c r="AX304" s="46">
        <v>4.3</v>
      </c>
      <c r="AY304" s="46" t="s">
        <v>1148</v>
      </c>
      <c r="AZ304" s="46">
        <v>0.45</v>
      </c>
      <c r="BA304" s="46" t="s">
        <v>1148</v>
      </c>
      <c r="BB304" s="46">
        <v>0.25</v>
      </c>
      <c r="BC304" s="46" t="s">
        <v>1148</v>
      </c>
      <c r="BD304" s="46">
        <v>0</v>
      </c>
      <c r="BE304" s="46" t="s">
        <v>1148</v>
      </c>
      <c r="BF304" s="209">
        <v>6</v>
      </c>
      <c r="BG304" s="7" t="s">
        <v>1148</v>
      </c>
      <c r="BI304" s="83">
        <v>115334</v>
      </c>
      <c r="BJ304" s="46" t="s">
        <v>1148</v>
      </c>
      <c r="BK304" s="83">
        <v>13826</v>
      </c>
      <c r="BL304" s="46" t="s">
        <v>1148</v>
      </c>
      <c r="BM304" s="83">
        <v>1339</v>
      </c>
      <c r="BN304" s="46" t="s">
        <v>1148</v>
      </c>
      <c r="BO304" s="83">
        <v>3210</v>
      </c>
      <c r="BP304" s="46" t="s">
        <v>1148</v>
      </c>
      <c r="BQ304" s="83">
        <v>0</v>
      </c>
      <c r="BR304" s="46" t="s">
        <v>1148</v>
      </c>
      <c r="BS304" s="85">
        <v>133709</v>
      </c>
      <c r="BT304" s="46" t="s">
        <v>1148</v>
      </c>
      <c r="BU304" s="46">
        <v>140</v>
      </c>
      <c r="BV304" s="46" t="s">
        <v>1148</v>
      </c>
      <c r="BW304" s="46">
        <v>15</v>
      </c>
      <c r="BX304" s="46" t="s">
        <v>1148</v>
      </c>
      <c r="BY304" s="46">
        <v>2</v>
      </c>
      <c r="BZ304" s="46" t="s">
        <v>1148</v>
      </c>
      <c r="CA304" s="46">
        <v>5</v>
      </c>
      <c r="CB304" s="46" t="s">
        <v>1148</v>
      </c>
      <c r="CC304" s="46">
        <v>0</v>
      </c>
      <c r="CD304" s="46" t="s">
        <v>1148</v>
      </c>
      <c r="CE304" s="209">
        <v>162</v>
      </c>
      <c r="CF304" s="7" t="s">
        <v>1148</v>
      </c>
      <c r="CH304" s="41">
        <v>0</v>
      </c>
      <c r="CI304" s="41" t="s">
        <v>1148</v>
      </c>
      <c r="CJ304" s="41">
        <v>0</v>
      </c>
      <c r="CK304" s="41" t="s">
        <v>1148</v>
      </c>
      <c r="CL304" s="41">
        <v>0</v>
      </c>
      <c r="CM304" s="41" t="s">
        <v>1148</v>
      </c>
      <c r="CN304" s="41">
        <v>0</v>
      </c>
      <c r="CO304" s="41" t="s">
        <v>1148</v>
      </c>
      <c r="CP304" s="43">
        <v>0</v>
      </c>
      <c r="CQ304" s="7" t="s">
        <v>1148</v>
      </c>
      <c r="CS304" s="39">
        <v>0</v>
      </c>
      <c r="CT304" s="39" t="s">
        <v>1148</v>
      </c>
      <c r="CU304" s="39">
        <v>0</v>
      </c>
      <c r="CV304" s="39" t="s">
        <v>1148</v>
      </c>
      <c r="CW304" s="39">
        <v>0</v>
      </c>
      <c r="CX304" s="39" t="s">
        <v>1148</v>
      </c>
      <c r="CY304" s="39">
        <v>0</v>
      </c>
      <c r="CZ304" s="39" t="s">
        <v>1148</v>
      </c>
      <c r="DA304" s="44">
        <v>0</v>
      </c>
      <c r="DB304" s="7" t="s">
        <v>1148</v>
      </c>
      <c r="DC304" s="1" t="str">
        <f t="shared" si="4"/>
        <v>No</v>
      </c>
    </row>
    <row r="305" spans="1:107">
      <c r="A305" s="7" t="s">
        <v>536</v>
      </c>
      <c r="B305" s="7" t="s">
        <v>497</v>
      </c>
      <c r="C305" s="37" t="s">
        <v>70</v>
      </c>
      <c r="D305" s="298">
        <v>2082</v>
      </c>
      <c r="E305" s="299">
        <v>20082</v>
      </c>
      <c r="F305" s="27" t="s">
        <v>164</v>
      </c>
      <c r="G305" s="73" t="s">
        <v>160</v>
      </c>
      <c r="H305" s="35">
        <v>18351295</v>
      </c>
      <c r="I305" s="35">
        <v>29</v>
      </c>
      <c r="J305" s="294"/>
      <c r="K305" s="8">
        <v>905441</v>
      </c>
      <c r="L305" s="8" t="s">
        <v>1148</v>
      </c>
      <c r="M305" s="8">
        <v>233370</v>
      </c>
      <c r="N305" s="9" t="s">
        <v>1148</v>
      </c>
      <c r="O305" s="8">
        <v>146358</v>
      </c>
      <c r="P305" s="9" t="s">
        <v>1148</v>
      </c>
      <c r="Q305" s="8">
        <v>59307</v>
      </c>
      <c r="R305" s="9" t="s">
        <v>1148</v>
      </c>
      <c r="S305" s="8">
        <v>9896</v>
      </c>
      <c r="T305" s="9" t="s">
        <v>1148</v>
      </c>
      <c r="U305" s="33">
        <v>1354372</v>
      </c>
      <c r="V305" s="9" t="s">
        <v>1148</v>
      </c>
      <c r="W305" s="30">
        <v>409</v>
      </c>
      <c r="X305" s="9" t="s">
        <v>1148</v>
      </c>
      <c r="Y305" s="30">
        <v>92</v>
      </c>
      <c r="Z305" s="9" t="s">
        <v>1148</v>
      </c>
      <c r="AA305" s="30">
        <v>68</v>
      </c>
      <c r="AB305" s="9" t="s">
        <v>1148</v>
      </c>
      <c r="AC305" s="30">
        <v>27</v>
      </c>
      <c r="AD305" s="9" t="s">
        <v>1148</v>
      </c>
      <c r="AE305" s="80">
        <v>5</v>
      </c>
      <c r="AF305" s="46" t="s">
        <v>1148</v>
      </c>
      <c r="AG305" s="88">
        <v>601</v>
      </c>
      <c r="AH305" s="47" t="s">
        <v>1148</v>
      </c>
      <c r="AJ305" s="83">
        <v>905441</v>
      </c>
      <c r="AK305" s="46" t="s">
        <v>1148</v>
      </c>
      <c r="AL305" s="83">
        <v>233370</v>
      </c>
      <c r="AM305" s="46" t="s">
        <v>1148</v>
      </c>
      <c r="AN305" s="83">
        <v>146358</v>
      </c>
      <c r="AO305" s="46" t="s">
        <v>1148</v>
      </c>
      <c r="AP305" s="83">
        <v>59307</v>
      </c>
      <c r="AQ305" s="46" t="s">
        <v>1148</v>
      </c>
      <c r="AR305" s="83">
        <v>9896</v>
      </c>
      <c r="AS305" s="46" t="s">
        <v>1148</v>
      </c>
      <c r="AT305" s="204">
        <v>1354372</v>
      </c>
      <c r="AU305" s="46" t="s">
        <v>1148</v>
      </c>
      <c r="AV305" s="46">
        <v>409</v>
      </c>
      <c r="AW305" s="46" t="s">
        <v>1148</v>
      </c>
      <c r="AX305" s="46">
        <v>92</v>
      </c>
      <c r="AY305" s="46" t="s">
        <v>1148</v>
      </c>
      <c r="AZ305" s="46">
        <v>68</v>
      </c>
      <c r="BA305" s="46" t="s">
        <v>1148</v>
      </c>
      <c r="BB305" s="46">
        <v>27</v>
      </c>
      <c r="BC305" s="46" t="s">
        <v>1148</v>
      </c>
      <c r="BD305" s="46">
        <v>5</v>
      </c>
      <c r="BE305" s="46" t="s">
        <v>1148</v>
      </c>
      <c r="BF305" s="209">
        <v>601</v>
      </c>
      <c r="BG305" s="7" t="s">
        <v>1148</v>
      </c>
      <c r="BI305" s="83">
        <v>0</v>
      </c>
      <c r="BJ305" s="46" t="s">
        <v>1148</v>
      </c>
      <c r="BK305" s="83">
        <v>0</v>
      </c>
      <c r="BL305" s="46" t="s">
        <v>1148</v>
      </c>
      <c r="BM305" s="83">
        <v>0</v>
      </c>
      <c r="BN305" s="46" t="s">
        <v>1148</v>
      </c>
      <c r="BO305" s="83">
        <v>0</v>
      </c>
      <c r="BP305" s="46" t="s">
        <v>1148</v>
      </c>
      <c r="BQ305" s="83">
        <v>0</v>
      </c>
      <c r="BR305" s="46" t="s">
        <v>1148</v>
      </c>
      <c r="BS305" s="85">
        <v>0</v>
      </c>
      <c r="BT305" s="46" t="s">
        <v>1148</v>
      </c>
      <c r="BU305" s="46">
        <v>0</v>
      </c>
      <c r="BV305" s="46" t="s">
        <v>1148</v>
      </c>
      <c r="BW305" s="46">
        <v>0</v>
      </c>
      <c r="BX305" s="46" t="s">
        <v>1148</v>
      </c>
      <c r="BY305" s="46">
        <v>0</v>
      </c>
      <c r="BZ305" s="46" t="s">
        <v>1148</v>
      </c>
      <c r="CA305" s="46">
        <v>0</v>
      </c>
      <c r="CB305" s="46" t="s">
        <v>1148</v>
      </c>
      <c r="CC305" s="46">
        <v>0</v>
      </c>
      <c r="CD305" s="46" t="s">
        <v>1148</v>
      </c>
      <c r="CE305" s="209">
        <v>0</v>
      </c>
      <c r="CF305" s="7" t="s">
        <v>1148</v>
      </c>
      <c r="CH305" s="41">
        <v>43750785</v>
      </c>
      <c r="CI305" s="41" t="s">
        <v>1148</v>
      </c>
      <c r="CJ305" s="41">
        <v>6936686</v>
      </c>
      <c r="CK305" s="41" t="s">
        <v>1148</v>
      </c>
      <c r="CL305" s="41">
        <v>4335429</v>
      </c>
      <c r="CM305" s="41" t="s">
        <v>1148</v>
      </c>
      <c r="CN305" s="41">
        <v>1960170</v>
      </c>
      <c r="CO305" s="41" t="s">
        <v>1148</v>
      </c>
      <c r="CP305" s="43">
        <v>56983070</v>
      </c>
      <c r="CQ305" s="7" t="s">
        <v>1148</v>
      </c>
      <c r="CS305" s="39">
        <v>48.319862917627987</v>
      </c>
      <c r="CT305" s="39" t="s">
        <v>1148</v>
      </c>
      <c r="CU305" s="39">
        <v>29.723983374041222</v>
      </c>
      <c r="CV305" s="39" t="s">
        <v>1148</v>
      </c>
      <c r="CW305" s="39">
        <v>29.622084204484892</v>
      </c>
      <c r="CX305" s="39" t="s">
        <v>1148</v>
      </c>
      <c r="CY305" s="39">
        <v>33.051241843290001</v>
      </c>
      <c r="CZ305" s="39" t="s">
        <v>1148</v>
      </c>
      <c r="DA305" s="44">
        <v>42.073425912526247</v>
      </c>
      <c r="DB305" s="7" t="s">
        <v>1148</v>
      </c>
      <c r="DC305" s="1" t="str">
        <f t="shared" si="4"/>
        <v>No</v>
      </c>
    </row>
    <row r="306" spans="1:107">
      <c r="A306" s="7" t="s">
        <v>308</v>
      </c>
      <c r="B306" s="7" t="s">
        <v>309</v>
      </c>
      <c r="C306" s="37" t="s">
        <v>42</v>
      </c>
      <c r="D306" s="298">
        <v>5145</v>
      </c>
      <c r="E306" s="299">
        <v>50145</v>
      </c>
      <c r="F306" s="27" t="s">
        <v>164</v>
      </c>
      <c r="G306" s="73" t="s">
        <v>160</v>
      </c>
      <c r="H306" s="35">
        <v>62182</v>
      </c>
      <c r="I306" s="35">
        <v>29</v>
      </c>
      <c r="J306" s="294"/>
      <c r="K306" s="8">
        <v>60751</v>
      </c>
      <c r="L306" s="8" t="s">
        <v>1148</v>
      </c>
      <c r="M306" s="8">
        <v>1621</v>
      </c>
      <c r="N306" s="9" t="s">
        <v>1148</v>
      </c>
      <c r="O306" s="8">
        <v>0</v>
      </c>
      <c r="P306" s="9" t="s">
        <v>1148</v>
      </c>
      <c r="Q306" s="8">
        <v>4270</v>
      </c>
      <c r="R306" s="9" t="s">
        <v>1148</v>
      </c>
      <c r="S306" s="8">
        <v>0</v>
      </c>
      <c r="T306" s="9" t="s">
        <v>1148</v>
      </c>
      <c r="U306" s="33">
        <v>66642</v>
      </c>
      <c r="V306" s="9" t="s">
        <v>1148</v>
      </c>
      <c r="W306" s="30">
        <v>45</v>
      </c>
      <c r="X306" s="9" t="s">
        <v>1148</v>
      </c>
      <c r="Y306" s="30">
        <v>6</v>
      </c>
      <c r="Z306" s="9" t="s">
        <v>1148</v>
      </c>
      <c r="AA306" s="30">
        <v>0</v>
      </c>
      <c r="AB306" s="9" t="s">
        <v>1148</v>
      </c>
      <c r="AC306" s="30">
        <v>5</v>
      </c>
      <c r="AD306" s="9" t="s">
        <v>1148</v>
      </c>
      <c r="AE306" s="80">
        <v>0</v>
      </c>
      <c r="AF306" s="46" t="s">
        <v>1148</v>
      </c>
      <c r="AG306" s="88">
        <v>56</v>
      </c>
      <c r="AH306" s="47" t="s">
        <v>1148</v>
      </c>
      <c r="AJ306" s="83">
        <v>8352</v>
      </c>
      <c r="AK306" s="46" t="s">
        <v>1148</v>
      </c>
      <c r="AL306" s="83">
        <v>0</v>
      </c>
      <c r="AM306" s="46" t="s">
        <v>1148</v>
      </c>
      <c r="AN306" s="83">
        <v>0</v>
      </c>
      <c r="AO306" s="46" t="s">
        <v>1148</v>
      </c>
      <c r="AP306" s="83">
        <v>0</v>
      </c>
      <c r="AQ306" s="46" t="s">
        <v>1148</v>
      </c>
      <c r="AR306" s="83">
        <v>0</v>
      </c>
      <c r="AS306" s="46" t="s">
        <v>1148</v>
      </c>
      <c r="AT306" s="204">
        <v>8352</v>
      </c>
      <c r="AU306" s="46" t="s">
        <v>1148</v>
      </c>
      <c r="AV306" s="46">
        <v>4</v>
      </c>
      <c r="AW306" s="46" t="s">
        <v>1148</v>
      </c>
      <c r="AX306" s="46">
        <v>0</v>
      </c>
      <c r="AY306" s="46" t="s">
        <v>1148</v>
      </c>
      <c r="AZ306" s="46">
        <v>0</v>
      </c>
      <c r="BA306" s="46" t="s">
        <v>1148</v>
      </c>
      <c r="BB306" s="46">
        <v>0</v>
      </c>
      <c r="BC306" s="46" t="s">
        <v>1148</v>
      </c>
      <c r="BD306" s="46">
        <v>0</v>
      </c>
      <c r="BE306" s="46" t="s">
        <v>1148</v>
      </c>
      <c r="BF306" s="209">
        <v>4</v>
      </c>
      <c r="BG306" s="7" t="s">
        <v>1148</v>
      </c>
      <c r="BI306" s="83">
        <v>52399</v>
      </c>
      <c r="BJ306" s="46" t="s">
        <v>1148</v>
      </c>
      <c r="BK306" s="83">
        <v>1621</v>
      </c>
      <c r="BL306" s="46" t="s">
        <v>1148</v>
      </c>
      <c r="BM306" s="83">
        <v>0</v>
      </c>
      <c r="BN306" s="46" t="s">
        <v>1148</v>
      </c>
      <c r="BO306" s="83">
        <v>4270</v>
      </c>
      <c r="BP306" s="46" t="s">
        <v>1148</v>
      </c>
      <c r="BQ306" s="83">
        <v>0</v>
      </c>
      <c r="BR306" s="46" t="s">
        <v>1148</v>
      </c>
      <c r="BS306" s="85">
        <v>58290</v>
      </c>
      <c r="BT306" s="46" t="s">
        <v>1148</v>
      </c>
      <c r="BU306" s="46">
        <v>41</v>
      </c>
      <c r="BV306" s="46" t="s">
        <v>1148</v>
      </c>
      <c r="BW306" s="46">
        <v>6</v>
      </c>
      <c r="BX306" s="46" t="s">
        <v>1148</v>
      </c>
      <c r="BY306" s="46">
        <v>0</v>
      </c>
      <c r="BZ306" s="46" t="s">
        <v>1148</v>
      </c>
      <c r="CA306" s="46">
        <v>5</v>
      </c>
      <c r="CB306" s="46" t="s">
        <v>1148</v>
      </c>
      <c r="CC306" s="46">
        <v>0</v>
      </c>
      <c r="CD306" s="46" t="s">
        <v>1148</v>
      </c>
      <c r="CE306" s="209">
        <v>52</v>
      </c>
      <c r="CF306" s="7" t="s">
        <v>1148</v>
      </c>
      <c r="CH306" s="41">
        <v>0</v>
      </c>
      <c r="CI306" s="41" t="s">
        <v>1148</v>
      </c>
      <c r="CJ306" s="41">
        <v>0</v>
      </c>
      <c r="CK306" s="41" t="s">
        <v>1148</v>
      </c>
      <c r="CL306" s="41">
        <v>0</v>
      </c>
      <c r="CM306" s="41" t="s">
        <v>1148</v>
      </c>
      <c r="CN306" s="41">
        <v>0</v>
      </c>
      <c r="CO306" s="41" t="s">
        <v>1148</v>
      </c>
      <c r="CP306" s="43">
        <v>0</v>
      </c>
      <c r="CQ306" s="7" t="s">
        <v>1148</v>
      </c>
      <c r="CS306" s="39">
        <v>0</v>
      </c>
      <c r="CT306" s="39" t="s">
        <v>1148</v>
      </c>
      <c r="CU306" s="39">
        <v>0</v>
      </c>
      <c r="CV306" s="39" t="s">
        <v>1148</v>
      </c>
      <c r="CW306" s="39" t="s">
        <v>1148</v>
      </c>
      <c r="CX306" s="39" t="s">
        <v>1148</v>
      </c>
      <c r="CY306" s="39">
        <v>0</v>
      </c>
      <c r="CZ306" s="39" t="s">
        <v>1148</v>
      </c>
      <c r="DA306" s="44">
        <v>0</v>
      </c>
      <c r="DB306" s="7" t="s">
        <v>1148</v>
      </c>
      <c r="DC306" s="1" t="str">
        <f t="shared" si="4"/>
        <v>No</v>
      </c>
    </row>
    <row r="307" spans="1:107">
      <c r="A307" s="7" t="s">
        <v>624</v>
      </c>
      <c r="B307" s="7" t="s">
        <v>625</v>
      </c>
      <c r="C307" s="37" t="s">
        <v>38</v>
      </c>
      <c r="D307" s="298">
        <v>7012</v>
      </c>
      <c r="E307" s="299">
        <v>70012</v>
      </c>
      <c r="F307" s="27" t="s">
        <v>164</v>
      </c>
      <c r="G307" s="73" t="s">
        <v>160</v>
      </c>
      <c r="H307" s="35">
        <v>106494</v>
      </c>
      <c r="I307" s="35">
        <v>28</v>
      </c>
      <c r="J307" s="294"/>
      <c r="K307" s="8">
        <v>54137</v>
      </c>
      <c r="L307" s="8" t="s">
        <v>1148</v>
      </c>
      <c r="M307" s="8">
        <v>5320</v>
      </c>
      <c r="N307" s="9" t="s">
        <v>1148</v>
      </c>
      <c r="O307" s="8">
        <v>1357</v>
      </c>
      <c r="P307" s="9" t="s">
        <v>1148</v>
      </c>
      <c r="Q307" s="8">
        <v>7920</v>
      </c>
      <c r="R307" s="9" t="s">
        <v>1148</v>
      </c>
      <c r="S307" s="8">
        <v>0</v>
      </c>
      <c r="T307" s="9" t="s">
        <v>1148</v>
      </c>
      <c r="U307" s="33">
        <v>68734</v>
      </c>
      <c r="V307" s="9" t="s">
        <v>1148</v>
      </c>
      <c r="W307" s="30">
        <v>39</v>
      </c>
      <c r="X307" s="9" t="s">
        <v>1148</v>
      </c>
      <c r="Y307" s="30">
        <v>2.58</v>
      </c>
      <c r="Z307" s="9" t="s">
        <v>1148</v>
      </c>
      <c r="AA307" s="30">
        <v>1</v>
      </c>
      <c r="AB307" s="9" t="s">
        <v>1148</v>
      </c>
      <c r="AC307" s="30">
        <v>4.5</v>
      </c>
      <c r="AD307" s="9" t="s">
        <v>1148</v>
      </c>
      <c r="AE307" s="80">
        <v>0</v>
      </c>
      <c r="AF307" s="46" t="s">
        <v>1148</v>
      </c>
      <c r="AG307" s="88">
        <v>47.08</v>
      </c>
      <c r="AH307" s="47" t="s">
        <v>1148</v>
      </c>
      <c r="AJ307" s="83">
        <v>23940</v>
      </c>
      <c r="AK307" s="46" t="s">
        <v>1148</v>
      </c>
      <c r="AL307" s="83">
        <v>5320</v>
      </c>
      <c r="AM307" s="46" t="s">
        <v>1148</v>
      </c>
      <c r="AN307" s="83">
        <v>0</v>
      </c>
      <c r="AO307" s="46" t="s">
        <v>1148</v>
      </c>
      <c r="AP307" s="83">
        <v>6851</v>
      </c>
      <c r="AQ307" s="46" t="s">
        <v>1148</v>
      </c>
      <c r="AR307" s="83">
        <v>0</v>
      </c>
      <c r="AS307" s="46" t="s">
        <v>1148</v>
      </c>
      <c r="AT307" s="204">
        <v>36111</v>
      </c>
      <c r="AU307" s="46" t="s">
        <v>1148</v>
      </c>
      <c r="AV307" s="46">
        <v>13</v>
      </c>
      <c r="AW307" s="46" t="s">
        <v>1148</v>
      </c>
      <c r="AX307" s="46">
        <v>2.58</v>
      </c>
      <c r="AY307" s="46" t="s">
        <v>1148</v>
      </c>
      <c r="AZ307" s="46">
        <v>0</v>
      </c>
      <c r="BA307" s="46" t="s">
        <v>1148</v>
      </c>
      <c r="BB307" s="46">
        <v>3.5</v>
      </c>
      <c r="BC307" s="46" t="s">
        <v>1148</v>
      </c>
      <c r="BD307" s="46">
        <v>0</v>
      </c>
      <c r="BE307" s="46" t="s">
        <v>1148</v>
      </c>
      <c r="BF307" s="209">
        <v>19.079999999999998</v>
      </c>
      <c r="BG307" s="7" t="s">
        <v>1148</v>
      </c>
      <c r="BI307" s="83">
        <v>30197</v>
      </c>
      <c r="BJ307" s="46" t="s">
        <v>1148</v>
      </c>
      <c r="BK307" s="83">
        <v>0</v>
      </c>
      <c r="BL307" s="46" t="s">
        <v>1148</v>
      </c>
      <c r="BM307" s="83">
        <v>1357</v>
      </c>
      <c r="BN307" s="46" t="s">
        <v>1148</v>
      </c>
      <c r="BO307" s="83">
        <v>1069</v>
      </c>
      <c r="BP307" s="46" t="s">
        <v>1148</v>
      </c>
      <c r="BQ307" s="83">
        <v>0</v>
      </c>
      <c r="BR307" s="46" t="s">
        <v>1148</v>
      </c>
      <c r="BS307" s="85">
        <v>32623</v>
      </c>
      <c r="BT307" s="46" t="s">
        <v>1148</v>
      </c>
      <c r="BU307" s="46">
        <v>26</v>
      </c>
      <c r="BV307" s="46" t="s">
        <v>1148</v>
      </c>
      <c r="BW307" s="46">
        <v>0</v>
      </c>
      <c r="BX307" s="46" t="s">
        <v>1148</v>
      </c>
      <c r="BY307" s="46">
        <v>1</v>
      </c>
      <c r="BZ307" s="46" t="s">
        <v>1148</v>
      </c>
      <c r="CA307" s="46">
        <v>1</v>
      </c>
      <c r="CB307" s="46" t="s">
        <v>1148</v>
      </c>
      <c r="CC307" s="46">
        <v>0</v>
      </c>
      <c r="CD307" s="46" t="s">
        <v>1148</v>
      </c>
      <c r="CE307" s="209">
        <v>28</v>
      </c>
      <c r="CF307" s="7" t="s">
        <v>1148</v>
      </c>
      <c r="CH307" s="41">
        <v>0</v>
      </c>
      <c r="CI307" s="41" t="s">
        <v>1148</v>
      </c>
      <c r="CJ307" s="41">
        <v>0</v>
      </c>
      <c r="CK307" s="41" t="s">
        <v>1148</v>
      </c>
      <c r="CL307" s="41">
        <v>0</v>
      </c>
      <c r="CM307" s="41" t="s">
        <v>1148</v>
      </c>
      <c r="CN307" s="41">
        <v>0</v>
      </c>
      <c r="CO307" s="41" t="s">
        <v>1148</v>
      </c>
      <c r="CP307" s="43">
        <v>0</v>
      </c>
      <c r="CQ307" s="7" t="s">
        <v>1148</v>
      </c>
      <c r="CS307" s="39">
        <v>0</v>
      </c>
      <c r="CT307" s="39" t="s">
        <v>1148</v>
      </c>
      <c r="CU307" s="39">
        <v>0</v>
      </c>
      <c r="CV307" s="39" t="s">
        <v>1148</v>
      </c>
      <c r="CW307" s="39">
        <v>0</v>
      </c>
      <c r="CX307" s="39" t="s">
        <v>1148</v>
      </c>
      <c r="CY307" s="39">
        <v>0</v>
      </c>
      <c r="CZ307" s="39" t="s">
        <v>1148</v>
      </c>
      <c r="DA307" s="44">
        <v>0</v>
      </c>
      <c r="DB307" s="7" t="s">
        <v>1148</v>
      </c>
      <c r="DC307" s="1" t="str">
        <f t="shared" si="4"/>
        <v>No</v>
      </c>
    </row>
    <row r="308" spans="1:107">
      <c r="A308" s="7" t="s">
        <v>95</v>
      </c>
      <c r="B308" s="7" t="s">
        <v>619</v>
      </c>
      <c r="C308" s="37" t="s">
        <v>93</v>
      </c>
      <c r="D308" s="298">
        <v>5088</v>
      </c>
      <c r="E308" s="299">
        <v>50088</v>
      </c>
      <c r="F308" s="27" t="s">
        <v>164</v>
      </c>
      <c r="G308" s="73" t="s">
        <v>160</v>
      </c>
      <c r="H308" s="35">
        <v>71313</v>
      </c>
      <c r="I308" s="35">
        <v>28</v>
      </c>
      <c r="J308" s="294"/>
      <c r="K308" s="8">
        <v>69437</v>
      </c>
      <c r="L308" s="8" t="s">
        <v>1148</v>
      </c>
      <c r="M308" s="8">
        <v>6917</v>
      </c>
      <c r="N308" s="9" t="s">
        <v>1148</v>
      </c>
      <c r="O308" s="8">
        <v>6517</v>
      </c>
      <c r="P308" s="9" t="s">
        <v>1148</v>
      </c>
      <c r="Q308" s="8">
        <v>6602</v>
      </c>
      <c r="R308" s="9" t="s">
        <v>1148</v>
      </c>
      <c r="S308" s="8">
        <v>0</v>
      </c>
      <c r="T308" s="9" t="s">
        <v>1148</v>
      </c>
      <c r="U308" s="33">
        <v>89473</v>
      </c>
      <c r="V308" s="9" t="s">
        <v>1148</v>
      </c>
      <c r="W308" s="30">
        <v>55.4</v>
      </c>
      <c r="X308" s="9" t="s">
        <v>1148</v>
      </c>
      <c r="Y308" s="30">
        <v>4</v>
      </c>
      <c r="Z308" s="9" t="s">
        <v>1148</v>
      </c>
      <c r="AA308" s="30">
        <v>6</v>
      </c>
      <c r="AB308" s="9" t="s">
        <v>1148</v>
      </c>
      <c r="AC308" s="30">
        <v>3.6</v>
      </c>
      <c r="AD308" s="9" t="s">
        <v>1148</v>
      </c>
      <c r="AE308" s="80">
        <v>0</v>
      </c>
      <c r="AF308" s="46" t="s">
        <v>1148</v>
      </c>
      <c r="AG308" s="88">
        <v>69</v>
      </c>
      <c r="AH308" s="47" t="s">
        <v>1148</v>
      </c>
      <c r="AJ308" s="83">
        <v>40183</v>
      </c>
      <c r="AK308" s="46" t="s">
        <v>1148</v>
      </c>
      <c r="AL308" s="83">
        <v>6917</v>
      </c>
      <c r="AM308" s="46" t="s">
        <v>1148</v>
      </c>
      <c r="AN308" s="83">
        <v>3680</v>
      </c>
      <c r="AO308" s="46" t="s">
        <v>1148</v>
      </c>
      <c r="AP308" s="83">
        <v>6602</v>
      </c>
      <c r="AQ308" s="46" t="s">
        <v>1148</v>
      </c>
      <c r="AR308" s="83">
        <v>0</v>
      </c>
      <c r="AS308" s="46" t="s">
        <v>1148</v>
      </c>
      <c r="AT308" s="204">
        <v>57382</v>
      </c>
      <c r="AU308" s="46" t="s">
        <v>1148</v>
      </c>
      <c r="AV308" s="46">
        <v>22.4</v>
      </c>
      <c r="AW308" s="46" t="s">
        <v>1148</v>
      </c>
      <c r="AX308" s="46">
        <v>4</v>
      </c>
      <c r="AY308" s="46" t="s">
        <v>1148</v>
      </c>
      <c r="AZ308" s="46">
        <v>2</v>
      </c>
      <c r="BA308" s="46" t="s">
        <v>1148</v>
      </c>
      <c r="BB308" s="46">
        <v>3.6</v>
      </c>
      <c r="BC308" s="46" t="s">
        <v>1148</v>
      </c>
      <c r="BD308" s="46">
        <v>0</v>
      </c>
      <c r="BE308" s="46" t="s">
        <v>1148</v>
      </c>
      <c r="BF308" s="209">
        <v>32</v>
      </c>
      <c r="BG308" s="7" t="s">
        <v>1148</v>
      </c>
      <c r="BI308" s="83">
        <v>29254</v>
      </c>
      <c r="BJ308" s="46" t="s">
        <v>1148</v>
      </c>
      <c r="BK308" s="83">
        <v>0</v>
      </c>
      <c r="BL308" s="46" t="s">
        <v>1148</v>
      </c>
      <c r="BM308" s="83">
        <v>2837</v>
      </c>
      <c r="BN308" s="46" t="s">
        <v>1148</v>
      </c>
      <c r="BO308" s="83">
        <v>0</v>
      </c>
      <c r="BP308" s="46" t="s">
        <v>1148</v>
      </c>
      <c r="BQ308" s="83">
        <v>0</v>
      </c>
      <c r="BR308" s="46" t="s">
        <v>1148</v>
      </c>
      <c r="BS308" s="85">
        <v>32091</v>
      </c>
      <c r="BT308" s="46" t="s">
        <v>1148</v>
      </c>
      <c r="BU308" s="46">
        <v>33</v>
      </c>
      <c r="BV308" s="46" t="s">
        <v>1148</v>
      </c>
      <c r="BW308" s="46">
        <v>0</v>
      </c>
      <c r="BX308" s="46" t="s">
        <v>1148</v>
      </c>
      <c r="BY308" s="46">
        <v>4</v>
      </c>
      <c r="BZ308" s="46" t="s">
        <v>1148</v>
      </c>
      <c r="CA308" s="46">
        <v>0</v>
      </c>
      <c r="CB308" s="46" t="s">
        <v>1148</v>
      </c>
      <c r="CC308" s="46">
        <v>0</v>
      </c>
      <c r="CD308" s="46" t="s">
        <v>1148</v>
      </c>
      <c r="CE308" s="209">
        <v>37</v>
      </c>
      <c r="CF308" s="7" t="s">
        <v>1148</v>
      </c>
      <c r="CH308" s="41">
        <v>0</v>
      </c>
      <c r="CI308" s="41" t="s">
        <v>1148</v>
      </c>
      <c r="CJ308" s="41">
        <v>0</v>
      </c>
      <c r="CK308" s="41" t="s">
        <v>1148</v>
      </c>
      <c r="CL308" s="41">
        <v>0</v>
      </c>
      <c r="CM308" s="41" t="s">
        <v>1148</v>
      </c>
      <c r="CN308" s="41">
        <v>0</v>
      </c>
      <c r="CO308" s="41" t="s">
        <v>1148</v>
      </c>
      <c r="CP308" s="43">
        <v>0</v>
      </c>
      <c r="CQ308" s="7" t="s">
        <v>1148</v>
      </c>
      <c r="CS308" s="39">
        <v>0</v>
      </c>
      <c r="CT308" s="39" t="s">
        <v>1148</v>
      </c>
      <c r="CU308" s="39">
        <v>0</v>
      </c>
      <c r="CV308" s="39" t="s">
        <v>1148</v>
      </c>
      <c r="CW308" s="39">
        <v>0</v>
      </c>
      <c r="CX308" s="39" t="s">
        <v>1148</v>
      </c>
      <c r="CY308" s="39">
        <v>0</v>
      </c>
      <c r="CZ308" s="39" t="s">
        <v>1148</v>
      </c>
      <c r="DA308" s="44">
        <v>0</v>
      </c>
      <c r="DB308" s="7" t="s">
        <v>1148</v>
      </c>
      <c r="DC308" s="1" t="str">
        <f t="shared" si="4"/>
        <v>No</v>
      </c>
    </row>
    <row r="309" spans="1:107">
      <c r="A309" s="7" t="s">
        <v>522</v>
      </c>
      <c r="B309" s="7" t="s">
        <v>523</v>
      </c>
      <c r="C309" s="37" t="s">
        <v>57</v>
      </c>
      <c r="D309" s="298">
        <v>8009</v>
      </c>
      <c r="E309" s="299">
        <v>80009</v>
      </c>
      <c r="F309" s="27" t="s">
        <v>167</v>
      </c>
      <c r="G309" s="73" t="s">
        <v>160</v>
      </c>
      <c r="H309" s="35">
        <v>82157</v>
      </c>
      <c r="I309" s="35">
        <v>28</v>
      </c>
      <c r="J309" s="294"/>
      <c r="K309" s="8">
        <v>66944</v>
      </c>
      <c r="L309" s="8" t="s">
        <v>1148</v>
      </c>
      <c r="M309" s="8">
        <v>12505</v>
      </c>
      <c r="N309" s="9" t="s">
        <v>1148</v>
      </c>
      <c r="O309" s="8">
        <v>1524</v>
      </c>
      <c r="P309" s="9" t="s">
        <v>1148</v>
      </c>
      <c r="Q309" s="8">
        <v>19213</v>
      </c>
      <c r="R309" s="9" t="s">
        <v>1148</v>
      </c>
      <c r="S309" s="8">
        <v>0</v>
      </c>
      <c r="T309" s="9" t="s">
        <v>1148</v>
      </c>
      <c r="U309" s="33">
        <v>100186</v>
      </c>
      <c r="V309" s="9" t="s">
        <v>1148</v>
      </c>
      <c r="W309" s="30">
        <v>44.22</v>
      </c>
      <c r="X309" s="9" t="s">
        <v>1148</v>
      </c>
      <c r="Y309" s="30">
        <v>6.6722260000000002</v>
      </c>
      <c r="Z309" s="9" t="s">
        <v>1148</v>
      </c>
      <c r="AA309" s="30">
        <v>1.42</v>
      </c>
      <c r="AB309" s="9" t="s">
        <v>1148</v>
      </c>
      <c r="AC309" s="30">
        <v>11.959999999999999</v>
      </c>
      <c r="AD309" s="9" t="s">
        <v>1148</v>
      </c>
      <c r="AE309" s="80">
        <v>0</v>
      </c>
      <c r="AF309" s="46" t="s">
        <v>1148</v>
      </c>
      <c r="AG309" s="88">
        <v>64.272226000000003</v>
      </c>
      <c r="AH309" s="47" t="s">
        <v>1148</v>
      </c>
      <c r="AJ309" s="83">
        <v>59046</v>
      </c>
      <c r="AK309" s="46" t="s">
        <v>1148</v>
      </c>
      <c r="AL309" s="83">
        <v>12348</v>
      </c>
      <c r="AM309" s="46" t="s">
        <v>1148</v>
      </c>
      <c r="AN309" s="83">
        <v>1524</v>
      </c>
      <c r="AO309" s="46" t="s">
        <v>1148</v>
      </c>
      <c r="AP309" s="83">
        <v>18446</v>
      </c>
      <c r="AQ309" s="46" t="s">
        <v>1148</v>
      </c>
      <c r="AR309" s="83">
        <v>0</v>
      </c>
      <c r="AS309" s="46" t="s">
        <v>1148</v>
      </c>
      <c r="AT309" s="204">
        <v>91364</v>
      </c>
      <c r="AU309" s="46" t="s">
        <v>1148</v>
      </c>
      <c r="AV309" s="46">
        <v>38.72</v>
      </c>
      <c r="AW309" s="46" t="s">
        <v>1148</v>
      </c>
      <c r="AX309" s="46">
        <v>5.9300000000000006</v>
      </c>
      <c r="AY309" s="46" t="s">
        <v>1148</v>
      </c>
      <c r="AZ309" s="46">
        <v>1.42</v>
      </c>
      <c r="BA309" s="46" t="s">
        <v>1148</v>
      </c>
      <c r="BB309" s="46">
        <v>11.469999999999999</v>
      </c>
      <c r="BC309" s="46" t="s">
        <v>1148</v>
      </c>
      <c r="BD309" s="46">
        <v>0</v>
      </c>
      <c r="BE309" s="46" t="s">
        <v>1148</v>
      </c>
      <c r="BF309" s="209">
        <v>57.54</v>
      </c>
      <c r="BG309" s="7" t="s">
        <v>1148</v>
      </c>
      <c r="BI309" s="83">
        <v>7898</v>
      </c>
      <c r="BJ309" s="46" t="s">
        <v>1148</v>
      </c>
      <c r="BK309" s="83">
        <v>157</v>
      </c>
      <c r="BL309" s="46" t="s">
        <v>1148</v>
      </c>
      <c r="BM309" s="83">
        <v>0</v>
      </c>
      <c r="BN309" s="46" t="s">
        <v>1148</v>
      </c>
      <c r="BO309" s="83">
        <v>767</v>
      </c>
      <c r="BP309" s="46" t="s">
        <v>1148</v>
      </c>
      <c r="BQ309" s="83">
        <v>0</v>
      </c>
      <c r="BR309" s="46" t="s">
        <v>1148</v>
      </c>
      <c r="BS309" s="85">
        <v>8822</v>
      </c>
      <c r="BT309" s="46" t="s">
        <v>1148</v>
      </c>
      <c r="BU309" s="46">
        <v>5.5</v>
      </c>
      <c r="BV309" s="46" t="s">
        <v>1148</v>
      </c>
      <c r="BW309" s="46">
        <v>0.74222599999999994</v>
      </c>
      <c r="BX309" s="46" t="s">
        <v>1148</v>
      </c>
      <c r="BY309" s="46">
        <v>0</v>
      </c>
      <c r="BZ309" s="46" t="s">
        <v>1148</v>
      </c>
      <c r="CA309" s="46">
        <v>0.49</v>
      </c>
      <c r="CB309" s="46" t="s">
        <v>1148</v>
      </c>
      <c r="CC309" s="46">
        <v>0</v>
      </c>
      <c r="CD309" s="46" t="s">
        <v>1148</v>
      </c>
      <c r="CE309" s="209">
        <v>6.7322260000000007</v>
      </c>
      <c r="CF309" s="7" t="s">
        <v>1148</v>
      </c>
      <c r="CH309" s="41">
        <v>0</v>
      </c>
      <c r="CI309" s="41" t="s">
        <v>1148</v>
      </c>
      <c r="CJ309" s="41">
        <v>0</v>
      </c>
      <c r="CK309" s="41" t="s">
        <v>1148</v>
      </c>
      <c r="CL309" s="41">
        <v>0</v>
      </c>
      <c r="CM309" s="41" t="s">
        <v>1148</v>
      </c>
      <c r="CN309" s="41">
        <v>0</v>
      </c>
      <c r="CO309" s="41" t="s">
        <v>1148</v>
      </c>
      <c r="CP309" s="43">
        <v>0</v>
      </c>
      <c r="CQ309" s="7" t="s">
        <v>1148</v>
      </c>
      <c r="CS309" s="39">
        <v>0</v>
      </c>
      <c r="CT309" s="39" t="s">
        <v>1148</v>
      </c>
      <c r="CU309" s="39">
        <v>0</v>
      </c>
      <c r="CV309" s="39" t="s">
        <v>1148</v>
      </c>
      <c r="CW309" s="39">
        <v>0</v>
      </c>
      <c r="CX309" s="39" t="s">
        <v>1148</v>
      </c>
      <c r="CY309" s="39">
        <v>0</v>
      </c>
      <c r="CZ309" s="39" t="s">
        <v>1148</v>
      </c>
      <c r="DA309" s="44">
        <v>0</v>
      </c>
      <c r="DB309" s="7" t="s">
        <v>1148</v>
      </c>
      <c r="DC309" s="1" t="str">
        <f t="shared" si="4"/>
        <v>No</v>
      </c>
    </row>
    <row r="310" spans="1:107">
      <c r="A310" s="7" t="s">
        <v>334</v>
      </c>
      <c r="B310" s="7" t="s">
        <v>335</v>
      </c>
      <c r="C310" s="37" t="s">
        <v>6</v>
      </c>
      <c r="D310" s="298">
        <v>6072</v>
      </c>
      <c r="E310" s="299">
        <v>60072</v>
      </c>
      <c r="F310" s="27" t="s">
        <v>167</v>
      </c>
      <c r="G310" s="73" t="s">
        <v>160</v>
      </c>
      <c r="H310" s="35">
        <v>295083</v>
      </c>
      <c r="I310" s="35">
        <v>28</v>
      </c>
      <c r="J310" s="294"/>
      <c r="K310" s="8">
        <v>111904</v>
      </c>
      <c r="L310" s="8" t="s">
        <v>1148</v>
      </c>
      <c r="M310" s="8">
        <v>11647</v>
      </c>
      <c r="N310" s="9" t="s">
        <v>1148</v>
      </c>
      <c r="O310" s="8">
        <v>6520</v>
      </c>
      <c r="P310" s="9" t="s">
        <v>1148</v>
      </c>
      <c r="Q310" s="8">
        <v>14855</v>
      </c>
      <c r="R310" s="9" t="s">
        <v>1148</v>
      </c>
      <c r="S310" s="8">
        <v>0</v>
      </c>
      <c r="T310" s="9" t="s">
        <v>1148</v>
      </c>
      <c r="U310" s="33">
        <v>144926</v>
      </c>
      <c r="V310" s="9" t="s">
        <v>1148</v>
      </c>
      <c r="W310" s="30">
        <v>57</v>
      </c>
      <c r="X310" s="9" t="s">
        <v>1148</v>
      </c>
      <c r="Y310" s="30">
        <v>7</v>
      </c>
      <c r="Z310" s="9" t="s">
        <v>1148</v>
      </c>
      <c r="AA310" s="30">
        <v>4</v>
      </c>
      <c r="AB310" s="9" t="s">
        <v>1148</v>
      </c>
      <c r="AC310" s="30">
        <v>8</v>
      </c>
      <c r="AD310" s="9" t="s">
        <v>1148</v>
      </c>
      <c r="AE310" s="80">
        <v>0</v>
      </c>
      <c r="AF310" s="46" t="s">
        <v>1148</v>
      </c>
      <c r="AG310" s="88">
        <v>76</v>
      </c>
      <c r="AH310" s="47" t="s">
        <v>1148</v>
      </c>
      <c r="AJ310" s="83">
        <v>108818</v>
      </c>
      <c r="AK310" s="46" t="s">
        <v>1148</v>
      </c>
      <c r="AL310" s="83">
        <v>9928</v>
      </c>
      <c r="AM310" s="46" t="s">
        <v>1148</v>
      </c>
      <c r="AN310" s="83">
        <v>4042</v>
      </c>
      <c r="AO310" s="46" t="s">
        <v>1148</v>
      </c>
      <c r="AP310" s="83">
        <v>13491</v>
      </c>
      <c r="AQ310" s="46" t="s">
        <v>1148</v>
      </c>
      <c r="AR310" s="83">
        <v>0</v>
      </c>
      <c r="AS310" s="46" t="s">
        <v>1148</v>
      </c>
      <c r="AT310" s="204">
        <v>136279</v>
      </c>
      <c r="AU310" s="46" t="s">
        <v>1148</v>
      </c>
      <c r="AV310" s="46">
        <v>52</v>
      </c>
      <c r="AW310" s="46" t="s">
        <v>1148</v>
      </c>
      <c r="AX310" s="46">
        <v>5</v>
      </c>
      <c r="AY310" s="46" t="s">
        <v>1148</v>
      </c>
      <c r="AZ310" s="46">
        <v>2</v>
      </c>
      <c r="BA310" s="46" t="s">
        <v>1148</v>
      </c>
      <c r="BB310" s="46">
        <v>7</v>
      </c>
      <c r="BC310" s="46" t="s">
        <v>1148</v>
      </c>
      <c r="BD310" s="46">
        <v>0</v>
      </c>
      <c r="BE310" s="46" t="s">
        <v>1148</v>
      </c>
      <c r="BF310" s="209">
        <v>66</v>
      </c>
      <c r="BG310" s="7" t="s">
        <v>1148</v>
      </c>
      <c r="BI310" s="83">
        <v>3086</v>
      </c>
      <c r="BJ310" s="46" t="s">
        <v>1148</v>
      </c>
      <c r="BK310" s="83">
        <v>1719</v>
      </c>
      <c r="BL310" s="46" t="s">
        <v>1148</v>
      </c>
      <c r="BM310" s="83">
        <v>2478</v>
      </c>
      <c r="BN310" s="46" t="s">
        <v>1148</v>
      </c>
      <c r="BO310" s="83">
        <v>1364</v>
      </c>
      <c r="BP310" s="46" t="s">
        <v>1148</v>
      </c>
      <c r="BQ310" s="83">
        <v>0</v>
      </c>
      <c r="BR310" s="46" t="s">
        <v>1148</v>
      </c>
      <c r="BS310" s="85">
        <v>8647</v>
      </c>
      <c r="BT310" s="46" t="s">
        <v>1148</v>
      </c>
      <c r="BU310" s="46">
        <v>5</v>
      </c>
      <c r="BV310" s="46" t="s">
        <v>1148</v>
      </c>
      <c r="BW310" s="46">
        <v>2</v>
      </c>
      <c r="BX310" s="46" t="s">
        <v>1148</v>
      </c>
      <c r="BY310" s="46">
        <v>2</v>
      </c>
      <c r="BZ310" s="46" t="s">
        <v>1148</v>
      </c>
      <c r="CA310" s="46">
        <v>1</v>
      </c>
      <c r="CB310" s="46" t="s">
        <v>1148</v>
      </c>
      <c r="CC310" s="46">
        <v>0</v>
      </c>
      <c r="CD310" s="46" t="s">
        <v>1148</v>
      </c>
      <c r="CE310" s="209">
        <v>10</v>
      </c>
      <c r="CF310" s="7" t="s">
        <v>1148</v>
      </c>
      <c r="CH310" s="41">
        <v>0</v>
      </c>
      <c r="CI310" s="41" t="s">
        <v>1148</v>
      </c>
      <c r="CJ310" s="41">
        <v>0</v>
      </c>
      <c r="CK310" s="41" t="s">
        <v>1148</v>
      </c>
      <c r="CL310" s="41">
        <v>0</v>
      </c>
      <c r="CM310" s="41" t="s">
        <v>1148</v>
      </c>
      <c r="CN310" s="41">
        <v>0</v>
      </c>
      <c r="CO310" s="41" t="s">
        <v>1148</v>
      </c>
      <c r="CP310" s="43">
        <v>0</v>
      </c>
      <c r="CQ310" s="7" t="s">
        <v>1148</v>
      </c>
      <c r="CS310" s="39">
        <v>0</v>
      </c>
      <c r="CT310" s="39" t="s">
        <v>1148</v>
      </c>
      <c r="CU310" s="39">
        <v>0</v>
      </c>
      <c r="CV310" s="39" t="s">
        <v>1148</v>
      </c>
      <c r="CW310" s="39">
        <v>0</v>
      </c>
      <c r="CX310" s="39" t="s">
        <v>1148</v>
      </c>
      <c r="CY310" s="39">
        <v>0</v>
      </c>
      <c r="CZ310" s="39" t="s">
        <v>1148</v>
      </c>
      <c r="DA310" s="44">
        <v>0</v>
      </c>
      <c r="DB310" s="7" t="s">
        <v>1148</v>
      </c>
      <c r="DC310" s="1" t="str">
        <f t="shared" si="4"/>
        <v>No</v>
      </c>
    </row>
    <row r="311" spans="1:107">
      <c r="A311" s="7" t="s">
        <v>420</v>
      </c>
      <c r="B311" s="7" t="s">
        <v>421</v>
      </c>
      <c r="C311" s="37" t="s">
        <v>84</v>
      </c>
      <c r="D311" s="298">
        <v>6041</v>
      </c>
      <c r="E311" s="299">
        <v>60041</v>
      </c>
      <c r="F311" s="27" t="s">
        <v>164</v>
      </c>
      <c r="G311" s="73" t="s">
        <v>160</v>
      </c>
      <c r="H311" s="35">
        <v>5121892</v>
      </c>
      <c r="I311" s="35">
        <v>28</v>
      </c>
      <c r="J311" s="294"/>
      <c r="K311" s="8">
        <v>59679</v>
      </c>
      <c r="L311" s="8" t="s">
        <v>1148</v>
      </c>
      <c r="M311" s="8">
        <v>0</v>
      </c>
      <c r="N311" s="9" t="s">
        <v>1148</v>
      </c>
      <c r="O311" s="8">
        <v>0</v>
      </c>
      <c r="P311" s="9" t="s">
        <v>1148</v>
      </c>
      <c r="Q311" s="8">
        <v>4182</v>
      </c>
      <c r="R311" s="9" t="s">
        <v>1148</v>
      </c>
      <c r="S311" s="8">
        <v>0</v>
      </c>
      <c r="T311" s="9" t="s">
        <v>1148</v>
      </c>
      <c r="U311" s="33">
        <v>63861</v>
      </c>
      <c r="V311" s="9" t="s">
        <v>1148</v>
      </c>
      <c r="W311" s="30">
        <v>32</v>
      </c>
      <c r="X311" s="9" t="s">
        <v>1148</v>
      </c>
      <c r="Y311" s="30">
        <v>0</v>
      </c>
      <c r="Z311" s="9" t="s">
        <v>1148</v>
      </c>
      <c r="AA311" s="30">
        <v>0</v>
      </c>
      <c r="AB311" s="9" t="s">
        <v>1148</v>
      </c>
      <c r="AC311" s="30">
        <v>2</v>
      </c>
      <c r="AD311" s="9" t="s">
        <v>1148</v>
      </c>
      <c r="AE311" s="80">
        <v>0</v>
      </c>
      <c r="AF311" s="46" t="s">
        <v>1148</v>
      </c>
      <c r="AG311" s="88">
        <v>34</v>
      </c>
      <c r="AH311" s="47" t="s">
        <v>1148</v>
      </c>
      <c r="AJ311" s="83">
        <v>53373</v>
      </c>
      <c r="AK311" s="46" t="s">
        <v>1148</v>
      </c>
      <c r="AL311" s="83">
        <v>0</v>
      </c>
      <c r="AM311" s="46" t="s">
        <v>1148</v>
      </c>
      <c r="AN311" s="83">
        <v>0</v>
      </c>
      <c r="AO311" s="46" t="s">
        <v>1148</v>
      </c>
      <c r="AP311" s="83">
        <v>4182</v>
      </c>
      <c r="AQ311" s="46" t="s">
        <v>1148</v>
      </c>
      <c r="AR311" s="83">
        <v>0</v>
      </c>
      <c r="AS311" s="46" t="s">
        <v>1148</v>
      </c>
      <c r="AT311" s="204">
        <v>57555</v>
      </c>
      <c r="AU311" s="46" t="s">
        <v>1148</v>
      </c>
      <c r="AV311" s="46">
        <v>28</v>
      </c>
      <c r="AW311" s="46" t="s">
        <v>1148</v>
      </c>
      <c r="AX311" s="46">
        <v>0</v>
      </c>
      <c r="AY311" s="46" t="s">
        <v>1148</v>
      </c>
      <c r="AZ311" s="46">
        <v>0</v>
      </c>
      <c r="BA311" s="46" t="s">
        <v>1148</v>
      </c>
      <c r="BB311" s="46">
        <v>2</v>
      </c>
      <c r="BC311" s="46" t="s">
        <v>1148</v>
      </c>
      <c r="BD311" s="46">
        <v>0</v>
      </c>
      <c r="BE311" s="46" t="s">
        <v>1148</v>
      </c>
      <c r="BF311" s="209">
        <v>30</v>
      </c>
      <c r="BG311" s="7" t="s">
        <v>1148</v>
      </c>
      <c r="BI311" s="83">
        <v>6306</v>
      </c>
      <c r="BJ311" s="46" t="s">
        <v>1148</v>
      </c>
      <c r="BK311" s="83">
        <v>0</v>
      </c>
      <c r="BL311" s="46" t="s">
        <v>1148</v>
      </c>
      <c r="BM311" s="83">
        <v>0</v>
      </c>
      <c r="BN311" s="46" t="s">
        <v>1148</v>
      </c>
      <c r="BO311" s="83">
        <v>0</v>
      </c>
      <c r="BP311" s="46" t="s">
        <v>1148</v>
      </c>
      <c r="BQ311" s="83">
        <v>0</v>
      </c>
      <c r="BR311" s="46" t="s">
        <v>1148</v>
      </c>
      <c r="BS311" s="85">
        <v>6306</v>
      </c>
      <c r="BT311" s="46" t="s">
        <v>1148</v>
      </c>
      <c r="BU311" s="46">
        <v>4</v>
      </c>
      <c r="BV311" s="46" t="s">
        <v>1148</v>
      </c>
      <c r="BW311" s="46">
        <v>0</v>
      </c>
      <c r="BX311" s="46" t="s">
        <v>1148</v>
      </c>
      <c r="BY311" s="46">
        <v>0</v>
      </c>
      <c r="BZ311" s="46" t="s">
        <v>1148</v>
      </c>
      <c r="CA311" s="46">
        <v>0</v>
      </c>
      <c r="CB311" s="46" t="s">
        <v>1148</v>
      </c>
      <c r="CC311" s="46">
        <v>0</v>
      </c>
      <c r="CD311" s="46" t="s">
        <v>1148</v>
      </c>
      <c r="CE311" s="209">
        <v>4</v>
      </c>
      <c r="CF311" s="7" t="s">
        <v>1148</v>
      </c>
      <c r="CH311" s="41">
        <v>0</v>
      </c>
      <c r="CI311" s="41" t="s">
        <v>1148</v>
      </c>
      <c r="CJ311" s="41">
        <v>0</v>
      </c>
      <c r="CK311" s="41" t="s">
        <v>1148</v>
      </c>
      <c r="CL311" s="41">
        <v>0</v>
      </c>
      <c r="CM311" s="41" t="s">
        <v>1148</v>
      </c>
      <c r="CN311" s="41">
        <v>0</v>
      </c>
      <c r="CO311" s="41" t="s">
        <v>1148</v>
      </c>
      <c r="CP311" s="43">
        <v>0</v>
      </c>
      <c r="CQ311" s="7" t="s">
        <v>1148</v>
      </c>
      <c r="CS311" s="39">
        <v>0</v>
      </c>
      <c r="CT311" s="39" t="s">
        <v>1148</v>
      </c>
      <c r="CU311" s="39" t="s">
        <v>1148</v>
      </c>
      <c r="CV311" s="39" t="s">
        <v>1148</v>
      </c>
      <c r="CW311" s="39" t="s">
        <v>1148</v>
      </c>
      <c r="CX311" s="39" t="s">
        <v>1148</v>
      </c>
      <c r="CY311" s="39">
        <v>0</v>
      </c>
      <c r="CZ311" s="39" t="s">
        <v>1148</v>
      </c>
      <c r="DA311" s="44">
        <v>0</v>
      </c>
      <c r="DB311" s="7" t="s">
        <v>1148</v>
      </c>
      <c r="DC311" s="1" t="str">
        <f t="shared" si="4"/>
        <v>No</v>
      </c>
    </row>
    <row r="312" spans="1:107">
      <c r="A312" s="7" t="s">
        <v>620</v>
      </c>
      <c r="B312" s="7" t="s">
        <v>621</v>
      </c>
      <c r="C312" s="37" t="s">
        <v>77</v>
      </c>
      <c r="D312" s="298">
        <v>3055</v>
      </c>
      <c r="E312" s="299">
        <v>30055</v>
      </c>
      <c r="F312" s="27" t="s">
        <v>164</v>
      </c>
      <c r="G312" s="73" t="s">
        <v>160</v>
      </c>
      <c r="H312" s="35">
        <v>387550</v>
      </c>
      <c r="I312" s="35">
        <v>27</v>
      </c>
      <c r="J312" s="294"/>
      <c r="K312" s="8">
        <v>77701</v>
      </c>
      <c r="L312" s="8" t="s">
        <v>1148</v>
      </c>
      <c r="M312" s="8">
        <v>8623</v>
      </c>
      <c r="N312" s="9" t="s">
        <v>1148</v>
      </c>
      <c r="O312" s="8">
        <v>0</v>
      </c>
      <c r="P312" s="9" t="s">
        <v>1148</v>
      </c>
      <c r="Q312" s="8">
        <v>7140</v>
      </c>
      <c r="R312" s="9" t="s">
        <v>1148</v>
      </c>
      <c r="S312" s="8">
        <v>0</v>
      </c>
      <c r="T312" s="9" t="s">
        <v>1148</v>
      </c>
      <c r="U312" s="33">
        <v>93464</v>
      </c>
      <c r="V312" s="9" t="s">
        <v>1148</v>
      </c>
      <c r="W312" s="30">
        <v>47.5</v>
      </c>
      <c r="X312" s="9" t="s">
        <v>1148</v>
      </c>
      <c r="Y312" s="30">
        <v>5</v>
      </c>
      <c r="Z312" s="9" t="s">
        <v>1148</v>
      </c>
      <c r="AA312" s="30">
        <v>0</v>
      </c>
      <c r="AB312" s="9" t="s">
        <v>1148</v>
      </c>
      <c r="AC312" s="30">
        <v>4</v>
      </c>
      <c r="AD312" s="9" t="s">
        <v>1148</v>
      </c>
      <c r="AE312" s="80">
        <v>0</v>
      </c>
      <c r="AF312" s="46" t="s">
        <v>1148</v>
      </c>
      <c r="AG312" s="88">
        <v>56.5</v>
      </c>
      <c r="AH312" s="47" t="s">
        <v>1148</v>
      </c>
      <c r="AJ312" s="83">
        <v>31126</v>
      </c>
      <c r="AK312" s="46" t="s">
        <v>1148</v>
      </c>
      <c r="AL312" s="83">
        <v>5431</v>
      </c>
      <c r="AM312" s="46" t="s">
        <v>1148</v>
      </c>
      <c r="AN312" s="83">
        <v>0</v>
      </c>
      <c r="AO312" s="46" t="s">
        <v>1148</v>
      </c>
      <c r="AP312" s="83">
        <v>7140</v>
      </c>
      <c r="AQ312" s="46" t="s">
        <v>1148</v>
      </c>
      <c r="AR312" s="83">
        <v>0</v>
      </c>
      <c r="AS312" s="46" t="s">
        <v>1148</v>
      </c>
      <c r="AT312" s="204">
        <v>43697</v>
      </c>
      <c r="AU312" s="46" t="s">
        <v>1148</v>
      </c>
      <c r="AV312" s="46">
        <v>14.5</v>
      </c>
      <c r="AW312" s="46" t="s">
        <v>1148</v>
      </c>
      <c r="AX312" s="46">
        <v>3</v>
      </c>
      <c r="AY312" s="46" t="s">
        <v>1148</v>
      </c>
      <c r="AZ312" s="46">
        <v>0</v>
      </c>
      <c r="BA312" s="46" t="s">
        <v>1148</v>
      </c>
      <c r="BB312" s="46">
        <v>4</v>
      </c>
      <c r="BC312" s="46" t="s">
        <v>1148</v>
      </c>
      <c r="BD312" s="46">
        <v>0</v>
      </c>
      <c r="BE312" s="46" t="s">
        <v>1148</v>
      </c>
      <c r="BF312" s="209">
        <v>21.5</v>
      </c>
      <c r="BG312" s="7" t="s">
        <v>1148</v>
      </c>
      <c r="BI312" s="83">
        <v>46575</v>
      </c>
      <c r="BJ312" s="46" t="s">
        <v>1148</v>
      </c>
      <c r="BK312" s="83">
        <v>3192</v>
      </c>
      <c r="BL312" s="46" t="s">
        <v>1148</v>
      </c>
      <c r="BM312" s="83">
        <v>0</v>
      </c>
      <c r="BN312" s="46" t="s">
        <v>1148</v>
      </c>
      <c r="BO312" s="83">
        <v>0</v>
      </c>
      <c r="BP312" s="46" t="s">
        <v>1148</v>
      </c>
      <c r="BQ312" s="83">
        <v>0</v>
      </c>
      <c r="BR312" s="46" t="s">
        <v>1148</v>
      </c>
      <c r="BS312" s="85">
        <v>49767</v>
      </c>
      <c r="BT312" s="46" t="s">
        <v>1148</v>
      </c>
      <c r="BU312" s="46">
        <v>33</v>
      </c>
      <c r="BV312" s="46" t="s">
        <v>1148</v>
      </c>
      <c r="BW312" s="46">
        <v>2</v>
      </c>
      <c r="BX312" s="46" t="s">
        <v>1148</v>
      </c>
      <c r="BY312" s="46">
        <v>0</v>
      </c>
      <c r="BZ312" s="46" t="s">
        <v>1148</v>
      </c>
      <c r="CA312" s="46">
        <v>0</v>
      </c>
      <c r="CB312" s="46" t="s">
        <v>1148</v>
      </c>
      <c r="CC312" s="46">
        <v>0</v>
      </c>
      <c r="CD312" s="46" t="s">
        <v>1148</v>
      </c>
      <c r="CE312" s="209">
        <v>35</v>
      </c>
      <c r="CF312" s="7" t="s">
        <v>1148</v>
      </c>
      <c r="CH312" s="41">
        <v>734770</v>
      </c>
      <c r="CI312" s="41" t="s">
        <v>1148</v>
      </c>
      <c r="CJ312" s="41">
        <v>119712</v>
      </c>
      <c r="CK312" s="41" t="s">
        <v>1148</v>
      </c>
      <c r="CL312" s="41">
        <v>0</v>
      </c>
      <c r="CM312" s="41" t="s">
        <v>1148</v>
      </c>
      <c r="CN312" s="41">
        <v>149894</v>
      </c>
      <c r="CO312" s="41" t="s">
        <v>1148</v>
      </c>
      <c r="CP312" s="43">
        <v>1004376</v>
      </c>
      <c r="CQ312" s="7" t="s">
        <v>1148</v>
      </c>
      <c r="CS312" s="39">
        <v>9.4563776527972614</v>
      </c>
      <c r="CT312" s="39" t="s">
        <v>1148</v>
      </c>
      <c r="CU312" s="39">
        <v>13.882871390467354</v>
      </c>
      <c r="CV312" s="39" t="s">
        <v>1148</v>
      </c>
      <c r="CW312" s="39" t="s">
        <v>1148</v>
      </c>
      <c r="CX312" s="39" t="s">
        <v>1148</v>
      </c>
      <c r="CY312" s="39">
        <v>20.993557422969186</v>
      </c>
      <c r="CZ312" s="39" t="s">
        <v>1148</v>
      </c>
      <c r="DA312" s="44">
        <v>10.746126850980056</v>
      </c>
      <c r="DB312" s="7" t="s">
        <v>1148</v>
      </c>
      <c r="DC312" s="1" t="str">
        <f t="shared" si="4"/>
        <v>No</v>
      </c>
    </row>
    <row r="313" spans="1:107">
      <c r="A313" s="7" t="s">
        <v>529</v>
      </c>
      <c r="B313" s="7" t="s">
        <v>530</v>
      </c>
      <c r="C313" s="37" t="s">
        <v>9</v>
      </c>
      <c r="D313" s="298">
        <v>4044</v>
      </c>
      <c r="E313" s="299">
        <v>40044</v>
      </c>
      <c r="F313" s="27" t="s">
        <v>164</v>
      </c>
      <c r="G313" s="73" t="s">
        <v>160</v>
      </c>
      <c r="H313" s="35">
        <v>263907</v>
      </c>
      <c r="I313" s="35">
        <v>27</v>
      </c>
      <c r="J313" s="294"/>
      <c r="K313" s="8">
        <v>136073</v>
      </c>
      <c r="L313" s="8" t="s">
        <v>1148</v>
      </c>
      <c r="M313" s="8">
        <v>25443</v>
      </c>
      <c r="N313" s="9" t="s">
        <v>1148</v>
      </c>
      <c r="O313" s="8">
        <v>3674</v>
      </c>
      <c r="P313" s="9" t="s">
        <v>1148</v>
      </c>
      <c r="Q313" s="8">
        <v>19673</v>
      </c>
      <c r="R313" s="9" t="s">
        <v>1148</v>
      </c>
      <c r="S313" s="8">
        <v>0</v>
      </c>
      <c r="T313" s="9" t="s">
        <v>1148</v>
      </c>
      <c r="U313" s="33">
        <v>184863</v>
      </c>
      <c r="V313" s="9" t="s">
        <v>1148</v>
      </c>
      <c r="W313" s="30">
        <v>80.75</v>
      </c>
      <c r="X313" s="9" t="s">
        <v>1148</v>
      </c>
      <c r="Y313" s="30">
        <v>14.75</v>
      </c>
      <c r="Z313" s="9" t="s">
        <v>1148</v>
      </c>
      <c r="AA313" s="30">
        <v>2</v>
      </c>
      <c r="AB313" s="9" t="s">
        <v>1148</v>
      </c>
      <c r="AC313" s="30">
        <v>11.5</v>
      </c>
      <c r="AD313" s="9" t="s">
        <v>1148</v>
      </c>
      <c r="AE313" s="80">
        <v>0</v>
      </c>
      <c r="AF313" s="46" t="s">
        <v>1148</v>
      </c>
      <c r="AG313" s="88">
        <v>109</v>
      </c>
      <c r="AH313" s="47" t="s">
        <v>1148</v>
      </c>
      <c r="AJ313" s="83">
        <v>123158</v>
      </c>
      <c r="AK313" s="46" t="s">
        <v>1148</v>
      </c>
      <c r="AL313" s="83">
        <v>22128</v>
      </c>
      <c r="AM313" s="46" t="s">
        <v>1148</v>
      </c>
      <c r="AN313" s="83">
        <v>3674</v>
      </c>
      <c r="AO313" s="46" t="s">
        <v>1148</v>
      </c>
      <c r="AP313" s="83">
        <v>16176</v>
      </c>
      <c r="AQ313" s="46" t="s">
        <v>1148</v>
      </c>
      <c r="AR313" s="83">
        <v>0</v>
      </c>
      <c r="AS313" s="46" t="s">
        <v>1148</v>
      </c>
      <c r="AT313" s="204">
        <v>165136</v>
      </c>
      <c r="AU313" s="46" t="s">
        <v>1148</v>
      </c>
      <c r="AV313" s="46">
        <v>69</v>
      </c>
      <c r="AW313" s="46" t="s">
        <v>1148</v>
      </c>
      <c r="AX313" s="46">
        <v>11.75</v>
      </c>
      <c r="AY313" s="46" t="s">
        <v>1148</v>
      </c>
      <c r="AZ313" s="46">
        <v>2</v>
      </c>
      <c r="BA313" s="46" t="s">
        <v>1148</v>
      </c>
      <c r="BB313" s="46">
        <v>8.5</v>
      </c>
      <c r="BC313" s="46" t="s">
        <v>1148</v>
      </c>
      <c r="BD313" s="46">
        <v>0</v>
      </c>
      <c r="BE313" s="46" t="s">
        <v>1148</v>
      </c>
      <c r="BF313" s="209">
        <v>91.25</v>
      </c>
      <c r="BG313" s="7" t="s">
        <v>1148</v>
      </c>
      <c r="BI313" s="83">
        <v>12915</v>
      </c>
      <c r="BJ313" s="46" t="s">
        <v>1148</v>
      </c>
      <c r="BK313" s="83">
        <v>3315</v>
      </c>
      <c r="BL313" s="46" t="s">
        <v>1148</v>
      </c>
      <c r="BM313" s="83">
        <v>0</v>
      </c>
      <c r="BN313" s="46" t="s">
        <v>1148</v>
      </c>
      <c r="BO313" s="83">
        <v>3497</v>
      </c>
      <c r="BP313" s="46" t="s">
        <v>1148</v>
      </c>
      <c r="BQ313" s="83">
        <v>0</v>
      </c>
      <c r="BR313" s="46" t="s">
        <v>1148</v>
      </c>
      <c r="BS313" s="85">
        <v>19727</v>
      </c>
      <c r="BT313" s="46" t="s">
        <v>1148</v>
      </c>
      <c r="BU313" s="46">
        <v>11.75</v>
      </c>
      <c r="BV313" s="46" t="s">
        <v>1148</v>
      </c>
      <c r="BW313" s="46">
        <v>3</v>
      </c>
      <c r="BX313" s="46" t="s">
        <v>1148</v>
      </c>
      <c r="BY313" s="46">
        <v>0</v>
      </c>
      <c r="BZ313" s="46" t="s">
        <v>1148</v>
      </c>
      <c r="CA313" s="46">
        <v>3</v>
      </c>
      <c r="CB313" s="46" t="s">
        <v>1148</v>
      </c>
      <c r="CC313" s="46">
        <v>0</v>
      </c>
      <c r="CD313" s="46" t="s">
        <v>1148</v>
      </c>
      <c r="CE313" s="209">
        <v>17.75</v>
      </c>
      <c r="CF313" s="7" t="s">
        <v>1148</v>
      </c>
      <c r="CH313" s="41">
        <v>2645019</v>
      </c>
      <c r="CI313" s="41" t="s">
        <v>1148</v>
      </c>
      <c r="CJ313" s="41">
        <v>510165</v>
      </c>
      <c r="CK313" s="41" t="s">
        <v>1148</v>
      </c>
      <c r="CL313" s="41">
        <v>37985</v>
      </c>
      <c r="CM313" s="41" t="s">
        <v>1148</v>
      </c>
      <c r="CN313" s="41">
        <v>300173</v>
      </c>
      <c r="CO313" s="41" t="s">
        <v>1148</v>
      </c>
      <c r="CP313" s="43">
        <v>3493342</v>
      </c>
      <c r="CQ313" s="7" t="s">
        <v>1148</v>
      </c>
      <c r="CS313" s="39">
        <v>19.438235358961734</v>
      </c>
      <c r="CT313" s="39" t="s">
        <v>1148</v>
      </c>
      <c r="CU313" s="39">
        <v>20.051291121330031</v>
      </c>
      <c r="CV313" s="39" t="s">
        <v>1148</v>
      </c>
      <c r="CW313" s="39">
        <v>10.33886771910724</v>
      </c>
      <c r="CX313" s="39" t="s">
        <v>1148</v>
      </c>
      <c r="CY313" s="39">
        <v>15.258120266354902</v>
      </c>
      <c r="CZ313" s="39" t="s">
        <v>1148</v>
      </c>
      <c r="DA313" s="44">
        <v>18.896923667797232</v>
      </c>
      <c r="DB313" s="7" t="s">
        <v>1148</v>
      </c>
      <c r="DC313" s="1" t="str">
        <f t="shared" si="4"/>
        <v>No</v>
      </c>
    </row>
    <row r="314" spans="1:107">
      <c r="A314" s="7" t="s">
        <v>713</v>
      </c>
      <c r="B314" s="7" t="s">
        <v>714</v>
      </c>
      <c r="C314" s="37" t="s">
        <v>77</v>
      </c>
      <c r="D314" s="298">
        <v>3026</v>
      </c>
      <c r="E314" s="299">
        <v>30026</v>
      </c>
      <c r="F314" s="27" t="s">
        <v>164</v>
      </c>
      <c r="G314" s="73" t="s">
        <v>160</v>
      </c>
      <c r="H314" s="35">
        <v>56142</v>
      </c>
      <c r="I314" s="35">
        <v>26</v>
      </c>
      <c r="J314" s="294"/>
      <c r="K314" s="8">
        <v>78724</v>
      </c>
      <c r="L314" s="8" t="s">
        <v>1148</v>
      </c>
      <c r="M314" s="8">
        <v>17602</v>
      </c>
      <c r="N314" s="9" t="s">
        <v>1148</v>
      </c>
      <c r="O314" s="8">
        <v>2808</v>
      </c>
      <c r="P314" s="9" t="s">
        <v>1148</v>
      </c>
      <c r="Q314" s="8">
        <v>8644</v>
      </c>
      <c r="R314" s="9" t="s">
        <v>1148</v>
      </c>
      <c r="S314" s="8">
        <v>371</v>
      </c>
      <c r="T314" s="9" t="s">
        <v>1148</v>
      </c>
      <c r="U314" s="33">
        <v>108149</v>
      </c>
      <c r="V314" s="9" t="s">
        <v>1148</v>
      </c>
      <c r="W314" s="30">
        <v>40</v>
      </c>
      <c r="X314" s="9" t="s">
        <v>1148</v>
      </c>
      <c r="Y314" s="30">
        <v>8</v>
      </c>
      <c r="Z314" s="9" t="s">
        <v>1148</v>
      </c>
      <c r="AA314" s="30">
        <v>2</v>
      </c>
      <c r="AB314" s="9" t="s">
        <v>1148</v>
      </c>
      <c r="AC314" s="30">
        <v>4.8</v>
      </c>
      <c r="AD314" s="9" t="s">
        <v>1148</v>
      </c>
      <c r="AE314" s="80">
        <v>0.2</v>
      </c>
      <c r="AF314" s="46" t="s">
        <v>1148</v>
      </c>
      <c r="AG314" s="88">
        <v>55</v>
      </c>
      <c r="AH314" s="47" t="s">
        <v>1148</v>
      </c>
      <c r="AJ314" s="83">
        <v>77224</v>
      </c>
      <c r="AK314" s="46" t="s">
        <v>1148</v>
      </c>
      <c r="AL314" s="83">
        <v>17602</v>
      </c>
      <c r="AM314" s="46" t="s">
        <v>1148</v>
      </c>
      <c r="AN314" s="83">
        <v>2189</v>
      </c>
      <c r="AO314" s="46" t="s">
        <v>1148</v>
      </c>
      <c r="AP314" s="83">
        <v>7604</v>
      </c>
      <c r="AQ314" s="46" t="s">
        <v>1148</v>
      </c>
      <c r="AR314" s="83">
        <v>371</v>
      </c>
      <c r="AS314" s="46" t="s">
        <v>1148</v>
      </c>
      <c r="AT314" s="204">
        <v>104990</v>
      </c>
      <c r="AU314" s="46" t="s">
        <v>1148</v>
      </c>
      <c r="AV314" s="46">
        <v>38</v>
      </c>
      <c r="AW314" s="46" t="s">
        <v>1148</v>
      </c>
      <c r="AX314" s="46">
        <v>8</v>
      </c>
      <c r="AY314" s="46" t="s">
        <v>1148</v>
      </c>
      <c r="AZ314" s="46">
        <v>1</v>
      </c>
      <c r="BA314" s="46" t="s">
        <v>1148</v>
      </c>
      <c r="BB314" s="46">
        <v>3.8</v>
      </c>
      <c r="BC314" s="46" t="s">
        <v>1148</v>
      </c>
      <c r="BD314" s="46">
        <v>0.2</v>
      </c>
      <c r="BE314" s="46" t="s">
        <v>1148</v>
      </c>
      <c r="BF314" s="209">
        <v>51</v>
      </c>
      <c r="BG314" s="7" t="s">
        <v>1148</v>
      </c>
      <c r="BI314" s="83">
        <v>1500</v>
      </c>
      <c r="BJ314" s="46" t="s">
        <v>1148</v>
      </c>
      <c r="BK314" s="83">
        <v>0</v>
      </c>
      <c r="BL314" s="46" t="s">
        <v>1148</v>
      </c>
      <c r="BM314" s="83">
        <v>619</v>
      </c>
      <c r="BN314" s="46" t="s">
        <v>1148</v>
      </c>
      <c r="BO314" s="83">
        <v>1040</v>
      </c>
      <c r="BP314" s="46" t="s">
        <v>1148</v>
      </c>
      <c r="BQ314" s="83">
        <v>0</v>
      </c>
      <c r="BR314" s="46" t="s">
        <v>1148</v>
      </c>
      <c r="BS314" s="85">
        <v>3159</v>
      </c>
      <c r="BT314" s="46" t="s">
        <v>1148</v>
      </c>
      <c r="BU314" s="46">
        <v>2</v>
      </c>
      <c r="BV314" s="46" t="s">
        <v>1148</v>
      </c>
      <c r="BW314" s="46">
        <v>0</v>
      </c>
      <c r="BX314" s="46" t="s">
        <v>1148</v>
      </c>
      <c r="BY314" s="46">
        <v>1</v>
      </c>
      <c r="BZ314" s="46" t="s">
        <v>1148</v>
      </c>
      <c r="CA314" s="46">
        <v>1</v>
      </c>
      <c r="CB314" s="46" t="s">
        <v>1148</v>
      </c>
      <c r="CC314" s="46">
        <v>0</v>
      </c>
      <c r="CD314" s="46" t="s">
        <v>1148</v>
      </c>
      <c r="CE314" s="209">
        <v>4</v>
      </c>
      <c r="CF314" s="7" t="s">
        <v>1148</v>
      </c>
      <c r="CH314" s="41">
        <v>1993620</v>
      </c>
      <c r="CI314" s="41" t="s">
        <v>1148</v>
      </c>
      <c r="CJ314" s="41">
        <v>421016</v>
      </c>
      <c r="CK314" s="41" t="s">
        <v>1148</v>
      </c>
      <c r="CL314" s="41">
        <v>74297</v>
      </c>
      <c r="CM314" s="41" t="s">
        <v>1148</v>
      </c>
      <c r="CN314" s="41">
        <v>246026</v>
      </c>
      <c r="CO314" s="41" t="s">
        <v>1148</v>
      </c>
      <c r="CP314" s="43">
        <v>2734959</v>
      </c>
      <c r="CQ314" s="7" t="s">
        <v>1148</v>
      </c>
      <c r="CS314" s="39">
        <v>25.324170519790663</v>
      </c>
      <c r="CT314" s="39" t="s">
        <v>1148</v>
      </c>
      <c r="CU314" s="39">
        <v>23.918645608453584</v>
      </c>
      <c r="CV314" s="39" t="s">
        <v>1148</v>
      </c>
      <c r="CW314" s="39">
        <v>26.459045584045583</v>
      </c>
      <c r="CX314" s="39" t="s">
        <v>1148</v>
      </c>
      <c r="CY314" s="39">
        <v>28.462054604349838</v>
      </c>
      <c r="CZ314" s="39" t="s">
        <v>1148</v>
      </c>
      <c r="DA314" s="44">
        <v>25.288805259410626</v>
      </c>
      <c r="DB314" s="7" t="s">
        <v>1148</v>
      </c>
      <c r="DC314" s="1" t="str">
        <f t="shared" si="4"/>
        <v>No</v>
      </c>
    </row>
    <row r="315" spans="1:107">
      <c r="A315" s="7" t="s">
        <v>410</v>
      </c>
      <c r="B315" s="7" t="s">
        <v>257</v>
      </c>
      <c r="C315" s="37" t="s">
        <v>51</v>
      </c>
      <c r="D315" s="298">
        <v>1016</v>
      </c>
      <c r="E315" s="299">
        <v>10016</v>
      </c>
      <c r="F315" s="27" t="s">
        <v>167</v>
      </c>
      <c r="G315" s="73" t="s">
        <v>160</v>
      </c>
      <c r="H315" s="35">
        <v>203914</v>
      </c>
      <c r="I315" s="35">
        <v>26</v>
      </c>
      <c r="J315" s="294"/>
      <c r="K315" s="8">
        <v>95950</v>
      </c>
      <c r="L315" s="8" t="s">
        <v>1148</v>
      </c>
      <c r="M315" s="8">
        <v>16807</v>
      </c>
      <c r="N315" s="9" t="s">
        <v>1148</v>
      </c>
      <c r="O315" s="8">
        <v>3968</v>
      </c>
      <c r="P315" s="9" t="s">
        <v>1148</v>
      </c>
      <c r="Q315" s="8">
        <v>17699</v>
      </c>
      <c r="R315" s="9" t="s">
        <v>1148</v>
      </c>
      <c r="S315" s="8">
        <v>0</v>
      </c>
      <c r="T315" s="9" t="s">
        <v>1148</v>
      </c>
      <c r="U315" s="33">
        <v>134424</v>
      </c>
      <c r="V315" s="9" t="s">
        <v>1148</v>
      </c>
      <c r="W315" s="30">
        <v>54</v>
      </c>
      <c r="X315" s="9" t="s">
        <v>1148</v>
      </c>
      <c r="Y315" s="30">
        <v>9</v>
      </c>
      <c r="Z315" s="9" t="s">
        <v>1148</v>
      </c>
      <c r="AA315" s="30">
        <v>2</v>
      </c>
      <c r="AB315" s="9" t="s">
        <v>1148</v>
      </c>
      <c r="AC315" s="30">
        <v>12</v>
      </c>
      <c r="AD315" s="9" t="s">
        <v>1148</v>
      </c>
      <c r="AE315" s="80">
        <v>0</v>
      </c>
      <c r="AF315" s="46" t="s">
        <v>1148</v>
      </c>
      <c r="AG315" s="88">
        <v>77</v>
      </c>
      <c r="AH315" s="47" t="s">
        <v>1148</v>
      </c>
      <c r="AJ315" s="83">
        <v>95950</v>
      </c>
      <c r="AK315" s="46" t="s">
        <v>1148</v>
      </c>
      <c r="AL315" s="83">
        <v>16807</v>
      </c>
      <c r="AM315" s="46" t="s">
        <v>1148</v>
      </c>
      <c r="AN315" s="83">
        <v>3968</v>
      </c>
      <c r="AO315" s="46" t="s">
        <v>1148</v>
      </c>
      <c r="AP315" s="83">
        <v>14510</v>
      </c>
      <c r="AQ315" s="46" t="s">
        <v>1148</v>
      </c>
      <c r="AR315" s="83">
        <v>0</v>
      </c>
      <c r="AS315" s="46" t="s">
        <v>1148</v>
      </c>
      <c r="AT315" s="204">
        <v>131235</v>
      </c>
      <c r="AU315" s="46" t="s">
        <v>1148</v>
      </c>
      <c r="AV315" s="46">
        <v>54</v>
      </c>
      <c r="AW315" s="46" t="s">
        <v>1148</v>
      </c>
      <c r="AX315" s="46">
        <v>9</v>
      </c>
      <c r="AY315" s="46" t="s">
        <v>1148</v>
      </c>
      <c r="AZ315" s="46">
        <v>2</v>
      </c>
      <c r="BA315" s="46" t="s">
        <v>1148</v>
      </c>
      <c r="BB315" s="46">
        <v>8</v>
      </c>
      <c r="BC315" s="46" t="s">
        <v>1148</v>
      </c>
      <c r="BD315" s="46">
        <v>0</v>
      </c>
      <c r="BE315" s="46" t="s">
        <v>1148</v>
      </c>
      <c r="BF315" s="209">
        <v>73</v>
      </c>
      <c r="BG315" s="7" t="s">
        <v>1148</v>
      </c>
      <c r="BI315" s="83">
        <v>0</v>
      </c>
      <c r="BJ315" s="46" t="s">
        <v>1148</v>
      </c>
      <c r="BK315" s="83">
        <v>0</v>
      </c>
      <c r="BL315" s="46" t="s">
        <v>1148</v>
      </c>
      <c r="BM315" s="83">
        <v>0</v>
      </c>
      <c r="BN315" s="46" t="s">
        <v>1148</v>
      </c>
      <c r="BO315" s="83">
        <v>3189</v>
      </c>
      <c r="BP315" s="46" t="s">
        <v>1148</v>
      </c>
      <c r="BQ315" s="83">
        <v>0</v>
      </c>
      <c r="BR315" s="46" t="s">
        <v>1148</v>
      </c>
      <c r="BS315" s="85">
        <v>3189</v>
      </c>
      <c r="BT315" s="46" t="s">
        <v>1148</v>
      </c>
      <c r="BU315" s="46">
        <v>0</v>
      </c>
      <c r="BV315" s="46" t="s">
        <v>1148</v>
      </c>
      <c r="BW315" s="46">
        <v>0</v>
      </c>
      <c r="BX315" s="46" t="s">
        <v>1148</v>
      </c>
      <c r="BY315" s="46">
        <v>0</v>
      </c>
      <c r="BZ315" s="46" t="s">
        <v>1148</v>
      </c>
      <c r="CA315" s="46">
        <v>4</v>
      </c>
      <c r="CB315" s="46" t="s">
        <v>1148</v>
      </c>
      <c r="CC315" s="46">
        <v>0</v>
      </c>
      <c r="CD315" s="46" t="s">
        <v>1148</v>
      </c>
      <c r="CE315" s="209">
        <v>4</v>
      </c>
      <c r="CF315" s="7" t="s">
        <v>1148</v>
      </c>
      <c r="CH315" s="41">
        <v>2389640</v>
      </c>
      <c r="CI315" s="41" t="s">
        <v>1148</v>
      </c>
      <c r="CJ315" s="41">
        <v>427586</v>
      </c>
      <c r="CK315" s="41" t="s">
        <v>1148</v>
      </c>
      <c r="CL315" s="41">
        <v>95339</v>
      </c>
      <c r="CM315" s="41" t="s">
        <v>1148</v>
      </c>
      <c r="CN315" s="41">
        <v>511396</v>
      </c>
      <c r="CO315" s="41" t="s">
        <v>1148</v>
      </c>
      <c r="CP315" s="43">
        <v>3423961</v>
      </c>
      <c r="CQ315" s="7" t="s">
        <v>1148</v>
      </c>
      <c r="CS315" s="39">
        <v>24.905054715997917</v>
      </c>
      <c r="CT315" s="39" t="s">
        <v>1148</v>
      </c>
      <c r="CU315" s="39">
        <v>25.440947224370799</v>
      </c>
      <c r="CV315" s="39" t="s">
        <v>1148</v>
      </c>
      <c r="CW315" s="39">
        <v>24.026965725806452</v>
      </c>
      <c r="CX315" s="39" t="s">
        <v>1148</v>
      </c>
      <c r="CY315" s="39">
        <v>28.894061811401773</v>
      </c>
      <c r="CZ315" s="39" t="s">
        <v>1148</v>
      </c>
      <c r="DA315" s="44">
        <v>25.471351841932989</v>
      </c>
      <c r="DB315" s="7" t="s">
        <v>1148</v>
      </c>
      <c r="DC315" s="1" t="str">
        <f t="shared" si="4"/>
        <v>No</v>
      </c>
    </row>
    <row r="316" spans="1:107">
      <c r="A316" s="7" t="s">
        <v>1139</v>
      </c>
      <c r="B316" s="7" t="s">
        <v>1140</v>
      </c>
      <c r="C316" s="37" t="s">
        <v>32</v>
      </c>
      <c r="D316" s="298" t="s">
        <v>1141</v>
      </c>
      <c r="E316" s="299">
        <v>41068</v>
      </c>
      <c r="F316" s="27" t="s">
        <v>164</v>
      </c>
      <c r="G316" s="73" t="s">
        <v>160</v>
      </c>
      <c r="H316" s="35">
        <v>349064</v>
      </c>
      <c r="I316" s="35">
        <v>26</v>
      </c>
      <c r="J316" s="294"/>
      <c r="K316" s="8">
        <v>51999</v>
      </c>
      <c r="L316" s="8" t="s">
        <v>1148</v>
      </c>
      <c r="M316" s="8">
        <v>0</v>
      </c>
      <c r="N316" s="9" t="s">
        <v>1148</v>
      </c>
      <c r="O316" s="8">
        <v>0</v>
      </c>
      <c r="P316" s="9" t="s">
        <v>1148</v>
      </c>
      <c r="Q316" s="8">
        <v>1000</v>
      </c>
      <c r="R316" s="9" t="s">
        <v>1148</v>
      </c>
      <c r="S316" s="8">
        <v>0</v>
      </c>
      <c r="T316" s="9" t="s">
        <v>1148</v>
      </c>
      <c r="U316" s="33">
        <v>52999</v>
      </c>
      <c r="V316" s="9" t="s">
        <v>1148</v>
      </c>
      <c r="W316" s="30">
        <v>31.5</v>
      </c>
      <c r="X316" s="9" t="s">
        <v>1148</v>
      </c>
      <c r="Y316" s="30">
        <v>0</v>
      </c>
      <c r="Z316" s="9" t="s">
        <v>1148</v>
      </c>
      <c r="AA316" s="30">
        <v>0</v>
      </c>
      <c r="AB316" s="9" t="s">
        <v>1148</v>
      </c>
      <c r="AC316" s="30">
        <v>0.5</v>
      </c>
      <c r="AD316" s="9" t="s">
        <v>1148</v>
      </c>
      <c r="AE316" s="80">
        <v>0</v>
      </c>
      <c r="AF316" s="46" t="s">
        <v>1148</v>
      </c>
      <c r="AG316" s="88">
        <v>32</v>
      </c>
      <c r="AH316" s="47" t="s">
        <v>1148</v>
      </c>
      <c r="AJ316" s="83">
        <v>43564</v>
      </c>
      <c r="AK316" s="46" t="s">
        <v>1148</v>
      </c>
      <c r="AL316" s="83">
        <v>0</v>
      </c>
      <c r="AM316" s="46" t="s">
        <v>1148</v>
      </c>
      <c r="AN316" s="83">
        <v>0</v>
      </c>
      <c r="AO316" s="46" t="s">
        <v>1148</v>
      </c>
      <c r="AP316" s="83">
        <v>1000</v>
      </c>
      <c r="AQ316" s="46" t="s">
        <v>1148</v>
      </c>
      <c r="AR316" s="83">
        <v>0</v>
      </c>
      <c r="AS316" s="46" t="s">
        <v>1148</v>
      </c>
      <c r="AT316" s="204">
        <v>44564</v>
      </c>
      <c r="AU316" s="46" t="s">
        <v>1148</v>
      </c>
      <c r="AV316" s="46">
        <v>23.5</v>
      </c>
      <c r="AW316" s="46" t="s">
        <v>1148</v>
      </c>
      <c r="AX316" s="46">
        <v>0</v>
      </c>
      <c r="AY316" s="46" t="s">
        <v>1148</v>
      </c>
      <c r="AZ316" s="46">
        <v>0</v>
      </c>
      <c r="BA316" s="46" t="s">
        <v>1148</v>
      </c>
      <c r="BB316" s="46">
        <v>0.5</v>
      </c>
      <c r="BC316" s="46" t="s">
        <v>1148</v>
      </c>
      <c r="BD316" s="46">
        <v>0</v>
      </c>
      <c r="BE316" s="46" t="s">
        <v>1148</v>
      </c>
      <c r="BF316" s="209">
        <v>24</v>
      </c>
      <c r="BG316" s="7" t="s">
        <v>1148</v>
      </c>
      <c r="BI316" s="83">
        <v>8435</v>
      </c>
      <c r="BJ316" s="46" t="s">
        <v>1148</v>
      </c>
      <c r="BK316" s="83">
        <v>0</v>
      </c>
      <c r="BL316" s="46" t="s">
        <v>1148</v>
      </c>
      <c r="BM316" s="83">
        <v>0</v>
      </c>
      <c r="BN316" s="46" t="s">
        <v>1148</v>
      </c>
      <c r="BO316" s="83">
        <v>0</v>
      </c>
      <c r="BP316" s="46" t="s">
        <v>1148</v>
      </c>
      <c r="BQ316" s="83">
        <v>0</v>
      </c>
      <c r="BR316" s="46" t="s">
        <v>1148</v>
      </c>
      <c r="BS316" s="85">
        <v>8435</v>
      </c>
      <c r="BT316" s="46" t="s">
        <v>1148</v>
      </c>
      <c r="BU316" s="46">
        <v>8</v>
      </c>
      <c r="BV316" s="46" t="s">
        <v>1148</v>
      </c>
      <c r="BW316" s="46">
        <v>0</v>
      </c>
      <c r="BX316" s="46" t="s">
        <v>1148</v>
      </c>
      <c r="BY316" s="46">
        <v>0</v>
      </c>
      <c r="BZ316" s="46" t="s">
        <v>1148</v>
      </c>
      <c r="CA316" s="46">
        <v>0</v>
      </c>
      <c r="CB316" s="46" t="s">
        <v>1148</v>
      </c>
      <c r="CC316" s="46">
        <v>0</v>
      </c>
      <c r="CD316" s="46" t="s">
        <v>1148</v>
      </c>
      <c r="CE316" s="209">
        <v>8</v>
      </c>
      <c r="CF316" s="7" t="s">
        <v>1148</v>
      </c>
      <c r="CH316" s="41">
        <v>0</v>
      </c>
      <c r="CI316" s="41" t="s">
        <v>1148</v>
      </c>
      <c r="CJ316" s="41">
        <v>0</v>
      </c>
      <c r="CK316" s="41" t="s">
        <v>1148</v>
      </c>
      <c r="CL316" s="41">
        <v>0</v>
      </c>
      <c r="CM316" s="41" t="s">
        <v>1148</v>
      </c>
      <c r="CN316" s="41">
        <v>0</v>
      </c>
      <c r="CO316" s="41" t="s">
        <v>1148</v>
      </c>
      <c r="CP316" s="43">
        <v>0</v>
      </c>
      <c r="CQ316" s="7" t="s">
        <v>1148</v>
      </c>
      <c r="CS316" s="39">
        <v>0</v>
      </c>
      <c r="CT316" s="39" t="s">
        <v>1148</v>
      </c>
      <c r="CU316" s="39" t="s">
        <v>1148</v>
      </c>
      <c r="CV316" s="39" t="s">
        <v>1148</v>
      </c>
      <c r="CW316" s="39" t="s">
        <v>1148</v>
      </c>
      <c r="CX316" s="39" t="s">
        <v>1148</v>
      </c>
      <c r="CY316" s="39">
        <v>0</v>
      </c>
      <c r="CZ316" s="39" t="s">
        <v>1148</v>
      </c>
      <c r="DA316" s="44">
        <v>0</v>
      </c>
      <c r="DB316" s="7" t="s">
        <v>1148</v>
      </c>
      <c r="DC316" s="1" t="str">
        <f t="shared" si="4"/>
        <v>No</v>
      </c>
    </row>
    <row r="317" spans="1:107">
      <c r="A317" s="7" t="s">
        <v>183</v>
      </c>
      <c r="B317" s="7" t="s">
        <v>184</v>
      </c>
      <c r="C317" s="37" t="s">
        <v>70</v>
      </c>
      <c r="D317" s="298">
        <v>2177</v>
      </c>
      <c r="E317" s="299">
        <v>20177</v>
      </c>
      <c r="F317" s="27" t="s">
        <v>175</v>
      </c>
      <c r="G317" s="73" t="s">
        <v>160</v>
      </c>
      <c r="H317" s="35">
        <v>18351295</v>
      </c>
      <c r="I317" s="35">
        <v>26</v>
      </c>
      <c r="J317" s="294"/>
      <c r="K317" s="8">
        <v>157563</v>
      </c>
      <c r="L317" s="8" t="s">
        <v>1148</v>
      </c>
      <c r="M317" s="8">
        <v>72988</v>
      </c>
      <c r="N317" s="9" t="s">
        <v>1148</v>
      </c>
      <c r="O317" s="8">
        <v>0</v>
      </c>
      <c r="P317" s="9" t="s">
        <v>1148</v>
      </c>
      <c r="Q317" s="8">
        <v>44616</v>
      </c>
      <c r="R317" s="9" t="s">
        <v>1148</v>
      </c>
      <c r="S317" s="8">
        <v>0</v>
      </c>
      <c r="T317" s="9" t="s">
        <v>1148</v>
      </c>
      <c r="U317" s="33">
        <v>275167</v>
      </c>
      <c r="V317" s="9" t="s">
        <v>1148</v>
      </c>
      <c r="W317" s="30">
        <v>76</v>
      </c>
      <c r="X317" s="9" t="s">
        <v>1148</v>
      </c>
      <c r="Y317" s="30">
        <v>38</v>
      </c>
      <c r="Z317" s="9" t="s">
        <v>1148</v>
      </c>
      <c r="AA317" s="30">
        <v>0</v>
      </c>
      <c r="AB317" s="9" t="s">
        <v>1148</v>
      </c>
      <c r="AC317" s="30">
        <v>26</v>
      </c>
      <c r="AD317" s="9" t="s">
        <v>1148</v>
      </c>
      <c r="AE317" s="80">
        <v>0</v>
      </c>
      <c r="AF317" s="46" t="s">
        <v>1148</v>
      </c>
      <c r="AG317" s="88">
        <v>140</v>
      </c>
      <c r="AH317" s="47" t="s">
        <v>1148</v>
      </c>
      <c r="AJ317" s="83">
        <v>149110</v>
      </c>
      <c r="AK317" s="46" t="s">
        <v>1148</v>
      </c>
      <c r="AL317" s="83">
        <v>72275</v>
      </c>
      <c r="AM317" s="46" t="s">
        <v>1148</v>
      </c>
      <c r="AN317" s="83">
        <v>0</v>
      </c>
      <c r="AO317" s="46" t="s">
        <v>1148</v>
      </c>
      <c r="AP317" s="83">
        <v>37410</v>
      </c>
      <c r="AQ317" s="46" t="s">
        <v>1148</v>
      </c>
      <c r="AR317" s="83">
        <v>0</v>
      </c>
      <c r="AS317" s="46" t="s">
        <v>1148</v>
      </c>
      <c r="AT317" s="204">
        <v>258795</v>
      </c>
      <c r="AU317" s="46" t="s">
        <v>1148</v>
      </c>
      <c r="AV317" s="46">
        <v>65</v>
      </c>
      <c r="AW317" s="46" t="s">
        <v>1148</v>
      </c>
      <c r="AX317" s="46">
        <v>37</v>
      </c>
      <c r="AY317" s="46" t="s">
        <v>1148</v>
      </c>
      <c r="AZ317" s="46">
        <v>0</v>
      </c>
      <c r="BA317" s="46" t="s">
        <v>1148</v>
      </c>
      <c r="BB317" s="46">
        <v>18</v>
      </c>
      <c r="BC317" s="46" t="s">
        <v>1148</v>
      </c>
      <c r="BD317" s="46">
        <v>0</v>
      </c>
      <c r="BE317" s="46" t="s">
        <v>1148</v>
      </c>
      <c r="BF317" s="209">
        <v>120</v>
      </c>
      <c r="BG317" s="7" t="s">
        <v>1148</v>
      </c>
      <c r="BI317" s="83">
        <v>8453</v>
      </c>
      <c r="BJ317" s="46" t="s">
        <v>1148</v>
      </c>
      <c r="BK317" s="83">
        <v>713</v>
      </c>
      <c r="BL317" s="46" t="s">
        <v>1148</v>
      </c>
      <c r="BM317" s="83">
        <v>0</v>
      </c>
      <c r="BN317" s="46" t="s">
        <v>1148</v>
      </c>
      <c r="BO317" s="83">
        <v>7206</v>
      </c>
      <c r="BP317" s="46" t="s">
        <v>1148</v>
      </c>
      <c r="BQ317" s="83">
        <v>0</v>
      </c>
      <c r="BR317" s="46" t="s">
        <v>1148</v>
      </c>
      <c r="BS317" s="85">
        <v>16372</v>
      </c>
      <c r="BT317" s="46" t="s">
        <v>1148</v>
      </c>
      <c r="BU317" s="46">
        <v>11</v>
      </c>
      <c r="BV317" s="46" t="s">
        <v>1148</v>
      </c>
      <c r="BW317" s="46">
        <v>1</v>
      </c>
      <c r="BX317" s="46" t="s">
        <v>1148</v>
      </c>
      <c r="BY317" s="46">
        <v>0</v>
      </c>
      <c r="BZ317" s="46" t="s">
        <v>1148</v>
      </c>
      <c r="CA317" s="46">
        <v>8</v>
      </c>
      <c r="CB317" s="46" t="s">
        <v>1148</v>
      </c>
      <c r="CC317" s="46">
        <v>0</v>
      </c>
      <c r="CD317" s="46" t="s">
        <v>1148</v>
      </c>
      <c r="CE317" s="209">
        <v>20</v>
      </c>
      <c r="CF317" s="7" t="s">
        <v>1148</v>
      </c>
      <c r="CH317" s="41">
        <v>3035758</v>
      </c>
      <c r="CI317" s="41" t="s">
        <v>1148</v>
      </c>
      <c r="CJ317" s="41">
        <v>1679830</v>
      </c>
      <c r="CK317" s="41" t="s">
        <v>1148</v>
      </c>
      <c r="CL317" s="41">
        <v>0</v>
      </c>
      <c r="CM317" s="41" t="s">
        <v>1148</v>
      </c>
      <c r="CN317" s="41">
        <v>1520482</v>
      </c>
      <c r="CO317" s="41" t="s">
        <v>1148</v>
      </c>
      <c r="CP317" s="43">
        <v>6236070</v>
      </c>
      <c r="CQ317" s="7" t="s">
        <v>1148</v>
      </c>
      <c r="CS317" s="39">
        <v>19.266947189378218</v>
      </c>
      <c r="CT317" s="39" t="s">
        <v>1148</v>
      </c>
      <c r="CU317" s="39">
        <v>23.015153175864526</v>
      </c>
      <c r="CV317" s="39" t="s">
        <v>1148</v>
      </c>
      <c r="CW317" s="39" t="s">
        <v>1148</v>
      </c>
      <c r="CX317" s="39" t="s">
        <v>1148</v>
      </c>
      <c r="CY317" s="39">
        <v>34.079298906221986</v>
      </c>
      <c r="CZ317" s="39" t="s">
        <v>1148</v>
      </c>
      <c r="DA317" s="44">
        <v>22.662855647661239</v>
      </c>
      <c r="DB317" s="7" t="s">
        <v>1148</v>
      </c>
      <c r="DC317" s="1" t="str">
        <f t="shared" si="4"/>
        <v>No</v>
      </c>
    </row>
    <row r="318" spans="1:107">
      <c r="A318" s="7" t="s">
        <v>547</v>
      </c>
      <c r="B318" s="7" t="s">
        <v>546</v>
      </c>
      <c r="C318" s="37" t="s">
        <v>17</v>
      </c>
      <c r="D318" s="298">
        <v>9022</v>
      </c>
      <c r="E318" s="299">
        <v>90022</v>
      </c>
      <c r="F318" s="27" t="s">
        <v>164</v>
      </c>
      <c r="G318" s="73" t="s">
        <v>160</v>
      </c>
      <c r="H318" s="35">
        <v>12150996</v>
      </c>
      <c r="I318" s="35">
        <v>26</v>
      </c>
      <c r="J318" s="294"/>
      <c r="K318" s="8">
        <v>102169</v>
      </c>
      <c r="L318" s="8" t="s">
        <v>1148</v>
      </c>
      <c r="M318" s="8">
        <v>29146</v>
      </c>
      <c r="N318" s="9" t="s">
        <v>1148</v>
      </c>
      <c r="O318" s="8">
        <v>3238</v>
      </c>
      <c r="P318" s="9" t="s">
        <v>1148</v>
      </c>
      <c r="Q318" s="8">
        <v>18729</v>
      </c>
      <c r="R318" s="9" t="s">
        <v>1148</v>
      </c>
      <c r="S318" s="8">
        <v>0</v>
      </c>
      <c r="T318" s="9" t="s">
        <v>1148</v>
      </c>
      <c r="U318" s="33">
        <v>153282</v>
      </c>
      <c r="V318" s="9" t="s">
        <v>1148</v>
      </c>
      <c r="W318" s="30">
        <v>72</v>
      </c>
      <c r="X318" s="9" t="s">
        <v>1148</v>
      </c>
      <c r="Y318" s="30">
        <v>16.75</v>
      </c>
      <c r="Z318" s="9" t="s">
        <v>1148</v>
      </c>
      <c r="AA318" s="30">
        <v>2.25</v>
      </c>
      <c r="AB318" s="9" t="s">
        <v>1148</v>
      </c>
      <c r="AC318" s="30">
        <v>11</v>
      </c>
      <c r="AD318" s="9" t="s">
        <v>1148</v>
      </c>
      <c r="AE318" s="80">
        <v>0</v>
      </c>
      <c r="AF318" s="46" t="s">
        <v>1148</v>
      </c>
      <c r="AG318" s="88">
        <v>102</v>
      </c>
      <c r="AH318" s="47" t="s">
        <v>1148</v>
      </c>
      <c r="AJ318" s="83">
        <v>56778</v>
      </c>
      <c r="AK318" s="46" t="s">
        <v>1148</v>
      </c>
      <c r="AL318" s="83">
        <v>21072</v>
      </c>
      <c r="AM318" s="46" t="s">
        <v>1148</v>
      </c>
      <c r="AN318" s="83">
        <v>2341</v>
      </c>
      <c r="AO318" s="46" t="s">
        <v>1148</v>
      </c>
      <c r="AP318" s="83">
        <v>16324</v>
      </c>
      <c r="AQ318" s="46" t="s">
        <v>1148</v>
      </c>
      <c r="AR318" s="83">
        <v>0</v>
      </c>
      <c r="AS318" s="46" t="s">
        <v>1148</v>
      </c>
      <c r="AT318" s="204">
        <v>96515</v>
      </c>
      <c r="AU318" s="46" t="s">
        <v>1148</v>
      </c>
      <c r="AV318" s="46">
        <v>36</v>
      </c>
      <c r="AW318" s="46" t="s">
        <v>1148</v>
      </c>
      <c r="AX318" s="46">
        <v>11.75</v>
      </c>
      <c r="AY318" s="46" t="s">
        <v>1148</v>
      </c>
      <c r="AZ318" s="46">
        <v>1.25</v>
      </c>
      <c r="BA318" s="46" t="s">
        <v>1148</v>
      </c>
      <c r="BB318" s="46">
        <v>9</v>
      </c>
      <c r="BC318" s="46" t="s">
        <v>1148</v>
      </c>
      <c r="BD318" s="46">
        <v>0</v>
      </c>
      <c r="BE318" s="46" t="s">
        <v>1148</v>
      </c>
      <c r="BF318" s="209">
        <v>58</v>
      </c>
      <c r="BG318" s="7" t="s">
        <v>1148</v>
      </c>
      <c r="BI318" s="83">
        <v>45391</v>
      </c>
      <c r="BJ318" s="46" t="s">
        <v>1148</v>
      </c>
      <c r="BK318" s="83">
        <v>8074</v>
      </c>
      <c r="BL318" s="46" t="s">
        <v>1148</v>
      </c>
      <c r="BM318" s="83">
        <v>897</v>
      </c>
      <c r="BN318" s="46" t="s">
        <v>1148</v>
      </c>
      <c r="BO318" s="83">
        <v>2405</v>
      </c>
      <c r="BP318" s="46" t="s">
        <v>1148</v>
      </c>
      <c r="BQ318" s="83">
        <v>0</v>
      </c>
      <c r="BR318" s="46" t="s">
        <v>1148</v>
      </c>
      <c r="BS318" s="85">
        <v>56767</v>
      </c>
      <c r="BT318" s="46" t="s">
        <v>1148</v>
      </c>
      <c r="BU318" s="46">
        <v>36</v>
      </c>
      <c r="BV318" s="46" t="s">
        <v>1148</v>
      </c>
      <c r="BW318" s="46">
        <v>5</v>
      </c>
      <c r="BX318" s="46" t="s">
        <v>1148</v>
      </c>
      <c r="BY318" s="46">
        <v>1</v>
      </c>
      <c r="BZ318" s="46" t="s">
        <v>1148</v>
      </c>
      <c r="CA318" s="46">
        <v>2</v>
      </c>
      <c r="CB318" s="46" t="s">
        <v>1148</v>
      </c>
      <c r="CC318" s="46">
        <v>0</v>
      </c>
      <c r="CD318" s="46" t="s">
        <v>1148</v>
      </c>
      <c r="CE318" s="209">
        <v>44</v>
      </c>
      <c r="CF318" s="7" t="s">
        <v>1148</v>
      </c>
      <c r="CH318" s="41">
        <v>0</v>
      </c>
      <c r="CI318" s="41" t="s">
        <v>1148</v>
      </c>
      <c r="CJ318" s="41">
        <v>0</v>
      </c>
      <c r="CK318" s="41" t="s">
        <v>1148</v>
      </c>
      <c r="CL318" s="41">
        <v>0</v>
      </c>
      <c r="CM318" s="41" t="s">
        <v>1148</v>
      </c>
      <c r="CN318" s="41">
        <v>0</v>
      </c>
      <c r="CO318" s="41" t="s">
        <v>1148</v>
      </c>
      <c r="CP318" s="43">
        <v>0</v>
      </c>
      <c r="CQ318" s="7" t="s">
        <v>1148</v>
      </c>
      <c r="CS318" s="39">
        <v>0</v>
      </c>
      <c r="CT318" s="39" t="s">
        <v>1148</v>
      </c>
      <c r="CU318" s="39">
        <v>0</v>
      </c>
      <c r="CV318" s="39" t="s">
        <v>1148</v>
      </c>
      <c r="CW318" s="39">
        <v>0</v>
      </c>
      <c r="CX318" s="39" t="s">
        <v>1148</v>
      </c>
      <c r="CY318" s="39">
        <v>0</v>
      </c>
      <c r="CZ318" s="39" t="s">
        <v>1148</v>
      </c>
      <c r="DA318" s="44">
        <v>0</v>
      </c>
      <c r="DB318" s="7" t="s">
        <v>1148</v>
      </c>
      <c r="DC318" s="1" t="str">
        <f t="shared" si="4"/>
        <v>No</v>
      </c>
    </row>
    <row r="319" spans="1:107">
      <c r="A319" s="7" t="s">
        <v>314</v>
      </c>
      <c r="B319" s="7" t="s">
        <v>315</v>
      </c>
      <c r="C319" s="37" t="s">
        <v>17</v>
      </c>
      <c r="D319" s="298">
        <v>9086</v>
      </c>
      <c r="E319" s="299">
        <v>90086</v>
      </c>
      <c r="F319" s="27" t="s">
        <v>164</v>
      </c>
      <c r="G319" s="73" t="s">
        <v>160</v>
      </c>
      <c r="H319" s="35">
        <v>1932666</v>
      </c>
      <c r="I319" s="35">
        <v>25</v>
      </c>
      <c r="J319" s="294"/>
      <c r="K319" s="8">
        <v>64657</v>
      </c>
      <c r="L319" s="8" t="s">
        <v>1148</v>
      </c>
      <c r="M319" s="8">
        <v>0</v>
      </c>
      <c r="N319" s="9" t="s">
        <v>1148</v>
      </c>
      <c r="O319" s="8">
        <v>0</v>
      </c>
      <c r="P319" s="9" t="s">
        <v>1148</v>
      </c>
      <c r="Q319" s="8">
        <v>6320</v>
      </c>
      <c r="R319" s="9" t="s">
        <v>1148</v>
      </c>
      <c r="S319" s="8">
        <v>0</v>
      </c>
      <c r="T319" s="9" t="s">
        <v>1148</v>
      </c>
      <c r="U319" s="33">
        <v>70977</v>
      </c>
      <c r="V319" s="9" t="s">
        <v>1148</v>
      </c>
      <c r="W319" s="30">
        <v>38</v>
      </c>
      <c r="X319" s="9" t="s">
        <v>1148</v>
      </c>
      <c r="Y319" s="30">
        <v>0</v>
      </c>
      <c r="Z319" s="9" t="s">
        <v>1148</v>
      </c>
      <c r="AA319" s="30">
        <v>0</v>
      </c>
      <c r="AB319" s="9" t="s">
        <v>1148</v>
      </c>
      <c r="AC319" s="30">
        <v>3</v>
      </c>
      <c r="AD319" s="9" t="s">
        <v>1148</v>
      </c>
      <c r="AE319" s="80">
        <v>0</v>
      </c>
      <c r="AF319" s="46" t="s">
        <v>1148</v>
      </c>
      <c r="AG319" s="88">
        <v>41</v>
      </c>
      <c r="AH319" s="47" t="s">
        <v>1148</v>
      </c>
      <c r="AJ319" s="83">
        <v>43949</v>
      </c>
      <c r="AK319" s="46" t="s">
        <v>1148</v>
      </c>
      <c r="AL319" s="83">
        <v>0</v>
      </c>
      <c r="AM319" s="46" t="s">
        <v>1148</v>
      </c>
      <c r="AN319" s="83">
        <v>0</v>
      </c>
      <c r="AO319" s="46" t="s">
        <v>1148</v>
      </c>
      <c r="AP319" s="83">
        <v>6320</v>
      </c>
      <c r="AQ319" s="46" t="s">
        <v>1148</v>
      </c>
      <c r="AR319" s="83">
        <v>0</v>
      </c>
      <c r="AS319" s="46" t="s">
        <v>1148</v>
      </c>
      <c r="AT319" s="204">
        <v>50269</v>
      </c>
      <c r="AU319" s="46" t="s">
        <v>1148</v>
      </c>
      <c r="AV319" s="46">
        <v>31</v>
      </c>
      <c r="AW319" s="46" t="s">
        <v>1148</v>
      </c>
      <c r="AX319" s="46">
        <v>0</v>
      </c>
      <c r="AY319" s="46" t="s">
        <v>1148</v>
      </c>
      <c r="AZ319" s="46">
        <v>0</v>
      </c>
      <c r="BA319" s="46" t="s">
        <v>1148</v>
      </c>
      <c r="BB319" s="46">
        <v>3</v>
      </c>
      <c r="BC319" s="46" t="s">
        <v>1148</v>
      </c>
      <c r="BD319" s="46">
        <v>0</v>
      </c>
      <c r="BE319" s="46" t="s">
        <v>1148</v>
      </c>
      <c r="BF319" s="209">
        <v>34</v>
      </c>
      <c r="BG319" s="7" t="s">
        <v>1148</v>
      </c>
      <c r="BI319" s="83">
        <v>20708</v>
      </c>
      <c r="BJ319" s="46" t="s">
        <v>1148</v>
      </c>
      <c r="BK319" s="83">
        <v>0</v>
      </c>
      <c r="BL319" s="46" t="s">
        <v>1148</v>
      </c>
      <c r="BM319" s="83">
        <v>0</v>
      </c>
      <c r="BN319" s="46" t="s">
        <v>1148</v>
      </c>
      <c r="BO319" s="83">
        <v>0</v>
      </c>
      <c r="BP319" s="46" t="s">
        <v>1148</v>
      </c>
      <c r="BQ319" s="83">
        <v>0</v>
      </c>
      <c r="BR319" s="46" t="s">
        <v>1148</v>
      </c>
      <c r="BS319" s="85">
        <v>20708</v>
      </c>
      <c r="BT319" s="46" t="s">
        <v>1148</v>
      </c>
      <c r="BU319" s="46">
        <v>7</v>
      </c>
      <c r="BV319" s="46" t="s">
        <v>1148</v>
      </c>
      <c r="BW319" s="46">
        <v>0</v>
      </c>
      <c r="BX319" s="46" t="s">
        <v>1148</v>
      </c>
      <c r="BY319" s="46">
        <v>0</v>
      </c>
      <c r="BZ319" s="46" t="s">
        <v>1148</v>
      </c>
      <c r="CA319" s="46">
        <v>0</v>
      </c>
      <c r="CB319" s="46" t="s">
        <v>1148</v>
      </c>
      <c r="CC319" s="46">
        <v>0</v>
      </c>
      <c r="CD319" s="46" t="s">
        <v>1148</v>
      </c>
      <c r="CE319" s="209">
        <v>7</v>
      </c>
      <c r="CF319" s="7" t="s">
        <v>1148</v>
      </c>
      <c r="CH319" s="41">
        <v>0</v>
      </c>
      <c r="CI319" s="41" t="s">
        <v>1148</v>
      </c>
      <c r="CJ319" s="41">
        <v>0</v>
      </c>
      <c r="CK319" s="41" t="s">
        <v>1148</v>
      </c>
      <c r="CL319" s="41">
        <v>0</v>
      </c>
      <c r="CM319" s="41" t="s">
        <v>1148</v>
      </c>
      <c r="CN319" s="41">
        <v>0</v>
      </c>
      <c r="CO319" s="41" t="s">
        <v>1148</v>
      </c>
      <c r="CP319" s="43">
        <v>0</v>
      </c>
      <c r="CQ319" s="7" t="s">
        <v>1148</v>
      </c>
      <c r="CS319" s="39">
        <v>0</v>
      </c>
      <c r="CT319" s="39" t="s">
        <v>1148</v>
      </c>
      <c r="CU319" s="39" t="s">
        <v>1148</v>
      </c>
      <c r="CV319" s="39" t="s">
        <v>1148</v>
      </c>
      <c r="CW319" s="39" t="s">
        <v>1148</v>
      </c>
      <c r="CX319" s="39" t="s">
        <v>1148</v>
      </c>
      <c r="CY319" s="39">
        <v>0</v>
      </c>
      <c r="CZ319" s="39" t="s">
        <v>1148</v>
      </c>
      <c r="DA319" s="44">
        <v>0</v>
      </c>
      <c r="DB319" s="7" t="s">
        <v>1148</v>
      </c>
      <c r="DC319" s="1" t="str">
        <f t="shared" si="4"/>
        <v>No</v>
      </c>
    </row>
    <row r="320" spans="1:107">
      <c r="A320" s="7" t="s">
        <v>207</v>
      </c>
      <c r="B320" s="7" t="s">
        <v>208</v>
      </c>
      <c r="C320" s="37" t="s">
        <v>36</v>
      </c>
      <c r="D320" s="298">
        <v>4047</v>
      </c>
      <c r="E320" s="299">
        <v>40047</v>
      </c>
      <c r="F320" s="27" t="s">
        <v>164</v>
      </c>
      <c r="G320" s="73" t="s">
        <v>160</v>
      </c>
      <c r="H320" s="35">
        <v>128754</v>
      </c>
      <c r="I320" s="35">
        <v>25</v>
      </c>
      <c r="J320" s="294"/>
      <c r="K320" s="8">
        <v>80027</v>
      </c>
      <c r="L320" s="8" t="s">
        <v>1148</v>
      </c>
      <c r="M320" s="8">
        <v>16205</v>
      </c>
      <c r="N320" s="9" t="s">
        <v>1148</v>
      </c>
      <c r="O320" s="8">
        <v>5810</v>
      </c>
      <c r="P320" s="9" t="s">
        <v>1148</v>
      </c>
      <c r="Q320" s="8">
        <v>13854</v>
      </c>
      <c r="R320" s="9" t="s">
        <v>1148</v>
      </c>
      <c r="S320" s="8">
        <v>0</v>
      </c>
      <c r="T320" s="9" t="s">
        <v>1148</v>
      </c>
      <c r="U320" s="33">
        <v>115896</v>
      </c>
      <c r="V320" s="9" t="s">
        <v>1148</v>
      </c>
      <c r="W320" s="30">
        <v>63</v>
      </c>
      <c r="X320" s="9" t="s">
        <v>1148</v>
      </c>
      <c r="Y320" s="30">
        <v>8.6</v>
      </c>
      <c r="Z320" s="9" t="s">
        <v>1148</v>
      </c>
      <c r="AA320" s="30">
        <v>3.4</v>
      </c>
      <c r="AB320" s="9" t="s">
        <v>1148</v>
      </c>
      <c r="AC320" s="30">
        <v>7</v>
      </c>
      <c r="AD320" s="9" t="s">
        <v>1148</v>
      </c>
      <c r="AE320" s="80">
        <v>0</v>
      </c>
      <c r="AF320" s="46" t="s">
        <v>1148</v>
      </c>
      <c r="AG320" s="88">
        <v>82</v>
      </c>
      <c r="AH320" s="47" t="s">
        <v>1148</v>
      </c>
      <c r="AJ320" s="83">
        <v>70253</v>
      </c>
      <c r="AK320" s="46" t="s">
        <v>1148</v>
      </c>
      <c r="AL320" s="83">
        <v>16205</v>
      </c>
      <c r="AM320" s="46" t="s">
        <v>1148</v>
      </c>
      <c r="AN320" s="83">
        <v>5810</v>
      </c>
      <c r="AO320" s="46" t="s">
        <v>1148</v>
      </c>
      <c r="AP320" s="83">
        <v>13854</v>
      </c>
      <c r="AQ320" s="46" t="s">
        <v>1148</v>
      </c>
      <c r="AR320" s="83">
        <v>0</v>
      </c>
      <c r="AS320" s="46" t="s">
        <v>1148</v>
      </c>
      <c r="AT320" s="204">
        <v>106122</v>
      </c>
      <c r="AU320" s="46" t="s">
        <v>1148</v>
      </c>
      <c r="AV320" s="46">
        <v>40</v>
      </c>
      <c r="AW320" s="46" t="s">
        <v>1148</v>
      </c>
      <c r="AX320" s="46">
        <v>8.6</v>
      </c>
      <c r="AY320" s="46" t="s">
        <v>1148</v>
      </c>
      <c r="AZ320" s="46">
        <v>3.4</v>
      </c>
      <c r="BA320" s="46" t="s">
        <v>1148</v>
      </c>
      <c r="BB320" s="46">
        <v>7</v>
      </c>
      <c r="BC320" s="46" t="s">
        <v>1148</v>
      </c>
      <c r="BD320" s="46">
        <v>0</v>
      </c>
      <c r="BE320" s="46" t="s">
        <v>1148</v>
      </c>
      <c r="BF320" s="209">
        <v>59</v>
      </c>
      <c r="BG320" s="7" t="s">
        <v>1148</v>
      </c>
      <c r="BI320" s="83">
        <v>9774</v>
      </c>
      <c r="BJ320" s="46" t="s">
        <v>1148</v>
      </c>
      <c r="BK320" s="83">
        <v>0</v>
      </c>
      <c r="BL320" s="46" t="s">
        <v>1148</v>
      </c>
      <c r="BM320" s="83">
        <v>0</v>
      </c>
      <c r="BN320" s="46" t="s">
        <v>1148</v>
      </c>
      <c r="BO320" s="83">
        <v>0</v>
      </c>
      <c r="BP320" s="46" t="s">
        <v>1148</v>
      </c>
      <c r="BQ320" s="83">
        <v>0</v>
      </c>
      <c r="BR320" s="46" t="s">
        <v>1148</v>
      </c>
      <c r="BS320" s="85">
        <v>9774</v>
      </c>
      <c r="BT320" s="46" t="s">
        <v>1148</v>
      </c>
      <c r="BU320" s="46">
        <v>23</v>
      </c>
      <c r="BV320" s="46" t="s">
        <v>1148</v>
      </c>
      <c r="BW320" s="46">
        <v>0</v>
      </c>
      <c r="BX320" s="46" t="s">
        <v>1148</v>
      </c>
      <c r="BY320" s="46">
        <v>0</v>
      </c>
      <c r="BZ320" s="46" t="s">
        <v>1148</v>
      </c>
      <c r="CA320" s="46">
        <v>0</v>
      </c>
      <c r="CB320" s="46" t="s">
        <v>1148</v>
      </c>
      <c r="CC320" s="46">
        <v>0</v>
      </c>
      <c r="CD320" s="46" t="s">
        <v>1148</v>
      </c>
      <c r="CE320" s="209">
        <v>23</v>
      </c>
      <c r="CF320" s="7" t="s">
        <v>1148</v>
      </c>
      <c r="CH320" s="41">
        <v>2129191</v>
      </c>
      <c r="CI320" s="41" t="s">
        <v>1148</v>
      </c>
      <c r="CJ320" s="41">
        <v>441757</v>
      </c>
      <c r="CK320" s="41" t="s">
        <v>1148</v>
      </c>
      <c r="CL320" s="41">
        <v>73694</v>
      </c>
      <c r="CM320" s="41" t="s">
        <v>1148</v>
      </c>
      <c r="CN320" s="41">
        <v>300846</v>
      </c>
      <c r="CO320" s="41" t="s">
        <v>1148</v>
      </c>
      <c r="CP320" s="43">
        <v>2945488</v>
      </c>
      <c r="CQ320" s="7" t="s">
        <v>1148</v>
      </c>
      <c r="CS320" s="39">
        <v>26.605908006047958</v>
      </c>
      <c r="CT320" s="39" t="s">
        <v>1148</v>
      </c>
      <c r="CU320" s="39">
        <v>27.260536871336008</v>
      </c>
      <c r="CV320" s="39" t="s">
        <v>1148</v>
      </c>
      <c r="CW320" s="39">
        <v>12.683993115318417</v>
      </c>
      <c r="CX320" s="39" t="s">
        <v>1148</v>
      </c>
      <c r="CY320" s="39">
        <v>21.715461238631441</v>
      </c>
      <c r="CZ320" s="39" t="s">
        <v>1148</v>
      </c>
      <c r="DA320" s="44">
        <v>25.414923724718712</v>
      </c>
      <c r="DB320" s="7" t="s">
        <v>1148</v>
      </c>
      <c r="DC320" s="1" t="str">
        <f t="shared" si="4"/>
        <v>No</v>
      </c>
    </row>
    <row r="321" spans="1:107">
      <c r="A321" s="7" t="s">
        <v>162</v>
      </c>
      <c r="B321" s="7" t="s">
        <v>163</v>
      </c>
      <c r="C321" s="37" t="s">
        <v>17</v>
      </c>
      <c r="D321" s="298">
        <v>9119</v>
      </c>
      <c r="E321" s="299">
        <v>90119</v>
      </c>
      <c r="F321" s="27" t="s">
        <v>164</v>
      </c>
      <c r="G321" s="73" t="s">
        <v>160</v>
      </c>
      <c r="H321" s="35">
        <v>583681</v>
      </c>
      <c r="I321" s="35">
        <v>25</v>
      </c>
      <c r="J321" s="294"/>
      <c r="K321" s="8">
        <v>32287</v>
      </c>
      <c r="L321" s="8" t="s">
        <v>1148</v>
      </c>
      <c r="M321" s="8">
        <v>11550</v>
      </c>
      <c r="N321" s="9" t="s">
        <v>1148</v>
      </c>
      <c r="O321" s="8">
        <v>0</v>
      </c>
      <c r="P321" s="9" t="s">
        <v>1148</v>
      </c>
      <c r="Q321" s="8">
        <v>5773</v>
      </c>
      <c r="R321" s="9" t="s">
        <v>1148</v>
      </c>
      <c r="S321" s="8">
        <v>0</v>
      </c>
      <c r="T321" s="9" t="s">
        <v>1148</v>
      </c>
      <c r="U321" s="33">
        <v>49610</v>
      </c>
      <c r="V321" s="9" t="s">
        <v>1148</v>
      </c>
      <c r="W321" s="30">
        <v>83</v>
      </c>
      <c r="X321" s="9" t="s">
        <v>1148</v>
      </c>
      <c r="Y321" s="30">
        <v>8</v>
      </c>
      <c r="Z321" s="9" t="s">
        <v>1148</v>
      </c>
      <c r="AA321" s="30">
        <v>0</v>
      </c>
      <c r="AB321" s="9" t="s">
        <v>1148</v>
      </c>
      <c r="AC321" s="30">
        <v>17</v>
      </c>
      <c r="AD321" s="9" t="s">
        <v>1148</v>
      </c>
      <c r="AE321" s="80">
        <v>0</v>
      </c>
      <c r="AF321" s="46" t="s">
        <v>1148</v>
      </c>
      <c r="AG321" s="88">
        <v>108</v>
      </c>
      <c r="AH321" s="47" t="s">
        <v>1148</v>
      </c>
      <c r="AJ321" s="83">
        <v>3816</v>
      </c>
      <c r="AK321" s="46" t="s">
        <v>1148</v>
      </c>
      <c r="AL321" s="83">
        <v>9437</v>
      </c>
      <c r="AM321" s="46" t="s">
        <v>1148</v>
      </c>
      <c r="AN321" s="83">
        <v>0</v>
      </c>
      <c r="AO321" s="46" t="s">
        <v>1148</v>
      </c>
      <c r="AP321" s="83">
        <v>2188</v>
      </c>
      <c r="AQ321" s="46" t="s">
        <v>1148</v>
      </c>
      <c r="AR321" s="83">
        <v>0</v>
      </c>
      <c r="AS321" s="46" t="s">
        <v>1148</v>
      </c>
      <c r="AT321" s="204">
        <v>15441</v>
      </c>
      <c r="AU321" s="46" t="s">
        <v>1148</v>
      </c>
      <c r="AV321" s="46">
        <v>2</v>
      </c>
      <c r="AW321" s="46" t="s">
        <v>1148</v>
      </c>
      <c r="AX321" s="46">
        <v>5</v>
      </c>
      <c r="AY321" s="46" t="s">
        <v>1148</v>
      </c>
      <c r="AZ321" s="46">
        <v>0</v>
      </c>
      <c r="BA321" s="46" t="s">
        <v>1148</v>
      </c>
      <c r="BB321" s="46">
        <v>1</v>
      </c>
      <c r="BC321" s="46" t="s">
        <v>1148</v>
      </c>
      <c r="BD321" s="46">
        <v>0</v>
      </c>
      <c r="BE321" s="46" t="s">
        <v>1148</v>
      </c>
      <c r="BF321" s="209">
        <v>8</v>
      </c>
      <c r="BG321" s="7" t="s">
        <v>1148</v>
      </c>
      <c r="BI321" s="83">
        <v>28471</v>
      </c>
      <c r="BJ321" s="46" t="s">
        <v>1148</v>
      </c>
      <c r="BK321" s="83">
        <v>2113</v>
      </c>
      <c r="BL321" s="46" t="s">
        <v>1148</v>
      </c>
      <c r="BM321" s="83">
        <v>0</v>
      </c>
      <c r="BN321" s="46" t="s">
        <v>1148</v>
      </c>
      <c r="BO321" s="83">
        <v>3585</v>
      </c>
      <c r="BP321" s="46" t="s">
        <v>1148</v>
      </c>
      <c r="BQ321" s="83">
        <v>0</v>
      </c>
      <c r="BR321" s="46" t="s">
        <v>1148</v>
      </c>
      <c r="BS321" s="85">
        <v>34169</v>
      </c>
      <c r="BT321" s="46" t="s">
        <v>1148</v>
      </c>
      <c r="BU321" s="46">
        <v>81</v>
      </c>
      <c r="BV321" s="46" t="s">
        <v>1148</v>
      </c>
      <c r="BW321" s="46">
        <v>3</v>
      </c>
      <c r="BX321" s="46" t="s">
        <v>1148</v>
      </c>
      <c r="BY321" s="46">
        <v>0</v>
      </c>
      <c r="BZ321" s="46" t="s">
        <v>1148</v>
      </c>
      <c r="CA321" s="46">
        <v>16</v>
      </c>
      <c r="CB321" s="46" t="s">
        <v>1148</v>
      </c>
      <c r="CC321" s="46">
        <v>0</v>
      </c>
      <c r="CD321" s="46" t="s">
        <v>1148</v>
      </c>
      <c r="CE321" s="209">
        <v>100</v>
      </c>
      <c r="CF321" s="7" t="s">
        <v>1148</v>
      </c>
      <c r="CH321" s="41">
        <v>0</v>
      </c>
      <c r="CI321" s="41" t="s">
        <v>1148</v>
      </c>
      <c r="CJ321" s="41">
        <v>0</v>
      </c>
      <c r="CK321" s="41" t="s">
        <v>1148</v>
      </c>
      <c r="CL321" s="41">
        <v>0</v>
      </c>
      <c r="CM321" s="41" t="s">
        <v>1148</v>
      </c>
      <c r="CN321" s="41">
        <v>0</v>
      </c>
      <c r="CO321" s="41" t="s">
        <v>1148</v>
      </c>
      <c r="CP321" s="43">
        <v>0</v>
      </c>
      <c r="CQ321" s="7" t="s">
        <v>1148</v>
      </c>
      <c r="CS321" s="39">
        <v>0</v>
      </c>
      <c r="CT321" s="39" t="s">
        <v>1148</v>
      </c>
      <c r="CU321" s="39">
        <v>0</v>
      </c>
      <c r="CV321" s="39" t="s">
        <v>1148</v>
      </c>
      <c r="CW321" s="39" t="s">
        <v>1148</v>
      </c>
      <c r="CX321" s="39" t="s">
        <v>1148</v>
      </c>
      <c r="CY321" s="39">
        <v>0</v>
      </c>
      <c r="CZ321" s="39" t="s">
        <v>1148</v>
      </c>
      <c r="DA321" s="44">
        <v>0</v>
      </c>
      <c r="DB321" s="7" t="s">
        <v>1148</v>
      </c>
      <c r="DC321" s="1" t="str">
        <f t="shared" si="4"/>
        <v>No</v>
      </c>
    </row>
    <row r="322" spans="1:107">
      <c r="A322" s="7" t="s">
        <v>773</v>
      </c>
      <c r="B322" s="7" t="s">
        <v>774</v>
      </c>
      <c r="C322" s="37" t="s">
        <v>62</v>
      </c>
      <c r="D322" s="298">
        <v>1119</v>
      </c>
      <c r="E322" s="299">
        <v>10119</v>
      </c>
      <c r="F322" s="27" t="s">
        <v>114</v>
      </c>
      <c r="G322" s="73" t="s">
        <v>160</v>
      </c>
      <c r="H322" s="35">
        <v>88087</v>
      </c>
      <c r="I322" s="35">
        <v>25</v>
      </c>
      <c r="J322" s="294"/>
      <c r="K322" s="8">
        <v>73903</v>
      </c>
      <c r="L322" s="8" t="s">
        <v>1148</v>
      </c>
      <c r="M322" s="8">
        <v>10253</v>
      </c>
      <c r="N322" s="9" t="s">
        <v>1148</v>
      </c>
      <c r="O322" s="8">
        <v>0</v>
      </c>
      <c r="P322" s="9" t="s">
        <v>1148</v>
      </c>
      <c r="Q322" s="8">
        <v>31184</v>
      </c>
      <c r="R322" s="9" t="s">
        <v>1148</v>
      </c>
      <c r="S322" s="8">
        <v>0</v>
      </c>
      <c r="T322" s="9" t="s">
        <v>1148</v>
      </c>
      <c r="U322" s="33">
        <v>115340</v>
      </c>
      <c r="V322" s="9" t="s">
        <v>1148</v>
      </c>
      <c r="W322" s="30">
        <v>98</v>
      </c>
      <c r="X322" s="9" t="s">
        <v>1148</v>
      </c>
      <c r="Y322" s="30">
        <v>8</v>
      </c>
      <c r="Z322" s="9" t="s">
        <v>1148</v>
      </c>
      <c r="AA322" s="30">
        <v>0</v>
      </c>
      <c r="AB322" s="9" t="s">
        <v>1148</v>
      </c>
      <c r="AC322" s="30">
        <v>32</v>
      </c>
      <c r="AD322" s="9" t="s">
        <v>1148</v>
      </c>
      <c r="AE322" s="80">
        <v>0</v>
      </c>
      <c r="AF322" s="46" t="s">
        <v>1148</v>
      </c>
      <c r="AG322" s="88">
        <v>138</v>
      </c>
      <c r="AH322" s="47" t="s">
        <v>1148</v>
      </c>
      <c r="AJ322" s="83">
        <v>10995</v>
      </c>
      <c r="AK322" s="46" t="s">
        <v>1148</v>
      </c>
      <c r="AL322" s="83">
        <v>8991</v>
      </c>
      <c r="AM322" s="46" t="s">
        <v>1148</v>
      </c>
      <c r="AN322" s="83">
        <v>0</v>
      </c>
      <c r="AO322" s="46" t="s">
        <v>1148</v>
      </c>
      <c r="AP322" s="83">
        <v>16235</v>
      </c>
      <c r="AQ322" s="46" t="s">
        <v>1148</v>
      </c>
      <c r="AR322" s="83">
        <v>0</v>
      </c>
      <c r="AS322" s="46" t="s">
        <v>1148</v>
      </c>
      <c r="AT322" s="204">
        <v>36221</v>
      </c>
      <c r="AU322" s="46" t="s">
        <v>1148</v>
      </c>
      <c r="AV322" s="46">
        <v>6</v>
      </c>
      <c r="AW322" s="46" t="s">
        <v>1148</v>
      </c>
      <c r="AX322" s="46">
        <v>5</v>
      </c>
      <c r="AY322" s="46" t="s">
        <v>1148</v>
      </c>
      <c r="AZ322" s="46">
        <v>0</v>
      </c>
      <c r="BA322" s="46" t="s">
        <v>1148</v>
      </c>
      <c r="BB322" s="46">
        <v>9</v>
      </c>
      <c r="BC322" s="46" t="s">
        <v>1148</v>
      </c>
      <c r="BD322" s="46">
        <v>0</v>
      </c>
      <c r="BE322" s="46" t="s">
        <v>1148</v>
      </c>
      <c r="BF322" s="209">
        <v>20</v>
      </c>
      <c r="BG322" s="7" t="s">
        <v>1148</v>
      </c>
      <c r="BI322" s="83">
        <v>62908</v>
      </c>
      <c r="BJ322" s="46" t="s">
        <v>1148</v>
      </c>
      <c r="BK322" s="83">
        <v>1262</v>
      </c>
      <c r="BL322" s="46" t="s">
        <v>1148</v>
      </c>
      <c r="BM322" s="83">
        <v>0</v>
      </c>
      <c r="BN322" s="46" t="s">
        <v>1148</v>
      </c>
      <c r="BO322" s="83">
        <v>14949</v>
      </c>
      <c r="BP322" s="46" t="s">
        <v>1148</v>
      </c>
      <c r="BQ322" s="83">
        <v>0</v>
      </c>
      <c r="BR322" s="46" t="s">
        <v>1148</v>
      </c>
      <c r="BS322" s="85">
        <v>79119</v>
      </c>
      <c r="BT322" s="46" t="s">
        <v>1148</v>
      </c>
      <c r="BU322" s="46">
        <v>92</v>
      </c>
      <c r="BV322" s="46" t="s">
        <v>1148</v>
      </c>
      <c r="BW322" s="46">
        <v>3</v>
      </c>
      <c r="BX322" s="46" t="s">
        <v>1148</v>
      </c>
      <c r="BY322" s="46">
        <v>0</v>
      </c>
      <c r="BZ322" s="46" t="s">
        <v>1148</v>
      </c>
      <c r="CA322" s="46">
        <v>23</v>
      </c>
      <c r="CB322" s="46" t="s">
        <v>1148</v>
      </c>
      <c r="CC322" s="46">
        <v>0</v>
      </c>
      <c r="CD322" s="46" t="s">
        <v>1148</v>
      </c>
      <c r="CE322" s="209">
        <v>118</v>
      </c>
      <c r="CF322" s="7" t="s">
        <v>1148</v>
      </c>
      <c r="CH322" s="41">
        <v>928823</v>
      </c>
      <c r="CI322" s="41" t="s">
        <v>1148</v>
      </c>
      <c r="CJ322" s="41">
        <v>249535</v>
      </c>
      <c r="CK322" s="41" t="s">
        <v>1148</v>
      </c>
      <c r="CL322" s="41">
        <v>0</v>
      </c>
      <c r="CM322" s="41" t="s">
        <v>1148</v>
      </c>
      <c r="CN322" s="41">
        <v>577433</v>
      </c>
      <c r="CO322" s="41" t="s">
        <v>1148</v>
      </c>
      <c r="CP322" s="43">
        <v>1755791</v>
      </c>
      <c r="CQ322" s="7" t="s">
        <v>1148</v>
      </c>
      <c r="CS322" s="39">
        <v>12.568136611504269</v>
      </c>
      <c r="CT322" s="39" t="s">
        <v>1148</v>
      </c>
      <c r="CU322" s="39">
        <v>24.337754803472155</v>
      </c>
      <c r="CV322" s="39" t="s">
        <v>1148</v>
      </c>
      <c r="CW322" s="39" t="s">
        <v>1148</v>
      </c>
      <c r="CX322" s="39" t="s">
        <v>1148</v>
      </c>
      <c r="CY322" s="39">
        <v>18.516963827603899</v>
      </c>
      <c r="CZ322" s="39" t="s">
        <v>1148</v>
      </c>
      <c r="DA322" s="44">
        <v>15.222741460031212</v>
      </c>
      <c r="DB322" s="7" t="s">
        <v>1148</v>
      </c>
      <c r="DC322" s="1" t="str">
        <f t="shared" ref="DC322:DC383" si="5">IF(OR(L322="Q",N322="Q",P322="Q",R322="Q",T322="Q",V322="Q",X322="Q",Z322="Q",AB322="Q",AD322="Q",AF322="Q",AH322="Q",AK322="Q",AM322="Q",AO322="Q",AQ322="Q",AS322="Q",AU322="Q",AW322="Q",AY322="Q",BA322="Q",BC322="Q",BE322="Q",BG322="Q",BJ322="Q",BL322="Q",BN322="Q",BP322="Q",BR322="Q",BT322="Q",BV322="Q",BX322="Q",BZ322="Q",CB322="Q",CD322="Q",CF322="Q",CI322="Q",CK322="Q",CM322="Q",CO322="Q",CQ322="Q",CT322="Q",CV322="Q",CX322="Q",CZ322="Q",DB322="Q"),"Yes","No")</f>
        <v>No</v>
      </c>
    </row>
    <row r="323" spans="1:107">
      <c r="A323" s="7" t="s">
        <v>700</v>
      </c>
      <c r="B323" s="7" t="s">
        <v>701</v>
      </c>
      <c r="C323" s="37" t="s">
        <v>84</v>
      </c>
      <c r="D323" s="298">
        <v>6012</v>
      </c>
      <c r="E323" s="299">
        <v>60012</v>
      </c>
      <c r="F323" s="27" t="s">
        <v>164</v>
      </c>
      <c r="G323" s="73" t="s">
        <v>160</v>
      </c>
      <c r="H323" s="35">
        <v>172378</v>
      </c>
      <c r="I323" s="35">
        <v>24</v>
      </c>
      <c r="J323" s="294"/>
      <c r="K323" s="8">
        <v>146512</v>
      </c>
      <c r="L323" s="8" t="s">
        <v>1148</v>
      </c>
      <c r="M323" s="8">
        <v>16379</v>
      </c>
      <c r="N323" s="9" t="s">
        <v>1148</v>
      </c>
      <c r="O323" s="8">
        <v>11897</v>
      </c>
      <c r="P323" s="9" t="s">
        <v>1148</v>
      </c>
      <c r="Q323" s="8">
        <v>13554</v>
      </c>
      <c r="R323" s="9" t="s">
        <v>1148</v>
      </c>
      <c r="S323" s="8">
        <v>0</v>
      </c>
      <c r="T323" s="9" t="s">
        <v>1148</v>
      </c>
      <c r="U323" s="33">
        <v>188342</v>
      </c>
      <c r="V323" s="9" t="s">
        <v>1148</v>
      </c>
      <c r="W323" s="30">
        <v>129</v>
      </c>
      <c r="X323" s="9" t="s">
        <v>1148</v>
      </c>
      <c r="Y323" s="30">
        <v>10</v>
      </c>
      <c r="Z323" s="9" t="s">
        <v>1148</v>
      </c>
      <c r="AA323" s="30">
        <v>7</v>
      </c>
      <c r="AB323" s="9" t="s">
        <v>1148</v>
      </c>
      <c r="AC323" s="30">
        <v>7</v>
      </c>
      <c r="AD323" s="9" t="s">
        <v>1148</v>
      </c>
      <c r="AE323" s="80">
        <v>0</v>
      </c>
      <c r="AF323" s="46" t="s">
        <v>1148</v>
      </c>
      <c r="AG323" s="88">
        <v>153</v>
      </c>
      <c r="AH323" s="47" t="s">
        <v>1148</v>
      </c>
      <c r="AJ323" s="83">
        <v>90089</v>
      </c>
      <c r="AK323" s="46" t="s">
        <v>1148</v>
      </c>
      <c r="AL323" s="83">
        <v>14871</v>
      </c>
      <c r="AM323" s="46" t="s">
        <v>1148</v>
      </c>
      <c r="AN323" s="83">
        <v>10308</v>
      </c>
      <c r="AO323" s="46" t="s">
        <v>1148</v>
      </c>
      <c r="AP323" s="83">
        <v>13554</v>
      </c>
      <c r="AQ323" s="46" t="s">
        <v>1148</v>
      </c>
      <c r="AR323" s="83">
        <v>0</v>
      </c>
      <c r="AS323" s="46" t="s">
        <v>1148</v>
      </c>
      <c r="AT323" s="204">
        <v>128822</v>
      </c>
      <c r="AU323" s="46" t="s">
        <v>1148</v>
      </c>
      <c r="AV323" s="46">
        <v>59</v>
      </c>
      <c r="AW323" s="46" t="s">
        <v>1148</v>
      </c>
      <c r="AX323" s="46">
        <v>7</v>
      </c>
      <c r="AY323" s="46" t="s">
        <v>1148</v>
      </c>
      <c r="AZ323" s="46">
        <v>6</v>
      </c>
      <c r="BA323" s="46" t="s">
        <v>1148</v>
      </c>
      <c r="BB323" s="46">
        <v>7</v>
      </c>
      <c r="BC323" s="46" t="s">
        <v>1148</v>
      </c>
      <c r="BD323" s="46">
        <v>0</v>
      </c>
      <c r="BE323" s="46" t="s">
        <v>1148</v>
      </c>
      <c r="BF323" s="209">
        <v>79</v>
      </c>
      <c r="BG323" s="7" t="s">
        <v>1148</v>
      </c>
      <c r="BI323" s="83">
        <v>56423</v>
      </c>
      <c r="BJ323" s="46" t="s">
        <v>1148</v>
      </c>
      <c r="BK323" s="83">
        <v>1508</v>
      </c>
      <c r="BL323" s="46" t="s">
        <v>1148</v>
      </c>
      <c r="BM323" s="83">
        <v>1589</v>
      </c>
      <c r="BN323" s="46" t="s">
        <v>1148</v>
      </c>
      <c r="BO323" s="83">
        <v>0</v>
      </c>
      <c r="BP323" s="46" t="s">
        <v>1148</v>
      </c>
      <c r="BQ323" s="83">
        <v>0</v>
      </c>
      <c r="BR323" s="46" t="s">
        <v>1148</v>
      </c>
      <c r="BS323" s="85">
        <v>59520</v>
      </c>
      <c r="BT323" s="46" t="s">
        <v>1148</v>
      </c>
      <c r="BU323" s="46">
        <v>70</v>
      </c>
      <c r="BV323" s="46" t="s">
        <v>1148</v>
      </c>
      <c r="BW323" s="46">
        <v>3</v>
      </c>
      <c r="BX323" s="46" t="s">
        <v>1148</v>
      </c>
      <c r="BY323" s="46">
        <v>1</v>
      </c>
      <c r="BZ323" s="46" t="s">
        <v>1148</v>
      </c>
      <c r="CA323" s="46">
        <v>0</v>
      </c>
      <c r="CB323" s="46" t="s">
        <v>1148</v>
      </c>
      <c r="CC323" s="46">
        <v>0</v>
      </c>
      <c r="CD323" s="46" t="s">
        <v>1148</v>
      </c>
      <c r="CE323" s="209">
        <v>74</v>
      </c>
      <c r="CF323" s="7" t="s">
        <v>1148</v>
      </c>
      <c r="CH323" s="41">
        <v>0</v>
      </c>
      <c r="CI323" s="41" t="s">
        <v>1148</v>
      </c>
      <c r="CJ323" s="41">
        <v>0</v>
      </c>
      <c r="CK323" s="41" t="s">
        <v>1148</v>
      </c>
      <c r="CL323" s="41">
        <v>0</v>
      </c>
      <c r="CM323" s="41" t="s">
        <v>1148</v>
      </c>
      <c r="CN323" s="41">
        <v>0</v>
      </c>
      <c r="CO323" s="41" t="s">
        <v>1148</v>
      </c>
      <c r="CP323" s="43">
        <v>0</v>
      </c>
      <c r="CQ323" s="7" t="s">
        <v>1148</v>
      </c>
      <c r="CS323" s="39">
        <v>0</v>
      </c>
      <c r="CT323" s="39" t="s">
        <v>1148</v>
      </c>
      <c r="CU323" s="39">
        <v>0</v>
      </c>
      <c r="CV323" s="39" t="s">
        <v>1148</v>
      </c>
      <c r="CW323" s="39">
        <v>0</v>
      </c>
      <c r="CX323" s="39" t="s">
        <v>1148</v>
      </c>
      <c r="CY323" s="39">
        <v>0</v>
      </c>
      <c r="CZ323" s="39" t="s">
        <v>1148</v>
      </c>
      <c r="DA323" s="44">
        <v>0</v>
      </c>
      <c r="DB323" s="7" t="s">
        <v>1148</v>
      </c>
      <c r="DC323" s="1" t="str">
        <f t="shared" si="5"/>
        <v>No</v>
      </c>
    </row>
    <row r="324" spans="1:107">
      <c r="A324" s="7" t="s">
        <v>739</v>
      </c>
      <c r="B324" s="7" t="s">
        <v>740</v>
      </c>
      <c r="C324" s="37" t="s">
        <v>77</v>
      </c>
      <c r="D324" s="298">
        <v>3095</v>
      </c>
      <c r="E324" s="299">
        <v>30095</v>
      </c>
      <c r="F324" s="27" t="s">
        <v>167</v>
      </c>
      <c r="G324" s="73" t="s">
        <v>160</v>
      </c>
      <c r="H324" s="35">
        <v>77086</v>
      </c>
      <c r="I324" s="35">
        <v>24</v>
      </c>
      <c r="J324" s="294"/>
      <c r="K324" s="8">
        <v>63512</v>
      </c>
      <c r="L324" s="8" t="s">
        <v>1148</v>
      </c>
      <c r="M324" s="8">
        <v>12085</v>
      </c>
      <c r="N324" s="9" t="s">
        <v>1148</v>
      </c>
      <c r="O324" s="8">
        <v>1950</v>
      </c>
      <c r="P324" s="9" t="s">
        <v>1148</v>
      </c>
      <c r="Q324" s="8">
        <v>10708</v>
      </c>
      <c r="R324" s="9" t="s">
        <v>1148</v>
      </c>
      <c r="S324" s="8">
        <v>0</v>
      </c>
      <c r="T324" s="9" t="s">
        <v>1148</v>
      </c>
      <c r="U324" s="33">
        <v>88255</v>
      </c>
      <c r="V324" s="9" t="s">
        <v>1148</v>
      </c>
      <c r="W324" s="30">
        <v>33.299999999999997</v>
      </c>
      <c r="X324" s="9" t="s">
        <v>1148</v>
      </c>
      <c r="Y324" s="30">
        <v>5.4</v>
      </c>
      <c r="Z324" s="9" t="s">
        <v>1148</v>
      </c>
      <c r="AA324" s="30">
        <v>1.2</v>
      </c>
      <c r="AB324" s="9" t="s">
        <v>1148</v>
      </c>
      <c r="AC324" s="30">
        <v>7.1</v>
      </c>
      <c r="AD324" s="9" t="s">
        <v>1148</v>
      </c>
      <c r="AE324" s="80">
        <v>0</v>
      </c>
      <c r="AF324" s="46" t="s">
        <v>1148</v>
      </c>
      <c r="AG324" s="88">
        <v>47</v>
      </c>
      <c r="AH324" s="47" t="s">
        <v>1148</v>
      </c>
      <c r="AJ324" s="83">
        <v>56024</v>
      </c>
      <c r="AK324" s="46" t="s">
        <v>1148</v>
      </c>
      <c r="AL324" s="83">
        <v>12085</v>
      </c>
      <c r="AM324" s="46" t="s">
        <v>1148</v>
      </c>
      <c r="AN324" s="83">
        <v>1950</v>
      </c>
      <c r="AO324" s="46" t="s">
        <v>1148</v>
      </c>
      <c r="AP324" s="83">
        <v>9750</v>
      </c>
      <c r="AQ324" s="46" t="s">
        <v>1148</v>
      </c>
      <c r="AR324" s="83">
        <v>0</v>
      </c>
      <c r="AS324" s="46" t="s">
        <v>1148</v>
      </c>
      <c r="AT324" s="204">
        <v>79809</v>
      </c>
      <c r="AU324" s="46" t="s">
        <v>1148</v>
      </c>
      <c r="AV324" s="46">
        <v>28.3</v>
      </c>
      <c r="AW324" s="46" t="s">
        <v>1148</v>
      </c>
      <c r="AX324" s="46">
        <v>5.4</v>
      </c>
      <c r="AY324" s="46" t="s">
        <v>1148</v>
      </c>
      <c r="AZ324" s="46">
        <v>1.2</v>
      </c>
      <c r="BA324" s="46" t="s">
        <v>1148</v>
      </c>
      <c r="BB324" s="46">
        <v>6</v>
      </c>
      <c r="BC324" s="46" t="s">
        <v>1148</v>
      </c>
      <c r="BD324" s="46">
        <v>0</v>
      </c>
      <c r="BE324" s="46" t="s">
        <v>1148</v>
      </c>
      <c r="BF324" s="209">
        <v>40.9</v>
      </c>
      <c r="BG324" s="7" t="s">
        <v>1148</v>
      </c>
      <c r="BI324" s="83">
        <v>7488</v>
      </c>
      <c r="BJ324" s="46" t="s">
        <v>1148</v>
      </c>
      <c r="BK324" s="83">
        <v>0</v>
      </c>
      <c r="BL324" s="46" t="s">
        <v>1148</v>
      </c>
      <c r="BM324" s="83">
        <v>0</v>
      </c>
      <c r="BN324" s="46" t="s">
        <v>1148</v>
      </c>
      <c r="BO324" s="83">
        <v>958</v>
      </c>
      <c r="BP324" s="46" t="s">
        <v>1148</v>
      </c>
      <c r="BQ324" s="83">
        <v>0</v>
      </c>
      <c r="BR324" s="46" t="s">
        <v>1148</v>
      </c>
      <c r="BS324" s="85">
        <v>8446</v>
      </c>
      <c r="BT324" s="46" t="s">
        <v>1148</v>
      </c>
      <c r="BU324" s="46">
        <v>5</v>
      </c>
      <c r="BV324" s="46" t="s">
        <v>1148</v>
      </c>
      <c r="BW324" s="46">
        <v>0</v>
      </c>
      <c r="BX324" s="46" t="s">
        <v>1148</v>
      </c>
      <c r="BY324" s="46">
        <v>0</v>
      </c>
      <c r="BZ324" s="46" t="s">
        <v>1148</v>
      </c>
      <c r="CA324" s="46">
        <v>1.1000000000000001</v>
      </c>
      <c r="CB324" s="46" t="s">
        <v>1148</v>
      </c>
      <c r="CC324" s="46">
        <v>0</v>
      </c>
      <c r="CD324" s="46" t="s">
        <v>1148</v>
      </c>
      <c r="CE324" s="209">
        <v>6.1000000000000005</v>
      </c>
      <c r="CF324" s="7" t="s">
        <v>1148</v>
      </c>
      <c r="CH324" s="41">
        <v>1012216</v>
      </c>
      <c r="CI324" s="41" t="s">
        <v>1148</v>
      </c>
      <c r="CJ324" s="41">
        <v>225913</v>
      </c>
      <c r="CK324" s="41" t="s">
        <v>1148</v>
      </c>
      <c r="CL324" s="41">
        <v>52087</v>
      </c>
      <c r="CM324" s="41" t="s">
        <v>1148</v>
      </c>
      <c r="CN324" s="41">
        <v>278002</v>
      </c>
      <c r="CO324" s="41" t="s">
        <v>1148</v>
      </c>
      <c r="CP324" s="43">
        <v>1568218</v>
      </c>
      <c r="CQ324" s="7" t="s">
        <v>1148</v>
      </c>
      <c r="CS324" s="39">
        <v>15.937397657135659</v>
      </c>
      <c r="CT324" s="39" t="s">
        <v>1148</v>
      </c>
      <c r="CU324" s="39">
        <v>18.693669838642947</v>
      </c>
      <c r="CV324" s="39" t="s">
        <v>1148</v>
      </c>
      <c r="CW324" s="39">
        <v>26.711282051282051</v>
      </c>
      <c r="CX324" s="39" t="s">
        <v>1148</v>
      </c>
      <c r="CY324" s="39">
        <v>25.962084422861412</v>
      </c>
      <c r="CZ324" s="39" t="s">
        <v>1148</v>
      </c>
      <c r="DA324" s="44">
        <v>17.769168885615546</v>
      </c>
      <c r="DB324" s="7" t="s">
        <v>1148</v>
      </c>
      <c r="DC324" s="1" t="str">
        <f t="shared" si="5"/>
        <v>No</v>
      </c>
    </row>
    <row r="325" spans="1:107">
      <c r="A325" s="7" t="s">
        <v>307</v>
      </c>
      <c r="B325" s="7" t="s">
        <v>306</v>
      </c>
      <c r="C325" s="37" t="s">
        <v>52</v>
      </c>
      <c r="D325" s="298">
        <v>5034</v>
      </c>
      <c r="E325" s="299">
        <v>50034</v>
      </c>
      <c r="F325" s="27" t="s">
        <v>167</v>
      </c>
      <c r="G325" s="73" t="s">
        <v>160</v>
      </c>
      <c r="H325" s="35">
        <v>90057</v>
      </c>
      <c r="I325" s="35">
        <v>24</v>
      </c>
      <c r="J325" s="294"/>
      <c r="K325" s="8">
        <v>68791</v>
      </c>
      <c r="L325" s="8" t="s">
        <v>1148</v>
      </c>
      <c r="M325" s="8">
        <v>22310</v>
      </c>
      <c r="N325" s="9" t="s">
        <v>1148</v>
      </c>
      <c r="O325" s="8">
        <v>3555</v>
      </c>
      <c r="P325" s="9" t="s">
        <v>1148</v>
      </c>
      <c r="Q325" s="8">
        <v>11083</v>
      </c>
      <c r="R325" s="9" t="s">
        <v>1148</v>
      </c>
      <c r="S325" s="8">
        <v>0</v>
      </c>
      <c r="T325" s="9" t="s">
        <v>1148</v>
      </c>
      <c r="U325" s="33">
        <v>105739</v>
      </c>
      <c r="V325" s="9" t="s">
        <v>1148</v>
      </c>
      <c r="W325" s="30">
        <v>40</v>
      </c>
      <c r="X325" s="9" t="s">
        <v>1148</v>
      </c>
      <c r="Y325" s="30">
        <v>13</v>
      </c>
      <c r="Z325" s="9" t="s">
        <v>1148</v>
      </c>
      <c r="AA325" s="30">
        <v>2</v>
      </c>
      <c r="AB325" s="9" t="s">
        <v>1148</v>
      </c>
      <c r="AC325" s="30">
        <v>6</v>
      </c>
      <c r="AD325" s="9" t="s">
        <v>1148</v>
      </c>
      <c r="AE325" s="80">
        <v>0</v>
      </c>
      <c r="AF325" s="46" t="s">
        <v>1148</v>
      </c>
      <c r="AG325" s="88">
        <v>61</v>
      </c>
      <c r="AH325" s="47" t="s">
        <v>1148</v>
      </c>
      <c r="AJ325" s="83">
        <v>56092</v>
      </c>
      <c r="AK325" s="46" t="s">
        <v>1148</v>
      </c>
      <c r="AL325" s="83">
        <v>18890</v>
      </c>
      <c r="AM325" s="46" t="s">
        <v>1148</v>
      </c>
      <c r="AN325" s="83">
        <v>3555</v>
      </c>
      <c r="AO325" s="46" t="s">
        <v>1148</v>
      </c>
      <c r="AP325" s="83">
        <v>11083</v>
      </c>
      <c r="AQ325" s="46" t="s">
        <v>1148</v>
      </c>
      <c r="AR325" s="83">
        <v>0</v>
      </c>
      <c r="AS325" s="46" t="s">
        <v>1148</v>
      </c>
      <c r="AT325" s="204">
        <v>89620</v>
      </c>
      <c r="AU325" s="46" t="s">
        <v>1148</v>
      </c>
      <c r="AV325" s="46">
        <v>30</v>
      </c>
      <c r="AW325" s="46" t="s">
        <v>1148</v>
      </c>
      <c r="AX325" s="46">
        <v>10</v>
      </c>
      <c r="AY325" s="46" t="s">
        <v>1148</v>
      </c>
      <c r="AZ325" s="46">
        <v>2</v>
      </c>
      <c r="BA325" s="46" t="s">
        <v>1148</v>
      </c>
      <c r="BB325" s="46">
        <v>6</v>
      </c>
      <c r="BC325" s="46" t="s">
        <v>1148</v>
      </c>
      <c r="BD325" s="46">
        <v>0</v>
      </c>
      <c r="BE325" s="46" t="s">
        <v>1148</v>
      </c>
      <c r="BF325" s="209">
        <v>48</v>
      </c>
      <c r="BG325" s="7" t="s">
        <v>1148</v>
      </c>
      <c r="BI325" s="83">
        <v>12699</v>
      </c>
      <c r="BJ325" s="46" t="s">
        <v>1148</v>
      </c>
      <c r="BK325" s="83">
        <v>3420</v>
      </c>
      <c r="BL325" s="46" t="s">
        <v>1148</v>
      </c>
      <c r="BM325" s="83">
        <v>0</v>
      </c>
      <c r="BN325" s="46" t="s">
        <v>1148</v>
      </c>
      <c r="BO325" s="83">
        <v>0</v>
      </c>
      <c r="BP325" s="46" t="s">
        <v>1148</v>
      </c>
      <c r="BQ325" s="83">
        <v>0</v>
      </c>
      <c r="BR325" s="46" t="s">
        <v>1148</v>
      </c>
      <c r="BS325" s="85">
        <v>16119</v>
      </c>
      <c r="BT325" s="46" t="s">
        <v>1148</v>
      </c>
      <c r="BU325" s="46">
        <v>10</v>
      </c>
      <c r="BV325" s="46" t="s">
        <v>1148</v>
      </c>
      <c r="BW325" s="46">
        <v>3</v>
      </c>
      <c r="BX325" s="46" t="s">
        <v>1148</v>
      </c>
      <c r="BY325" s="46">
        <v>0</v>
      </c>
      <c r="BZ325" s="46" t="s">
        <v>1148</v>
      </c>
      <c r="CA325" s="46">
        <v>0</v>
      </c>
      <c r="CB325" s="46" t="s">
        <v>1148</v>
      </c>
      <c r="CC325" s="46">
        <v>0</v>
      </c>
      <c r="CD325" s="46" t="s">
        <v>1148</v>
      </c>
      <c r="CE325" s="209">
        <v>13</v>
      </c>
      <c r="CF325" s="7" t="s">
        <v>1148</v>
      </c>
      <c r="CH325" s="41">
        <v>0</v>
      </c>
      <c r="CI325" s="41" t="s">
        <v>1148</v>
      </c>
      <c r="CJ325" s="41">
        <v>0</v>
      </c>
      <c r="CK325" s="41" t="s">
        <v>1148</v>
      </c>
      <c r="CL325" s="41">
        <v>0</v>
      </c>
      <c r="CM325" s="41" t="s">
        <v>1148</v>
      </c>
      <c r="CN325" s="41">
        <v>0</v>
      </c>
      <c r="CO325" s="41" t="s">
        <v>1148</v>
      </c>
      <c r="CP325" s="43">
        <v>0</v>
      </c>
      <c r="CQ325" s="7" t="s">
        <v>1148</v>
      </c>
      <c r="CS325" s="39">
        <v>0</v>
      </c>
      <c r="CT325" s="39" t="s">
        <v>1148</v>
      </c>
      <c r="CU325" s="39">
        <v>0</v>
      </c>
      <c r="CV325" s="39" t="s">
        <v>1148</v>
      </c>
      <c r="CW325" s="39">
        <v>0</v>
      </c>
      <c r="CX325" s="39" t="s">
        <v>1148</v>
      </c>
      <c r="CY325" s="39">
        <v>0</v>
      </c>
      <c r="CZ325" s="39" t="s">
        <v>1148</v>
      </c>
      <c r="DA325" s="44">
        <v>0</v>
      </c>
      <c r="DB325" s="7" t="s">
        <v>1148</v>
      </c>
      <c r="DC325" s="1" t="str">
        <f t="shared" si="5"/>
        <v>No</v>
      </c>
    </row>
    <row r="326" spans="1:107">
      <c r="A326" s="7" t="s">
        <v>289</v>
      </c>
      <c r="B326" s="7" t="s">
        <v>290</v>
      </c>
      <c r="C326" s="37" t="s">
        <v>55</v>
      </c>
      <c r="D326" s="298">
        <v>7003</v>
      </c>
      <c r="E326" s="299">
        <v>70003</v>
      </c>
      <c r="F326" s="27" t="s">
        <v>164</v>
      </c>
      <c r="G326" s="73" t="s">
        <v>160</v>
      </c>
      <c r="H326" s="35">
        <v>273724</v>
      </c>
      <c r="I326" s="35">
        <v>24</v>
      </c>
      <c r="J326" s="294"/>
      <c r="K326" s="8">
        <v>115054</v>
      </c>
      <c r="L326" s="8" t="s">
        <v>1148</v>
      </c>
      <c r="M326" s="8">
        <v>17155</v>
      </c>
      <c r="N326" s="9" t="s">
        <v>1148</v>
      </c>
      <c r="O326" s="8">
        <v>1851</v>
      </c>
      <c r="P326" s="9" t="s">
        <v>1148</v>
      </c>
      <c r="Q326" s="8">
        <v>13936</v>
      </c>
      <c r="R326" s="9" t="s">
        <v>1148</v>
      </c>
      <c r="S326" s="8">
        <v>0</v>
      </c>
      <c r="T326" s="9" t="s">
        <v>1148</v>
      </c>
      <c r="U326" s="33">
        <v>147996</v>
      </c>
      <c r="V326" s="9" t="s">
        <v>1148</v>
      </c>
      <c r="W326" s="30">
        <v>56</v>
      </c>
      <c r="X326" s="9" t="s">
        <v>1148</v>
      </c>
      <c r="Y326" s="30">
        <v>9.4</v>
      </c>
      <c r="Z326" s="9" t="s">
        <v>1148</v>
      </c>
      <c r="AA326" s="30">
        <v>1</v>
      </c>
      <c r="AB326" s="9" t="s">
        <v>1148</v>
      </c>
      <c r="AC326" s="30">
        <v>7.6</v>
      </c>
      <c r="AD326" s="9" t="s">
        <v>1148</v>
      </c>
      <c r="AE326" s="80">
        <v>0</v>
      </c>
      <c r="AF326" s="46" t="s">
        <v>1148</v>
      </c>
      <c r="AG326" s="88">
        <v>74</v>
      </c>
      <c r="AH326" s="47" t="s">
        <v>1148</v>
      </c>
      <c r="AJ326" s="83">
        <v>115054</v>
      </c>
      <c r="AK326" s="46" t="s">
        <v>1148</v>
      </c>
      <c r="AL326" s="83">
        <v>17155</v>
      </c>
      <c r="AM326" s="46" t="s">
        <v>1148</v>
      </c>
      <c r="AN326" s="83">
        <v>1851</v>
      </c>
      <c r="AO326" s="46" t="s">
        <v>1148</v>
      </c>
      <c r="AP326" s="83">
        <v>13936</v>
      </c>
      <c r="AQ326" s="46" t="s">
        <v>1148</v>
      </c>
      <c r="AR326" s="83">
        <v>0</v>
      </c>
      <c r="AS326" s="46" t="s">
        <v>1148</v>
      </c>
      <c r="AT326" s="204">
        <v>147996</v>
      </c>
      <c r="AU326" s="46" t="s">
        <v>1148</v>
      </c>
      <c r="AV326" s="46">
        <v>56</v>
      </c>
      <c r="AW326" s="46" t="s">
        <v>1148</v>
      </c>
      <c r="AX326" s="46">
        <v>9.4</v>
      </c>
      <c r="AY326" s="46" t="s">
        <v>1148</v>
      </c>
      <c r="AZ326" s="46">
        <v>1</v>
      </c>
      <c r="BA326" s="46" t="s">
        <v>1148</v>
      </c>
      <c r="BB326" s="46">
        <v>7.6</v>
      </c>
      <c r="BC326" s="46" t="s">
        <v>1148</v>
      </c>
      <c r="BD326" s="46">
        <v>0</v>
      </c>
      <c r="BE326" s="46" t="s">
        <v>1148</v>
      </c>
      <c r="BF326" s="209">
        <v>74</v>
      </c>
      <c r="BG326" s="7" t="s">
        <v>1148</v>
      </c>
      <c r="BI326" s="83">
        <v>0</v>
      </c>
      <c r="BJ326" s="46" t="s">
        <v>1148</v>
      </c>
      <c r="BK326" s="83">
        <v>0</v>
      </c>
      <c r="BL326" s="46" t="s">
        <v>1148</v>
      </c>
      <c r="BM326" s="83">
        <v>0</v>
      </c>
      <c r="BN326" s="46" t="s">
        <v>1148</v>
      </c>
      <c r="BO326" s="83">
        <v>0</v>
      </c>
      <c r="BP326" s="46" t="s">
        <v>1148</v>
      </c>
      <c r="BQ326" s="83">
        <v>0</v>
      </c>
      <c r="BR326" s="46" t="s">
        <v>1148</v>
      </c>
      <c r="BS326" s="85">
        <v>0</v>
      </c>
      <c r="BT326" s="46" t="s">
        <v>1148</v>
      </c>
      <c r="BU326" s="46">
        <v>0</v>
      </c>
      <c r="BV326" s="46" t="s">
        <v>1148</v>
      </c>
      <c r="BW326" s="46">
        <v>0</v>
      </c>
      <c r="BX326" s="46" t="s">
        <v>1148</v>
      </c>
      <c r="BY326" s="46">
        <v>0</v>
      </c>
      <c r="BZ326" s="46" t="s">
        <v>1148</v>
      </c>
      <c r="CA326" s="46">
        <v>0</v>
      </c>
      <c r="CB326" s="46" t="s">
        <v>1148</v>
      </c>
      <c r="CC326" s="46">
        <v>0</v>
      </c>
      <c r="CD326" s="46" t="s">
        <v>1148</v>
      </c>
      <c r="CE326" s="209">
        <v>0</v>
      </c>
      <c r="CF326" s="7" t="s">
        <v>1148</v>
      </c>
      <c r="CH326" s="41">
        <v>0</v>
      </c>
      <c r="CI326" s="41" t="s">
        <v>1148</v>
      </c>
      <c r="CJ326" s="41">
        <v>0</v>
      </c>
      <c r="CK326" s="41" t="s">
        <v>1148</v>
      </c>
      <c r="CL326" s="41">
        <v>0</v>
      </c>
      <c r="CM326" s="41" t="s">
        <v>1148</v>
      </c>
      <c r="CN326" s="41">
        <v>0</v>
      </c>
      <c r="CO326" s="41" t="s">
        <v>1148</v>
      </c>
      <c r="CP326" s="43">
        <v>0</v>
      </c>
      <c r="CQ326" s="7" t="s">
        <v>1148</v>
      </c>
      <c r="CS326" s="39">
        <v>0</v>
      </c>
      <c r="CT326" s="39" t="s">
        <v>1148</v>
      </c>
      <c r="CU326" s="39">
        <v>0</v>
      </c>
      <c r="CV326" s="39" t="s">
        <v>1148</v>
      </c>
      <c r="CW326" s="39">
        <v>0</v>
      </c>
      <c r="CX326" s="39" t="s">
        <v>1148</v>
      </c>
      <c r="CY326" s="39">
        <v>0</v>
      </c>
      <c r="CZ326" s="39" t="s">
        <v>1148</v>
      </c>
      <c r="DA326" s="44">
        <v>0</v>
      </c>
      <c r="DB326" s="7" t="s">
        <v>1148</v>
      </c>
      <c r="DC326" s="1" t="str">
        <f t="shared" si="5"/>
        <v>No</v>
      </c>
    </row>
    <row r="327" spans="1:107">
      <c r="A327" s="7" t="s">
        <v>577</v>
      </c>
      <c r="B327" s="7" t="s">
        <v>578</v>
      </c>
      <c r="C327" s="37" t="s">
        <v>26</v>
      </c>
      <c r="D327" s="298">
        <v>8007</v>
      </c>
      <c r="E327" s="299">
        <v>80007</v>
      </c>
      <c r="F327" s="27" t="s">
        <v>164</v>
      </c>
      <c r="G327" s="73" t="s">
        <v>160</v>
      </c>
      <c r="H327" s="35">
        <v>136550</v>
      </c>
      <c r="I327" s="35">
        <v>24</v>
      </c>
      <c r="J327" s="294"/>
      <c r="K327" s="8">
        <v>55421</v>
      </c>
      <c r="L327" s="8" t="s">
        <v>1148</v>
      </c>
      <c r="M327" s="8">
        <v>12942</v>
      </c>
      <c r="N327" s="9" t="s">
        <v>1148</v>
      </c>
      <c r="O327" s="8">
        <v>3417</v>
      </c>
      <c r="P327" s="9" t="s">
        <v>123</v>
      </c>
      <c r="Q327" s="8">
        <v>5467</v>
      </c>
      <c r="R327" s="9" t="s">
        <v>1148</v>
      </c>
      <c r="S327" s="8">
        <v>0</v>
      </c>
      <c r="T327" s="9" t="s">
        <v>1148</v>
      </c>
      <c r="U327" s="33">
        <v>77247</v>
      </c>
      <c r="V327" s="9" t="s">
        <v>123</v>
      </c>
      <c r="W327" s="30">
        <v>31</v>
      </c>
      <c r="X327" s="9" t="s">
        <v>1148</v>
      </c>
      <c r="Y327" s="30">
        <v>7</v>
      </c>
      <c r="Z327" s="9" t="s">
        <v>1148</v>
      </c>
      <c r="AA327" s="30">
        <v>2</v>
      </c>
      <c r="AB327" s="9" t="s">
        <v>1148</v>
      </c>
      <c r="AC327" s="30">
        <v>3</v>
      </c>
      <c r="AD327" s="9" t="s">
        <v>1148</v>
      </c>
      <c r="AE327" s="80">
        <v>0</v>
      </c>
      <c r="AF327" s="46" t="s">
        <v>1148</v>
      </c>
      <c r="AG327" s="88">
        <v>43</v>
      </c>
      <c r="AH327" s="47" t="s">
        <v>1148</v>
      </c>
      <c r="AJ327" s="83">
        <v>54698</v>
      </c>
      <c r="AK327" s="46" t="s">
        <v>1148</v>
      </c>
      <c r="AL327" s="83">
        <v>12942</v>
      </c>
      <c r="AM327" s="46" t="s">
        <v>1148</v>
      </c>
      <c r="AN327" s="83">
        <v>3417</v>
      </c>
      <c r="AO327" s="46" t="s">
        <v>123</v>
      </c>
      <c r="AP327" s="83">
        <v>5467</v>
      </c>
      <c r="AQ327" s="46" t="s">
        <v>1148</v>
      </c>
      <c r="AR327" s="83">
        <v>0</v>
      </c>
      <c r="AS327" s="46" t="s">
        <v>1148</v>
      </c>
      <c r="AT327" s="204">
        <v>76524</v>
      </c>
      <c r="AU327" s="46" t="s">
        <v>123</v>
      </c>
      <c r="AV327" s="46">
        <v>28</v>
      </c>
      <c r="AW327" s="46" t="s">
        <v>1148</v>
      </c>
      <c r="AX327" s="46">
        <v>7</v>
      </c>
      <c r="AY327" s="46" t="s">
        <v>1148</v>
      </c>
      <c r="AZ327" s="46">
        <v>2</v>
      </c>
      <c r="BA327" s="46" t="s">
        <v>1148</v>
      </c>
      <c r="BB327" s="46">
        <v>3</v>
      </c>
      <c r="BC327" s="46" t="s">
        <v>1148</v>
      </c>
      <c r="BD327" s="46">
        <v>0</v>
      </c>
      <c r="BE327" s="46" t="s">
        <v>1148</v>
      </c>
      <c r="BF327" s="209">
        <v>40</v>
      </c>
      <c r="BG327" s="7" t="s">
        <v>1148</v>
      </c>
      <c r="BI327" s="83">
        <v>723</v>
      </c>
      <c r="BJ327" s="46" t="s">
        <v>1148</v>
      </c>
      <c r="BK327" s="83">
        <v>0</v>
      </c>
      <c r="BL327" s="46" t="s">
        <v>1148</v>
      </c>
      <c r="BM327" s="83">
        <v>0</v>
      </c>
      <c r="BN327" s="46" t="s">
        <v>1148</v>
      </c>
      <c r="BO327" s="83">
        <v>0</v>
      </c>
      <c r="BP327" s="46" t="s">
        <v>1148</v>
      </c>
      <c r="BQ327" s="83">
        <v>0</v>
      </c>
      <c r="BR327" s="46" t="s">
        <v>1148</v>
      </c>
      <c r="BS327" s="85">
        <v>723</v>
      </c>
      <c r="BT327" s="46" t="s">
        <v>1148</v>
      </c>
      <c r="BU327" s="46">
        <v>3</v>
      </c>
      <c r="BV327" s="46" t="s">
        <v>1148</v>
      </c>
      <c r="BW327" s="46">
        <v>0</v>
      </c>
      <c r="BX327" s="46" t="s">
        <v>1148</v>
      </c>
      <c r="BY327" s="46">
        <v>0</v>
      </c>
      <c r="BZ327" s="46" t="s">
        <v>1148</v>
      </c>
      <c r="CA327" s="46">
        <v>0</v>
      </c>
      <c r="CB327" s="46" t="s">
        <v>1148</v>
      </c>
      <c r="CC327" s="46">
        <v>0</v>
      </c>
      <c r="CD327" s="46" t="s">
        <v>1148</v>
      </c>
      <c r="CE327" s="209">
        <v>3</v>
      </c>
      <c r="CF327" s="7" t="s">
        <v>1148</v>
      </c>
      <c r="CH327" s="41">
        <v>0</v>
      </c>
      <c r="CI327" s="41" t="s">
        <v>1148</v>
      </c>
      <c r="CJ327" s="41">
        <v>0</v>
      </c>
      <c r="CK327" s="41" t="s">
        <v>1148</v>
      </c>
      <c r="CL327" s="41">
        <v>0</v>
      </c>
      <c r="CM327" s="41" t="s">
        <v>1148</v>
      </c>
      <c r="CN327" s="41">
        <v>0</v>
      </c>
      <c r="CO327" s="41" t="s">
        <v>1148</v>
      </c>
      <c r="CP327" s="43">
        <v>0</v>
      </c>
      <c r="CQ327" s="7" t="s">
        <v>1148</v>
      </c>
      <c r="CS327" s="39">
        <v>0</v>
      </c>
      <c r="CT327" s="39" t="s">
        <v>1148</v>
      </c>
      <c r="CU327" s="39">
        <v>0</v>
      </c>
      <c r="CV327" s="39" t="s">
        <v>1148</v>
      </c>
      <c r="CW327" s="39">
        <v>0</v>
      </c>
      <c r="CX327" s="39" t="s">
        <v>123</v>
      </c>
      <c r="CY327" s="39">
        <v>0</v>
      </c>
      <c r="CZ327" s="39" t="s">
        <v>1148</v>
      </c>
      <c r="DA327" s="44">
        <v>0</v>
      </c>
      <c r="DB327" s="7" t="s">
        <v>123</v>
      </c>
      <c r="DC327" s="1" t="str">
        <f t="shared" si="5"/>
        <v>Yes</v>
      </c>
    </row>
    <row r="328" spans="1:107">
      <c r="A328" s="7" t="s">
        <v>336</v>
      </c>
      <c r="B328" s="7" t="s">
        <v>337</v>
      </c>
      <c r="C328" s="37" t="s">
        <v>89</v>
      </c>
      <c r="D328" s="298">
        <v>16</v>
      </c>
      <c r="E328" s="299">
        <v>16</v>
      </c>
      <c r="F328" s="27" t="s">
        <v>164</v>
      </c>
      <c r="G328" s="73" t="s">
        <v>160</v>
      </c>
      <c r="H328" s="35">
        <v>63952</v>
      </c>
      <c r="I328" s="35">
        <v>24</v>
      </c>
      <c r="J328" s="294"/>
      <c r="K328" s="8">
        <v>41013</v>
      </c>
      <c r="L328" s="8" t="s">
        <v>1148</v>
      </c>
      <c r="M328" s="8">
        <v>1510</v>
      </c>
      <c r="N328" s="9" t="s">
        <v>1148</v>
      </c>
      <c r="O328" s="8">
        <v>1314</v>
      </c>
      <c r="P328" s="9" t="s">
        <v>1148</v>
      </c>
      <c r="Q328" s="8">
        <v>4361</v>
      </c>
      <c r="R328" s="9" t="s">
        <v>1148</v>
      </c>
      <c r="S328" s="8">
        <v>0</v>
      </c>
      <c r="T328" s="9" t="s">
        <v>1148</v>
      </c>
      <c r="U328" s="33">
        <v>48198</v>
      </c>
      <c r="V328" s="9" t="s">
        <v>1148</v>
      </c>
      <c r="W328" s="30">
        <v>28</v>
      </c>
      <c r="X328" s="9" t="s">
        <v>1148</v>
      </c>
      <c r="Y328" s="30">
        <v>0.73</v>
      </c>
      <c r="Z328" s="9" t="s">
        <v>1148</v>
      </c>
      <c r="AA328" s="30">
        <v>1</v>
      </c>
      <c r="AB328" s="9" t="s">
        <v>1148</v>
      </c>
      <c r="AC328" s="30">
        <v>2.85</v>
      </c>
      <c r="AD328" s="9" t="s">
        <v>1148</v>
      </c>
      <c r="AE328" s="80">
        <v>0</v>
      </c>
      <c r="AF328" s="46" t="s">
        <v>1148</v>
      </c>
      <c r="AG328" s="88">
        <v>32.58</v>
      </c>
      <c r="AH328" s="47" t="s">
        <v>1148</v>
      </c>
      <c r="AJ328" s="83">
        <v>31663</v>
      </c>
      <c r="AK328" s="46" t="s">
        <v>1148</v>
      </c>
      <c r="AL328" s="83">
        <v>1510</v>
      </c>
      <c r="AM328" s="46" t="s">
        <v>1148</v>
      </c>
      <c r="AN328" s="83">
        <v>1314</v>
      </c>
      <c r="AO328" s="46" t="s">
        <v>1148</v>
      </c>
      <c r="AP328" s="83">
        <v>4123</v>
      </c>
      <c r="AQ328" s="46" t="s">
        <v>1148</v>
      </c>
      <c r="AR328" s="83">
        <v>0</v>
      </c>
      <c r="AS328" s="46" t="s">
        <v>1148</v>
      </c>
      <c r="AT328" s="204">
        <v>38610</v>
      </c>
      <c r="AU328" s="46" t="s">
        <v>1148</v>
      </c>
      <c r="AV328" s="46">
        <v>17</v>
      </c>
      <c r="AW328" s="46" t="s">
        <v>1148</v>
      </c>
      <c r="AX328" s="46">
        <v>0.73</v>
      </c>
      <c r="AY328" s="46" t="s">
        <v>1148</v>
      </c>
      <c r="AZ328" s="46">
        <v>1</v>
      </c>
      <c r="BA328" s="46" t="s">
        <v>1148</v>
      </c>
      <c r="BB328" s="46">
        <v>2.85</v>
      </c>
      <c r="BC328" s="46" t="s">
        <v>1148</v>
      </c>
      <c r="BD328" s="46">
        <v>0</v>
      </c>
      <c r="BE328" s="46" t="s">
        <v>1148</v>
      </c>
      <c r="BF328" s="209">
        <v>21.58</v>
      </c>
      <c r="BG328" s="7" t="s">
        <v>1148</v>
      </c>
      <c r="BI328" s="83">
        <v>9350</v>
      </c>
      <c r="BJ328" s="46" t="s">
        <v>1148</v>
      </c>
      <c r="BK328" s="83">
        <v>0</v>
      </c>
      <c r="BL328" s="46" t="s">
        <v>1148</v>
      </c>
      <c r="BM328" s="83">
        <v>0</v>
      </c>
      <c r="BN328" s="46" t="s">
        <v>1148</v>
      </c>
      <c r="BO328" s="83">
        <v>238</v>
      </c>
      <c r="BP328" s="46" t="s">
        <v>1148</v>
      </c>
      <c r="BQ328" s="83">
        <v>0</v>
      </c>
      <c r="BR328" s="46" t="s">
        <v>1148</v>
      </c>
      <c r="BS328" s="85">
        <v>9588</v>
      </c>
      <c r="BT328" s="46" t="s">
        <v>1148</v>
      </c>
      <c r="BU328" s="46">
        <v>11</v>
      </c>
      <c r="BV328" s="46" t="s">
        <v>1148</v>
      </c>
      <c r="BW328" s="46">
        <v>0</v>
      </c>
      <c r="BX328" s="46" t="s">
        <v>1148</v>
      </c>
      <c r="BY328" s="46">
        <v>0</v>
      </c>
      <c r="BZ328" s="46" t="s">
        <v>1148</v>
      </c>
      <c r="CA328" s="46">
        <v>0</v>
      </c>
      <c r="CB328" s="46" t="s">
        <v>1148</v>
      </c>
      <c r="CC328" s="46">
        <v>0</v>
      </c>
      <c r="CD328" s="46" t="s">
        <v>1148</v>
      </c>
      <c r="CE328" s="209">
        <v>11</v>
      </c>
      <c r="CF328" s="7" t="s">
        <v>1148</v>
      </c>
      <c r="CH328" s="41">
        <v>957150</v>
      </c>
      <c r="CI328" s="41" t="s">
        <v>1148</v>
      </c>
      <c r="CJ328" s="41">
        <v>247997</v>
      </c>
      <c r="CK328" s="41" t="s">
        <v>1148</v>
      </c>
      <c r="CL328" s="41">
        <v>46290</v>
      </c>
      <c r="CM328" s="41" t="s">
        <v>1148</v>
      </c>
      <c r="CN328" s="41">
        <v>128775</v>
      </c>
      <c r="CO328" s="41" t="s">
        <v>1148</v>
      </c>
      <c r="CP328" s="43">
        <v>1380212</v>
      </c>
      <c r="CQ328" s="7" t="s">
        <v>1148</v>
      </c>
      <c r="CS328" s="39">
        <v>23.337722185648452</v>
      </c>
      <c r="CT328" s="39" t="s">
        <v>1148</v>
      </c>
      <c r="CU328" s="39">
        <v>164.2364238410596</v>
      </c>
      <c r="CV328" s="39" t="s">
        <v>1148</v>
      </c>
      <c r="CW328" s="39">
        <v>35.228310502283108</v>
      </c>
      <c r="CX328" s="39" t="s">
        <v>1148</v>
      </c>
      <c r="CY328" s="39">
        <v>29.528777803256133</v>
      </c>
      <c r="CZ328" s="39" t="s">
        <v>1148</v>
      </c>
      <c r="DA328" s="44">
        <v>28.636291962322087</v>
      </c>
      <c r="DB328" s="7" t="s">
        <v>1148</v>
      </c>
      <c r="DC328" s="1" t="str">
        <f t="shared" si="5"/>
        <v>No</v>
      </c>
    </row>
    <row r="329" spans="1:107">
      <c r="A329" s="7" t="s">
        <v>765</v>
      </c>
      <c r="B329" s="7" t="s">
        <v>766</v>
      </c>
      <c r="C329" s="37" t="s">
        <v>13</v>
      </c>
      <c r="D329" s="298">
        <v>9219</v>
      </c>
      <c r="E329" s="299">
        <v>90219</v>
      </c>
      <c r="F329" s="27" t="s">
        <v>167</v>
      </c>
      <c r="G329" s="73" t="s">
        <v>160</v>
      </c>
      <c r="H329" s="35">
        <v>71957</v>
      </c>
      <c r="I329" s="35">
        <v>24</v>
      </c>
      <c r="J329" s="294"/>
      <c r="K329" s="8">
        <v>119441</v>
      </c>
      <c r="L329" s="8" t="s">
        <v>1148</v>
      </c>
      <c r="M329" s="8">
        <v>11516</v>
      </c>
      <c r="N329" s="9" t="s">
        <v>1148</v>
      </c>
      <c r="O329" s="8">
        <v>8612</v>
      </c>
      <c r="P329" s="9" t="s">
        <v>1148</v>
      </c>
      <c r="Q329" s="8">
        <v>35534</v>
      </c>
      <c r="R329" s="9" t="s">
        <v>1148</v>
      </c>
      <c r="S329" s="8">
        <v>1944</v>
      </c>
      <c r="T329" s="9" t="s">
        <v>1148</v>
      </c>
      <c r="U329" s="33">
        <v>177047</v>
      </c>
      <c r="V329" s="9" t="s">
        <v>1148</v>
      </c>
      <c r="W329" s="30">
        <v>106</v>
      </c>
      <c r="X329" s="9" t="s">
        <v>1148</v>
      </c>
      <c r="Y329" s="30">
        <v>8.5</v>
      </c>
      <c r="Z329" s="9" t="s">
        <v>1148</v>
      </c>
      <c r="AA329" s="30">
        <v>5</v>
      </c>
      <c r="AB329" s="9" t="s">
        <v>1148</v>
      </c>
      <c r="AC329" s="30">
        <v>23.5</v>
      </c>
      <c r="AD329" s="9" t="s">
        <v>1148</v>
      </c>
      <c r="AE329" s="80">
        <v>1</v>
      </c>
      <c r="AF329" s="46" t="s">
        <v>1148</v>
      </c>
      <c r="AG329" s="88">
        <v>144</v>
      </c>
      <c r="AH329" s="47" t="s">
        <v>1148</v>
      </c>
      <c r="AJ329" s="83">
        <v>76601</v>
      </c>
      <c r="AK329" s="46" t="s">
        <v>1148</v>
      </c>
      <c r="AL329" s="83">
        <v>10479</v>
      </c>
      <c r="AM329" s="46" t="s">
        <v>1148</v>
      </c>
      <c r="AN329" s="83">
        <v>8612</v>
      </c>
      <c r="AO329" s="46" t="s">
        <v>1148</v>
      </c>
      <c r="AP329" s="83">
        <v>32906</v>
      </c>
      <c r="AQ329" s="46" t="s">
        <v>1148</v>
      </c>
      <c r="AR329" s="83">
        <v>1944</v>
      </c>
      <c r="AS329" s="46" t="s">
        <v>1148</v>
      </c>
      <c r="AT329" s="204">
        <v>130542</v>
      </c>
      <c r="AU329" s="46" t="s">
        <v>1148</v>
      </c>
      <c r="AV329" s="46">
        <v>43</v>
      </c>
      <c r="AW329" s="46" t="s">
        <v>1148</v>
      </c>
      <c r="AX329" s="46">
        <v>6</v>
      </c>
      <c r="AY329" s="46" t="s">
        <v>1148</v>
      </c>
      <c r="AZ329" s="46">
        <v>5</v>
      </c>
      <c r="BA329" s="46" t="s">
        <v>1148</v>
      </c>
      <c r="BB329" s="46">
        <v>18</v>
      </c>
      <c r="BC329" s="46" t="s">
        <v>1148</v>
      </c>
      <c r="BD329" s="46">
        <v>1</v>
      </c>
      <c r="BE329" s="46" t="s">
        <v>1148</v>
      </c>
      <c r="BF329" s="209">
        <v>73</v>
      </c>
      <c r="BG329" s="7" t="s">
        <v>1148</v>
      </c>
      <c r="BI329" s="83">
        <v>42840</v>
      </c>
      <c r="BJ329" s="46" t="s">
        <v>1148</v>
      </c>
      <c r="BK329" s="83">
        <v>1037</v>
      </c>
      <c r="BL329" s="46" t="s">
        <v>1148</v>
      </c>
      <c r="BM329" s="83">
        <v>0</v>
      </c>
      <c r="BN329" s="46" t="s">
        <v>1148</v>
      </c>
      <c r="BO329" s="83">
        <v>2628</v>
      </c>
      <c r="BP329" s="46" t="s">
        <v>1148</v>
      </c>
      <c r="BQ329" s="83">
        <v>0</v>
      </c>
      <c r="BR329" s="46" t="s">
        <v>1148</v>
      </c>
      <c r="BS329" s="85">
        <v>46505</v>
      </c>
      <c r="BT329" s="46" t="s">
        <v>1148</v>
      </c>
      <c r="BU329" s="46">
        <v>63</v>
      </c>
      <c r="BV329" s="46" t="s">
        <v>1148</v>
      </c>
      <c r="BW329" s="46">
        <v>2.5</v>
      </c>
      <c r="BX329" s="46" t="s">
        <v>1148</v>
      </c>
      <c r="BY329" s="46">
        <v>0</v>
      </c>
      <c r="BZ329" s="46" t="s">
        <v>1148</v>
      </c>
      <c r="CA329" s="46">
        <v>5.5</v>
      </c>
      <c r="CB329" s="46" t="s">
        <v>1148</v>
      </c>
      <c r="CC329" s="46">
        <v>0</v>
      </c>
      <c r="CD329" s="46" t="s">
        <v>1148</v>
      </c>
      <c r="CE329" s="209">
        <v>71</v>
      </c>
      <c r="CF329" s="7" t="s">
        <v>1148</v>
      </c>
      <c r="CH329" s="41">
        <v>0</v>
      </c>
      <c r="CI329" s="41" t="s">
        <v>1148</v>
      </c>
      <c r="CJ329" s="41">
        <v>0</v>
      </c>
      <c r="CK329" s="41" t="s">
        <v>1148</v>
      </c>
      <c r="CL329" s="41">
        <v>0</v>
      </c>
      <c r="CM329" s="41" t="s">
        <v>1148</v>
      </c>
      <c r="CN329" s="41">
        <v>0</v>
      </c>
      <c r="CO329" s="41" t="s">
        <v>1148</v>
      </c>
      <c r="CP329" s="43">
        <v>0</v>
      </c>
      <c r="CQ329" s="7" t="s">
        <v>1148</v>
      </c>
      <c r="CS329" s="39">
        <v>0</v>
      </c>
      <c r="CT329" s="39" t="s">
        <v>1148</v>
      </c>
      <c r="CU329" s="39">
        <v>0</v>
      </c>
      <c r="CV329" s="39" t="s">
        <v>1148</v>
      </c>
      <c r="CW329" s="39">
        <v>0</v>
      </c>
      <c r="CX329" s="39" t="s">
        <v>1148</v>
      </c>
      <c r="CY329" s="39">
        <v>0</v>
      </c>
      <c r="CZ329" s="39" t="s">
        <v>1148</v>
      </c>
      <c r="DA329" s="44">
        <v>0</v>
      </c>
      <c r="DB329" s="7" t="s">
        <v>1148</v>
      </c>
      <c r="DC329" s="1" t="str">
        <f t="shared" si="5"/>
        <v>No</v>
      </c>
    </row>
    <row r="330" spans="1:107">
      <c r="A330" s="7" t="s">
        <v>1130</v>
      </c>
      <c r="B330" s="7" t="s">
        <v>1131</v>
      </c>
      <c r="C330" s="37" t="s">
        <v>47</v>
      </c>
      <c r="D330" s="298"/>
      <c r="E330" s="299">
        <v>10183</v>
      </c>
      <c r="F330" s="27" t="s">
        <v>167</v>
      </c>
      <c r="G330" s="73" t="s">
        <v>160</v>
      </c>
      <c r="H330" s="35">
        <v>246695</v>
      </c>
      <c r="I330" s="35">
        <v>24</v>
      </c>
      <c r="J330" s="294"/>
      <c r="K330" s="8">
        <v>788432</v>
      </c>
      <c r="L330" s="8" t="s">
        <v>1148</v>
      </c>
      <c r="M330" s="8">
        <v>66031</v>
      </c>
      <c r="N330" s="9" t="s">
        <v>1148</v>
      </c>
      <c r="O330" s="8">
        <v>19942</v>
      </c>
      <c r="P330" s="9" t="s">
        <v>1148</v>
      </c>
      <c r="Q330" s="8">
        <v>276085</v>
      </c>
      <c r="R330" s="9" t="s">
        <v>1148</v>
      </c>
      <c r="S330" s="8">
        <v>0</v>
      </c>
      <c r="T330" s="9" t="s">
        <v>1148</v>
      </c>
      <c r="U330" s="33">
        <v>1150490</v>
      </c>
      <c r="V330" s="9" t="s">
        <v>1148</v>
      </c>
      <c r="W330" s="30">
        <v>536</v>
      </c>
      <c r="X330" s="9" t="s">
        <v>1148</v>
      </c>
      <c r="Y330" s="30">
        <v>32</v>
      </c>
      <c r="Z330" s="9" t="s">
        <v>1148</v>
      </c>
      <c r="AA330" s="30">
        <v>10</v>
      </c>
      <c r="AB330" s="9" t="s">
        <v>1148</v>
      </c>
      <c r="AC330" s="30">
        <v>164</v>
      </c>
      <c r="AD330" s="9" t="s">
        <v>1148</v>
      </c>
      <c r="AE330" s="80">
        <v>0</v>
      </c>
      <c r="AF330" s="46" t="s">
        <v>1148</v>
      </c>
      <c r="AG330" s="88">
        <v>742</v>
      </c>
      <c r="AH330" s="47" t="s">
        <v>1148</v>
      </c>
      <c r="AJ330" s="83">
        <v>698833</v>
      </c>
      <c r="AK330" s="46" t="s">
        <v>1148</v>
      </c>
      <c r="AL330" s="83">
        <v>63519</v>
      </c>
      <c r="AM330" s="46" t="s">
        <v>1148</v>
      </c>
      <c r="AN330" s="83">
        <v>19942</v>
      </c>
      <c r="AO330" s="46" t="s">
        <v>1148</v>
      </c>
      <c r="AP330" s="83">
        <v>257346</v>
      </c>
      <c r="AQ330" s="46" t="s">
        <v>1148</v>
      </c>
      <c r="AR330" s="83">
        <v>0</v>
      </c>
      <c r="AS330" s="46" t="s">
        <v>1148</v>
      </c>
      <c r="AT330" s="204">
        <v>1039640</v>
      </c>
      <c r="AU330" s="46" t="s">
        <v>1148</v>
      </c>
      <c r="AV330" s="46">
        <v>381</v>
      </c>
      <c r="AW330" s="46" t="s">
        <v>1148</v>
      </c>
      <c r="AX330" s="46">
        <v>30</v>
      </c>
      <c r="AY330" s="46" t="s">
        <v>1148</v>
      </c>
      <c r="AZ330" s="46">
        <v>10</v>
      </c>
      <c r="BA330" s="46" t="s">
        <v>1148</v>
      </c>
      <c r="BB330" s="46">
        <v>133</v>
      </c>
      <c r="BC330" s="46" t="s">
        <v>1148</v>
      </c>
      <c r="BD330" s="46">
        <v>0</v>
      </c>
      <c r="BE330" s="46" t="s">
        <v>1148</v>
      </c>
      <c r="BF330" s="209">
        <v>554</v>
      </c>
      <c r="BG330" s="7" t="s">
        <v>1148</v>
      </c>
      <c r="BI330" s="83">
        <v>89599</v>
      </c>
      <c r="BJ330" s="46" t="s">
        <v>1148</v>
      </c>
      <c r="BK330" s="83">
        <v>2512</v>
      </c>
      <c r="BL330" s="46" t="s">
        <v>1148</v>
      </c>
      <c r="BM330" s="83">
        <v>0</v>
      </c>
      <c r="BN330" s="46" t="s">
        <v>1148</v>
      </c>
      <c r="BO330" s="83">
        <v>18739</v>
      </c>
      <c r="BP330" s="46" t="s">
        <v>1148</v>
      </c>
      <c r="BQ330" s="83">
        <v>0</v>
      </c>
      <c r="BR330" s="46" t="s">
        <v>1148</v>
      </c>
      <c r="BS330" s="85">
        <v>110850</v>
      </c>
      <c r="BT330" s="46" t="s">
        <v>1148</v>
      </c>
      <c r="BU330" s="46">
        <v>155</v>
      </c>
      <c r="BV330" s="46" t="s">
        <v>1148</v>
      </c>
      <c r="BW330" s="46">
        <v>2</v>
      </c>
      <c r="BX330" s="46" t="s">
        <v>1148</v>
      </c>
      <c r="BY330" s="46">
        <v>0</v>
      </c>
      <c r="BZ330" s="46" t="s">
        <v>1148</v>
      </c>
      <c r="CA330" s="46">
        <v>31</v>
      </c>
      <c r="CB330" s="46" t="s">
        <v>1148</v>
      </c>
      <c r="CC330" s="46">
        <v>0</v>
      </c>
      <c r="CD330" s="46" t="s">
        <v>1148</v>
      </c>
      <c r="CE330" s="209">
        <v>188</v>
      </c>
      <c r="CF330" s="7" t="s">
        <v>1148</v>
      </c>
      <c r="CH330" s="41">
        <v>16224910</v>
      </c>
      <c r="CI330" s="41" t="s">
        <v>1148</v>
      </c>
      <c r="CJ330" s="41">
        <v>2642256</v>
      </c>
      <c r="CK330" s="41" t="s">
        <v>1148</v>
      </c>
      <c r="CL330" s="41">
        <v>807425</v>
      </c>
      <c r="CM330" s="41" t="s">
        <v>1148</v>
      </c>
      <c r="CN330" s="41">
        <v>11217404</v>
      </c>
      <c r="CO330" s="41" t="s">
        <v>1148</v>
      </c>
      <c r="CP330" s="43">
        <v>30891995</v>
      </c>
      <c r="CQ330" s="7" t="s">
        <v>1148</v>
      </c>
      <c r="CS330" s="39">
        <v>20.578705582726222</v>
      </c>
      <c r="CT330" s="39" t="s">
        <v>1148</v>
      </c>
      <c r="CU330" s="39">
        <v>40.015386712301797</v>
      </c>
      <c r="CV330" s="39" t="s">
        <v>1148</v>
      </c>
      <c r="CW330" s="39">
        <v>40.488667134690601</v>
      </c>
      <c r="CX330" s="39" t="s">
        <v>1148</v>
      </c>
      <c r="CY330" s="39">
        <v>40.630255175036673</v>
      </c>
      <c r="CZ330" s="39" t="s">
        <v>1148</v>
      </c>
      <c r="DA330" s="44">
        <v>26.851163417326532</v>
      </c>
      <c r="DB330" s="7" t="s">
        <v>1148</v>
      </c>
      <c r="DC330" s="1" t="str">
        <f t="shared" si="5"/>
        <v>No</v>
      </c>
    </row>
    <row r="331" spans="1:107">
      <c r="A331" s="7" t="s">
        <v>764</v>
      </c>
      <c r="B331" s="7" t="s">
        <v>435</v>
      </c>
      <c r="C331" s="37" t="s">
        <v>38</v>
      </c>
      <c r="D331" s="298">
        <v>7045</v>
      </c>
      <c r="E331" s="299">
        <v>70045</v>
      </c>
      <c r="F331" s="27" t="s">
        <v>164</v>
      </c>
      <c r="G331" s="73" t="s">
        <v>160</v>
      </c>
      <c r="H331" s="35">
        <v>106621</v>
      </c>
      <c r="I331" s="35">
        <v>23</v>
      </c>
      <c r="J331" s="294"/>
      <c r="K331" s="8">
        <v>59752</v>
      </c>
      <c r="L331" s="8" t="s">
        <v>1148</v>
      </c>
      <c r="M331" s="8">
        <v>181</v>
      </c>
      <c r="N331" s="9" t="s">
        <v>1148</v>
      </c>
      <c r="O331" s="8">
        <v>0</v>
      </c>
      <c r="P331" s="9" t="s">
        <v>1148</v>
      </c>
      <c r="Q331" s="8">
        <v>6362</v>
      </c>
      <c r="R331" s="9" t="s">
        <v>1148</v>
      </c>
      <c r="S331" s="8">
        <v>0</v>
      </c>
      <c r="T331" s="9" t="s">
        <v>1148</v>
      </c>
      <c r="U331" s="33">
        <v>66295</v>
      </c>
      <c r="V331" s="9" t="s">
        <v>1148</v>
      </c>
      <c r="W331" s="30">
        <v>55</v>
      </c>
      <c r="X331" s="9" t="s">
        <v>1148</v>
      </c>
      <c r="Y331" s="30">
        <v>1</v>
      </c>
      <c r="Z331" s="9" t="s">
        <v>1148</v>
      </c>
      <c r="AA331" s="30">
        <v>0</v>
      </c>
      <c r="AB331" s="9" t="s">
        <v>1148</v>
      </c>
      <c r="AC331" s="30">
        <v>4</v>
      </c>
      <c r="AD331" s="9" t="s">
        <v>1148</v>
      </c>
      <c r="AE331" s="80">
        <v>0</v>
      </c>
      <c r="AF331" s="46" t="s">
        <v>1148</v>
      </c>
      <c r="AG331" s="88">
        <v>60</v>
      </c>
      <c r="AH331" s="47" t="s">
        <v>1148</v>
      </c>
      <c r="AJ331" s="83">
        <v>31078</v>
      </c>
      <c r="AK331" s="46" t="s">
        <v>1148</v>
      </c>
      <c r="AL331" s="83">
        <v>0</v>
      </c>
      <c r="AM331" s="46" t="s">
        <v>1148</v>
      </c>
      <c r="AN331" s="83">
        <v>0</v>
      </c>
      <c r="AO331" s="46" t="s">
        <v>1148</v>
      </c>
      <c r="AP331" s="83">
        <v>5152</v>
      </c>
      <c r="AQ331" s="46" t="s">
        <v>1148</v>
      </c>
      <c r="AR331" s="83">
        <v>0</v>
      </c>
      <c r="AS331" s="46" t="s">
        <v>1148</v>
      </c>
      <c r="AT331" s="204">
        <v>36230</v>
      </c>
      <c r="AU331" s="46" t="s">
        <v>1148</v>
      </c>
      <c r="AV331" s="46">
        <v>19</v>
      </c>
      <c r="AW331" s="46" t="s">
        <v>1148</v>
      </c>
      <c r="AX331" s="46">
        <v>0</v>
      </c>
      <c r="AY331" s="46" t="s">
        <v>1148</v>
      </c>
      <c r="AZ331" s="46">
        <v>0</v>
      </c>
      <c r="BA331" s="46" t="s">
        <v>1148</v>
      </c>
      <c r="BB331" s="46">
        <v>3</v>
      </c>
      <c r="BC331" s="46" t="s">
        <v>1148</v>
      </c>
      <c r="BD331" s="46">
        <v>0</v>
      </c>
      <c r="BE331" s="46" t="s">
        <v>1148</v>
      </c>
      <c r="BF331" s="209">
        <v>22</v>
      </c>
      <c r="BG331" s="7" t="s">
        <v>1148</v>
      </c>
      <c r="BI331" s="83">
        <v>28674</v>
      </c>
      <c r="BJ331" s="46" t="s">
        <v>1148</v>
      </c>
      <c r="BK331" s="83">
        <v>181</v>
      </c>
      <c r="BL331" s="46" t="s">
        <v>1148</v>
      </c>
      <c r="BM331" s="83">
        <v>0</v>
      </c>
      <c r="BN331" s="46" t="s">
        <v>1148</v>
      </c>
      <c r="BO331" s="83">
        <v>1210</v>
      </c>
      <c r="BP331" s="46" t="s">
        <v>1148</v>
      </c>
      <c r="BQ331" s="83">
        <v>0</v>
      </c>
      <c r="BR331" s="46" t="s">
        <v>1148</v>
      </c>
      <c r="BS331" s="85">
        <v>30065</v>
      </c>
      <c r="BT331" s="46" t="s">
        <v>1148</v>
      </c>
      <c r="BU331" s="46">
        <v>36</v>
      </c>
      <c r="BV331" s="46" t="s">
        <v>1148</v>
      </c>
      <c r="BW331" s="46">
        <v>1</v>
      </c>
      <c r="BX331" s="46" t="s">
        <v>1148</v>
      </c>
      <c r="BY331" s="46">
        <v>0</v>
      </c>
      <c r="BZ331" s="46" t="s">
        <v>1148</v>
      </c>
      <c r="CA331" s="46">
        <v>1</v>
      </c>
      <c r="CB331" s="46" t="s">
        <v>1148</v>
      </c>
      <c r="CC331" s="46">
        <v>0</v>
      </c>
      <c r="CD331" s="46" t="s">
        <v>1148</v>
      </c>
      <c r="CE331" s="209">
        <v>38</v>
      </c>
      <c r="CF331" s="7" t="s">
        <v>1148</v>
      </c>
      <c r="CH331" s="41">
        <v>0</v>
      </c>
      <c r="CI331" s="41" t="s">
        <v>1148</v>
      </c>
      <c r="CJ331" s="41">
        <v>0</v>
      </c>
      <c r="CK331" s="41" t="s">
        <v>1148</v>
      </c>
      <c r="CL331" s="41">
        <v>0</v>
      </c>
      <c r="CM331" s="41" t="s">
        <v>1148</v>
      </c>
      <c r="CN331" s="41">
        <v>0</v>
      </c>
      <c r="CO331" s="41" t="s">
        <v>1148</v>
      </c>
      <c r="CP331" s="43">
        <v>0</v>
      </c>
      <c r="CQ331" s="7" t="s">
        <v>1148</v>
      </c>
      <c r="CS331" s="39">
        <v>0</v>
      </c>
      <c r="CT331" s="39" t="s">
        <v>1148</v>
      </c>
      <c r="CU331" s="39">
        <v>0</v>
      </c>
      <c r="CV331" s="39" t="s">
        <v>1148</v>
      </c>
      <c r="CW331" s="39" t="s">
        <v>1148</v>
      </c>
      <c r="CX331" s="39" t="s">
        <v>1148</v>
      </c>
      <c r="CY331" s="39">
        <v>0</v>
      </c>
      <c r="CZ331" s="39" t="s">
        <v>1148</v>
      </c>
      <c r="DA331" s="44">
        <v>0</v>
      </c>
      <c r="DB331" s="7" t="s">
        <v>1148</v>
      </c>
      <c r="DC331" s="1" t="str">
        <f t="shared" si="5"/>
        <v>No</v>
      </c>
    </row>
    <row r="332" spans="1:107">
      <c r="A332" s="7" t="s">
        <v>310</v>
      </c>
      <c r="B332" s="7" t="s">
        <v>311</v>
      </c>
      <c r="C332" s="37" t="s">
        <v>46</v>
      </c>
      <c r="D332" s="298">
        <v>6038</v>
      </c>
      <c r="E332" s="299">
        <v>60038</v>
      </c>
      <c r="F332" s="27" t="s">
        <v>164</v>
      </c>
      <c r="G332" s="73" t="s">
        <v>160</v>
      </c>
      <c r="H332" s="35">
        <v>252720</v>
      </c>
      <c r="I332" s="35">
        <v>23</v>
      </c>
      <c r="J332" s="294"/>
      <c r="K332" s="8">
        <v>54187</v>
      </c>
      <c r="L332" s="8" t="s">
        <v>1148</v>
      </c>
      <c r="M332" s="8">
        <v>0</v>
      </c>
      <c r="N332" s="9" t="s">
        <v>1148</v>
      </c>
      <c r="O332" s="8">
        <v>1501</v>
      </c>
      <c r="P332" s="9" t="s">
        <v>1148</v>
      </c>
      <c r="Q332" s="8">
        <v>7950</v>
      </c>
      <c r="R332" s="9" t="s">
        <v>1148</v>
      </c>
      <c r="S332" s="8">
        <v>0</v>
      </c>
      <c r="T332" s="9" t="s">
        <v>1148</v>
      </c>
      <c r="U332" s="33">
        <v>63638</v>
      </c>
      <c r="V332" s="9" t="s">
        <v>1148</v>
      </c>
      <c r="W332" s="30">
        <v>33</v>
      </c>
      <c r="X332" s="9" t="s">
        <v>1148</v>
      </c>
      <c r="Y332" s="30">
        <v>0</v>
      </c>
      <c r="Z332" s="9" t="s">
        <v>1148</v>
      </c>
      <c r="AA332" s="30">
        <v>2</v>
      </c>
      <c r="AB332" s="9" t="s">
        <v>1148</v>
      </c>
      <c r="AC332" s="30">
        <v>5</v>
      </c>
      <c r="AD332" s="9" t="s">
        <v>1148</v>
      </c>
      <c r="AE332" s="80">
        <v>0</v>
      </c>
      <c r="AF332" s="46" t="s">
        <v>1148</v>
      </c>
      <c r="AG332" s="88">
        <v>40</v>
      </c>
      <c r="AH332" s="47" t="s">
        <v>1148</v>
      </c>
      <c r="AJ332" s="83">
        <v>51736</v>
      </c>
      <c r="AK332" s="46" t="s">
        <v>1148</v>
      </c>
      <c r="AL332" s="83">
        <v>0</v>
      </c>
      <c r="AM332" s="46" t="s">
        <v>1148</v>
      </c>
      <c r="AN332" s="83">
        <v>0</v>
      </c>
      <c r="AO332" s="46" t="s">
        <v>1148</v>
      </c>
      <c r="AP332" s="83">
        <v>5526</v>
      </c>
      <c r="AQ332" s="46" t="s">
        <v>1148</v>
      </c>
      <c r="AR332" s="83">
        <v>0</v>
      </c>
      <c r="AS332" s="46" t="s">
        <v>1148</v>
      </c>
      <c r="AT332" s="204">
        <v>57262</v>
      </c>
      <c r="AU332" s="46" t="s">
        <v>1148</v>
      </c>
      <c r="AV332" s="46">
        <v>28</v>
      </c>
      <c r="AW332" s="46" t="s">
        <v>1148</v>
      </c>
      <c r="AX332" s="46">
        <v>0</v>
      </c>
      <c r="AY332" s="46" t="s">
        <v>1148</v>
      </c>
      <c r="AZ332" s="46">
        <v>0</v>
      </c>
      <c r="BA332" s="46" t="s">
        <v>1148</v>
      </c>
      <c r="BB332" s="46">
        <v>3</v>
      </c>
      <c r="BC332" s="46" t="s">
        <v>1148</v>
      </c>
      <c r="BD332" s="46">
        <v>0</v>
      </c>
      <c r="BE332" s="46" t="s">
        <v>1148</v>
      </c>
      <c r="BF332" s="209">
        <v>31</v>
      </c>
      <c r="BG332" s="7" t="s">
        <v>1148</v>
      </c>
      <c r="BI332" s="83">
        <v>2451</v>
      </c>
      <c r="BJ332" s="46" t="s">
        <v>1148</v>
      </c>
      <c r="BK332" s="83">
        <v>0</v>
      </c>
      <c r="BL332" s="46" t="s">
        <v>1148</v>
      </c>
      <c r="BM332" s="83">
        <v>1501</v>
      </c>
      <c r="BN332" s="46" t="s">
        <v>1148</v>
      </c>
      <c r="BO332" s="83">
        <v>2424</v>
      </c>
      <c r="BP332" s="46" t="s">
        <v>1148</v>
      </c>
      <c r="BQ332" s="83">
        <v>0</v>
      </c>
      <c r="BR332" s="46" t="s">
        <v>1148</v>
      </c>
      <c r="BS332" s="85">
        <v>6376</v>
      </c>
      <c r="BT332" s="46" t="s">
        <v>1148</v>
      </c>
      <c r="BU332" s="46">
        <v>5</v>
      </c>
      <c r="BV332" s="46" t="s">
        <v>1148</v>
      </c>
      <c r="BW332" s="46">
        <v>0</v>
      </c>
      <c r="BX332" s="46" t="s">
        <v>1148</v>
      </c>
      <c r="BY332" s="46">
        <v>2</v>
      </c>
      <c r="BZ332" s="46" t="s">
        <v>1148</v>
      </c>
      <c r="CA332" s="46">
        <v>2</v>
      </c>
      <c r="CB332" s="46" t="s">
        <v>1148</v>
      </c>
      <c r="CC332" s="46">
        <v>0</v>
      </c>
      <c r="CD332" s="46" t="s">
        <v>1148</v>
      </c>
      <c r="CE332" s="209">
        <v>9</v>
      </c>
      <c r="CF332" s="7" t="s">
        <v>1148</v>
      </c>
      <c r="CH332" s="41">
        <v>0</v>
      </c>
      <c r="CI332" s="41" t="s">
        <v>1148</v>
      </c>
      <c r="CJ332" s="41">
        <v>0</v>
      </c>
      <c r="CK332" s="41" t="s">
        <v>1148</v>
      </c>
      <c r="CL332" s="41">
        <v>0</v>
      </c>
      <c r="CM332" s="41" t="s">
        <v>1148</v>
      </c>
      <c r="CN332" s="41">
        <v>0</v>
      </c>
      <c r="CO332" s="41" t="s">
        <v>1148</v>
      </c>
      <c r="CP332" s="43">
        <v>0</v>
      </c>
      <c r="CQ332" s="7" t="s">
        <v>1148</v>
      </c>
      <c r="CS332" s="39">
        <v>0</v>
      </c>
      <c r="CT332" s="39" t="s">
        <v>1148</v>
      </c>
      <c r="CU332" s="39" t="s">
        <v>1148</v>
      </c>
      <c r="CV332" s="39" t="s">
        <v>1148</v>
      </c>
      <c r="CW332" s="39">
        <v>0</v>
      </c>
      <c r="CX332" s="39" t="s">
        <v>1148</v>
      </c>
      <c r="CY332" s="39">
        <v>0</v>
      </c>
      <c r="CZ332" s="39" t="s">
        <v>1148</v>
      </c>
      <c r="DA332" s="44">
        <v>0</v>
      </c>
      <c r="DB332" s="7" t="s">
        <v>1148</v>
      </c>
      <c r="DC332" s="1" t="str">
        <f t="shared" si="5"/>
        <v>No</v>
      </c>
    </row>
    <row r="333" spans="1:107">
      <c r="A333" s="7" t="s">
        <v>754</v>
      </c>
      <c r="B333" s="7" t="s">
        <v>755</v>
      </c>
      <c r="C333" s="37" t="s">
        <v>85</v>
      </c>
      <c r="D333" s="298">
        <v>8028</v>
      </c>
      <c r="E333" s="299">
        <v>80028</v>
      </c>
      <c r="F333" s="27" t="s">
        <v>167</v>
      </c>
      <c r="G333" s="73" t="s">
        <v>160</v>
      </c>
      <c r="H333" s="35">
        <v>94983</v>
      </c>
      <c r="I333" s="35">
        <v>22</v>
      </c>
      <c r="J333" s="294"/>
      <c r="K333" s="8">
        <v>95831</v>
      </c>
      <c r="L333" s="8" t="s">
        <v>1148</v>
      </c>
      <c r="M333" s="8">
        <v>13932</v>
      </c>
      <c r="N333" s="9" t="s">
        <v>1148</v>
      </c>
      <c r="O333" s="8">
        <v>1837</v>
      </c>
      <c r="P333" s="9" t="s">
        <v>1148</v>
      </c>
      <c r="Q333" s="8">
        <v>15511</v>
      </c>
      <c r="R333" s="9" t="s">
        <v>1148</v>
      </c>
      <c r="S333" s="8">
        <v>352</v>
      </c>
      <c r="T333" s="9" t="s">
        <v>1148</v>
      </c>
      <c r="U333" s="33">
        <v>127463</v>
      </c>
      <c r="V333" s="9" t="s">
        <v>1148</v>
      </c>
      <c r="W333" s="30">
        <v>86</v>
      </c>
      <c r="X333" s="9" t="s">
        <v>1148</v>
      </c>
      <c r="Y333" s="30">
        <v>12</v>
      </c>
      <c r="Z333" s="9" t="s">
        <v>1148</v>
      </c>
      <c r="AA333" s="30">
        <v>1</v>
      </c>
      <c r="AB333" s="9" t="s">
        <v>1148</v>
      </c>
      <c r="AC333" s="30">
        <v>27.9</v>
      </c>
      <c r="AD333" s="9" t="s">
        <v>1148</v>
      </c>
      <c r="AE333" s="80">
        <v>0.10200000000000001</v>
      </c>
      <c r="AF333" s="46" t="s">
        <v>1148</v>
      </c>
      <c r="AG333" s="88">
        <v>127.002</v>
      </c>
      <c r="AH333" s="47" t="s">
        <v>1148</v>
      </c>
      <c r="AJ333" s="83">
        <v>49724</v>
      </c>
      <c r="AK333" s="46" t="s">
        <v>1148</v>
      </c>
      <c r="AL333" s="83">
        <v>9626</v>
      </c>
      <c r="AM333" s="46" t="s">
        <v>1148</v>
      </c>
      <c r="AN333" s="83">
        <v>1837</v>
      </c>
      <c r="AO333" s="46" t="s">
        <v>1148</v>
      </c>
      <c r="AP333" s="83">
        <v>15202</v>
      </c>
      <c r="AQ333" s="46" t="s">
        <v>1148</v>
      </c>
      <c r="AR333" s="83">
        <v>352</v>
      </c>
      <c r="AS333" s="46" t="s">
        <v>1148</v>
      </c>
      <c r="AT333" s="204">
        <v>76741</v>
      </c>
      <c r="AU333" s="46" t="s">
        <v>1148</v>
      </c>
      <c r="AV333" s="46">
        <v>27</v>
      </c>
      <c r="AW333" s="46" t="s">
        <v>1148</v>
      </c>
      <c r="AX333" s="46">
        <v>5</v>
      </c>
      <c r="AY333" s="46" t="s">
        <v>1148</v>
      </c>
      <c r="AZ333" s="46">
        <v>1</v>
      </c>
      <c r="BA333" s="46" t="s">
        <v>1148</v>
      </c>
      <c r="BB333" s="46">
        <v>8.9</v>
      </c>
      <c r="BC333" s="46" t="s">
        <v>1148</v>
      </c>
      <c r="BD333" s="46">
        <v>0.10200000000000001</v>
      </c>
      <c r="BE333" s="46" t="s">
        <v>1148</v>
      </c>
      <c r="BF333" s="209">
        <v>42.001999999999995</v>
      </c>
      <c r="BG333" s="7" t="s">
        <v>1148</v>
      </c>
      <c r="BI333" s="83">
        <v>46107</v>
      </c>
      <c r="BJ333" s="46" t="s">
        <v>1148</v>
      </c>
      <c r="BK333" s="83">
        <v>4306</v>
      </c>
      <c r="BL333" s="46" t="s">
        <v>1148</v>
      </c>
      <c r="BM333" s="83">
        <v>0</v>
      </c>
      <c r="BN333" s="46" t="s">
        <v>1148</v>
      </c>
      <c r="BO333" s="83">
        <v>309</v>
      </c>
      <c r="BP333" s="46" t="s">
        <v>1148</v>
      </c>
      <c r="BQ333" s="83">
        <v>0</v>
      </c>
      <c r="BR333" s="46" t="s">
        <v>1148</v>
      </c>
      <c r="BS333" s="85">
        <v>50722</v>
      </c>
      <c r="BT333" s="46" t="s">
        <v>1148</v>
      </c>
      <c r="BU333" s="46">
        <v>59</v>
      </c>
      <c r="BV333" s="46" t="s">
        <v>1148</v>
      </c>
      <c r="BW333" s="46">
        <v>7</v>
      </c>
      <c r="BX333" s="46" t="s">
        <v>1148</v>
      </c>
      <c r="BY333" s="46">
        <v>0</v>
      </c>
      <c r="BZ333" s="46" t="s">
        <v>1148</v>
      </c>
      <c r="CA333" s="46">
        <v>19</v>
      </c>
      <c r="CB333" s="46" t="s">
        <v>1148</v>
      </c>
      <c r="CC333" s="46">
        <v>0</v>
      </c>
      <c r="CD333" s="46" t="s">
        <v>1148</v>
      </c>
      <c r="CE333" s="209">
        <v>85</v>
      </c>
      <c r="CF333" s="7" t="s">
        <v>1148</v>
      </c>
      <c r="CH333" s="41">
        <v>0</v>
      </c>
      <c r="CI333" s="41" t="s">
        <v>1148</v>
      </c>
      <c r="CJ333" s="41">
        <v>0</v>
      </c>
      <c r="CK333" s="41" t="s">
        <v>1148</v>
      </c>
      <c r="CL333" s="41">
        <v>0</v>
      </c>
      <c r="CM333" s="41" t="s">
        <v>1148</v>
      </c>
      <c r="CN333" s="41">
        <v>0</v>
      </c>
      <c r="CO333" s="41" t="s">
        <v>1148</v>
      </c>
      <c r="CP333" s="43">
        <v>0</v>
      </c>
      <c r="CQ333" s="7" t="s">
        <v>1148</v>
      </c>
      <c r="CS333" s="39">
        <v>0</v>
      </c>
      <c r="CT333" s="39" t="s">
        <v>1148</v>
      </c>
      <c r="CU333" s="39">
        <v>0</v>
      </c>
      <c r="CV333" s="39" t="s">
        <v>1148</v>
      </c>
      <c r="CW333" s="39">
        <v>0</v>
      </c>
      <c r="CX333" s="39" t="s">
        <v>1148</v>
      </c>
      <c r="CY333" s="39">
        <v>0</v>
      </c>
      <c r="CZ333" s="39" t="s">
        <v>1148</v>
      </c>
      <c r="DA333" s="44">
        <v>0</v>
      </c>
      <c r="DB333" s="7" t="s">
        <v>1148</v>
      </c>
      <c r="DC333" s="1" t="str">
        <f t="shared" si="5"/>
        <v>No</v>
      </c>
    </row>
    <row r="334" spans="1:107">
      <c r="A334" s="7" t="s">
        <v>185</v>
      </c>
      <c r="B334" s="7" t="s">
        <v>186</v>
      </c>
      <c r="C334" s="37" t="s">
        <v>70</v>
      </c>
      <c r="D334" s="298">
        <v>2178</v>
      </c>
      <c r="E334" s="299">
        <v>20178</v>
      </c>
      <c r="F334" s="27" t="s">
        <v>164</v>
      </c>
      <c r="G334" s="73" t="s">
        <v>160</v>
      </c>
      <c r="H334" s="35">
        <v>423566</v>
      </c>
      <c r="I334" s="35">
        <v>22</v>
      </c>
      <c r="J334" s="294"/>
      <c r="K334" s="8">
        <v>80083</v>
      </c>
      <c r="L334" s="8" t="s">
        <v>1148</v>
      </c>
      <c r="M334" s="8">
        <v>10894</v>
      </c>
      <c r="N334" s="9" t="s">
        <v>1148</v>
      </c>
      <c r="O334" s="8">
        <v>1523</v>
      </c>
      <c r="P334" s="9" t="s">
        <v>1148</v>
      </c>
      <c r="Q334" s="8">
        <v>11762</v>
      </c>
      <c r="R334" s="9" t="s">
        <v>1148</v>
      </c>
      <c r="S334" s="8">
        <v>281</v>
      </c>
      <c r="T334" s="9" t="s">
        <v>1148</v>
      </c>
      <c r="U334" s="33">
        <v>104543</v>
      </c>
      <c r="V334" s="9" t="s">
        <v>1148</v>
      </c>
      <c r="W334" s="30">
        <v>49</v>
      </c>
      <c r="X334" s="9" t="s">
        <v>1148</v>
      </c>
      <c r="Y334" s="30">
        <v>7</v>
      </c>
      <c r="Z334" s="9" t="s">
        <v>1148</v>
      </c>
      <c r="AA334" s="30">
        <v>1</v>
      </c>
      <c r="AB334" s="9" t="s">
        <v>1148</v>
      </c>
      <c r="AC334" s="30">
        <v>5.85</v>
      </c>
      <c r="AD334" s="9" t="s">
        <v>1148</v>
      </c>
      <c r="AE334" s="80">
        <v>0.15</v>
      </c>
      <c r="AF334" s="46" t="s">
        <v>1148</v>
      </c>
      <c r="AG334" s="88">
        <v>63</v>
      </c>
      <c r="AH334" s="47" t="s">
        <v>1148</v>
      </c>
      <c r="AJ334" s="83">
        <v>65345</v>
      </c>
      <c r="AK334" s="46" t="s">
        <v>1148</v>
      </c>
      <c r="AL334" s="83">
        <v>10894</v>
      </c>
      <c r="AM334" s="46" t="s">
        <v>1148</v>
      </c>
      <c r="AN334" s="83">
        <v>1523</v>
      </c>
      <c r="AO334" s="46" t="s">
        <v>1148</v>
      </c>
      <c r="AP334" s="83">
        <v>11762</v>
      </c>
      <c r="AQ334" s="46" t="s">
        <v>1148</v>
      </c>
      <c r="AR334" s="83">
        <v>281</v>
      </c>
      <c r="AS334" s="46" t="s">
        <v>1148</v>
      </c>
      <c r="AT334" s="204">
        <v>89805</v>
      </c>
      <c r="AU334" s="46" t="s">
        <v>1148</v>
      </c>
      <c r="AV334" s="46">
        <v>33</v>
      </c>
      <c r="AW334" s="46" t="s">
        <v>1148</v>
      </c>
      <c r="AX334" s="46">
        <v>7</v>
      </c>
      <c r="AY334" s="46" t="s">
        <v>1148</v>
      </c>
      <c r="AZ334" s="46">
        <v>1</v>
      </c>
      <c r="BA334" s="46" t="s">
        <v>1148</v>
      </c>
      <c r="BB334" s="46">
        <v>5.85</v>
      </c>
      <c r="BC334" s="46" t="s">
        <v>1148</v>
      </c>
      <c r="BD334" s="46">
        <v>0.15</v>
      </c>
      <c r="BE334" s="46" t="s">
        <v>1148</v>
      </c>
      <c r="BF334" s="209">
        <v>47</v>
      </c>
      <c r="BG334" s="7" t="s">
        <v>1148</v>
      </c>
      <c r="BI334" s="83">
        <v>14738</v>
      </c>
      <c r="BJ334" s="46" t="s">
        <v>1148</v>
      </c>
      <c r="BK334" s="83">
        <v>0</v>
      </c>
      <c r="BL334" s="46" t="s">
        <v>1148</v>
      </c>
      <c r="BM334" s="83">
        <v>0</v>
      </c>
      <c r="BN334" s="46" t="s">
        <v>1148</v>
      </c>
      <c r="BO334" s="83">
        <v>0</v>
      </c>
      <c r="BP334" s="46" t="s">
        <v>1148</v>
      </c>
      <c r="BQ334" s="83">
        <v>0</v>
      </c>
      <c r="BR334" s="46" t="s">
        <v>1148</v>
      </c>
      <c r="BS334" s="85">
        <v>14738</v>
      </c>
      <c r="BT334" s="46" t="s">
        <v>1148</v>
      </c>
      <c r="BU334" s="46">
        <v>16</v>
      </c>
      <c r="BV334" s="46" t="s">
        <v>1148</v>
      </c>
      <c r="BW334" s="46">
        <v>0</v>
      </c>
      <c r="BX334" s="46" t="s">
        <v>1148</v>
      </c>
      <c r="BY334" s="46">
        <v>0</v>
      </c>
      <c r="BZ334" s="46" t="s">
        <v>1148</v>
      </c>
      <c r="CA334" s="46">
        <v>0</v>
      </c>
      <c r="CB334" s="46" t="s">
        <v>1148</v>
      </c>
      <c r="CC334" s="46">
        <v>0</v>
      </c>
      <c r="CD334" s="46" t="s">
        <v>1148</v>
      </c>
      <c r="CE334" s="209">
        <v>16</v>
      </c>
      <c r="CF334" s="7" t="s">
        <v>1148</v>
      </c>
      <c r="CH334" s="41">
        <v>1785830</v>
      </c>
      <c r="CI334" s="41" t="s">
        <v>1148</v>
      </c>
      <c r="CJ334" s="41">
        <v>286373</v>
      </c>
      <c r="CK334" s="41" t="s">
        <v>1148</v>
      </c>
      <c r="CL334" s="41">
        <v>43252</v>
      </c>
      <c r="CM334" s="41" t="s">
        <v>1148</v>
      </c>
      <c r="CN334" s="41">
        <v>371719</v>
      </c>
      <c r="CO334" s="41" t="s">
        <v>1148</v>
      </c>
      <c r="CP334" s="43">
        <v>2487174</v>
      </c>
      <c r="CQ334" s="7" t="s">
        <v>1148</v>
      </c>
      <c r="CS334" s="39">
        <v>22.299739020765955</v>
      </c>
      <c r="CT334" s="39" t="s">
        <v>1148</v>
      </c>
      <c r="CU334" s="39">
        <v>26.287222324215165</v>
      </c>
      <c r="CV334" s="39" t="s">
        <v>1148</v>
      </c>
      <c r="CW334" s="39">
        <v>28.399212081418252</v>
      </c>
      <c r="CX334" s="39" t="s">
        <v>1148</v>
      </c>
      <c r="CY334" s="39">
        <v>31.603383778269002</v>
      </c>
      <c r="CZ334" s="39" t="s">
        <v>1148</v>
      </c>
      <c r="DA334" s="44">
        <v>23.790918569392499</v>
      </c>
      <c r="DB334" s="7" t="s">
        <v>1148</v>
      </c>
      <c r="DC334" s="1" t="str">
        <f t="shared" si="5"/>
        <v>No</v>
      </c>
    </row>
    <row r="335" spans="1:107">
      <c r="A335" s="7" t="s">
        <v>418</v>
      </c>
      <c r="B335" s="7" t="s">
        <v>419</v>
      </c>
      <c r="C335" s="37" t="s">
        <v>81</v>
      </c>
      <c r="D335" s="298">
        <v>4053</v>
      </c>
      <c r="E335" s="299">
        <v>40053</v>
      </c>
      <c r="F335" s="27" t="s">
        <v>167</v>
      </c>
      <c r="G335" s="73" t="s">
        <v>160</v>
      </c>
      <c r="H335" s="35">
        <v>400492</v>
      </c>
      <c r="I335" s="35">
        <v>22</v>
      </c>
      <c r="J335" s="294"/>
      <c r="K335" s="8">
        <v>91155</v>
      </c>
      <c r="L335" s="8" t="s">
        <v>1148</v>
      </c>
      <c r="M335" s="8">
        <v>17361</v>
      </c>
      <c r="N335" s="9" t="s">
        <v>1148</v>
      </c>
      <c r="O335" s="8">
        <v>1954</v>
      </c>
      <c r="P335" s="9" t="s">
        <v>1148</v>
      </c>
      <c r="Q335" s="8">
        <v>10501</v>
      </c>
      <c r="R335" s="9" t="s">
        <v>1148</v>
      </c>
      <c r="S335" s="8">
        <v>0</v>
      </c>
      <c r="T335" s="9" t="s">
        <v>1148</v>
      </c>
      <c r="U335" s="33">
        <v>120971</v>
      </c>
      <c r="V335" s="9" t="s">
        <v>1148</v>
      </c>
      <c r="W335" s="30">
        <v>58</v>
      </c>
      <c r="X335" s="9" t="s">
        <v>1148</v>
      </c>
      <c r="Y335" s="30">
        <v>9</v>
      </c>
      <c r="Z335" s="9" t="s">
        <v>1148</v>
      </c>
      <c r="AA335" s="30">
        <v>3</v>
      </c>
      <c r="AB335" s="9" t="s">
        <v>1148</v>
      </c>
      <c r="AC335" s="30">
        <v>9.5</v>
      </c>
      <c r="AD335" s="9" t="s">
        <v>1148</v>
      </c>
      <c r="AE335" s="80">
        <v>0</v>
      </c>
      <c r="AF335" s="46" t="s">
        <v>1148</v>
      </c>
      <c r="AG335" s="88">
        <v>79.5</v>
      </c>
      <c r="AH335" s="47" t="s">
        <v>1148</v>
      </c>
      <c r="AJ335" s="83">
        <v>90646</v>
      </c>
      <c r="AK335" s="46" t="s">
        <v>1148</v>
      </c>
      <c r="AL335" s="83">
        <v>17361</v>
      </c>
      <c r="AM335" s="46" t="s">
        <v>1148</v>
      </c>
      <c r="AN335" s="83">
        <v>1954</v>
      </c>
      <c r="AO335" s="46" t="s">
        <v>1148</v>
      </c>
      <c r="AP335" s="83">
        <v>10322</v>
      </c>
      <c r="AQ335" s="46" t="s">
        <v>1148</v>
      </c>
      <c r="AR335" s="83">
        <v>0</v>
      </c>
      <c r="AS335" s="46" t="s">
        <v>1148</v>
      </c>
      <c r="AT335" s="204">
        <v>120283</v>
      </c>
      <c r="AU335" s="46" t="s">
        <v>1148</v>
      </c>
      <c r="AV335" s="46">
        <v>51</v>
      </c>
      <c r="AW335" s="46" t="s">
        <v>1148</v>
      </c>
      <c r="AX335" s="46">
        <v>9</v>
      </c>
      <c r="AY335" s="46" t="s">
        <v>1148</v>
      </c>
      <c r="AZ335" s="46">
        <v>3</v>
      </c>
      <c r="BA335" s="46" t="s">
        <v>1148</v>
      </c>
      <c r="BB335" s="46">
        <v>8</v>
      </c>
      <c r="BC335" s="46" t="s">
        <v>1148</v>
      </c>
      <c r="BD335" s="46">
        <v>0</v>
      </c>
      <c r="BE335" s="46" t="s">
        <v>1148</v>
      </c>
      <c r="BF335" s="209">
        <v>71</v>
      </c>
      <c r="BG335" s="7" t="s">
        <v>1148</v>
      </c>
      <c r="BI335" s="83">
        <v>509</v>
      </c>
      <c r="BJ335" s="46" t="s">
        <v>1148</v>
      </c>
      <c r="BK335" s="83">
        <v>0</v>
      </c>
      <c r="BL335" s="46" t="s">
        <v>1148</v>
      </c>
      <c r="BM335" s="83">
        <v>0</v>
      </c>
      <c r="BN335" s="46" t="s">
        <v>1148</v>
      </c>
      <c r="BO335" s="83">
        <v>179</v>
      </c>
      <c r="BP335" s="46" t="s">
        <v>1148</v>
      </c>
      <c r="BQ335" s="83">
        <v>0</v>
      </c>
      <c r="BR335" s="46" t="s">
        <v>1148</v>
      </c>
      <c r="BS335" s="85">
        <v>688</v>
      </c>
      <c r="BT335" s="46" t="s">
        <v>1148</v>
      </c>
      <c r="BU335" s="46">
        <v>7</v>
      </c>
      <c r="BV335" s="46" t="s">
        <v>1148</v>
      </c>
      <c r="BW335" s="46">
        <v>0</v>
      </c>
      <c r="BX335" s="46" t="s">
        <v>1148</v>
      </c>
      <c r="BY335" s="46">
        <v>0</v>
      </c>
      <c r="BZ335" s="46" t="s">
        <v>1148</v>
      </c>
      <c r="CA335" s="46">
        <v>1.5</v>
      </c>
      <c r="CB335" s="46" t="s">
        <v>1148</v>
      </c>
      <c r="CC335" s="46">
        <v>0</v>
      </c>
      <c r="CD335" s="46" t="s">
        <v>1148</v>
      </c>
      <c r="CE335" s="209">
        <v>8.5</v>
      </c>
      <c r="CF335" s="7" t="s">
        <v>1148</v>
      </c>
      <c r="CH335" s="41">
        <v>1591317</v>
      </c>
      <c r="CI335" s="41" t="s">
        <v>1148</v>
      </c>
      <c r="CJ335" s="41">
        <v>385703</v>
      </c>
      <c r="CK335" s="41" t="s">
        <v>1148</v>
      </c>
      <c r="CL335" s="41">
        <v>38512</v>
      </c>
      <c r="CM335" s="41" t="s">
        <v>1148</v>
      </c>
      <c r="CN335" s="41">
        <v>336576</v>
      </c>
      <c r="CO335" s="41" t="s">
        <v>1148</v>
      </c>
      <c r="CP335" s="43">
        <v>2352108</v>
      </c>
      <c r="CQ335" s="7" t="s">
        <v>1148</v>
      </c>
      <c r="CS335" s="39">
        <v>17.457265097910152</v>
      </c>
      <c r="CT335" s="39" t="s">
        <v>1148</v>
      </c>
      <c r="CU335" s="39">
        <v>22.216634986463912</v>
      </c>
      <c r="CV335" s="39" t="s">
        <v>1148</v>
      </c>
      <c r="CW335" s="39">
        <v>19.709314227226201</v>
      </c>
      <c r="CX335" s="39" t="s">
        <v>1148</v>
      </c>
      <c r="CY335" s="39">
        <v>32.05180459003904</v>
      </c>
      <c r="CZ335" s="39" t="s">
        <v>1148</v>
      </c>
      <c r="DA335" s="44">
        <v>19.443569119871704</v>
      </c>
      <c r="DB335" s="7" t="s">
        <v>1148</v>
      </c>
      <c r="DC335" s="1" t="str">
        <f t="shared" si="5"/>
        <v>No</v>
      </c>
    </row>
    <row r="336" spans="1:107">
      <c r="A336" s="7" t="s">
        <v>434</v>
      </c>
      <c r="B336" s="7" t="s">
        <v>435</v>
      </c>
      <c r="C336" s="37" t="s">
        <v>38</v>
      </c>
      <c r="D336" s="298">
        <v>7018</v>
      </c>
      <c r="E336" s="299">
        <v>70018</v>
      </c>
      <c r="F336" s="27" t="s">
        <v>164</v>
      </c>
      <c r="G336" s="73" t="s">
        <v>160</v>
      </c>
      <c r="H336" s="35">
        <v>106621</v>
      </c>
      <c r="I336" s="35">
        <v>21</v>
      </c>
      <c r="J336" s="294"/>
      <c r="K336" s="8">
        <v>95418</v>
      </c>
      <c r="L336" s="8" t="s">
        <v>1148</v>
      </c>
      <c r="M336" s="8">
        <v>11790</v>
      </c>
      <c r="N336" s="9" t="s">
        <v>1148</v>
      </c>
      <c r="O336" s="8">
        <v>3816</v>
      </c>
      <c r="P336" s="9" t="s">
        <v>1148</v>
      </c>
      <c r="Q336" s="8">
        <v>5856</v>
      </c>
      <c r="R336" s="9" t="s">
        <v>1148</v>
      </c>
      <c r="S336" s="8">
        <v>0</v>
      </c>
      <c r="T336" s="9" t="s">
        <v>1148</v>
      </c>
      <c r="U336" s="33">
        <v>116880</v>
      </c>
      <c r="V336" s="9" t="s">
        <v>1148</v>
      </c>
      <c r="W336" s="30">
        <v>52</v>
      </c>
      <c r="X336" s="9" t="s">
        <v>1148</v>
      </c>
      <c r="Y336" s="30">
        <v>6</v>
      </c>
      <c r="Z336" s="9" t="s">
        <v>1148</v>
      </c>
      <c r="AA336" s="30">
        <v>2</v>
      </c>
      <c r="AB336" s="9" t="s">
        <v>1148</v>
      </c>
      <c r="AC336" s="30">
        <v>3</v>
      </c>
      <c r="AD336" s="9" t="s">
        <v>1148</v>
      </c>
      <c r="AE336" s="80">
        <v>0</v>
      </c>
      <c r="AF336" s="46" t="s">
        <v>1148</v>
      </c>
      <c r="AG336" s="88">
        <v>63</v>
      </c>
      <c r="AH336" s="47" t="s">
        <v>1148</v>
      </c>
      <c r="AJ336" s="83">
        <v>60264</v>
      </c>
      <c r="AK336" s="46" t="s">
        <v>1148</v>
      </c>
      <c r="AL336" s="83">
        <v>11790</v>
      </c>
      <c r="AM336" s="46" t="s">
        <v>1148</v>
      </c>
      <c r="AN336" s="83">
        <v>3816</v>
      </c>
      <c r="AO336" s="46" t="s">
        <v>1148</v>
      </c>
      <c r="AP336" s="83">
        <v>5856</v>
      </c>
      <c r="AQ336" s="46" t="s">
        <v>1148</v>
      </c>
      <c r="AR336" s="83">
        <v>0</v>
      </c>
      <c r="AS336" s="46" t="s">
        <v>1148</v>
      </c>
      <c r="AT336" s="204">
        <v>81726</v>
      </c>
      <c r="AU336" s="46" t="s">
        <v>1148</v>
      </c>
      <c r="AV336" s="46">
        <v>31</v>
      </c>
      <c r="AW336" s="46" t="s">
        <v>1148</v>
      </c>
      <c r="AX336" s="46">
        <v>6</v>
      </c>
      <c r="AY336" s="46" t="s">
        <v>1148</v>
      </c>
      <c r="AZ336" s="46">
        <v>2</v>
      </c>
      <c r="BA336" s="46" t="s">
        <v>1148</v>
      </c>
      <c r="BB336" s="46">
        <v>3</v>
      </c>
      <c r="BC336" s="46" t="s">
        <v>1148</v>
      </c>
      <c r="BD336" s="46">
        <v>0</v>
      </c>
      <c r="BE336" s="46" t="s">
        <v>1148</v>
      </c>
      <c r="BF336" s="209">
        <v>42</v>
      </c>
      <c r="BG336" s="7" t="s">
        <v>1148</v>
      </c>
      <c r="BI336" s="83">
        <v>35154</v>
      </c>
      <c r="BJ336" s="46" t="s">
        <v>1148</v>
      </c>
      <c r="BK336" s="83">
        <v>0</v>
      </c>
      <c r="BL336" s="46" t="s">
        <v>1148</v>
      </c>
      <c r="BM336" s="83">
        <v>0</v>
      </c>
      <c r="BN336" s="46" t="s">
        <v>1148</v>
      </c>
      <c r="BO336" s="83">
        <v>0</v>
      </c>
      <c r="BP336" s="46" t="s">
        <v>1148</v>
      </c>
      <c r="BQ336" s="83">
        <v>0</v>
      </c>
      <c r="BR336" s="46" t="s">
        <v>1148</v>
      </c>
      <c r="BS336" s="85">
        <v>35154</v>
      </c>
      <c r="BT336" s="46" t="s">
        <v>1148</v>
      </c>
      <c r="BU336" s="46">
        <v>21</v>
      </c>
      <c r="BV336" s="46" t="s">
        <v>1148</v>
      </c>
      <c r="BW336" s="46">
        <v>0</v>
      </c>
      <c r="BX336" s="46" t="s">
        <v>1148</v>
      </c>
      <c r="BY336" s="46">
        <v>0</v>
      </c>
      <c r="BZ336" s="46" t="s">
        <v>1148</v>
      </c>
      <c r="CA336" s="46">
        <v>0</v>
      </c>
      <c r="CB336" s="46" t="s">
        <v>1148</v>
      </c>
      <c r="CC336" s="46">
        <v>0</v>
      </c>
      <c r="CD336" s="46" t="s">
        <v>1148</v>
      </c>
      <c r="CE336" s="209">
        <v>21</v>
      </c>
      <c r="CF336" s="7" t="s">
        <v>1148</v>
      </c>
      <c r="CH336" s="41">
        <v>0</v>
      </c>
      <c r="CI336" s="41" t="s">
        <v>1148</v>
      </c>
      <c r="CJ336" s="41">
        <v>0</v>
      </c>
      <c r="CK336" s="41" t="s">
        <v>1148</v>
      </c>
      <c r="CL336" s="41">
        <v>0</v>
      </c>
      <c r="CM336" s="41" t="s">
        <v>1148</v>
      </c>
      <c r="CN336" s="41">
        <v>0</v>
      </c>
      <c r="CO336" s="41" t="s">
        <v>1148</v>
      </c>
      <c r="CP336" s="43">
        <v>0</v>
      </c>
      <c r="CQ336" s="7" t="s">
        <v>1148</v>
      </c>
      <c r="CS336" s="39">
        <v>0</v>
      </c>
      <c r="CT336" s="39" t="s">
        <v>1148</v>
      </c>
      <c r="CU336" s="39">
        <v>0</v>
      </c>
      <c r="CV336" s="39" t="s">
        <v>1148</v>
      </c>
      <c r="CW336" s="39">
        <v>0</v>
      </c>
      <c r="CX336" s="39" t="s">
        <v>1148</v>
      </c>
      <c r="CY336" s="39">
        <v>0</v>
      </c>
      <c r="CZ336" s="39" t="s">
        <v>1148</v>
      </c>
      <c r="DA336" s="44">
        <v>0</v>
      </c>
      <c r="DB336" s="7" t="s">
        <v>1148</v>
      </c>
      <c r="DC336" s="1" t="str">
        <f t="shared" si="5"/>
        <v>No</v>
      </c>
    </row>
    <row r="337" spans="1:107">
      <c r="A337" s="7" t="s">
        <v>760</v>
      </c>
      <c r="B337" s="7" t="s">
        <v>761</v>
      </c>
      <c r="C337" s="37" t="s">
        <v>52</v>
      </c>
      <c r="D337" s="298">
        <v>5184</v>
      </c>
      <c r="E337" s="299">
        <v>50184</v>
      </c>
      <c r="F337" s="27" t="s">
        <v>167</v>
      </c>
      <c r="G337" s="73" t="s">
        <v>160</v>
      </c>
      <c r="H337" s="35">
        <v>99941</v>
      </c>
      <c r="I337" s="35">
        <v>21</v>
      </c>
      <c r="J337" s="294"/>
      <c r="K337" s="8">
        <v>105675</v>
      </c>
      <c r="L337" s="8" t="s">
        <v>1148</v>
      </c>
      <c r="M337" s="8">
        <v>2444</v>
      </c>
      <c r="N337" s="9" t="s">
        <v>1148</v>
      </c>
      <c r="O337" s="8">
        <v>2444</v>
      </c>
      <c r="P337" s="9" t="s">
        <v>1148</v>
      </c>
      <c r="Q337" s="8">
        <v>18740</v>
      </c>
      <c r="R337" s="9" t="s">
        <v>1148</v>
      </c>
      <c r="S337" s="8">
        <v>0</v>
      </c>
      <c r="T337" s="9" t="s">
        <v>1148</v>
      </c>
      <c r="U337" s="33">
        <v>129303</v>
      </c>
      <c r="V337" s="9" t="s">
        <v>1148</v>
      </c>
      <c r="W337" s="30">
        <v>61</v>
      </c>
      <c r="X337" s="9" t="s">
        <v>1148</v>
      </c>
      <c r="Y337" s="30">
        <v>2</v>
      </c>
      <c r="Z337" s="9" t="s">
        <v>1148</v>
      </c>
      <c r="AA337" s="30">
        <v>2</v>
      </c>
      <c r="AB337" s="9" t="s">
        <v>1148</v>
      </c>
      <c r="AC337" s="30">
        <v>10</v>
      </c>
      <c r="AD337" s="9" t="s">
        <v>1148</v>
      </c>
      <c r="AE337" s="80">
        <v>0</v>
      </c>
      <c r="AF337" s="46" t="s">
        <v>1148</v>
      </c>
      <c r="AG337" s="88">
        <v>75</v>
      </c>
      <c r="AH337" s="47" t="s">
        <v>1148</v>
      </c>
      <c r="AJ337" s="83">
        <v>85007</v>
      </c>
      <c r="AK337" s="46" t="s">
        <v>1148</v>
      </c>
      <c r="AL337" s="83">
        <v>1953</v>
      </c>
      <c r="AM337" s="46" t="s">
        <v>1148</v>
      </c>
      <c r="AN337" s="83">
        <v>1953</v>
      </c>
      <c r="AO337" s="46" t="s">
        <v>1148</v>
      </c>
      <c r="AP337" s="83">
        <v>16136</v>
      </c>
      <c r="AQ337" s="46" t="s">
        <v>1148</v>
      </c>
      <c r="AR337" s="83">
        <v>0</v>
      </c>
      <c r="AS337" s="46" t="s">
        <v>1148</v>
      </c>
      <c r="AT337" s="204">
        <v>105049</v>
      </c>
      <c r="AU337" s="46" t="s">
        <v>1148</v>
      </c>
      <c r="AV337" s="46">
        <v>41</v>
      </c>
      <c r="AW337" s="46" t="s">
        <v>1148</v>
      </c>
      <c r="AX337" s="46">
        <v>1</v>
      </c>
      <c r="AY337" s="46" t="s">
        <v>1148</v>
      </c>
      <c r="AZ337" s="46">
        <v>1</v>
      </c>
      <c r="BA337" s="46" t="s">
        <v>1148</v>
      </c>
      <c r="BB337" s="46">
        <v>9</v>
      </c>
      <c r="BC337" s="46" t="s">
        <v>1148</v>
      </c>
      <c r="BD337" s="46">
        <v>0</v>
      </c>
      <c r="BE337" s="46" t="s">
        <v>1148</v>
      </c>
      <c r="BF337" s="209">
        <v>52</v>
      </c>
      <c r="BG337" s="7" t="s">
        <v>1148</v>
      </c>
      <c r="BI337" s="83">
        <v>20668</v>
      </c>
      <c r="BJ337" s="46" t="s">
        <v>1148</v>
      </c>
      <c r="BK337" s="83">
        <v>491</v>
      </c>
      <c r="BL337" s="46" t="s">
        <v>1148</v>
      </c>
      <c r="BM337" s="83">
        <v>491</v>
      </c>
      <c r="BN337" s="46" t="s">
        <v>1148</v>
      </c>
      <c r="BO337" s="83">
        <v>2604</v>
      </c>
      <c r="BP337" s="46" t="s">
        <v>1148</v>
      </c>
      <c r="BQ337" s="83">
        <v>0</v>
      </c>
      <c r="BR337" s="46" t="s">
        <v>1148</v>
      </c>
      <c r="BS337" s="85">
        <v>24254</v>
      </c>
      <c r="BT337" s="46" t="s">
        <v>1148</v>
      </c>
      <c r="BU337" s="46">
        <v>20</v>
      </c>
      <c r="BV337" s="46" t="s">
        <v>1148</v>
      </c>
      <c r="BW337" s="46">
        <v>1</v>
      </c>
      <c r="BX337" s="46" t="s">
        <v>1148</v>
      </c>
      <c r="BY337" s="46">
        <v>1</v>
      </c>
      <c r="BZ337" s="46" t="s">
        <v>1148</v>
      </c>
      <c r="CA337" s="46">
        <v>1</v>
      </c>
      <c r="CB337" s="46" t="s">
        <v>1148</v>
      </c>
      <c r="CC337" s="46">
        <v>0</v>
      </c>
      <c r="CD337" s="46" t="s">
        <v>1148</v>
      </c>
      <c r="CE337" s="209">
        <v>23</v>
      </c>
      <c r="CF337" s="7" t="s">
        <v>1148</v>
      </c>
      <c r="CH337" s="41">
        <v>0</v>
      </c>
      <c r="CI337" s="41" t="s">
        <v>1148</v>
      </c>
      <c r="CJ337" s="41">
        <v>0</v>
      </c>
      <c r="CK337" s="41" t="s">
        <v>1148</v>
      </c>
      <c r="CL337" s="41">
        <v>0</v>
      </c>
      <c r="CM337" s="41" t="s">
        <v>1148</v>
      </c>
      <c r="CN337" s="41">
        <v>0</v>
      </c>
      <c r="CO337" s="41" t="s">
        <v>1148</v>
      </c>
      <c r="CP337" s="43">
        <v>0</v>
      </c>
      <c r="CQ337" s="7" t="s">
        <v>1148</v>
      </c>
      <c r="CS337" s="39">
        <v>0</v>
      </c>
      <c r="CT337" s="39" t="s">
        <v>1148</v>
      </c>
      <c r="CU337" s="39">
        <v>0</v>
      </c>
      <c r="CV337" s="39" t="s">
        <v>1148</v>
      </c>
      <c r="CW337" s="39">
        <v>0</v>
      </c>
      <c r="CX337" s="39" t="s">
        <v>1148</v>
      </c>
      <c r="CY337" s="39">
        <v>0</v>
      </c>
      <c r="CZ337" s="39" t="s">
        <v>1148</v>
      </c>
      <c r="DA337" s="44">
        <v>0</v>
      </c>
      <c r="DB337" s="7" t="s">
        <v>1148</v>
      </c>
      <c r="DC337" s="1" t="str">
        <f t="shared" si="5"/>
        <v>No</v>
      </c>
    </row>
    <row r="338" spans="1:107">
      <c r="A338" s="7" t="s">
        <v>428</v>
      </c>
      <c r="B338" s="7" t="s">
        <v>429</v>
      </c>
      <c r="C338" s="37" t="s">
        <v>70</v>
      </c>
      <c r="D338" s="298">
        <v>2071</v>
      </c>
      <c r="E338" s="299">
        <v>20071</v>
      </c>
      <c r="F338" s="27" t="s">
        <v>164</v>
      </c>
      <c r="G338" s="73" t="s">
        <v>160</v>
      </c>
      <c r="H338" s="35">
        <v>18351295</v>
      </c>
      <c r="I338" s="35">
        <v>21</v>
      </c>
      <c r="J338" s="294"/>
      <c r="K338" s="8">
        <v>65194</v>
      </c>
      <c r="L338" s="8" t="s">
        <v>1148</v>
      </c>
      <c r="M338" s="8">
        <v>9665</v>
      </c>
      <c r="N338" s="9" t="s">
        <v>1148</v>
      </c>
      <c r="O338" s="8">
        <v>1836</v>
      </c>
      <c r="P338" s="9" t="s">
        <v>1148</v>
      </c>
      <c r="Q338" s="8">
        <v>3296</v>
      </c>
      <c r="R338" s="9" t="s">
        <v>1148</v>
      </c>
      <c r="S338" s="8">
        <v>0</v>
      </c>
      <c r="T338" s="9" t="s">
        <v>1148</v>
      </c>
      <c r="U338" s="33">
        <v>79991</v>
      </c>
      <c r="V338" s="9" t="s">
        <v>1148</v>
      </c>
      <c r="W338" s="30">
        <v>37.85</v>
      </c>
      <c r="X338" s="9" t="s">
        <v>1148</v>
      </c>
      <c r="Y338" s="30">
        <v>4.79</v>
      </c>
      <c r="Z338" s="9" t="s">
        <v>1148</v>
      </c>
      <c r="AA338" s="30">
        <v>1.31</v>
      </c>
      <c r="AB338" s="9" t="s">
        <v>1148</v>
      </c>
      <c r="AC338" s="30">
        <v>2.14</v>
      </c>
      <c r="AD338" s="9" t="s">
        <v>1148</v>
      </c>
      <c r="AE338" s="80">
        <v>0</v>
      </c>
      <c r="AF338" s="46" t="s">
        <v>1148</v>
      </c>
      <c r="AG338" s="88">
        <v>46.09</v>
      </c>
      <c r="AH338" s="47" t="s">
        <v>1148</v>
      </c>
      <c r="AJ338" s="83">
        <v>39097</v>
      </c>
      <c r="AK338" s="46" t="s">
        <v>1148</v>
      </c>
      <c r="AL338" s="83">
        <v>9665</v>
      </c>
      <c r="AM338" s="46" t="s">
        <v>1148</v>
      </c>
      <c r="AN338" s="83">
        <v>508</v>
      </c>
      <c r="AO338" s="46" t="s">
        <v>1148</v>
      </c>
      <c r="AP338" s="83">
        <v>3296</v>
      </c>
      <c r="AQ338" s="46" t="s">
        <v>1148</v>
      </c>
      <c r="AR338" s="83">
        <v>0</v>
      </c>
      <c r="AS338" s="46" t="s">
        <v>1148</v>
      </c>
      <c r="AT338" s="204">
        <v>52566</v>
      </c>
      <c r="AU338" s="46" t="s">
        <v>1148</v>
      </c>
      <c r="AV338" s="46">
        <v>21.71</v>
      </c>
      <c r="AW338" s="46" t="s">
        <v>1148</v>
      </c>
      <c r="AX338" s="46">
        <v>4.79</v>
      </c>
      <c r="AY338" s="46" t="s">
        <v>1148</v>
      </c>
      <c r="AZ338" s="46">
        <v>0.29000000000000004</v>
      </c>
      <c r="BA338" s="46" t="s">
        <v>1148</v>
      </c>
      <c r="BB338" s="46">
        <v>2.14</v>
      </c>
      <c r="BC338" s="46" t="s">
        <v>1148</v>
      </c>
      <c r="BD338" s="46">
        <v>0</v>
      </c>
      <c r="BE338" s="46" t="s">
        <v>1148</v>
      </c>
      <c r="BF338" s="209">
        <v>28.93</v>
      </c>
      <c r="BG338" s="7" t="s">
        <v>1148</v>
      </c>
      <c r="BI338" s="83">
        <v>26097</v>
      </c>
      <c r="BJ338" s="46" t="s">
        <v>1148</v>
      </c>
      <c r="BK338" s="83">
        <v>0</v>
      </c>
      <c r="BL338" s="46" t="s">
        <v>1148</v>
      </c>
      <c r="BM338" s="83">
        <v>1328</v>
      </c>
      <c r="BN338" s="46" t="s">
        <v>1148</v>
      </c>
      <c r="BO338" s="83">
        <v>0</v>
      </c>
      <c r="BP338" s="46" t="s">
        <v>1148</v>
      </c>
      <c r="BQ338" s="83">
        <v>0</v>
      </c>
      <c r="BR338" s="46" t="s">
        <v>1148</v>
      </c>
      <c r="BS338" s="85">
        <v>27425</v>
      </c>
      <c r="BT338" s="46" t="s">
        <v>1148</v>
      </c>
      <c r="BU338" s="46">
        <v>16.14</v>
      </c>
      <c r="BV338" s="46" t="s">
        <v>1148</v>
      </c>
      <c r="BW338" s="46">
        <v>0</v>
      </c>
      <c r="BX338" s="46" t="s">
        <v>1148</v>
      </c>
      <c r="BY338" s="46">
        <v>1.02</v>
      </c>
      <c r="BZ338" s="46" t="s">
        <v>1148</v>
      </c>
      <c r="CA338" s="46">
        <v>0</v>
      </c>
      <c r="CB338" s="46" t="s">
        <v>1148</v>
      </c>
      <c r="CC338" s="46">
        <v>0</v>
      </c>
      <c r="CD338" s="46" t="s">
        <v>1148</v>
      </c>
      <c r="CE338" s="209">
        <v>17.16</v>
      </c>
      <c r="CF338" s="7" t="s">
        <v>1148</v>
      </c>
      <c r="CH338" s="41">
        <v>2077046</v>
      </c>
      <c r="CI338" s="41" t="s">
        <v>1148</v>
      </c>
      <c r="CJ338" s="41">
        <v>356136</v>
      </c>
      <c r="CK338" s="41" t="s">
        <v>1148</v>
      </c>
      <c r="CL338" s="41">
        <v>55952</v>
      </c>
      <c r="CM338" s="41" t="s">
        <v>1148</v>
      </c>
      <c r="CN338" s="41">
        <v>197967</v>
      </c>
      <c r="CO338" s="41" t="s">
        <v>1148</v>
      </c>
      <c r="CP338" s="43">
        <v>2687101</v>
      </c>
      <c r="CQ338" s="7" t="s">
        <v>1148</v>
      </c>
      <c r="CS338" s="39">
        <v>31.859465594993406</v>
      </c>
      <c r="CT338" s="39" t="s">
        <v>1148</v>
      </c>
      <c r="CU338" s="39">
        <v>36.848008277289189</v>
      </c>
      <c r="CV338" s="39" t="s">
        <v>1148</v>
      </c>
      <c r="CW338" s="39">
        <v>30.474945533769063</v>
      </c>
      <c r="CX338" s="39" t="s">
        <v>1148</v>
      </c>
      <c r="CY338" s="39">
        <v>60.06280339805825</v>
      </c>
      <c r="CZ338" s="39" t="s">
        <v>1148</v>
      </c>
      <c r="DA338" s="44">
        <v>33.592541660936853</v>
      </c>
      <c r="DB338" s="7" t="s">
        <v>1148</v>
      </c>
      <c r="DC338" s="1" t="str">
        <f t="shared" si="5"/>
        <v>No</v>
      </c>
    </row>
    <row r="339" spans="1:107">
      <c r="A339" s="7" t="s">
        <v>165</v>
      </c>
      <c r="B339" s="7" t="s">
        <v>166</v>
      </c>
      <c r="C339" s="37" t="s">
        <v>28</v>
      </c>
      <c r="D339" s="298">
        <v>1040</v>
      </c>
      <c r="E339" s="299">
        <v>10040</v>
      </c>
      <c r="F339" s="27" t="s">
        <v>167</v>
      </c>
      <c r="G339" s="73" t="s">
        <v>160</v>
      </c>
      <c r="H339" s="35">
        <v>209190</v>
      </c>
      <c r="I339" s="35">
        <v>21</v>
      </c>
      <c r="J339" s="294"/>
      <c r="K339" s="8">
        <v>86466</v>
      </c>
      <c r="L339" s="8" t="s">
        <v>1148</v>
      </c>
      <c r="M339" s="8">
        <v>19826</v>
      </c>
      <c r="N339" s="9" t="s">
        <v>1148</v>
      </c>
      <c r="O339" s="8">
        <v>934</v>
      </c>
      <c r="P339" s="9" t="s">
        <v>1148</v>
      </c>
      <c r="Q339" s="8">
        <v>8231</v>
      </c>
      <c r="R339" s="9" t="s">
        <v>1148</v>
      </c>
      <c r="S339" s="8">
        <v>0</v>
      </c>
      <c r="T339" s="9" t="s">
        <v>1148</v>
      </c>
      <c r="U339" s="33">
        <v>115457</v>
      </c>
      <c r="V339" s="9" t="s">
        <v>1148</v>
      </c>
      <c r="W339" s="30">
        <v>47</v>
      </c>
      <c r="X339" s="9" t="s">
        <v>1148</v>
      </c>
      <c r="Y339" s="30">
        <v>10.6</v>
      </c>
      <c r="Z339" s="9" t="s">
        <v>1148</v>
      </c>
      <c r="AA339" s="30">
        <v>0.52</v>
      </c>
      <c r="AB339" s="9" t="s">
        <v>1148</v>
      </c>
      <c r="AC339" s="30">
        <v>5</v>
      </c>
      <c r="AD339" s="9" t="s">
        <v>1148</v>
      </c>
      <c r="AE339" s="80">
        <v>0</v>
      </c>
      <c r="AF339" s="46" t="s">
        <v>1148</v>
      </c>
      <c r="AG339" s="88">
        <v>63.12</v>
      </c>
      <c r="AH339" s="47" t="s">
        <v>1148</v>
      </c>
      <c r="AJ339" s="83">
        <v>86466</v>
      </c>
      <c r="AK339" s="46" t="s">
        <v>1148</v>
      </c>
      <c r="AL339" s="83">
        <v>19826</v>
      </c>
      <c r="AM339" s="46" t="s">
        <v>1148</v>
      </c>
      <c r="AN339" s="83">
        <v>934</v>
      </c>
      <c r="AO339" s="46" t="s">
        <v>1148</v>
      </c>
      <c r="AP339" s="83">
        <v>5713</v>
      </c>
      <c r="AQ339" s="46" t="s">
        <v>1148</v>
      </c>
      <c r="AR339" s="83">
        <v>0</v>
      </c>
      <c r="AS339" s="46" t="s">
        <v>1148</v>
      </c>
      <c r="AT339" s="204">
        <v>112939</v>
      </c>
      <c r="AU339" s="46" t="s">
        <v>1148</v>
      </c>
      <c r="AV339" s="46">
        <v>47</v>
      </c>
      <c r="AW339" s="46" t="s">
        <v>1148</v>
      </c>
      <c r="AX339" s="46">
        <v>10.6</v>
      </c>
      <c r="AY339" s="46" t="s">
        <v>1148</v>
      </c>
      <c r="AZ339" s="46">
        <v>0.52</v>
      </c>
      <c r="BA339" s="46" t="s">
        <v>1148</v>
      </c>
      <c r="BB339" s="46">
        <v>3</v>
      </c>
      <c r="BC339" s="46" t="s">
        <v>1148</v>
      </c>
      <c r="BD339" s="46">
        <v>0</v>
      </c>
      <c r="BE339" s="46" t="s">
        <v>1148</v>
      </c>
      <c r="BF339" s="209">
        <v>61.12</v>
      </c>
      <c r="BG339" s="7" t="s">
        <v>1148</v>
      </c>
      <c r="BI339" s="83">
        <v>0</v>
      </c>
      <c r="BJ339" s="46" t="s">
        <v>1148</v>
      </c>
      <c r="BK339" s="83">
        <v>0</v>
      </c>
      <c r="BL339" s="46" t="s">
        <v>1148</v>
      </c>
      <c r="BM339" s="83">
        <v>0</v>
      </c>
      <c r="BN339" s="46" t="s">
        <v>1148</v>
      </c>
      <c r="BO339" s="83">
        <v>2518</v>
      </c>
      <c r="BP339" s="46" t="s">
        <v>1148</v>
      </c>
      <c r="BQ339" s="83">
        <v>0</v>
      </c>
      <c r="BR339" s="46" t="s">
        <v>1148</v>
      </c>
      <c r="BS339" s="85">
        <v>2518</v>
      </c>
      <c r="BT339" s="46" t="s">
        <v>1148</v>
      </c>
      <c r="BU339" s="46">
        <v>0</v>
      </c>
      <c r="BV339" s="46" t="s">
        <v>1148</v>
      </c>
      <c r="BW339" s="46">
        <v>0</v>
      </c>
      <c r="BX339" s="46" t="s">
        <v>1148</v>
      </c>
      <c r="BY339" s="46">
        <v>0</v>
      </c>
      <c r="BZ339" s="46" t="s">
        <v>1148</v>
      </c>
      <c r="CA339" s="46">
        <v>2</v>
      </c>
      <c r="CB339" s="46" t="s">
        <v>1148</v>
      </c>
      <c r="CC339" s="46">
        <v>0</v>
      </c>
      <c r="CD339" s="46" t="s">
        <v>1148</v>
      </c>
      <c r="CE339" s="209">
        <v>2</v>
      </c>
      <c r="CF339" s="7" t="s">
        <v>1148</v>
      </c>
      <c r="CH339" s="41">
        <v>1934122</v>
      </c>
      <c r="CI339" s="41" t="s">
        <v>1148</v>
      </c>
      <c r="CJ339" s="41">
        <v>510320</v>
      </c>
      <c r="CK339" s="41" t="s">
        <v>1148</v>
      </c>
      <c r="CL339" s="41">
        <v>24438</v>
      </c>
      <c r="CM339" s="41" t="s">
        <v>1148</v>
      </c>
      <c r="CN339" s="41">
        <v>162541</v>
      </c>
      <c r="CO339" s="41" t="s">
        <v>1148</v>
      </c>
      <c r="CP339" s="43">
        <v>2631421</v>
      </c>
      <c r="CQ339" s="7" t="s">
        <v>1148</v>
      </c>
      <c r="CS339" s="39">
        <v>22.368584183378438</v>
      </c>
      <c r="CT339" s="39" t="s">
        <v>1148</v>
      </c>
      <c r="CU339" s="39">
        <v>25.739937455866034</v>
      </c>
      <c r="CV339" s="39" t="s">
        <v>1148</v>
      </c>
      <c r="CW339" s="39">
        <v>26.16488222698073</v>
      </c>
      <c r="CX339" s="39" t="s">
        <v>1148</v>
      </c>
      <c r="CY339" s="39">
        <v>19.747418296683271</v>
      </c>
      <c r="CZ339" s="39" t="s">
        <v>1148</v>
      </c>
      <c r="DA339" s="44">
        <v>22.791350892540081</v>
      </c>
      <c r="DB339" s="7" t="s">
        <v>1148</v>
      </c>
      <c r="DC339" s="1" t="str">
        <f t="shared" si="5"/>
        <v>No</v>
      </c>
    </row>
    <row r="340" spans="1:107">
      <c r="A340" s="7" t="s">
        <v>769</v>
      </c>
      <c r="B340" s="7" t="s">
        <v>770</v>
      </c>
      <c r="C340" s="37" t="s">
        <v>83</v>
      </c>
      <c r="D340" s="298">
        <v>4178</v>
      </c>
      <c r="E340" s="299">
        <v>40178</v>
      </c>
      <c r="F340" s="27" t="s">
        <v>246</v>
      </c>
      <c r="G340" s="73" t="s">
        <v>160</v>
      </c>
      <c r="H340" s="35">
        <v>969587</v>
      </c>
      <c r="I340" s="35">
        <v>21</v>
      </c>
      <c r="J340" s="294"/>
      <c r="K340" s="8">
        <v>508</v>
      </c>
      <c r="L340" s="8" t="s">
        <v>1148</v>
      </c>
      <c r="M340" s="8">
        <v>368</v>
      </c>
      <c r="N340" s="9" t="s">
        <v>1148</v>
      </c>
      <c r="O340" s="8">
        <v>65</v>
      </c>
      <c r="P340" s="9" t="s">
        <v>1148</v>
      </c>
      <c r="Q340" s="8">
        <v>1628</v>
      </c>
      <c r="R340" s="9" t="s">
        <v>1148</v>
      </c>
      <c r="S340" s="8">
        <v>0</v>
      </c>
      <c r="T340" s="9" t="s">
        <v>1148</v>
      </c>
      <c r="U340" s="33">
        <v>2569</v>
      </c>
      <c r="V340" s="9" t="s">
        <v>1148</v>
      </c>
      <c r="W340" s="30">
        <v>0.3</v>
      </c>
      <c r="X340" s="9" t="s">
        <v>1148</v>
      </c>
      <c r="Y340" s="30">
        <v>0.2</v>
      </c>
      <c r="Z340" s="9" t="s">
        <v>1148</v>
      </c>
      <c r="AA340" s="30">
        <v>0.1</v>
      </c>
      <c r="AB340" s="9" t="s">
        <v>1148</v>
      </c>
      <c r="AC340" s="30">
        <v>0.9</v>
      </c>
      <c r="AD340" s="9" t="s">
        <v>1148</v>
      </c>
      <c r="AE340" s="80">
        <v>0</v>
      </c>
      <c r="AF340" s="46" t="s">
        <v>1148</v>
      </c>
      <c r="AG340" s="88">
        <v>1.5</v>
      </c>
      <c r="AH340" s="47" t="s">
        <v>1148</v>
      </c>
      <c r="AJ340" s="83">
        <v>508</v>
      </c>
      <c r="AK340" s="46" t="s">
        <v>1148</v>
      </c>
      <c r="AL340" s="83">
        <v>368</v>
      </c>
      <c r="AM340" s="46" t="s">
        <v>1148</v>
      </c>
      <c r="AN340" s="83">
        <v>65</v>
      </c>
      <c r="AO340" s="46" t="s">
        <v>1148</v>
      </c>
      <c r="AP340" s="83">
        <v>1628</v>
      </c>
      <c r="AQ340" s="46" t="s">
        <v>1148</v>
      </c>
      <c r="AR340" s="83">
        <v>0</v>
      </c>
      <c r="AS340" s="46" t="s">
        <v>1148</v>
      </c>
      <c r="AT340" s="204">
        <v>2569</v>
      </c>
      <c r="AU340" s="46" t="s">
        <v>1148</v>
      </c>
      <c r="AV340" s="46">
        <v>0.3</v>
      </c>
      <c r="AW340" s="46" t="s">
        <v>1148</v>
      </c>
      <c r="AX340" s="46">
        <v>0.2</v>
      </c>
      <c r="AY340" s="46" t="s">
        <v>1148</v>
      </c>
      <c r="AZ340" s="46">
        <v>0.1</v>
      </c>
      <c r="BA340" s="46" t="s">
        <v>1148</v>
      </c>
      <c r="BB340" s="46">
        <v>0.9</v>
      </c>
      <c r="BC340" s="46" t="s">
        <v>1148</v>
      </c>
      <c r="BD340" s="46">
        <v>0</v>
      </c>
      <c r="BE340" s="46" t="s">
        <v>1148</v>
      </c>
      <c r="BF340" s="209">
        <v>1.5</v>
      </c>
      <c r="BG340" s="7" t="s">
        <v>1148</v>
      </c>
      <c r="BI340" s="83">
        <v>0</v>
      </c>
      <c r="BJ340" s="46" t="s">
        <v>1148</v>
      </c>
      <c r="BK340" s="83">
        <v>0</v>
      </c>
      <c r="BL340" s="46" t="s">
        <v>1148</v>
      </c>
      <c r="BM340" s="83">
        <v>0</v>
      </c>
      <c r="BN340" s="46" t="s">
        <v>1148</v>
      </c>
      <c r="BO340" s="83">
        <v>0</v>
      </c>
      <c r="BP340" s="46" t="s">
        <v>1148</v>
      </c>
      <c r="BQ340" s="83">
        <v>0</v>
      </c>
      <c r="BR340" s="46" t="s">
        <v>1148</v>
      </c>
      <c r="BS340" s="85">
        <v>0</v>
      </c>
      <c r="BT340" s="46" t="s">
        <v>1148</v>
      </c>
      <c r="BU340" s="46">
        <v>0</v>
      </c>
      <c r="BV340" s="46" t="s">
        <v>1148</v>
      </c>
      <c r="BW340" s="46">
        <v>0</v>
      </c>
      <c r="BX340" s="46" t="s">
        <v>1148</v>
      </c>
      <c r="BY340" s="46">
        <v>0</v>
      </c>
      <c r="BZ340" s="46" t="s">
        <v>1148</v>
      </c>
      <c r="CA340" s="46">
        <v>0</v>
      </c>
      <c r="CB340" s="46" t="s">
        <v>1148</v>
      </c>
      <c r="CC340" s="46">
        <v>0</v>
      </c>
      <c r="CD340" s="46" t="s">
        <v>1148</v>
      </c>
      <c r="CE340" s="209">
        <v>0</v>
      </c>
      <c r="CF340" s="7" t="s">
        <v>1148</v>
      </c>
      <c r="CH340" s="41">
        <v>23180</v>
      </c>
      <c r="CI340" s="41" t="s">
        <v>1148</v>
      </c>
      <c r="CJ340" s="41">
        <v>6182</v>
      </c>
      <c r="CK340" s="41" t="s">
        <v>1148</v>
      </c>
      <c r="CL340" s="41">
        <v>2289</v>
      </c>
      <c r="CM340" s="41" t="s">
        <v>1148</v>
      </c>
      <c r="CN340" s="41">
        <v>48669</v>
      </c>
      <c r="CO340" s="41" t="s">
        <v>1148</v>
      </c>
      <c r="CP340" s="43">
        <v>80320</v>
      </c>
      <c r="CQ340" s="7" t="s">
        <v>1148</v>
      </c>
      <c r="CS340" s="39">
        <v>45.629921259842519</v>
      </c>
      <c r="CT340" s="39" t="s">
        <v>1148</v>
      </c>
      <c r="CU340" s="39">
        <v>16.798913043478262</v>
      </c>
      <c r="CV340" s="39" t="s">
        <v>1148</v>
      </c>
      <c r="CW340" s="39">
        <v>35.215384615384615</v>
      </c>
      <c r="CX340" s="39" t="s">
        <v>1148</v>
      </c>
      <c r="CY340" s="39">
        <v>29.894963144963146</v>
      </c>
      <c r="CZ340" s="39" t="s">
        <v>1148</v>
      </c>
      <c r="DA340" s="44">
        <v>31.265083690151808</v>
      </c>
      <c r="DB340" s="7" t="s">
        <v>1148</v>
      </c>
      <c r="DC340" s="1" t="str">
        <f t="shared" si="5"/>
        <v>No</v>
      </c>
    </row>
    <row r="341" spans="1:107">
      <c r="A341" s="7" t="s">
        <v>727</v>
      </c>
      <c r="B341" s="7" t="s">
        <v>728</v>
      </c>
      <c r="C341" s="37" t="s">
        <v>57</v>
      </c>
      <c r="D341" s="298">
        <v>8012</v>
      </c>
      <c r="E341" s="299">
        <v>80012</v>
      </c>
      <c r="F341" s="27" t="s">
        <v>167</v>
      </c>
      <c r="G341" s="73" t="s">
        <v>160</v>
      </c>
      <c r="H341" s="35">
        <v>65207</v>
      </c>
      <c r="I341" s="35">
        <v>20</v>
      </c>
      <c r="J341" s="294"/>
      <c r="K341" s="8">
        <v>67494</v>
      </c>
      <c r="L341" s="8" t="s">
        <v>1148</v>
      </c>
      <c r="M341" s="8">
        <v>6882</v>
      </c>
      <c r="N341" s="9" t="s">
        <v>1148</v>
      </c>
      <c r="O341" s="8">
        <v>2618</v>
      </c>
      <c r="P341" s="9" t="s">
        <v>1148</v>
      </c>
      <c r="Q341" s="8">
        <v>7458</v>
      </c>
      <c r="R341" s="9" t="s">
        <v>1148</v>
      </c>
      <c r="S341" s="8">
        <v>0</v>
      </c>
      <c r="T341" s="9" t="s">
        <v>1148</v>
      </c>
      <c r="U341" s="33">
        <v>84452</v>
      </c>
      <c r="V341" s="9" t="s">
        <v>1148</v>
      </c>
      <c r="W341" s="30">
        <v>39</v>
      </c>
      <c r="X341" s="9" t="s">
        <v>1148</v>
      </c>
      <c r="Y341" s="30">
        <v>4.51</v>
      </c>
      <c r="Z341" s="9" t="s">
        <v>1148</v>
      </c>
      <c r="AA341" s="30">
        <v>1.5</v>
      </c>
      <c r="AB341" s="9" t="s">
        <v>1148</v>
      </c>
      <c r="AC341" s="30">
        <v>5</v>
      </c>
      <c r="AD341" s="9" t="s">
        <v>1148</v>
      </c>
      <c r="AE341" s="80">
        <v>0</v>
      </c>
      <c r="AF341" s="46" t="s">
        <v>1148</v>
      </c>
      <c r="AG341" s="88">
        <v>50.01</v>
      </c>
      <c r="AH341" s="47" t="s">
        <v>1148</v>
      </c>
      <c r="AJ341" s="83">
        <v>32639</v>
      </c>
      <c r="AK341" s="46" t="s">
        <v>1148</v>
      </c>
      <c r="AL341" s="83">
        <v>6882</v>
      </c>
      <c r="AM341" s="46" t="s">
        <v>1148</v>
      </c>
      <c r="AN341" s="83">
        <v>2618</v>
      </c>
      <c r="AO341" s="46" t="s">
        <v>1148</v>
      </c>
      <c r="AP341" s="83">
        <v>7042</v>
      </c>
      <c r="AQ341" s="46" t="s">
        <v>1148</v>
      </c>
      <c r="AR341" s="83">
        <v>0</v>
      </c>
      <c r="AS341" s="46" t="s">
        <v>1148</v>
      </c>
      <c r="AT341" s="204">
        <v>49181</v>
      </c>
      <c r="AU341" s="46" t="s">
        <v>1148</v>
      </c>
      <c r="AV341" s="46">
        <v>18</v>
      </c>
      <c r="AW341" s="46" t="s">
        <v>1148</v>
      </c>
      <c r="AX341" s="46">
        <v>4.51</v>
      </c>
      <c r="AY341" s="46" t="s">
        <v>1148</v>
      </c>
      <c r="AZ341" s="46">
        <v>1.5</v>
      </c>
      <c r="BA341" s="46" t="s">
        <v>1148</v>
      </c>
      <c r="BB341" s="46">
        <v>4</v>
      </c>
      <c r="BC341" s="46" t="s">
        <v>1148</v>
      </c>
      <c r="BD341" s="46">
        <v>0</v>
      </c>
      <c r="BE341" s="46" t="s">
        <v>1148</v>
      </c>
      <c r="BF341" s="209">
        <v>28.009999999999998</v>
      </c>
      <c r="BG341" s="7" t="s">
        <v>1148</v>
      </c>
      <c r="BI341" s="83">
        <v>34855</v>
      </c>
      <c r="BJ341" s="46" t="s">
        <v>1148</v>
      </c>
      <c r="BK341" s="83">
        <v>0</v>
      </c>
      <c r="BL341" s="46" t="s">
        <v>1148</v>
      </c>
      <c r="BM341" s="83">
        <v>0</v>
      </c>
      <c r="BN341" s="46" t="s">
        <v>1148</v>
      </c>
      <c r="BO341" s="83">
        <v>416</v>
      </c>
      <c r="BP341" s="46" t="s">
        <v>1148</v>
      </c>
      <c r="BQ341" s="83">
        <v>0</v>
      </c>
      <c r="BR341" s="46" t="s">
        <v>1148</v>
      </c>
      <c r="BS341" s="85">
        <v>35271</v>
      </c>
      <c r="BT341" s="46" t="s">
        <v>1148</v>
      </c>
      <c r="BU341" s="46">
        <v>21</v>
      </c>
      <c r="BV341" s="46" t="s">
        <v>1148</v>
      </c>
      <c r="BW341" s="46">
        <v>0</v>
      </c>
      <c r="BX341" s="46" t="s">
        <v>1148</v>
      </c>
      <c r="BY341" s="46">
        <v>0</v>
      </c>
      <c r="BZ341" s="46" t="s">
        <v>1148</v>
      </c>
      <c r="CA341" s="46">
        <v>1</v>
      </c>
      <c r="CB341" s="46" t="s">
        <v>1148</v>
      </c>
      <c r="CC341" s="46">
        <v>0</v>
      </c>
      <c r="CD341" s="46" t="s">
        <v>1148</v>
      </c>
      <c r="CE341" s="209">
        <v>22</v>
      </c>
      <c r="CF341" s="7" t="s">
        <v>1148</v>
      </c>
      <c r="CH341" s="41">
        <v>0</v>
      </c>
      <c r="CI341" s="41" t="s">
        <v>1148</v>
      </c>
      <c r="CJ341" s="41">
        <v>0</v>
      </c>
      <c r="CK341" s="41" t="s">
        <v>1148</v>
      </c>
      <c r="CL341" s="41">
        <v>0</v>
      </c>
      <c r="CM341" s="41" t="s">
        <v>1148</v>
      </c>
      <c r="CN341" s="41">
        <v>0</v>
      </c>
      <c r="CO341" s="41" t="s">
        <v>1148</v>
      </c>
      <c r="CP341" s="43">
        <v>0</v>
      </c>
      <c r="CQ341" s="7" t="s">
        <v>1148</v>
      </c>
      <c r="CS341" s="39">
        <v>0</v>
      </c>
      <c r="CT341" s="39" t="s">
        <v>1148</v>
      </c>
      <c r="CU341" s="39">
        <v>0</v>
      </c>
      <c r="CV341" s="39" t="s">
        <v>1148</v>
      </c>
      <c r="CW341" s="39">
        <v>0</v>
      </c>
      <c r="CX341" s="39" t="s">
        <v>1148</v>
      </c>
      <c r="CY341" s="39">
        <v>0</v>
      </c>
      <c r="CZ341" s="39" t="s">
        <v>1148</v>
      </c>
      <c r="DA341" s="44">
        <v>0</v>
      </c>
      <c r="DB341" s="7" t="s">
        <v>1148</v>
      </c>
      <c r="DC341" s="1" t="str">
        <f t="shared" si="5"/>
        <v>No</v>
      </c>
    </row>
    <row r="342" spans="1:107">
      <c r="A342" s="7" t="s">
        <v>787</v>
      </c>
      <c r="B342" s="7" t="s">
        <v>788</v>
      </c>
      <c r="C342" s="37" t="s">
        <v>63</v>
      </c>
      <c r="D342" s="298">
        <v>2193</v>
      </c>
      <c r="E342" s="299">
        <v>20193</v>
      </c>
      <c r="F342" s="27" t="s">
        <v>164</v>
      </c>
      <c r="G342" s="73" t="s">
        <v>160</v>
      </c>
      <c r="H342" s="35">
        <v>5441567</v>
      </c>
      <c r="I342" s="35">
        <v>20</v>
      </c>
      <c r="J342" s="294"/>
      <c r="K342" s="8">
        <v>38624</v>
      </c>
      <c r="L342" s="8" t="s">
        <v>1148</v>
      </c>
      <c r="M342" s="8">
        <v>3489</v>
      </c>
      <c r="N342" s="9" t="s">
        <v>1148</v>
      </c>
      <c r="O342" s="8">
        <v>0</v>
      </c>
      <c r="P342" s="9" t="s">
        <v>1148</v>
      </c>
      <c r="Q342" s="8">
        <v>5111</v>
      </c>
      <c r="R342" s="9" t="s">
        <v>1148</v>
      </c>
      <c r="S342" s="8">
        <v>0</v>
      </c>
      <c r="T342" s="9" t="s">
        <v>1148</v>
      </c>
      <c r="U342" s="33">
        <v>47224</v>
      </c>
      <c r="V342" s="9" t="s">
        <v>1148</v>
      </c>
      <c r="W342" s="30">
        <v>31</v>
      </c>
      <c r="X342" s="9" t="s">
        <v>1148</v>
      </c>
      <c r="Y342" s="30">
        <v>2</v>
      </c>
      <c r="Z342" s="9" t="s">
        <v>1148</v>
      </c>
      <c r="AA342" s="30">
        <v>0</v>
      </c>
      <c r="AB342" s="9" t="s">
        <v>1148</v>
      </c>
      <c r="AC342" s="30">
        <v>5</v>
      </c>
      <c r="AD342" s="9" t="s">
        <v>1148</v>
      </c>
      <c r="AE342" s="80">
        <v>0</v>
      </c>
      <c r="AF342" s="46" t="s">
        <v>1148</v>
      </c>
      <c r="AG342" s="88">
        <v>38</v>
      </c>
      <c r="AH342" s="47" t="s">
        <v>1148</v>
      </c>
      <c r="AJ342" s="83">
        <v>33711</v>
      </c>
      <c r="AK342" s="46" t="s">
        <v>1148</v>
      </c>
      <c r="AL342" s="83">
        <v>3489</v>
      </c>
      <c r="AM342" s="46" t="s">
        <v>1148</v>
      </c>
      <c r="AN342" s="83">
        <v>0</v>
      </c>
      <c r="AO342" s="46" t="s">
        <v>1148</v>
      </c>
      <c r="AP342" s="83">
        <v>2991</v>
      </c>
      <c r="AQ342" s="46" t="s">
        <v>1148</v>
      </c>
      <c r="AR342" s="83">
        <v>0</v>
      </c>
      <c r="AS342" s="46" t="s">
        <v>1148</v>
      </c>
      <c r="AT342" s="204">
        <v>40191</v>
      </c>
      <c r="AU342" s="46" t="s">
        <v>1148</v>
      </c>
      <c r="AV342" s="46">
        <v>23</v>
      </c>
      <c r="AW342" s="46" t="s">
        <v>1148</v>
      </c>
      <c r="AX342" s="46">
        <v>2</v>
      </c>
      <c r="AY342" s="46" t="s">
        <v>1148</v>
      </c>
      <c r="AZ342" s="46">
        <v>0</v>
      </c>
      <c r="BA342" s="46" t="s">
        <v>1148</v>
      </c>
      <c r="BB342" s="46">
        <v>2</v>
      </c>
      <c r="BC342" s="46" t="s">
        <v>1148</v>
      </c>
      <c r="BD342" s="46">
        <v>0</v>
      </c>
      <c r="BE342" s="46" t="s">
        <v>1148</v>
      </c>
      <c r="BF342" s="209">
        <v>27</v>
      </c>
      <c r="BG342" s="7" t="s">
        <v>1148</v>
      </c>
      <c r="BI342" s="83">
        <v>4913</v>
      </c>
      <c r="BJ342" s="46" t="s">
        <v>1148</v>
      </c>
      <c r="BK342" s="83">
        <v>0</v>
      </c>
      <c r="BL342" s="46" t="s">
        <v>1148</v>
      </c>
      <c r="BM342" s="83">
        <v>0</v>
      </c>
      <c r="BN342" s="46" t="s">
        <v>1148</v>
      </c>
      <c r="BO342" s="83">
        <v>2120</v>
      </c>
      <c r="BP342" s="46" t="s">
        <v>1148</v>
      </c>
      <c r="BQ342" s="83">
        <v>0</v>
      </c>
      <c r="BR342" s="46" t="s">
        <v>1148</v>
      </c>
      <c r="BS342" s="85">
        <v>7033</v>
      </c>
      <c r="BT342" s="46" t="s">
        <v>1148</v>
      </c>
      <c r="BU342" s="46">
        <v>8</v>
      </c>
      <c r="BV342" s="46" t="s">
        <v>1148</v>
      </c>
      <c r="BW342" s="46">
        <v>0</v>
      </c>
      <c r="BX342" s="46" t="s">
        <v>1148</v>
      </c>
      <c r="BY342" s="46">
        <v>0</v>
      </c>
      <c r="BZ342" s="46" t="s">
        <v>1148</v>
      </c>
      <c r="CA342" s="46">
        <v>3</v>
      </c>
      <c r="CB342" s="46" t="s">
        <v>1148</v>
      </c>
      <c r="CC342" s="46">
        <v>0</v>
      </c>
      <c r="CD342" s="46" t="s">
        <v>1148</v>
      </c>
      <c r="CE342" s="209">
        <v>11</v>
      </c>
      <c r="CF342" s="7" t="s">
        <v>1148</v>
      </c>
      <c r="CH342" s="41">
        <v>1033781</v>
      </c>
      <c r="CI342" s="41" t="s">
        <v>1148</v>
      </c>
      <c r="CJ342" s="41">
        <v>101418</v>
      </c>
      <c r="CK342" s="41" t="s">
        <v>1148</v>
      </c>
      <c r="CL342" s="41">
        <v>0</v>
      </c>
      <c r="CM342" s="41" t="s">
        <v>1148</v>
      </c>
      <c r="CN342" s="41">
        <v>182079</v>
      </c>
      <c r="CO342" s="41" t="s">
        <v>1148</v>
      </c>
      <c r="CP342" s="43">
        <v>1317278</v>
      </c>
      <c r="CQ342" s="7" t="s">
        <v>1148</v>
      </c>
      <c r="CS342" s="39">
        <v>26.765249585749793</v>
      </c>
      <c r="CT342" s="39" t="s">
        <v>1148</v>
      </c>
      <c r="CU342" s="39">
        <v>29.067927773000861</v>
      </c>
      <c r="CV342" s="39" t="s">
        <v>1148</v>
      </c>
      <c r="CW342" s="39" t="s">
        <v>1148</v>
      </c>
      <c r="CX342" s="39" t="s">
        <v>1148</v>
      </c>
      <c r="CY342" s="39">
        <v>35.624926628839759</v>
      </c>
      <c r="CZ342" s="39" t="s">
        <v>1148</v>
      </c>
      <c r="DA342" s="44">
        <v>27.894248687108249</v>
      </c>
      <c r="DB342" s="7" t="s">
        <v>1148</v>
      </c>
      <c r="DC342" s="1" t="str">
        <f t="shared" si="5"/>
        <v>No</v>
      </c>
    </row>
    <row r="343" spans="1:107">
      <c r="A343" s="7" t="s">
        <v>391</v>
      </c>
      <c r="B343" s="7" t="s">
        <v>392</v>
      </c>
      <c r="C343" s="37" t="s">
        <v>42</v>
      </c>
      <c r="D343" s="298">
        <v>5045</v>
      </c>
      <c r="E343" s="299">
        <v>50045</v>
      </c>
      <c r="F343" s="27" t="s">
        <v>164</v>
      </c>
      <c r="G343" s="73" t="s">
        <v>160</v>
      </c>
      <c r="H343" s="35">
        <v>8608208</v>
      </c>
      <c r="I343" s="35">
        <v>20</v>
      </c>
      <c r="J343" s="294"/>
      <c r="K343" s="8">
        <v>86393</v>
      </c>
      <c r="L343" s="8" t="s">
        <v>1148</v>
      </c>
      <c r="M343" s="8">
        <v>26386</v>
      </c>
      <c r="N343" s="9" t="s">
        <v>1148</v>
      </c>
      <c r="O343" s="8">
        <v>12532</v>
      </c>
      <c r="P343" s="9" t="s">
        <v>1148</v>
      </c>
      <c r="Q343" s="8">
        <v>23060</v>
      </c>
      <c r="R343" s="9" t="s">
        <v>1148</v>
      </c>
      <c r="S343" s="8">
        <v>0</v>
      </c>
      <c r="T343" s="9" t="s">
        <v>1148</v>
      </c>
      <c r="U343" s="33">
        <v>148371</v>
      </c>
      <c r="V343" s="9" t="s">
        <v>1148</v>
      </c>
      <c r="W343" s="30">
        <v>50</v>
      </c>
      <c r="X343" s="9" t="s">
        <v>1148</v>
      </c>
      <c r="Y343" s="30">
        <v>15.5</v>
      </c>
      <c r="Z343" s="9" t="s">
        <v>1148</v>
      </c>
      <c r="AA343" s="30">
        <v>6.5</v>
      </c>
      <c r="AB343" s="9" t="s">
        <v>1148</v>
      </c>
      <c r="AC343" s="30">
        <v>10.5</v>
      </c>
      <c r="AD343" s="9" t="s">
        <v>1148</v>
      </c>
      <c r="AE343" s="80">
        <v>0</v>
      </c>
      <c r="AF343" s="46" t="s">
        <v>1148</v>
      </c>
      <c r="AG343" s="88">
        <v>82.5</v>
      </c>
      <c r="AH343" s="47" t="s">
        <v>1148</v>
      </c>
      <c r="AJ343" s="83">
        <v>82175</v>
      </c>
      <c r="AK343" s="46" t="s">
        <v>1148</v>
      </c>
      <c r="AL343" s="83">
        <v>25409</v>
      </c>
      <c r="AM343" s="46" t="s">
        <v>1148</v>
      </c>
      <c r="AN343" s="83">
        <v>11470</v>
      </c>
      <c r="AO343" s="46" t="s">
        <v>1148</v>
      </c>
      <c r="AP343" s="83">
        <v>23060</v>
      </c>
      <c r="AQ343" s="46" t="s">
        <v>1148</v>
      </c>
      <c r="AR343" s="83">
        <v>0</v>
      </c>
      <c r="AS343" s="46" t="s">
        <v>1148</v>
      </c>
      <c r="AT343" s="204">
        <v>142114</v>
      </c>
      <c r="AU343" s="46" t="s">
        <v>1148</v>
      </c>
      <c r="AV343" s="46">
        <v>46</v>
      </c>
      <c r="AW343" s="46" t="s">
        <v>1148</v>
      </c>
      <c r="AX343" s="46">
        <v>14.5</v>
      </c>
      <c r="AY343" s="46" t="s">
        <v>1148</v>
      </c>
      <c r="AZ343" s="46">
        <v>5.5</v>
      </c>
      <c r="BA343" s="46" t="s">
        <v>1148</v>
      </c>
      <c r="BB343" s="46">
        <v>10.5</v>
      </c>
      <c r="BC343" s="46" t="s">
        <v>1148</v>
      </c>
      <c r="BD343" s="46">
        <v>0</v>
      </c>
      <c r="BE343" s="46" t="s">
        <v>1148</v>
      </c>
      <c r="BF343" s="209">
        <v>76.5</v>
      </c>
      <c r="BG343" s="7" t="s">
        <v>1148</v>
      </c>
      <c r="BI343" s="83">
        <v>4218</v>
      </c>
      <c r="BJ343" s="46" t="s">
        <v>1148</v>
      </c>
      <c r="BK343" s="83">
        <v>977</v>
      </c>
      <c r="BL343" s="46" t="s">
        <v>1148</v>
      </c>
      <c r="BM343" s="83">
        <v>1062</v>
      </c>
      <c r="BN343" s="46" t="s">
        <v>1148</v>
      </c>
      <c r="BO343" s="83">
        <v>0</v>
      </c>
      <c r="BP343" s="46" t="s">
        <v>1148</v>
      </c>
      <c r="BQ343" s="83">
        <v>0</v>
      </c>
      <c r="BR343" s="46" t="s">
        <v>1148</v>
      </c>
      <c r="BS343" s="85">
        <v>6257</v>
      </c>
      <c r="BT343" s="46" t="s">
        <v>1148</v>
      </c>
      <c r="BU343" s="46">
        <v>4</v>
      </c>
      <c r="BV343" s="46" t="s">
        <v>1148</v>
      </c>
      <c r="BW343" s="46">
        <v>1</v>
      </c>
      <c r="BX343" s="46" t="s">
        <v>1148</v>
      </c>
      <c r="BY343" s="46">
        <v>1</v>
      </c>
      <c r="BZ343" s="46" t="s">
        <v>1148</v>
      </c>
      <c r="CA343" s="46">
        <v>0</v>
      </c>
      <c r="CB343" s="46" t="s">
        <v>1148</v>
      </c>
      <c r="CC343" s="46">
        <v>0</v>
      </c>
      <c r="CD343" s="46" t="s">
        <v>1148</v>
      </c>
      <c r="CE343" s="209">
        <v>6</v>
      </c>
      <c r="CF343" s="7" t="s">
        <v>1148</v>
      </c>
      <c r="CH343" s="41">
        <v>0</v>
      </c>
      <c r="CI343" s="41" t="s">
        <v>1148</v>
      </c>
      <c r="CJ343" s="41">
        <v>0</v>
      </c>
      <c r="CK343" s="41" t="s">
        <v>1148</v>
      </c>
      <c r="CL343" s="41">
        <v>0</v>
      </c>
      <c r="CM343" s="41" t="s">
        <v>1148</v>
      </c>
      <c r="CN343" s="41">
        <v>0</v>
      </c>
      <c r="CO343" s="41" t="s">
        <v>1148</v>
      </c>
      <c r="CP343" s="43">
        <v>0</v>
      </c>
      <c r="CQ343" s="7" t="s">
        <v>1148</v>
      </c>
      <c r="CS343" s="39">
        <v>0</v>
      </c>
      <c r="CT343" s="39" t="s">
        <v>1148</v>
      </c>
      <c r="CU343" s="39">
        <v>0</v>
      </c>
      <c r="CV343" s="39" t="s">
        <v>1148</v>
      </c>
      <c r="CW343" s="39">
        <v>0</v>
      </c>
      <c r="CX343" s="39" t="s">
        <v>1148</v>
      </c>
      <c r="CY343" s="39">
        <v>0</v>
      </c>
      <c r="CZ343" s="39" t="s">
        <v>1148</v>
      </c>
      <c r="DA343" s="44">
        <v>0</v>
      </c>
      <c r="DB343" s="7" t="s">
        <v>1148</v>
      </c>
      <c r="DC343" s="1" t="str">
        <f t="shared" si="5"/>
        <v>No</v>
      </c>
    </row>
    <row r="344" spans="1:107">
      <c r="A344" s="7" t="s">
        <v>1142</v>
      </c>
      <c r="B344" s="7" t="s">
        <v>495</v>
      </c>
      <c r="C344" s="37" t="s">
        <v>54</v>
      </c>
      <c r="D344" s="298">
        <v>5218</v>
      </c>
      <c r="E344" s="299">
        <v>50515</v>
      </c>
      <c r="F344" s="27" t="s">
        <v>114</v>
      </c>
      <c r="G344" s="73" t="s">
        <v>160</v>
      </c>
      <c r="H344" s="35">
        <v>2650890</v>
      </c>
      <c r="I344" s="35">
        <v>20</v>
      </c>
      <c r="J344" s="294"/>
      <c r="K344" s="8">
        <v>7260</v>
      </c>
      <c r="L344" s="8" t="s">
        <v>1148</v>
      </c>
      <c r="M344" s="8">
        <v>24</v>
      </c>
      <c r="N344" s="9" t="s">
        <v>1148</v>
      </c>
      <c r="O344" s="8">
        <v>0</v>
      </c>
      <c r="P344" s="9" t="s">
        <v>1148</v>
      </c>
      <c r="Q344" s="8">
        <v>0</v>
      </c>
      <c r="R344" s="9" t="s">
        <v>1148</v>
      </c>
      <c r="S344" s="8">
        <v>0</v>
      </c>
      <c r="T344" s="9" t="s">
        <v>1148</v>
      </c>
      <c r="U344" s="33">
        <v>7284</v>
      </c>
      <c r="V344" s="9" t="s">
        <v>1148</v>
      </c>
      <c r="W344" s="30">
        <v>5</v>
      </c>
      <c r="X344" s="9" t="s">
        <v>1148</v>
      </c>
      <c r="Y344" s="30">
        <v>3</v>
      </c>
      <c r="Z344" s="9" t="s">
        <v>1148</v>
      </c>
      <c r="AA344" s="30">
        <v>0</v>
      </c>
      <c r="AB344" s="9" t="s">
        <v>1148</v>
      </c>
      <c r="AC344" s="30">
        <v>0</v>
      </c>
      <c r="AD344" s="9" t="s">
        <v>1148</v>
      </c>
      <c r="AE344" s="80">
        <v>0</v>
      </c>
      <c r="AF344" s="46" t="s">
        <v>1148</v>
      </c>
      <c r="AG344" s="88">
        <v>8</v>
      </c>
      <c r="AH344" s="47" t="s">
        <v>1148</v>
      </c>
      <c r="AJ344" s="83">
        <v>5720</v>
      </c>
      <c r="AK344" s="46" t="s">
        <v>1148</v>
      </c>
      <c r="AL344" s="83">
        <v>24</v>
      </c>
      <c r="AM344" s="46" t="s">
        <v>1148</v>
      </c>
      <c r="AN344" s="83">
        <v>0</v>
      </c>
      <c r="AO344" s="46" t="s">
        <v>1148</v>
      </c>
      <c r="AP344" s="83">
        <v>0</v>
      </c>
      <c r="AQ344" s="46" t="s">
        <v>1148</v>
      </c>
      <c r="AR344" s="83">
        <v>0</v>
      </c>
      <c r="AS344" s="46" t="s">
        <v>1148</v>
      </c>
      <c r="AT344" s="204">
        <v>5744</v>
      </c>
      <c r="AU344" s="46" t="s">
        <v>1148</v>
      </c>
      <c r="AV344" s="46">
        <v>3</v>
      </c>
      <c r="AW344" s="46" t="s">
        <v>1148</v>
      </c>
      <c r="AX344" s="46">
        <v>3</v>
      </c>
      <c r="AY344" s="46" t="s">
        <v>1148</v>
      </c>
      <c r="AZ344" s="46">
        <v>0</v>
      </c>
      <c r="BA344" s="46" t="s">
        <v>1148</v>
      </c>
      <c r="BB344" s="46">
        <v>0</v>
      </c>
      <c r="BC344" s="46" t="s">
        <v>1148</v>
      </c>
      <c r="BD344" s="46">
        <v>0</v>
      </c>
      <c r="BE344" s="46" t="s">
        <v>1148</v>
      </c>
      <c r="BF344" s="209">
        <v>6</v>
      </c>
      <c r="BG344" s="7" t="s">
        <v>1148</v>
      </c>
      <c r="BI344" s="83">
        <v>1540</v>
      </c>
      <c r="BJ344" s="46" t="s">
        <v>1148</v>
      </c>
      <c r="BK344" s="83">
        <v>0</v>
      </c>
      <c r="BL344" s="46" t="s">
        <v>1148</v>
      </c>
      <c r="BM344" s="83">
        <v>0</v>
      </c>
      <c r="BN344" s="46" t="s">
        <v>1148</v>
      </c>
      <c r="BO344" s="83">
        <v>0</v>
      </c>
      <c r="BP344" s="46" t="s">
        <v>1148</v>
      </c>
      <c r="BQ344" s="83">
        <v>0</v>
      </c>
      <c r="BR344" s="46" t="s">
        <v>1148</v>
      </c>
      <c r="BS344" s="85">
        <v>1540</v>
      </c>
      <c r="BT344" s="46" t="s">
        <v>1148</v>
      </c>
      <c r="BU344" s="46">
        <v>2</v>
      </c>
      <c r="BV344" s="46" t="s">
        <v>1148</v>
      </c>
      <c r="BW344" s="46">
        <v>0</v>
      </c>
      <c r="BX344" s="46" t="s">
        <v>1148</v>
      </c>
      <c r="BY344" s="46">
        <v>0</v>
      </c>
      <c r="BZ344" s="46" t="s">
        <v>1148</v>
      </c>
      <c r="CA344" s="46">
        <v>0</v>
      </c>
      <c r="CB344" s="46" t="s">
        <v>1148</v>
      </c>
      <c r="CC344" s="46">
        <v>0</v>
      </c>
      <c r="CD344" s="46" t="s">
        <v>1148</v>
      </c>
      <c r="CE344" s="209">
        <v>2</v>
      </c>
      <c r="CF344" s="7" t="s">
        <v>1148</v>
      </c>
      <c r="CH344" s="41">
        <v>0</v>
      </c>
      <c r="CI344" s="41" t="s">
        <v>1148</v>
      </c>
      <c r="CJ344" s="41">
        <v>0</v>
      </c>
      <c r="CK344" s="41" t="s">
        <v>1148</v>
      </c>
      <c r="CL344" s="41">
        <v>0</v>
      </c>
      <c r="CM344" s="41" t="s">
        <v>1148</v>
      </c>
      <c r="CN344" s="41">
        <v>0</v>
      </c>
      <c r="CO344" s="41" t="s">
        <v>1148</v>
      </c>
      <c r="CP344" s="43">
        <v>0</v>
      </c>
      <c r="CQ344" s="7" t="s">
        <v>1148</v>
      </c>
      <c r="CS344" s="39">
        <v>0</v>
      </c>
      <c r="CT344" s="39" t="s">
        <v>1148</v>
      </c>
      <c r="CU344" s="39">
        <v>0</v>
      </c>
      <c r="CV344" s="39" t="s">
        <v>1148</v>
      </c>
      <c r="CW344" s="39" t="s">
        <v>1148</v>
      </c>
      <c r="CX344" s="39" t="s">
        <v>1148</v>
      </c>
      <c r="CY344" s="39" t="s">
        <v>1148</v>
      </c>
      <c r="CZ344" s="39" t="s">
        <v>1148</v>
      </c>
      <c r="DA344" s="44">
        <v>0</v>
      </c>
      <c r="DB344" s="7" t="s">
        <v>1148</v>
      </c>
      <c r="DC344" s="1" t="str">
        <f t="shared" si="5"/>
        <v>No</v>
      </c>
    </row>
    <row r="345" spans="1:107">
      <c r="A345" s="7" t="s">
        <v>704</v>
      </c>
      <c r="B345" s="7" t="s">
        <v>269</v>
      </c>
      <c r="C345" s="37" t="s">
        <v>89</v>
      </c>
      <c r="D345" s="298">
        <v>35</v>
      </c>
      <c r="E345" s="299">
        <v>35</v>
      </c>
      <c r="F345" s="27" t="s">
        <v>159</v>
      </c>
      <c r="G345" s="73" t="s">
        <v>160</v>
      </c>
      <c r="H345" s="35">
        <v>3059393</v>
      </c>
      <c r="I345" s="35">
        <v>19</v>
      </c>
      <c r="J345" s="294"/>
      <c r="K345" s="8">
        <v>2883101</v>
      </c>
      <c r="L345" s="8" t="s">
        <v>1148</v>
      </c>
      <c r="M345" s="8">
        <v>246790</v>
      </c>
      <c r="N345" s="9" t="s">
        <v>1148</v>
      </c>
      <c r="O345" s="8">
        <v>123542</v>
      </c>
      <c r="P345" s="9" t="s">
        <v>1148</v>
      </c>
      <c r="Q345" s="8">
        <v>119948</v>
      </c>
      <c r="R345" s="9" t="s">
        <v>1148</v>
      </c>
      <c r="S345" s="8">
        <v>195522</v>
      </c>
      <c r="T345" s="9" t="s">
        <v>1148</v>
      </c>
      <c r="U345" s="33">
        <v>3568903</v>
      </c>
      <c r="V345" s="9" t="s">
        <v>1148</v>
      </c>
      <c r="W345" s="30">
        <v>1608</v>
      </c>
      <c r="X345" s="9" t="s">
        <v>1148</v>
      </c>
      <c r="Y345" s="30">
        <v>124</v>
      </c>
      <c r="Z345" s="9" t="s">
        <v>1148</v>
      </c>
      <c r="AA345" s="30">
        <v>64</v>
      </c>
      <c r="AB345" s="9" t="s">
        <v>1148</v>
      </c>
      <c r="AC345" s="30">
        <v>93</v>
      </c>
      <c r="AD345" s="9" t="s">
        <v>1148</v>
      </c>
      <c r="AE345" s="80">
        <v>92</v>
      </c>
      <c r="AF345" s="46" t="s">
        <v>1148</v>
      </c>
      <c r="AG345" s="88">
        <v>1981</v>
      </c>
      <c r="AH345" s="47" t="s">
        <v>1148</v>
      </c>
      <c r="AJ345" s="83">
        <v>2414559</v>
      </c>
      <c r="AK345" s="46" t="s">
        <v>1148</v>
      </c>
      <c r="AL345" s="83">
        <v>245044</v>
      </c>
      <c r="AM345" s="46" t="s">
        <v>1148</v>
      </c>
      <c r="AN345" s="83">
        <v>123542</v>
      </c>
      <c r="AO345" s="46" t="s">
        <v>1148</v>
      </c>
      <c r="AP345" s="83">
        <v>105523</v>
      </c>
      <c r="AQ345" s="46" t="s">
        <v>1148</v>
      </c>
      <c r="AR345" s="83">
        <v>195522</v>
      </c>
      <c r="AS345" s="46" t="s">
        <v>1148</v>
      </c>
      <c r="AT345" s="204">
        <v>3084190</v>
      </c>
      <c r="AU345" s="46" t="s">
        <v>1148</v>
      </c>
      <c r="AV345" s="46">
        <v>1305</v>
      </c>
      <c r="AW345" s="46" t="s">
        <v>1148</v>
      </c>
      <c r="AX345" s="46">
        <v>121</v>
      </c>
      <c r="AY345" s="46" t="s">
        <v>1148</v>
      </c>
      <c r="AZ345" s="46">
        <v>64</v>
      </c>
      <c r="BA345" s="46" t="s">
        <v>1148</v>
      </c>
      <c r="BB345" s="46">
        <v>74</v>
      </c>
      <c r="BC345" s="46" t="s">
        <v>1148</v>
      </c>
      <c r="BD345" s="46">
        <v>92</v>
      </c>
      <c r="BE345" s="46" t="s">
        <v>1148</v>
      </c>
      <c r="BF345" s="209">
        <v>1656</v>
      </c>
      <c r="BG345" s="7" t="s">
        <v>1148</v>
      </c>
      <c r="BI345" s="83">
        <v>468542</v>
      </c>
      <c r="BJ345" s="46" t="s">
        <v>1148</v>
      </c>
      <c r="BK345" s="83">
        <v>1746</v>
      </c>
      <c r="BL345" s="46" t="s">
        <v>1148</v>
      </c>
      <c r="BM345" s="83">
        <v>0</v>
      </c>
      <c r="BN345" s="46" t="s">
        <v>1148</v>
      </c>
      <c r="BO345" s="83">
        <v>14425</v>
      </c>
      <c r="BP345" s="46" t="s">
        <v>1148</v>
      </c>
      <c r="BQ345" s="83">
        <v>0</v>
      </c>
      <c r="BR345" s="46" t="s">
        <v>1148</v>
      </c>
      <c r="BS345" s="85">
        <v>484713</v>
      </c>
      <c r="BT345" s="46" t="s">
        <v>1148</v>
      </c>
      <c r="BU345" s="46">
        <v>303</v>
      </c>
      <c r="BV345" s="46" t="s">
        <v>1148</v>
      </c>
      <c r="BW345" s="46">
        <v>3</v>
      </c>
      <c r="BX345" s="46" t="s">
        <v>1148</v>
      </c>
      <c r="BY345" s="46">
        <v>0</v>
      </c>
      <c r="BZ345" s="46" t="s">
        <v>1148</v>
      </c>
      <c r="CA345" s="46">
        <v>19</v>
      </c>
      <c r="CB345" s="46" t="s">
        <v>1148</v>
      </c>
      <c r="CC345" s="46">
        <v>0</v>
      </c>
      <c r="CD345" s="46" t="s">
        <v>1148</v>
      </c>
      <c r="CE345" s="209">
        <v>325</v>
      </c>
      <c r="CF345" s="7" t="s">
        <v>1148</v>
      </c>
      <c r="CH345" s="41">
        <v>94207464</v>
      </c>
      <c r="CI345" s="41" t="s">
        <v>1148</v>
      </c>
      <c r="CJ345" s="41">
        <v>10295529</v>
      </c>
      <c r="CK345" s="41" t="s">
        <v>1148</v>
      </c>
      <c r="CL345" s="41">
        <v>4307165</v>
      </c>
      <c r="CM345" s="41" t="s">
        <v>1148</v>
      </c>
      <c r="CN345" s="41">
        <v>3482994</v>
      </c>
      <c r="CO345" s="41" t="s">
        <v>1148</v>
      </c>
      <c r="CP345" s="43">
        <v>112293152</v>
      </c>
      <c r="CQ345" s="7" t="s">
        <v>1148</v>
      </c>
      <c r="CS345" s="39">
        <v>32.675741848794061</v>
      </c>
      <c r="CT345" s="39" t="s">
        <v>1148</v>
      </c>
      <c r="CU345" s="39">
        <v>41.717772194983588</v>
      </c>
      <c r="CV345" s="39" t="s">
        <v>1148</v>
      </c>
      <c r="CW345" s="39">
        <v>34.863973385569281</v>
      </c>
      <c r="CX345" s="39" t="s">
        <v>1148</v>
      </c>
      <c r="CY345" s="39">
        <v>29.037532930936738</v>
      </c>
      <c r="CZ345" s="39" t="s">
        <v>1148</v>
      </c>
      <c r="DA345" s="44">
        <v>31.464332877637752</v>
      </c>
      <c r="DB345" s="7" t="s">
        <v>1148</v>
      </c>
      <c r="DC345" s="1" t="str">
        <f t="shared" si="5"/>
        <v>No</v>
      </c>
    </row>
    <row r="346" spans="1:107">
      <c r="A346" s="7" t="s">
        <v>757</v>
      </c>
      <c r="B346" s="7" t="s">
        <v>758</v>
      </c>
      <c r="C346" s="37" t="s">
        <v>47</v>
      </c>
      <c r="D346" s="298">
        <v>1117</v>
      </c>
      <c r="E346" s="299">
        <v>10117</v>
      </c>
      <c r="F346" s="27" t="s">
        <v>175</v>
      </c>
      <c r="G346" s="73" t="s">
        <v>160</v>
      </c>
      <c r="H346" s="35">
        <v>4181019</v>
      </c>
      <c r="I346" s="35">
        <v>18</v>
      </c>
      <c r="J346" s="294"/>
      <c r="K346" s="8">
        <v>110508</v>
      </c>
      <c r="L346" s="8" t="s">
        <v>123</v>
      </c>
      <c r="M346" s="8">
        <v>21885</v>
      </c>
      <c r="N346" s="9" t="s">
        <v>1148</v>
      </c>
      <c r="O346" s="8">
        <v>3800</v>
      </c>
      <c r="P346" s="9" t="s">
        <v>123</v>
      </c>
      <c r="Q346" s="8">
        <v>12088</v>
      </c>
      <c r="R346" s="9" t="s">
        <v>1148</v>
      </c>
      <c r="S346" s="8">
        <v>0</v>
      </c>
      <c r="T346" s="9" t="s">
        <v>1148</v>
      </c>
      <c r="U346" s="33">
        <v>148281</v>
      </c>
      <c r="V346" s="9" t="s">
        <v>123</v>
      </c>
      <c r="W346" s="30">
        <v>46</v>
      </c>
      <c r="X346" s="9" t="s">
        <v>1148</v>
      </c>
      <c r="Y346" s="30">
        <v>11</v>
      </c>
      <c r="Z346" s="9" t="s">
        <v>1148</v>
      </c>
      <c r="AA346" s="30">
        <v>3</v>
      </c>
      <c r="AB346" s="9" t="s">
        <v>1148</v>
      </c>
      <c r="AC346" s="30">
        <v>8</v>
      </c>
      <c r="AD346" s="9" t="s">
        <v>1148</v>
      </c>
      <c r="AE346" s="80">
        <v>0</v>
      </c>
      <c r="AF346" s="46" t="s">
        <v>1148</v>
      </c>
      <c r="AG346" s="88">
        <v>68</v>
      </c>
      <c r="AH346" s="47" t="s">
        <v>1148</v>
      </c>
      <c r="AJ346" s="83">
        <v>92284</v>
      </c>
      <c r="AK346" s="46" t="s">
        <v>123</v>
      </c>
      <c r="AL346" s="83">
        <v>21254</v>
      </c>
      <c r="AM346" s="46" t="s">
        <v>1148</v>
      </c>
      <c r="AN346" s="83">
        <v>2270</v>
      </c>
      <c r="AO346" s="46" t="s">
        <v>123</v>
      </c>
      <c r="AP346" s="83">
        <v>10645</v>
      </c>
      <c r="AQ346" s="46" t="s">
        <v>1148</v>
      </c>
      <c r="AR346" s="83">
        <v>0</v>
      </c>
      <c r="AS346" s="46" t="s">
        <v>1148</v>
      </c>
      <c r="AT346" s="204">
        <v>126453</v>
      </c>
      <c r="AU346" s="46" t="s">
        <v>123</v>
      </c>
      <c r="AV346" s="46">
        <v>31</v>
      </c>
      <c r="AW346" s="46" t="s">
        <v>1148</v>
      </c>
      <c r="AX346" s="46">
        <v>10</v>
      </c>
      <c r="AY346" s="46" t="s">
        <v>1148</v>
      </c>
      <c r="AZ346" s="46">
        <v>2</v>
      </c>
      <c r="BA346" s="46" t="s">
        <v>1148</v>
      </c>
      <c r="BB346" s="46">
        <v>5</v>
      </c>
      <c r="BC346" s="46" t="s">
        <v>1148</v>
      </c>
      <c r="BD346" s="46">
        <v>0</v>
      </c>
      <c r="BE346" s="46" t="s">
        <v>1148</v>
      </c>
      <c r="BF346" s="209">
        <v>48</v>
      </c>
      <c r="BG346" s="7" t="s">
        <v>1148</v>
      </c>
      <c r="BI346" s="83">
        <v>18224</v>
      </c>
      <c r="BJ346" s="46" t="s">
        <v>123</v>
      </c>
      <c r="BK346" s="83">
        <v>631</v>
      </c>
      <c r="BL346" s="46" t="s">
        <v>1148</v>
      </c>
      <c r="BM346" s="83">
        <v>1530</v>
      </c>
      <c r="BN346" s="46" t="s">
        <v>1148</v>
      </c>
      <c r="BO346" s="83">
        <v>1443</v>
      </c>
      <c r="BP346" s="46" t="s">
        <v>1148</v>
      </c>
      <c r="BQ346" s="83">
        <v>0</v>
      </c>
      <c r="BR346" s="46" t="s">
        <v>1148</v>
      </c>
      <c r="BS346" s="85">
        <v>21828</v>
      </c>
      <c r="BT346" s="46" t="s">
        <v>123</v>
      </c>
      <c r="BU346" s="46">
        <v>15</v>
      </c>
      <c r="BV346" s="46" t="s">
        <v>1148</v>
      </c>
      <c r="BW346" s="46">
        <v>1</v>
      </c>
      <c r="BX346" s="46" t="s">
        <v>1148</v>
      </c>
      <c r="BY346" s="46">
        <v>1</v>
      </c>
      <c r="BZ346" s="46" t="s">
        <v>1148</v>
      </c>
      <c r="CA346" s="46">
        <v>3</v>
      </c>
      <c r="CB346" s="46" t="s">
        <v>1148</v>
      </c>
      <c r="CC346" s="46">
        <v>0</v>
      </c>
      <c r="CD346" s="46" t="s">
        <v>1148</v>
      </c>
      <c r="CE346" s="209">
        <v>20</v>
      </c>
      <c r="CF346" s="7" t="s">
        <v>1148</v>
      </c>
      <c r="CH346" s="41">
        <v>1568587</v>
      </c>
      <c r="CI346" s="41" t="s">
        <v>123</v>
      </c>
      <c r="CJ346" s="41">
        <v>536581</v>
      </c>
      <c r="CK346" s="41" t="s">
        <v>1148</v>
      </c>
      <c r="CL346" s="41">
        <v>52821</v>
      </c>
      <c r="CM346" s="41" t="s">
        <v>1148</v>
      </c>
      <c r="CN346" s="41">
        <v>306114</v>
      </c>
      <c r="CO346" s="41" t="s">
        <v>1148</v>
      </c>
      <c r="CP346" s="43">
        <v>2464103</v>
      </c>
      <c r="CQ346" s="7" t="s">
        <v>123</v>
      </c>
      <c r="CS346" s="39">
        <v>14.194329822275311</v>
      </c>
      <c r="CT346" s="39" t="s">
        <v>123</v>
      </c>
      <c r="CU346" s="39">
        <v>24.518208818825681</v>
      </c>
      <c r="CV346" s="39" t="s">
        <v>1148</v>
      </c>
      <c r="CW346" s="39">
        <v>13.900263157894736</v>
      </c>
      <c r="CX346" s="39" t="s">
        <v>123</v>
      </c>
      <c r="CY346" s="39">
        <v>25.323792190602251</v>
      </c>
      <c r="CZ346" s="39" t="s">
        <v>1148</v>
      </c>
      <c r="DA346" s="44">
        <v>16.617793243908526</v>
      </c>
      <c r="DB346" s="7" t="s">
        <v>123</v>
      </c>
      <c r="DC346" s="1" t="str">
        <f t="shared" si="5"/>
        <v>Yes</v>
      </c>
    </row>
    <row r="347" spans="1:107">
      <c r="A347" s="7" t="s">
        <v>397</v>
      </c>
      <c r="B347" s="7" t="s">
        <v>398</v>
      </c>
      <c r="C347" s="37" t="s">
        <v>59</v>
      </c>
      <c r="D347" s="298">
        <v>8008</v>
      </c>
      <c r="E347" s="299">
        <v>80008</v>
      </c>
      <c r="F347" s="27" t="s">
        <v>164</v>
      </c>
      <c r="G347" s="73" t="s">
        <v>160</v>
      </c>
      <c r="H347" s="35">
        <v>61270</v>
      </c>
      <c r="I347" s="35">
        <v>18</v>
      </c>
      <c r="J347" s="294"/>
      <c r="K347" s="8">
        <v>31461</v>
      </c>
      <c r="L347" s="8" t="s">
        <v>1148</v>
      </c>
      <c r="M347" s="8">
        <v>4284</v>
      </c>
      <c r="N347" s="9" t="s">
        <v>1148</v>
      </c>
      <c r="O347" s="8">
        <v>0</v>
      </c>
      <c r="P347" s="9" t="s">
        <v>1148</v>
      </c>
      <c r="Q347" s="8">
        <v>8223</v>
      </c>
      <c r="R347" s="9" t="s">
        <v>1148</v>
      </c>
      <c r="S347" s="8">
        <v>0</v>
      </c>
      <c r="T347" s="9" t="s">
        <v>1148</v>
      </c>
      <c r="U347" s="33">
        <v>43968</v>
      </c>
      <c r="V347" s="9" t="s">
        <v>1148</v>
      </c>
      <c r="W347" s="30">
        <v>29</v>
      </c>
      <c r="X347" s="9" t="s">
        <v>1148</v>
      </c>
      <c r="Y347" s="30">
        <v>2.5</v>
      </c>
      <c r="Z347" s="9" t="s">
        <v>1148</v>
      </c>
      <c r="AA347" s="30">
        <v>0</v>
      </c>
      <c r="AB347" s="9" t="s">
        <v>1148</v>
      </c>
      <c r="AC347" s="30">
        <v>4.5</v>
      </c>
      <c r="AD347" s="9" t="s">
        <v>1148</v>
      </c>
      <c r="AE347" s="80">
        <v>0</v>
      </c>
      <c r="AF347" s="46" t="s">
        <v>1148</v>
      </c>
      <c r="AG347" s="88">
        <v>36</v>
      </c>
      <c r="AH347" s="47" t="s">
        <v>1148</v>
      </c>
      <c r="AJ347" s="83">
        <v>24759</v>
      </c>
      <c r="AK347" s="46" t="s">
        <v>1148</v>
      </c>
      <c r="AL347" s="83">
        <v>4284</v>
      </c>
      <c r="AM347" s="46" t="s">
        <v>1148</v>
      </c>
      <c r="AN347" s="83">
        <v>0</v>
      </c>
      <c r="AO347" s="46" t="s">
        <v>1148</v>
      </c>
      <c r="AP347" s="83">
        <v>6713</v>
      </c>
      <c r="AQ347" s="46" t="s">
        <v>1148</v>
      </c>
      <c r="AR347" s="83">
        <v>0</v>
      </c>
      <c r="AS347" s="46" t="s">
        <v>1148</v>
      </c>
      <c r="AT347" s="204">
        <v>35756</v>
      </c>
      <c r="AU347" s="46" t="s">
        <v>1148</v>
      </c>
      <c r="AV347" s="46">
        <v>17</v>
      </c>
      <c r="AW347" s="46" t="s">
        <v>1148</v>
      </c>
      <c r="AX347" s="46">
        <v>2.5</v>
      </c>
      <c r="AY347" s="46" t="s">
        <v>1148</v>
      </c>
      <c r="AZ347" s="46">
        <v>0</v>
      </c>
      <c r="BA347" s="46" t="s">
        <v>1148</v>
      </c>
      <c r="BB347" s="46">
        <v>3.5</v>
      </c>
      <c r="BC347" s="46" t="s">
        <v>1148</v>
      </c>
      <c r="BD347" s="46">
        <v>0</v>
      </c>
      <c r="BE347" s="46" t="s">
        <v>1148</v>
      </c>
      <c r="BF347" s="209">
        <v>23</v>
      </c>
      <c r="BG347" s="7" t="s">
        <v>1148</v>
      </c>
      <c r="BI347" s="83">
        <v>6702</v>
      </c>
      <c r="BJ347" s="46" t="s">
        <v>1148</v>
      </c>
      <c r="BK347" s="83">
        <v>0</v>
      </c>
      <c r="BL347" s="46" t="s">
        <v>1148</v>
      </c>
      <c r="BM347" s="83">
        <v>0</v>
      </c>
      <c r="BN347" s="46" t="s">
        <v>1148</v>
      </c>
      <c r="BO347" s="83">
        <v>1510</v>
      </c>
      <c r="BP347" s="46" t="s">
        <v>1148</v>
      </c>
      <c r="BQ347" s="83">
        <v>0</v>
      </c>
      <c r="BR347" s="46" t="s">
        <v>1148</v>
      </c>
      <c r="BS347" s="85">
        <v>8212</v>
      </c>
      <c r="BT347" s="46" t="s">
        <v>1148</v>
      </c>
      <c r="BU347" s="46">
        <v>12</v>
      </c>
      <c r="BV347" s="46" t="s">
        <v>1148</v>
      </c>
      <c r="BW347" s="46">
        <v>0</v>
      </c>
      <c r="BX347" s="46" t="s">
        <v>1148</v>
      </c>
      <c r="BY347" s="46">
        <v>0</v>
      </c>
      <c r="BZ347" s="46" t="s">
        <v>1148</v>
      </c>
      <c r="CA347" s="46">
        <v>1</v>
      </c>
      <c r="CB347" s="46" t="s">
        <v>1148</v>
      </c>
      <c r="CC347" s="46">
        <v>0</v>
      </c>
      <c r="CD347" s="46" t="s">
        <v>1148</v>
      </c>
      <c r="CE347" s="209">
        <v>13</v>
      </c>
      <c r="CF347" s="7" t="s">
        <v>1148</v>
      </c>
      <c r="CH347" s="41">
        <v>0</v>
      </c>
      <c r="CI347" s="41" t="s">
        <v>1148</v>
      </c>
      <c r="CJ347" s="41">
        <v>0</v>
      </c>
      <c r="CK347" s="41" t="s">
        <v>1148</v>
      </c>
      <c r="CL347" s="41">
        <v>0</v>
      </c>
      <c r="CM347" s="41" t="s">
        <v>1148</v>
      </c>
      <c r="CN347" s="41">
        <v>0</v>
      </c>
      <c r="CO347" s="41" t="s">
        <v>1148</v>
      </c>
      <c r="CP347" s="43">
        <v>0</v>
      </c>
      <c r="CQ347" s="7" t="s">
        <v>1148</v>
      </c>
      <c r="CS347" s="39">
        <v>0</v>
      </c>
      <c r="CT347" s="39" t="s">
        <v>1148</v>
      </c>
      <c r="CU347" s="39">
        <v>0</v>
      </c>
      <c r="CV347" s="39" t="s">
        <v>1148</v>
      </c>
      <c r="CW347" s="39" t="s">
        <v>1148</v>
      </c>
      <c r="CX347" s="39" t="s">
        <v>1148</v>
      </c>
      <c r="CY347" s="39">
        <v>0</v>
      </c>
      <c r="CZ347" s="39" t="s">
        <v>1148</v>
      </c>
      <c r="DA347" s="44">
        <v>0</v>
      </c>
      <c r="DB347" s="7" t="s">
        <v>1148</v>
      </c>
      <c r="DC347" s="1" t="str">
        <f t="shared" si="5"/>
        <v>No</v>
      </c>
    </row>
    <row r="348" spans="1:107">
      <c r="A348" s="7" t="s">
        <v>328</v>
      </c>
      <c r="B348" s="7" t="s">
        <v>329</v>
      </c>
      <c r="C348" s="37" t="s">
        <v>81</v>
      </c>
      <c r="D348" s="298">
        <v>4102</v>
      </c>
      <c r="E348" s="299">
        <v>40102</v>
      </c>
      <c r="F348" s="27" t="s">
        <v>167</v>
      </c>
      <c r="G348" s="73" t="s">
        <v>160</v>
      </c>
      <c r="H348" s="35">
        <v>215304</v>
      </c>
      <c r="I348" s="35">
        <v>18</v>
      </c>
      <c r="J348" s="294"/>
      <c r="K348" s="8">
        <v>64570</v>
      </c>
      <c r="L348" s="8" t="s">
        <v>1148</v>
      </c>
      <c r="M348" s="8">
        <v>19854</v>
      </c>
      <c r="N348" s="9" t="s">
        <v>1148</v>
      </c>
      <c r="O348" s="8">
        <v>2089</v>
      </c>
      <c r="P348" s="9" t="s">
        <v>1148</v>
      </c>
      <c r="Q348" s="8">
        <v>30463</v>
      </c>
      <c r="R348" s="9" t="s">
        <v>1148</v>
      </c>
      <c r="S348" s="8">
        <v>0</v>
      </c>
      <c r="T348" s="9" t="s">
        <v>1148</v>
      </c>
      <c r="U348" s="33">
        <v>116976</v>
      </c>
      <c r="V348" s="9" t="s">
        <v>1148</v>
      </c>
      <c r="W348" s="30">
        <v>46</v>
      </c>
      <c r="X348" s="9" t="s">
        <v>1148</v>
      </c>
      <c r="Y348" s="30">
        <v>10</v>
      </c>
      <c r="Z348" s="9" t="s">
        <v>1148</v>
      </c>
      <c r="AA348" s="30">
        <v>1</v>
      </c>
      <c r="AB348" s="9" t="s">
        <v>1148</v>
      </c>
      <c r="AC348" s="30">
        <v>19</v>
      </c>
      <c r="AD348" s="9" t="s">
        <v>1148</v>
      </c>
      <c r="AE348" s="80">
        <v>0</v>
      </c>
      <c r="AF348" s="46" t="s">
        <v>1148</v>
      </c>
      <c r="AG348" s="88">
        <v>76</v>
      </c>
      <c r="AH348" s="46" t="s">
        <v>1148</v>
      </c>
      <c r="AJ348" s="83">
        <v>48212</v>
      </c>
      <c r="AK348" s="46" t="s">
        <v>1148</v>
      </c>
      <c r="AL348" s="83">
        <v>18973</v>
      </c>
      <c r="AM348" s="46" t="s">
        <v>1148</v>
      </c>
      <c r="AN348" s="83">
        <v>2033</v>
      </c>
      <c r="AO348" s="46" t="s">
        <v>1148</v>
      </c>
      <c r="AP348" s="83">
        <v>28691</v>
      </c>
      <c r="AQ348" s="46" t="s">
        <v>1148</v>
      </c>
      <c r="AR348" s="83">
        <v>0</v>
      </c>
      <c r="AS348" s="46" t="s">
        <v>1148</v>
      </c>
      <c r="AT348" s="204">
        <v>97909</v>
      </c>
      <c r="AU348" s="46" t="s">
        <v>1148</v>
      </c>
      <c r="AV348" s="46">
        <v>23</v>
      </c>
      <c r="AW348" s="46" t="s">
        <v>1148</v>
      </c>
      <c r="AX348" s="46">
        <v>8</v>
      </c>
      <c r="AY348" s="46" t="s">
        <v>1148</v>
      </c>
      <c r="AZ348" s="46">
        <v>1</v>
      </c>
      <c r="BA348" s="46" t="s">
        <v>1148</v>
      </c>
      <c r="BB348" s="46">
        <v>16</v>
      </c>
      <c r="BC348" s="46" t="s">
        <v>1148</v>
      </c>
      <c r="BD348" s="46">
        <v>0</v>
      </c>
      <c r="BE348" s="46" t="s">
        <v>1148</v>
      </c>
      <c r="BF348" s="209">
        <v>48</v>
      </c>
      <c r="BG348" s="7" t="s">
        <v>1148</v>
      </c>
      <c r="BI348" s="83">
        <v>16358</v>
      </c>
      <c r="BJ348" s="46" t="s">
        <v>1148</v>
      </c>
      <c r="BK348" s="83">
        <v>881</v>
      </c>
      <c r="BL348" s="46" t="s">
        <v>1148</v>
      </c>
      <c r="BM348" s="83">
        <v>56</v>
      </c>
      <c r="BN348" s="46" t="s">
        <v>1148</v>
      </c>
      <c r="BO348" s="83">
        <v>1772</v>
      </c>
      <c r="BP348" s="46" t="s">
        <v>1148</v>
      </c>
      <c r="BQ348" s="83">
        <v>0</v>
      </c>
      <c r="BR348" s="46" t="s">
        <v>1148</v>
      </c>
      <c r="BS348" s="85">
        <v>19067</v>
      </c>
      <c r="BT348" s="46" t="s">
        <v>1148</v>
      </c>
      <c r="BU348" s="46">
        <v>23</v>
      </c>
      <c r="BV348" s="46" t="s">
        <v>1148</v>
      </c>
      <c r="BW348" s="46">
        <v>2</v>
      </c>
      <c r="BX348" s="46" t="s">
        <v>1148</v>
      </c>
      <c r="BY348" s="46">
        <v>0</v>
      </c>
      <c r="BZ348" s="46" t="s">
        <v>1148</v>
      </c>
      <c r="CA348" s="46">
        <v>3</v>
      </c>
      <c r="CB348" s="46" t="s">
        <v>1148</v>
      </c>
      <c r="CC348" s="46">
        <v>0</v>
      </c>
      <c r="CD348" s="46" t="s">
        <v>1148</v>
      </c>
      <c r="CE348" s="209">
        <v>28</v>
      </c>
      <c r="CF348" s="7" t="s">
        <v>1148</v>
      </c>
      <c r="CH348" s="41">
        <v>1218803</v>
      </c>
      <c r="CI348" s="41" t="s">
        <v>1148</v>
      </c>
      <c r="CJ348" s="41">
        <v>383120</v>
      </c>
      <c r="CK348" s="41" t="s">
        <v>1148</v>
      </c>
      <c r="CL348" s="41">
        <v>25424</v>
      </c>
      <c r="CM348" s="41" t="s">
        <v>1148</v>
      </c>
      <c r="CN348" s="41">
        <v>400981</v>
      </c>
      <c r="CO348" s="41" t="s">
        <v>1148</v>
      </c>
      <c r="CP348" s="43">
        <v>2028328</v>
      </c>
      <c r="CQ348" s="7" t="s">
        <v>1148</v>
      </c>
      <c r="CS348" s="39">
        <v>18.875685302772187</v>
      </c>
      <c r="CT348" s="39" t="s">
        <v>1148</v>
      </c>
      <c r="CU348" s="39">
        <v>19.29686713004936</v>
      </c>
      <c r="CV348" s="39" t="s">
        <v>1148</v>
      </c>
      <c r="CW348" s="39">
        <v>12.170416467209192</v>
      </c>
      <c r="CX348" s="39" t="s">
        <v>1148</v>
      </c>
      <c r="CY348" s="39">
        <v>13.162886124150608</v>
      </c>
      <c r="CZ348" s="39" t="s">
        <v>1148</v>
      </c>
      <c r="DA348" s="44">
        <v>17.339693612364929</v>
      </c>
      <c r="DB348" s="7" t="s">
        <v>1148</v>
      </c>
      <c r="DC348" s="1" t="str">
        <f t="shared" si="5"/>
        <v>No</v>
      </c>
    </row>
    <row r="349" spans="1:107">
      <c r="A349" s="7" t="s">
        <v>803</v>
      </c>
      <c r="B349" s="7" t="s">
        <v>804</v>
      </c>
      <c r="C349" s="37" t="s">
        <v>73</v>
      </c>
      <c r="D349" s="298">
        <v>5198</v>
      </c>
      <c r="E349" s="299">
        <v>50198</v>
      </c>
      <c r="F349" s="27" t="s">
        <v>164</v>
      </c>
      <c r="G349" s="73" t="s">
        <v>160</v>
      </c>
      <c r="H349" s="35">
        <v>1780673</v>
      </c>
      <c r="I349" s="35">
        <v>18</v>
      </c>
      <c r="J349" s="294"/>
      <c r="K349" s="8">
        <v>51765</v>
      </c>
      <c r="L349" s="8" t="s">
        <v>1148</v>
      </c>
      <c r="M349" s="8">
        <v>0</v>
      </c>
      <c r="N349" s="9" t="s">
        <v>1148</v>
      </c>
      <c r="O349" s="8">
        <v>0</v>
      </c>
      <c r="P349" s="9" t="s">
        <v>1148</v>
      </c>
      <c r="Q349" s="8">
        <v>4713</v>
      </c>
      <c r="R349" s="9" t="s">
        <v>1148</v>
      </c>
      <c r="S349" s="8">
        <v>0</v>
      </c>
      <c r="T349" s="9" t="s">
        <v>1148</v>
      </c>
      <c r="U349" s="33">
        <v>56478</v>
      </c>
      <c r="V349" s="9" t="s">
        <v>1148</v>
      </c>
      <c r="W349" s="30">
        <v>41.44</v>
      </c>
      <c r="X349" s="9" t="s">
        <v>1148</v>
      </c>
      <c r="Y349" s="30">
        <v>0</v>
      </c>
      <c r="Z349" s="9" t="s">
        <v>1148</v>
      </c>
      <c r="AA349" s="30">
        <v>0</v>
      </c>
      <c r="AB349" s="9" t="s">
        <v>1148</v>
      </c>
      <c r="AC349" s="30">
        <v>2.99</v>
      </c>
      <c r="AD349" s="9" t="s">
        <v>1148</v>
      </c>
      <c r="AE349" s="80">
        <v>0</v>
      </c>
      <c r="AF349" s="46" t="s">
        <v>1148</v>
      </c>
      <c r="AG349" s="88">
        <v>44.43</v>
      </c>
      <c r="AH349" s="47" t="s">
        <v>1148</v>
      </c>
      <c r="AJ349" s="83">
        <v>19825</v>
      </c>
      <c r="AK349" s="46" t="s">
        <v>1148</v>
      </c>
      <c r="AL349" s="83">
        <v>0</v>
      </c>
      <c r="AM349" s="46" t="s">
        <v>1148</v>
      </c>
      <c r="AN349" s="83">
        <v>0</v>
      </c>
      <c r="AO349" s="46" t="s">
        <v>1148</v>
      </c>
      <c r="AP349" s="83">
        <v>4713</v>
      </c>
      <c r="AQ349" s="46" t="s">
        <v>1148</v>
      </c>
      <c r="AR349" s="83">
        <v>0</v>
      </c>
      <c r="AS349" s="46" t="s">
        <v>1148</v>
      </c>
      <c r="AT349" s="204">
        <v>24538</v>
      </c>
      <c r="AU349" s="46" t="s">
        <v>1148</v>
      </c>
      <c r="AV349" s="46">
        <v>9.48</v>
      </c>
      <c r="AW349" s="46" t="s">
        <v>1148</v>
      </c>
      <c r="AX349" s="46">
        <v>0</v>
      </c>
      <c r="AY349" s="46" t="s">
        <v>1148</v>
      </c>
      <c r="AZ349" s="46">
        <v>0</v>
      </c>
      <c r="BA349" s="46" t="s">
        <v>1148</v>
      </c>
      <c r="BB349" s="46">
        <v>2.99</v>
      </c>
      <c r="BC349" s="46" t="s">
        <v>1148</v>
      </c>
      <c r="BD349" s="46">
        <v>0</v>
      </c>
      <c r="BE349" s="46" t="s">
        <v>1148</v>
      </c>
      <c r="BF349" s="209">
        <v>12.469999999999999</v>
      </c>
      <c r="BG349" s="7" t="s">
        <v>1148</v>
      </c>
      <c r="BI349" s="83">
        <v>31940</v>
      </c>
      <c r="BJ349" s="46" t="s">
        <v>1148</v>
      </c>
      <c r="BK349" s="83">
        <v>0</v>
      </c>
      <c r="BL349" s="46" t="s">
        <v>1148</v>
      </c>
      <c r="BM349" s="83">
        <v>0</v>
      </c>
      <c r="BN349" s="46" t="s">
        <v>1148</v>
      </c>
      <c r="BO349" s="83">
        <v>0</v>
      </c>
      <c r="BP349" s="46" t="s">
        <v>1148</v>
      </c>
      <c r="BQ349" s="83">
        <v>0</v>
      </c>
      <c r="BR349" s="46" t="s">
        <v>1148</v>
      </c>
      <c r="BS349" s="85">
        <v>31940</v>
      </c>
      <c r="BT349" s="46" t="s">
        <v>1148</v>
      </c>
      <c r="BU349" s="46">
        <v>31.96</v>
      </c>
      <c r="BV349" s="46" t="s">
        <v>1148</v>
      </c>
      <c r="BW349" s="46">
        <v>0</v>
      </c>
      <c r="BX349" s="46" t="s">
        <v>1148</v>
      </c>
      <c r="BY349" s="46">
        <v>0</v>
      </c>
      <c r="BZ349" s="46" t="s">
        <v>1148</v>
      </c>
      <c r="CA349" s="46">
        <v>0</v>
      </c>
      <c r="CB349" s="46" t="s">
        <v>1148</v>
      </c>
      <c r="CC349" s="46">
        <v>0</v>
      </c>
      <c r="CD349" s="46" t="s">
        <v>1148</v>
      </c>
      <c r="CE349" s="209">
        <v>31.96</v>
      </c>
      <c r="CF349" s="7" t="s">
        <v>1148</v>
      </c>
      <c r="CH349" s="41">
        <v>0</v>
      </c>
      <c r="CI349" s="41" t="s">
        <v>1148</v>
      </c>
      <c r="CJ349" s="41">
        <v>0</v>
      </c>
      <c r="CK349" s="41" t="s">
        <v>1148</v>
      </c>
      <c r="CL349" s="41">
        <v>0</v>
      </c>
      <c r="CM349" s="41" t="s">
        <v>1148</v>
      </c>
      <c r="CN349" s="41">
        <v>0</v>
      </c>
      <c r="CO349" s="41" t="s">
        <v>1148</v>
      </c>
      <c r="CP349" s="43">
        <v>0</v>
      </c>
      <c r="CQ349" s="7" t="s">
        <v>1148</v>
      </c>
      <c r="CS349" s="39">
        <v>0</v>
      </c>
      <c r="CT349" s="39" t="s">
        <v>1148</v>
      </c>
      <c r="CU349" s="39" t="s">
        <v>1148</v>
      </c>
      <c r="CV349" s="39" t="s">
        <v>1148</v>
      </c>
      <c r="CW349" s="39" t="s">
        <v>1148</v>
      </c>
      <c r="CX349" s="39" t="s">
        <v>1148</v>
      </c>
      <c r="CY349" s="39">
        <v>0</v>
      </c>
      <c r="CZ349" s="39" t="s">
        <v>1148</v>
      </c>
      <c r="DA349" s="44">
        <v>0</v>
      </c>
      <c r="DB349" s="7" t="s">
        <v>1148</v>
      </c>
      <c r="DC349" s="1" t="str">
        <f t="shared" si="5"/>
        <v>No</v>
      </c>
    </row>
    <row r="350" spans="1:107">
      <c r="A350" s="7" t="s">
        <v>14</v>
      </c>
      <c r="B350" s="7" t="s">
        <v>304</v>
      </c>
      <c r="C350" s="37" t="s">
        <v>13</v>
      </c>
      <c r="D350" s="298">
        <v>9034</v>
      </c>
      <c r="E350" s="299">
        <v>90034</v>
      </c>
      <c r="F350" s="27" t="s">
        <v>164</v>
      </c>
      <c r="G350" s="73" t="s">
        <v>160</v>
      </c>
      <c r="H350" s="35">
        <v>3629114</v>
      </c>
      <c r="I350" s="35">
        <v>18</v>
      </c>
      <c r="J350" s="294"/>
      <c r="K350" s="8">
        <v>74972</v>
      </c>
      <c r="L350" s="8" t="s">
        <v>1148</v>
      </c>
      <c r="M350" s="8">
        <v>2882</v>
      </c>
      <c r="N350" s="9" t="s">
        <v>1148</v>
      </c>
      <c r="O350" s="8">
        <v>142</v>
      </c>
      <c r="P350" s="9" t="s">
        <v>1148</v>
      </c>
      <c r="Q350" s="8">
        <v>10580</v>
      </c>
      <c r="R350" s="9" t="s">
        <v>1148</v>
      </c>
      <c r="S350" s="8">
        <v>0</v>
      </c>
      <c r="T350" s="9" t="s">
        <v>1148</v>
      </c>
      <c r="U350" s="33">
        <v>88576</v>
      </c>
      <c r="V350" s="9" t="s">
        <v>1148</v>
      </c>
      <c r="W350" s="30">
        <v>44</v>
      </c>
      <c r="X350" s="9" t="s">
        <v>1148</v>
      </c>
      <c r="Y350" s="30">
        <v>1.48</v>
      </c>
      <c r="Z350" s="9" t="s">
        <v>1148</v>
      </c>
      <c r="AA350" s="30">
        <v>7.0000000000000007E-2</v>
      </c>
      <c r="AB350" s="9" t="s">
        <v>1148</v>
      </c>
      <c r="AC350" s="30">
        <v>5.3999999999999995</v>
      </c>
      <c r="AD350" s="9" t="s">
        <v>1148</v>
      </c>
      <c r="AE350" s="80">
        <v>0</v>
      </c>
      <c r="AF350" s="46" t="s">
        <v>1148</v>
      </c>
      <c r="AG350" s="88">
        <v>50.95</v>
      </c>
      <c r="AH350" s="47" t="s">
        <v>1148</v>
      </c>
      <c r="AJ350" s="83">
        <v>43288</v>
      </c>
      <c r="AK350" s="46" t="s">
        <v>1148</v>
      </c>
      <c r="AL350" s="83">
        <v>2882</v>
      </c>
      <c r="AM350" s="46" t="s">
        <v>1148</v>
      </c>
      <c r="AN350" s="83">
        <v>142</v>
      </c>
      <c r="AO350" s="46" t="s">
        <v>1148</v>
      </c>
      <c r="AP350" s="83">
        <v>10580</v>
      </c>
      <c r="AQ350" s="46" t="s">
        <v>1148</v>
      </c>
      <c r="AR350" s="83">
        <v>0</v>
      </c>
      <c r="AS350" s="46" t="s">
        <v>1148</v>
      </c>
      <c r="AT350" s="204">
        <v>56892</v>
      </c>
      <c r="AU350" s="46" t="s">
        <v>1148</v>
      </c>
      <c r="AV350" s="46">
        <v>22</v>
      </c>
      <c r="AW350" s="46" t="s">
        <v>1148</v>
      </c>
      <c r="AX350" s="46">
        <v>1.48</v>
      </c>
      <c r="AY350" s="46" t="s">
        <v>1148</v>
      </c>
      <c r="AZ350" s="46">
        <v>7.0000000000000007E-2</v>
      </c>
      <c r="BA350" s="46" t="s">
        <v>1148</v>
      </c>
      <c r="BB350" s="46">
        <v>5.3999999999999995</v>
      </c>
      <c r="BC350" s="46" t="s">
        <v>1148</v>
      </c>
      <c r="BD350" s="46">
        <v>0</v>
      </c>
      <c r="BE350" s="46" t="s">
        <v>1148</v>
      </c>
      <c r="BF350" s="209">
        <v>28.95</v>
      </c>
      <c r="BG350" s="7" t="s">
        <v>1148</v>
      </c>
      <c r="BI350" s="83">
        <v>31684</v>
      </c>
      <c r="BJ350" s="46" t="s">
        <v>1148</v>
      </c>
      <c r="BK350" s="83">
        <v>0</v>
      </c>
      <c r="BL350" s="46" t="s">
        <v>1148</v>
      </c>
      <c r="BM350" s="83">
        <v>0</v>
      </c>
      <c r="BN350" s="46" t="s">
        <v>1148</v>
      </c>
      <c r="BO350" s="83">
        <v>0</v>
      </c>
      <c r="BP350" s="46" t="s">
        <v>1148</v>
      </c>
      <c r="BQ350" s="83">
        <v>0</v>
      </c>
      <c r="BR350" s="46" t="s">
        <v>1148</v>
      </c>
      <c r="BS350" s="85">
        <v>31684</v>
      </c>
      <c r="BT350" s="46" t="s">
        <v>1148</v>
      </c>
      <c r="BU350" s="46">
        <v>22</v>
      </c>
      <c r="BV350" s="46" t="s">
        <v>1148</v>
      </c>
      <c r="BW350" s="46">
        <v>0</v>
      </c>
      <c r="BX350" s="46" t="s">
        <v>1148</v>
      </c>
      <c r="BY350" s="46">
        <v>0</v>
      </c>
      <c r="BZ350" s="46" t="s">
        <v>1148</v>
      </c>
      <c r="CA350" s="46">
        <v>0</v>
      </c>
      <c r="CB350" s="46" t="s">
        <v>1148</v>
      </c>
      <c r="CC350" s="46">
        <v>0</v>
      </c>
      <c r="CD350" s="46" t="s">
        <v>1148</v>
      </c>
      <c r="CE350" s="209">
        <v>22</v>
      </c>
      <c r="CF350" s="7" t="s">
        <v>1148</v>
      </c>
      <c r="CH350" s="41">
        <v>0</v>
      </c>
      <c r="CI350" s="41" t="s">
        <v>1148</v>
      </c>
      <c r="CJ350" s="41">
        <v>0</v>
      </c>
      <c r="CK350" s="41" t="s">
        <v>1148</v>
      </c>
      <c r="CL350" s="41">
        <v>0</v>
      </c>
      <c r="CM350" s="41" t="s">
        <v>1148</v>
      </c>
      <c r="CN350" s="41">
        <v>0</v>
      </c>
      <c r="CO350" s="41" t="s">
        <v>1148</v>
      </c>
      <c r="CP350" s="43">
        <v>0</v>
      </c>
      <c r="CQ350" s="7" t="s">
        <v>1148</v>
      </c>
      <c r="CS350" s="39">
        <v>0</v>
      </c>
      <c r="CT350" s="39" t="s">
        <v>1148</v>
      </c>
      <c r="CU350" s="39">
        <v>0</v>
      </c>
      <c r="CV350" s="39" t="s">
        <v>1148</v>
      </c>
      <c r="CW350" s="39">
        <v>0</v>
      </c>
      <c r="CX350" s="39" t="s">
        <v>1148</v>
      </c>
      <c r="CY350" s="39">
        <v>0</v>
      </c>
      <c r="CZ350" s="39" t="s">
        <v>1148</v>
      </c>
      <c r="DA350" s="44">
        <v>0</v>
      </c>
      <c r="DB350" s="7" t="s">
        <v>1148</v>
      </c>
      <c r="DC350" s="1" t="str">
        <f t="shared" si="5"/>
        <v>No</v>
      </c>
    </row>
    <row r="351" spans="1:107">
      <c r="A351" s="7" t="s">
        <v>1129</v>
      </c>
      <c r="B351" s="7" t="s">
        <v>360</v>
      </c>
      <c r="C351" s="37" t="s">
        <v>62</v>
      </c>
      <c r="D351" s="298">
        <v>1086</v>
      </c>
      <c r="E351" s="299">
        <v>10086</v>
      </c>
      <c r="F351" s="27" t="s">
        <v>167</v>
      </c>
      <c r="G351" s="73" t="s">
        <v>160</v>
      </c>
      <c r="H351" s="35">
        <v>88087</v>
      </c>
      <c r="I351" s="35">
        <v>17</v>
      </c>
      <c r="J351" s="294"/>
      <c r="K351" s="8">
        <v>92907</v>
      </c>
      <c r="L351" s="8" t="s">
        <v>1148</v>
      </c>
      <c r="M351" s="8">
        <v>10945</v>
      </c>
      <c r="N351" s="9" t="s">
        <v>1148</v>
      </c>
      <c r="O351" s="8">
        <v>0</v>
      </c>
      <c r="P351" s="9" t="s">
        <v>1148</v>
      </c>
      <c r="Q351" s="8">
        <v>9421</v>
      </c>
      <c r="R351" s="9" t="s">
        <v>1148</v>
      </c>
      <c r="S351" s="8">
        <v>0</v>
      </c>
      <c r="T351" s="9" t="s">
        <v>1148</v>
      </c>
      <c r="U351" s="33">
        <v>113273</v>
      </c>
      <c r="V351" s="9" t="s">
        <v>1148</v>
      </c>
      <c r="W351" s="30">
        <v>62</v>
      </c>
      <c r="X351" s="9" t="s">
        <v>1148</v>
      </c>
      <c r="Y351" s="30">
        <v>13</v>
      </c>
      <c r="Z351" s="9" t="s">
        <v>1148</v>
      </c>
      <c r="AA351" s="30">
        <v>0</v>
      </c>
      <c r="AB351" s="9" t="s">
        <v>1148</v>
      </c>
      <c r="AC351" s="30">
        <v>5</v>
      </c>
      <c r="AD351" s="9" t="s">
        <v>1148</v>
      </c>
      <c r="AE351" s="80">
        <v>0</v>
      </c>
      <c r="AF351" s="46" t="s">
        <v>1148</v>
      </c>
      <c r="AG351" s="88">
        <v>80</v>
      </c>
      <c r="AH351" s="47" t="s">
        <v>1148</v>
      </c>
      <c r="AJ351" s="83">
        <v>81202</v>
      </c>
      <c r="AK351" s="46" t="s">
        <v>1148</v>
      </c>
      <c r="AL351" s="83">
        <v>7383</v>
      </c>
      <c r="AM351" s="46" t="s">
        <v>1148</v>
      </c>
      <c r="AN351" s="83">
        <v>0</v>
      </c>
      <c r="AO351" s="46" t="s">
        <v>1148</v>
      </c>
      <c r="AP351" s="83">
        <v>9408</v>
      </c>
      <c r="AQ351" s="46" t="s">
        <v>1148</v>
      </c>
      <c r="AR351" s="83">
        <v>0</v>
      </c>
      <c r="AS351" s="46" t="s">
        <v>1148</v>
      </c>
      <c r="AT351" s="204">
        <v>97993</v>
      </c>
      <c r="AU351" s="46" t="s">
        <v>1148</v>
      </c>
      <c r="AV351" s="46">
        <v>42</v>
      </c>
      <c r="AW351" s="46" t="s">
        <v>1148</v>
      </c>
      <c r="AX351" s="46">
        <v>4</v>
      </c>
      <c r="AY351" s="46" t="s">
        <v>1148</v>
      </c>
      <c r="AZ351" s="46">
        <v>0</v>
      </c>
      <c r="BA351" s="46" t="s">
        <v>1148</v>
      </c>
      <c r="BB351" s="46">
        <v>5</v>
      </c>
      <c r="BC351" s="46" t="s">
        <v>1148</v>
      </c>
      <c r="BD351" s="46">
        <v>0</v>
      </c>
      <c r="BE351" s="46" t="s">
        <v>1148</v>
      </c>
      <c r="BF351" s="209">
        <v>51</v>
      </c>
      <c r="BG351" s="7" t="s">
        <v>1148</v>
      </c>
      <c r="BI351" s="83">
        <v>11705</v>
      </c>
      <c r="BJ351" s="46" t="s">
        <v>1148</v>
      </c>
      <c r="BK351" s="83">
        <v>3562</v>
      </c>
      <c r="BL351" s="46" t="s">
        <v>1148</v>
      </c>
      <c r="BM351" s="83">
        <v>0</v>
      </c>
      <c r="BN351" s="46" t="s">
        <v>1148</v>
      </c>
      <c r="BO351" s="83">
        <v>13</v>
      </c>
      <c r="BP351" s="46" t="s">
        <v>1148</v>
      </c>
      <c r="BQ351" s="83">
        <v>0</v>
      </c>
      <c r="BR351" s="46" t="s">
        <v>1148</v>
      </c>
      <c r="BS351" s="85">
        <v>15280</v>
      </c>
      <c r="BT351" s="46" t="s">
        <v>1148</v>
      </c>
      <c r="BU351" s="46">
        <v>20</v>
      </c>
      <c r="BV351" s="46" t="s">
        <v>1148</v>
      </c>
      <c r="BW351" s="46">
        <v>9</v>
      </c>
      <c r="BX351" s="46" t="s">
        <v>1148</v>
      </c>
      <c r="BY351" s="46">
        <v>0</v>
      </c>
      <c r="BZ351" s="46" t="s">
        <v>1148</v>
      </c>
      <c r="CA351" s="46">
        <v>0</v>
      </c>
      <c r="CB351" s="46" t="s">
        <v>1148</v>
      </c>
      <c r="CC351" s="46">
        <v>0</v>
      </c>
      <c r="CD351" s="46" t="s">
        <v>1148</v>
      </c>
      <c r="CE351" s="209">
        <v>29</v>
      </c>
      <c r="CF351" s="7" t="s">
        <v>1148</v>
      </c>
      <c r="CH351" s="41">
        <v>1598490</v>
      </c>
      <c r="CI351" s="41" t="s">
        <v>1148</v>
      </c>
      <c r="CJ351" s="41">
        <v>234041</v>
      </c>
      <c r="CK351" s="41" t="s">
        <v>1148</v>
      </c>
      <c r="CL351" s="41">
        <v>0</v>
      </c>
      <c r="CM351" s="41" t="s">
        <v>1148</v>
      </c>
      <c r="CN351" s="41">
        <v>312607</v>
      </c>
      <c r="CO351" s="41" t="s">
        <v>1148</v>
      </c>
      <c r="CP351" s="43">
        <v>2145138</v>
      </c>
      <c r="CQ351" s="7" t="s">
        <v>1148</v>
      </c>
      <c r="CS351" s="39">
        <v>17.205269785914947</v>
      </c>
      <c r="CT351" s="39" t="s">
        <v>1148</v>
      </c>
      <c r="CU351" s="39">
        <v>21.383371402466882</v>
      </c>
      <c r="CV351" s="39" t="s">
        <v>1148</v>
      </c>
      <c r="CW351" s="39" t="s">
        <v>1148</v>
      </c>
      <c r="CX351" s="39" t="s">
        <v>1148</v>
      </c>
      <c r="CY351" s="39">
        <v>33.181933977284793</v>
      </c>
      <c r="CZ351" s="39" t="s">
        <v>1148</v>
      </c>
      <c r="DA351" s="44">
        <v>18.93776981275326</v>
      </c>
      <c r="DB351" s="7" t="s">
        <v>1148</v>
      </c>
      <c r="DC351" s="1" t="str">
        <f t="shared" si="5"/>
        <v>No</v>
      </c>
    </row>
    <row r="352" spans="1:107">
      <c r="A352" s="7" t="s">
        <v>514</v>
      </c>
      <c r="B352" s="7" t="s">
        <v>515</v>
      </c>
      <c r="C352" s="37" t="s">
        <v>28</v>
      </c>
      <c r="D352" s="298">
        <v>1063</v>
      </c>
      <c r="E352" s="299">
        <v>10063</v>
      </c>
      <c r="F352" s="27" t="s">
        <v>167</v>
      </c>
      <c r="G352" s="73" t="s">
        <v>160</v>
      </c>
      <c r="H352" s="35">
        <v>924859</v>
      </c>
      <c r="I352" s="35">
        <v>16</v>
      </c>
      <c r="J352" s="294"/>
      <c r="K352" s="8">
        <v>48155</v>
      </c>
      <c r="L352" s="8" t="s">
        <v>1148</v>
      </c>
      <c r="M352" s="8">
        <v>4994</v>
      </c>
      <c r="N352" s="9" t="s">
        <v>1148</v>
      </c>
      <c r="O352" s="8">
        <v>906</v>
      </c>
      <c r="P352" s="9" t="s">
        <v>1148</v>
      </c>
      <c r="Q352" s="8">
        <v>19458</v>
      </c>
      <c r="R352" s="9" t="s">
        <v>1148</v>
      </c>
      <c r="S352" s="8">
        <v>0</v>
      </c>
      <c r="T352" s="9" t="s">
        <v>1148</v>
      </c>
      <c r="U352" s="33">
        <v>73513</v>
      </c>
      <c r="V352" s="9" t="s">
        <v>1148</v>
      </c>
      <c r="W352" s="30">
        <v>28</v>
      </c>
      <c r="X352" s="9" t="s">
        <v>1148</v>
      </c>
      <c r="Y352" s="30">
        <v>3.5</v>
      </c>
      <c r="Z352" s="9" t="s">
        <v>1148</v>
      </c>
      <c r="AA352" s="30">
        <v>1.75</v>
      </c>
      <c r="AB352" s="9" t="s">
        <v>1148</v>
      </c>
      <c r="AC352" s="30">
        <v>11.75</v>
      </c>
      <c r="AD352" s="9" t="s">
        <v>1148</v>
      </c>
      <c r="AE352" s="80">
        <v>0</v>
      </c>
      <c r="AF352" s="46" t="s">
        <v>1148</v>
      </c>
      <c r="AG352" s="88">
        <v>45</v>
      </c>
      <c r="AH352" s="47" t="s">
        <v>1148</v>
      </c>
      <c r="AJ352" s="83">
        <v>43615</v>
      </c>
      <c r="AK352" s="46" t="s">
        <v>1148</v>
      </c>
      <c r="AL352" s="83">
        <v>4599</v>
      </c>
      <c r="AM352" s="46" t="s">
        <v>1148</v>
      </c>
      <c r="AN352" s="83">
        <v>0</v>
      </c>
      <c r="AO352" s="46" t="s">
        <v>1148</v>
      </c>
      <c r="AP352" s="83">
        <v>18908</v>
      </c>
      <c r="AQ352" s="46" t="s">
        <v>1148</v>
      </c>
      <c r="AR352" s="83">
        <v>0</v>
      </c>
      <c r="AS352" s="46" t="s">
        <v>1148</v>
      </c>
      <c r="AT352" s="204">
        <v>67122</v>
      </c>
      <c r="AU352" s="46" t="s">
        <v>1148</v>
      </c>
      <c r="AV352" s="46">
        <v>24</v>
      </c>
      <c r="AW352" s="46" t="s">
        <v>1148</v>
      </c>
      <c r="AX352" s="46">
        <v>2</v>
      </c>
      <c r="AY352" s="46" t="s">
        <v>1148</v>
      </c>
      <c r="AZ352" s="46">
        <v>0</v>
      </c>
      <c r="BA352" s="46" t="s">
        <v>1148</v>
      </c>
      <c r="BB352" s="46">
        <v>9</v>
      </c>
      <c r="BC352" s="46" t="s">
        <v>1148</v>
      </c>
      <c r="BD352" s="46">
        <v>0</v>
      </c>
      <c r="BE352" s="46" t="s">
        <v>1148</v>
      </c>
      <c r="BF352" s="209">
        <v>35</v>
      </c>
      <c r="BG352" s="7" t="s">
        <v>1148</v>
      </c>
      <c r="BI352" s="83">
        <v>4540</v>
      </c>
      <c r="BJ352" s="46" t="s">
        <v>1148</v>
      </c>
      <c r="BK352" s="83">
        <v>395</v>
      </c>
      <c r="BL352" s="46" t="s">
        <v>1148</v>
      </c>
      <c r="BM352" s="83">
        <v>906</v>
      </c>
      <c r="BN352" s="46" t="s">
        <v>1148</v>
      </c>
      <c r="BO352" s="83">
        <v>550</v>
      </c>
      <c r="BP352" s="46" t="s">
        <v>1148</v>
      </c>
      <c r="BQ352" s="83">
        <v>0</v>
      </c>
      <c r="BR352" s="46" t="s">
        <v>1148</v>
      </c>
      <c r="BS352" s="85">
        <v>6391</v>
      </c>
      <c r="BT352" s="46" t="s">
        <v>1148</v>
      </c>
      <c r="BU352" s="46">
        <v>4</v>
      </c>
      <c r="BV352" s="46" t="s">
        <v>1148</v>
      </c>
      <c r="BW352" s="46">
        <v>1.5</v>
      </c>
      <c r="BX352" s="46" t="s">
        <v>1148</v>
      </c>
      <c r="BY352" s="46">
        <v>1.75</v>
      </c>
      <c r="BZ352" s="46" t="s">
        <v>1148</v>
      </c>
      <c r="CA352" s="46">
        <v>2.75</v>
      </c>
      <c r="CB352" s="46" t="s">
        <v>1148</v>
      </c>
      <c r="CC352" s="46">
        <v>0</v>
      </c>
      <c r="CD352" s="46" t="s">
        <v>1148</v>
      </c>
      <c r="CE352" s="209">
        <v>10</v>
      </c>
      <c r="CF352" s="7" t="s">
        <v>1148</v>
      </c>
      <c r="CH352" s="41">
        <v>906535</v>
      </c>
      <c r="CI352" s="41" t="s">
        <v>1148</v>
      </c>
      <c r="CJ352" s="41">
        <v>76965</v>
      </c>
      <c r="CK352" s="41" t="s">
        <v>1148</v>
      </c>
      <c r="CL352" s="41">
        <v>12882</v>
      </c>
      <c r="CM352" s="41" t="s">
        <v>1148</v>
      </c>
      <c r="CN352" s="41">
        <v>300864</v>
      </c>
      <c r="CO352" s="41" t="s">
        <v>1148</v>
      </c>
      <c r="CP352" s="43">
        <v>1297246</v>
      </c>
      <c r="CQ352" s="7" t="s">
        <v>1148</v>
      </c>
      <c r="CS352" s="39">
        <v>18.825355622469111</v>
      </c>
      <c r="CT352" s="39" t="s">
        <v>1148</v>
      </c>
      <c r="CU352" s="39">
        <v>15.411493792551061</v>
      </c>
      <c r="CV352" s="39" t="s">
        <v>1148</v>
      </c>
      <c r="CW352" s="39">
        <v>14.218543046357615</v>
      </c>
      <c r="CX352" s="39" t="s">
        <v>1148</v>
      </c>
      <c r="CY352" s="39">
        <v>15.46222633364169</v>
      </c>
      <c r="CZ352" s="39" t="s">
        <v>1148</v>
      </c>
      <c r="DA352" s="44">
        <v>17.646484295294709</v>
      </c>
      <c r="DB352" s="7" t="s">
        <v>1148</v>
      </c>
      <c r="DC352" s="1" t="str">
        <f t="shared" si="5"/>
        <v>No</v>
      </c>
    </row>
    <row r="353" spans="1:107">
      <c r="A353" s="7" t="s">
        <v>550</v>
      </c>
      <c r="B353" s="7" t="s">
        <v>551</v>
      </c>
      <c r="C353" s="37" t="s">
        <v>96</v>
      </c>
      <c r="D353" s="298">
        <v>3035</v>
      </c>
      <c r="E353" s="299">
        <v>30035</v>
      </c>
      <c r="F353" s="27" t="s">
        <v>167</v>
      </c>
      <c r="G353" s="73" t="s">
        <v>160</v>
      </c>
      <c r="H353" s="35">
        <v>81249</v>
      </c>
      <c r="I353" s="35">
        <v>16</v>
      </c>
      <c r="J353" s="294"/>
      <c r="K353" s="8">
        <v>57702</v>
      </c>
      <c r="L353" s="8" t="s">
        <v>1148</v>
      </c>
      <c r="M353" s="8">
        <v>15583</v>
      </c>
      <c r="N353" s="9" t="s">
        <v>1148</v>
      </c>
      <c r="O353" s="8">
        <v>1722</v>
      </c>
      <c r="P353" s="9" t="s">
        <v>1148</v>
      </c>
      <c r="Q353" s="8">
        <v>9125</v>
      </c>
      <c r="R353" s="9" t="s">
        <v>1148</v>
      </c>
      <c r="S353" s="8">
        <v>0</v>
      </c>
      <c r="T353" s="9" t="s">
        <v>1148</v>
      </c>
      <c r="U353" s="33">
        <v>84132</v>
      </c>
      <c r="V353" s="9" t="s">
        <v>1148</v>
      </c>
      <c r="W353" s="30">
        <v>31</v>
      </c>
      <c r="X353" s="9" t="s">
        <v>1148</v>
      </c>
      <c r="Y353" s="30">
        <v>8.1</v>
      </c>
      <c r="Z353" s="9" t="s">
        <v>1148</v>
      </c>
      <c r="AA353" s="30">
        <v>0.9</v>
      </c>
      <c r="AB353" s="9" t="s">
        <v>1148</v>
      </c>
      <c r="AC353" s="30">
        <v>5</v>
      </c>
      <c r="AD353" s="9" t="s">
        <v>1148</v>
      </c>
      <c r="AE353" s="80">
        <v>0</v>
      </c>
      <c r="AF353" s="46" t="s">
        <v>1148</v>
      </c>
      <c r="AG353" s="88">
        <v>45</v>
      </c>
      <c r="AH353" s="47" t="s">
        <v>1148</v>
      </c>
      <c r="AJ353" s="83">
        <v>57702</v>
      </c>
      <c r="AK353" s="46" t="s">
        <v>1148</v>
      </c>
      <c r="AL353" s="83">
        <v>15583</v>
      </c>
      <c r="AM353" s="46" t="s">
        <v>1148</v>
      </c>
      <c r="AN353" s="83">
        <v>1722</v>
      </c>
      <c r="AO353" s="46" t="s">
        <v>1148</v>
      </c>
      <c r="AP353" s="83">
        <v>9125</v>
      </c>
      <c r="AQ353" s="46" t="s">
        <v>1148</v>
      </c>
      <c r="AR353" s="83">
        <v>0</v>
      </c>
      <c r="AS353" s="46" t="s">
        <v>1148</v>
      </c>
      <c r="AT353" s="204">
        <v>84132</v>
      </c>
      <c r="AU353" s="46" t="s">
        <v>1148</v>
      </c>
      <c r="AV353" s="46">
        <v>31</v>
      </c>
      <c r="AW353" s="46" t="s">
        <v>1148</v>
      </c>
      <c r="AX353" s="46">
        <v>8.1</v>
      </c>
      <c r="AY353" s="46" t="s">
        <v>1148</v>
      </c>
      <c r="AZ353" s="46">
        <v>0.9</v>
      </c>
      <c r="BA353" s="46" t="s">
        <v>1148</v>
      </c>
      <c r="BB353" s="46">
        <v>5</v>
      </c>
      <c r="BC353" s="46" t="s">
        <v>1148</v>
      </c>
      <c r="BD353" s="46">
        <v>0</v>
      </c>
      <c r="BE353" s="46" t="s">
        <v>1148</v>
      </c>
      <c r="BF353" s="209">
        <v>45</v>
      </c>
      <c r="BG353" s="7" t="s">
        <v>1148</v>
      </c>
      <c r="BI353" s="83">
        <v>0</v>
      </c>
      <c r="BJ353" s="46" t="s">
        <v>1148</v>
      </c>
      <c r="BK353" s="83">
        <v>0</v>
      </c>
      <c r="BL353" s="46" t="s">
        <v>1148</v>
      </c>
      <c r="BM353" s="83">
        <v>0</v>
      </c>
      <c r="BN353" s="46" t="s">
        <v>1148</v>
      </c>
      <c r="BO353" s="83">
        <v>0</v>
      </c>
      <c r="BP353" s="46" t="s">
        <v>1148</v>
      </c>
      <c r="BQ353" s="83">
        <v>0</v>
      </c>
      <c r="BR353" s="46" t="s">
        <v>1148</v>
      </c>
      <c r="BS353" s="85">
        <v>0</v>
      </c>
      <c r="BT353" s="46" t="s">
        <v>1148</v>
      </c>
      <c r="BU353" s="46">
        <v>0</v>
      </c>
      <c r="BV353" s="46" t="s">
        <v>1148</v>
      </c>
      <c r="BW353" s="46">
        <v>0</v>
      </c>
      <c r="BX353" s="46" t="s">
        <v>1148</v>
      </c>
      <c r="BY353" s="46">
        <v>0</v>
      </c>
      <c r="BZ353" s="46" t="s">
        <v>1148</v>
      </c>
      <c r="CA353" s="46">
        <v>0</v>
      </c>
      <c r="CB353" s="46" t="s">
        <v>1148</v>
      </c>
      <c r="CC353" s="46">
        <v>0</v>
      </c>
      <c r="CD353" s="46" t="s">
        <v>1148</v>
      </c>
      <c r="CE353" s="209">
        <v>0</v>
      </c>
      <c r="CF353" s="7" t="s">
        <v>1148</v>
      </c>
      <c r="CH353" s="41">
        <v>1172826</v>
      </c>
      <c r="CI353" s="41" t="s">
        <v>1148</v>
      </c>
      <c r="CJ353" s="41">
        <v>323343</v>
      </c>
      <c r="CK353" s="41" t="s">
        <v>1148</v>
      </c>
      <c r="CL353" s="41">
        <v>35927</v>
      </c>
      <c r="CM353" s="41" t="s">
        <v>1148</v>
      </c>
      <c r="CN353" s="41">
        <v>275240</v>
      </c>
      <c r="CO353" s="41" t="s">
        <v>1148</v>
      </c>
      <c r="CP353" s="43">
        <v>1807336</v>
      </c>
      <c r="CQ353" s="7" t="s">
        <v>1148</v>
      </c>
      <c r="CS353" s="39">
        <v>20.325569304356868</v>
      </c>
      <c r="CT353" s="39" t="s">
        <v>1148</v>
      </c>
      <c r="CU353" s="39">
        <v>20.749727266893409</v>
      </c>
      <c r="CV353" s="39" t="s">
        <v>1148</v>
      </c>
      <c r="CW353" s="39">
        <v>20.863530778164925</v>
      </c>
      <c r="CX353" s="39" t="s">
        <v>1148</v>
      </c>
      <c r="CY353" s="39">
        <v>30.163287671232876</v>
      </c>
      <c r="CZ353" s="39" t="s">
        <v>1148</v>
      </c>
      <c r="DA353" s="44">
        <v>21.482147102172775</v>
      </c>
      <c r="DB353" s="7" t="s">
        <v>1148</v>
      </c>
      <c r="DC353" s="1" t="str">
        <f t="shared" si="5"/>
        <v>No</v>
      </c>
    </row>
    <row r="354" spans="1:107">
      <c r="A354" s="7" t="s">
        <v>205</v>
      </c>
      <c r="B354" s="7" t="s">
        <v>206</v>
      </c>
      <c r="C354" s="37" t="s">
        <v>58</v>
      </c>
      <c r="D354" s="298">
        <v>4005</v>
      </c>
      <c r="E354" s="299">
        <v>40005</v>
      </c>
      <c r="F354" s="27" t="s">
        <v>164</v>
      </c>
      <c r="G354" s="73" t="s">
        <v>160</v>
      </c>
      <c r="H354" s="35">
        <v>280648</v>
      </c>
      <c r="I354" s="35">
        <v>16</v>
      </c>
      <c r="J354" s="294"/>
      <c r="K354" s="8">
        <v>89832</v>
      </c>
      <c r="L354" s="8" t="s">
        <v>1148</v>
      </c>
      <c r="M354" s="8">
        <v>19439</v>
      </c>
      <c r="N354" s="9" t="s">
        <v>1148</v>
      </c>
      <c r="O354" s="8">
        <v>6069</v>
      </c>
      <c r="P354" s="9" t="s">
        <v>1148</v>
      </c>
      <c r="Q354" s="8">
        <v>11940</v>
      </c>
      <c r="R354" s="9" t="s">
        <v>1148</v>
      </c>
      <c r="S354" s="8">
        <v>0</v>
      </c>
      <c r="T354" s="9" t="s">
        <v>1148</v>
      </c>
      <c r="U354" s="33">
        <v>127280</v>
      </c>
      <c r="V354" s="9" t="s">
        <v>1148</v>
      </c>
      <c r="W354" s="30">
        <v>43</v>
      </c>
      <c r="X354" s="9" t="s">
        <v>1148</v>
      </c>
      <c r="Y354" s="30">
        <v>9</v>
      </c>
      <c r="Z354" s="9" t="s">
        <v>1148</v>
      </c>
      <c r="AA354" s="30">
        <v>3</v>
      </c>
      <c r="AB354" s="9" t="s">
        <v>1148</v>
      </c>
      <c r="AC354" s="30">
        <v>6</v>
      </c>
      <c r="AD354" s="9" t="s">
        <v>1148</v>
      </c>
      <c r="AE354" s="80">
        <v>0</v>
      </c>
      <c r="AF354" s="46" t="s">
        <v>1148</v>
      </c>
      <c r="AG354" s="88">
        <v>61</v>
      </c>
      <c r="AH354" s="47" t="s">
        <v>1148</v>
      </c>
      <c r="AJ354" s="83">
        <v>89832</v>
      </c>
      <c r="AK354" s="46" t="s">
        <v>1148</v>
      </c>
      <c r="AL354" s="83">
        <v>18267</v>
      </c>
      <c r="AM354" s="46" t="s">
        <v>1148</v>
      </c>
      <c r="AN354" s="83">
        <v>6069</v>
      </c>
      <c r="AO354" s="46" t="s">
        <v>1148</v>
      </c>
      <c r="AP354" s="83">
        <v>11940</v>
      </c>
      <c r="AQ354" s="46" t="s">
        <v>1148</v>
      </c>
      <c r="AR354" s="83">
        <v>0</v>
      </c>
      <c r="AS354" s="46" t="s">
        <v>1148</v>
      </c>
      <c r="AT354" s="204">
        <v>126108</v>
      </c>
      <c r="AU354" s="46" t="s">
        <v>1148</v>
      </c>
      <c r="AV354" s="46">
        <v>43</v>
      </c>
      <c r="AW354" s="46" t="s">
        <v>1148</v>
      </c>
      <c r="AX354" s="46">
        <v>8</v>
      </c>
      <c r="AY354" s="46" t="s">
        <v>1148</v>
      </c>
      <c r="AZ354" s="46">
        <v>3</v>
      </c>
      <c r="BA354" s="46" t="s">
        <v>1148</v>
      </c>
      <c r="BB354" s="46">
        <v>6</v>
      </c>
      <c r="BC354" s="46" t="s">
        <v>1148</v>
      </c>
      <c r="BD354" s="46">
        <v>0</v>
      </c>
      <c r="BE354" s="46" t="s">
        <v>1148</v>
      </c>
      <c r="BF354" s="209">
        <v>60</v>
      </c>
      <c r="BG354" s="7" t="s">
        <v>1148</v>
      </c>
      <c r="BI354" s="83">
        <v>0</v>
      </c>
      <c r="BJ354" s="46" t="s">
        <v>1148</v>
      </c>
      <c r="BK354" s="83">
        <v>1172</v>
      </c>
      <c r="BL354" s="46" t="s">
        <v>1148</v>
      </c>
      <c r="BM354" s="83">
        <v>0</v>
      </c>
      <c r="BN354" s="46" t="s">
        <v>1148</v>
      </c>
      <c r="BO354" s="83">
        <v>0</v>
      </c>
      <c r="BP354" s="46" t="s">
        <v>1148</v>
      </c>
      <c r="BQ354" s="83">
        <v>0</v>
      </c>
      <c r="BR354" s="46" t="s">
        <v>1148</v>
      </c>
      <c r="BS354" s="85">
        <v>1172</v>
      </c>
      <c r="BT354" s="46" t="s">
        <v>1148</v>
      </c>
      <c r="BU354" s="46">
        <v>0</v>
      </c>
      <c r="BV354" s="46" t="s">
        <v>1148</v>
      </c>
      <c r="BW354" s="46">
        <v>1</v>
      </c>
      <c r="BX354" s="46" t="s">
        <v>1148</v>
      </c>
      <c r="BY354" s="46">
        <v>0</v>
      </c>
      <c r="BZ354" s="46" t="s">
        <v>1148</v>
      </c>
      <c r="CA354" s="46">
        <v>0</v>
      </c>
      <c r="CB354" s="46" t="s">
        <v>1148</v>
      </c>
      <c r="CC354" s="46">
        <v>0</v>
      </c>
      <c r="CD354" s="46" t="s">
        <v>1148</v>
      </c>
      <c r="CE354" s="209">
        <v>1</v>
      </c>
      <c r="CF354" s="7" t="s">
        <v>1148</v>
      </c>
      <c r="CH354" s="41">
        <v>1796043</v>
      </c>
      <c r="CI354" s="41" t="s">
        <v>1148</v>
      </c>
      <c r="CJ354" s="41">
        <v>322702</v>
      </c>
      <c r="CK354" s="41" t="s">
        <v>1148</v>
      </c>
      <c r="CL354" s="41">
        <v>89690</v>
      </c>
      <c r="CM354" s="41" t="s">
        <v>1148</v>
      </c>
      <c r="CN354" s="41">
        <v>248381</v>
      </c>
      <c r="CO354" s="41" t="s">
        <v>1148</v>
      </c>
      <c r="CP354" s="43">
        <v>2456816</v>
      </c>
      <c r="CQ354" s="7" t="s">
        <v>1148</v>
      </c>
      <c r="CS354" s="39">
        <v>19.993354261287738</v>
      </c>
      <c r="CT354" s="39" t="s">
        <v>1148</v>
      </c>
      <c r="CU354" s="39">
        <v>16.600751067441742</v>
      </c>
      <c r="CV354" s="39" t="s">
        <v>1148</v>
      </c>
      <c r="CW354" s="39">
        <v>14.778381941011698</v>
      </c>
      <c r="CX354" s="39" t="s">
        <v>1148</v>
      </c>
      <c r="CY354" s="39">
        <v>20.802428810720269</v>
      </c>
      <c r="CZ354" s="39" t="s">
        <v>1148</v>
      </c>
      <c r="DA354" s="44">
        <v>19.302451288497799</v>
      </c>
      <c r="DB354" s="7" t="s">
        <v>1148</v>
      </c>
      <c r="DC354" s="1" t="str">
        <f t="shared" si="5"/>
        <v>No</v>
      </c>
    </row>
    <row r="355" spans="1:107">
      <c r="A355" s="7" t="s">
        <v>436</v>
      </c>
      <c r="B355" s="7" t="s">
        <v>306</v>
      </c>
      <c r="C355" s="37" t="s">
        <v>83</v>
      </c>
      <c r="D355" s="298">
        <v>4057</v>
      </c>
      <c r="E355" s="299">
        <v>40057</v>
      </c>
      <c r="F355" s="27" t="s">
        <v>167</v>
      </c>
      <c r="G355" s="73" t="s">
        <v>160</v>
      </c>
      <c r="H355" s="35">
        <v>71880</v>
      </c>
      <c r="I355" s="35">
        <v>15</v>
      </c>
      <c r="J355" s="294"/>
      <c r="K355" s="8">
        <v>60050</v>
      </c>
      <c r="L355" s="8" t="s">
        <v>1148</v>
      </c>
      <c r="M355" s="8">
        <v>13378</v>
      </c>
      <c r="N355" s="9" t="s">
        <v>1148</v>
      </c>
      <c r="O355" s="8">
        <v>0</v>
      </c>
      <c r="P355" s="9" t="s">
        <v>1148</v>
      </c>
      <c r="Q355" s="8">
        <v>5814</v>
      </c>
      <c r="R355" s="9" t="s">
        <v>1148</v>
      </c>
      <c r="S355" s="8">
        <v>0</v>
      </c>
      <c r="T355" s="9" t="s">
        <v>1148</v>
      </c>
      <c r="U355" s="33">
        <v>79242</v>
      </c>
      <c r="V355" s="9" t="s">
        <v>1148</v>
      </c>
      <c r="W355" s="30">
        <v>30</v>
      </c>
      <c r="X355" s="9" t="s">
        <v>1148</v>
      </c>
      <c r="Y355" s="30">
        <v>7</v>
      </c>
      <c r="Z355" s="9" t="s">
        <v>1148</v>
      </c>
      <c r="AA355" s="30">
        <v>0</v>
      </c>
      <c r="AB355" s="9" t="s">
        <v>1148</v>
      </c>
      <c r="AC355" s="30">
        <v>3</v>
      </c>
      <c r="AD355" s="9" t="s">
        <v>1148</v>
      </c>
      <c r="AE355" s="80">
        <v>0</v>
      </c>
      <c r="AF355" s="46" t="s">
        <v>1148</v>
      </c>
      <c r="AG355" s="88">
        <v>40</v>
      </c>
      <c r="AH355" s="47" t="s">
        <v>1148</v>
      </c>
      <c r="AJ355" s="83">
        <v>55996</v>
      </c>
      <c r="AK355" s="46" t="s">
        <v>1148</v>
      </c>
      <c r="AL355" s="83">
        <v>12137</v>
      </c>
      <c r="AM355" s="46" t="s">
        <v>1148</v>
      </c>
      <c r="AN355" s="83">
        <v>0</v>
      </c>
      <c r="AO355" s="46" t="s">
        <v>1148</v>
      </c>
      <c r="AP355" s="83">
        <v>5814</v>
      </c>
      <c r="AQ355" s="46" t="s">
        <v>1148</v>
      </c>
      <c r="AR355" s="83">
        <v>0</v>
      </c>
      <c r="AS355" s="46" t="s">
        <v>1148</v>
      </c>
      <c r="AT355" s="204">
        <v>73947</v>
      </c>
      <c r="AU355" s="46" t="s">
        <v>1148</v>
      </c>
      <c r="AV355" s="46">
        <v>28</v>
      </c>
      <c r="AW355" s="46" t="s">
        <v>1148</v>
      </c>
      <c r="AX355" s="46">
        <v>6</v>
      </c>
      <c r="AY355" s="46" t="s">
        <v>1148</v>
      </c>
      <c r="AZ355" s="46">
        <v>0</v>
      </c>
      <c r="BA355" s="46" t="s">
        <v>1148</v>
      </c>
      <c r="BB355" s="46">
        <v>3</v>
      </c>
      <c r="BC355" s="46" t="s">
        <v>1148</v>
      </c>
      <c r="BD355" s="46">
        <v>0</v>
      </c>
      <c r="BE355" s="46" t="s">
        <v>1148</v>
      </c>
      <c r="BF355" s="209">
        <v>37</v>
      </c>
      <c r="BG355" s="7" t="s">
        <v>1148</v>
      </c>
      <c r="BI355" s="83">
        <v>4054</v>
      </c>
      <c r="BJ355" s="46" t="s">
        <v>1148</v>
      </c>
      <c r="BK355" s="83">
        <v>1241</v>
      </c>
      <c r="BL355" s="46" t="s">
        <v>1148</v>
      </c>
      <c r="BM355" s="83">
        <v>0</v>
      </c>
      <c r="BN355" s="46" t="s">
        <v>1148</v>
      </c>
      <c r="BO355" s="83">
        <v>0</v>
      </c>
      <c r="BP355" s="46" t="s">
        <v>1148</v>
      </c>
      <c r="BQ355" s="83">
        <v>0</v>
      </c>
      <c r="BR355" s="46" t="s">
        <v>1148</v>
      </c>
      <c r="BS355" s="85">
        <v>5295</v>
      </c>
      <c r="BT355" s="46" t="s">
        <v>1148</v>
      </c>
      <c r="BU355" s="46">
        <v>2</v>
      </c>
      <c r="BV355" s="46" t="s">
        <v>1148</v>
      </c>
      <c r="BW355" s="46">
        <v>1</v>
      </c>
      <c r="BX355" s="46" t="s">
        <v>1148</v>
      </c>
      <c r="BY355" s="46">
        <v>0</v>
      </c>
      <c r="BZ355" s="46" t="s">
        <v>1148</v>
      </c>
      <c r="CA355" s="46">
        <v>0</v>
      </c>
      <c r="CB355" s="46" t="s">
        <v>1148</v>
      </c>
      <c r="CC355" s="46">
        <v>0</v>
      </c>
      <c r="CD355" s="46" t="s">
        <v>1148</v>
      </c>
      <c r="CE355" s="209">
        <v>3</v>
      </c>
      <c r="CF355" s="7" t="s">
        <v>1148</v>
      </c>
      <c r="CH355" s="41">
        <v>1090796</v>
      </c>
      <c r="CI355" s="41" t="s">
        <v>1148</v>
      </c>
      <c r="CJ355" s="41">
        <v>268803</v>
      </c>
      <c r="CK355" s="41" t="s">
        <v>1148</v>
      </c>
      <c r="CL355" s="41">
        <v>0</v>
      </c>
      <c r="CM355" s="41" t="s">
        <v>1148</v>
      </c>
      <c r="CN355" s="41">
        <v>115751</v>
      </c>
      <c r="CO355" s="41" t="s">
        <v>1148</v>
      </c>
      <c r="CP355" s="43">
        <v>1475350</v>
      </c>
      <c r="CQ355" s="7" t="s">
        <v>1148</v>
      </c>
      <c r="CS355" s="39">
        <v>18.164796003330558</v>
      </c>
      <c r="CT355" s="39" t="s">
        <v>1148</v>
      </c>
      <c r="CU355" s="39">
        <v>20.092913738974435</v>
      </c>
      <c r="CV355" s="39" t="s">
        <v>1148</v>
      </c>
      <c r="CW355" s="39" t="s">
        <v>1148</v>
      </c>
      <c r="CX355" s="39" t="s">
        <v>1148</v>
      </c>
      <c r="CY355" s="39">
        <v>19.909012727898176</v>
      </c>
      <c r="CZ355" s="39" t="s">
        <v>1148</v>
      </c>
      <c r="DA355" s="44">
        <v>18.618283233638728</v>
      </c>
      <c r="DB355" s="7" t="s">
        <v>1148</v>
      </c>
      <c r="DC355" s="1" t="str">
        <f t="shared" si="5"/>
        <v>No</v>
      </c>
    </row>
    <row r="356" spans="1:107">
      <c r="A356" s="7" t="s">
        <v>553</v>
      </c>
      <c r="B356" s="7" t="s">
        <v>554</v>
      </c>
      <c r="C356" s="37" t="s">
        <v>42</v>
      </c>
      <c r="D356" s="298">
        <v>5131</v>
      </c>
      <c r="E356" s="299">
        <v>50131</v>
      </c>
      <c r="F356" s="27" t="s">
        <v>189</v>
      </c>
      <c r="G356" s="73" t="s">
        <v>160</v>
      </c>
      <c r="H356" s="35">
        <v>8608208</v>
      </c>
      <c r="I356" s="35">
        <v>15</v>
      </c>
      <c r="J356" s="294"/>
      <c r="K356" s="8">
        <v>30009</v>
      </c>
      <c r="L356" s="8" t="s">
        <v>1148</v>
      </c>
      <c r="M356" s="8">
        <v>0</v>
      </c>
      <c r="N356" s="9" t="s">
        <v>1148</v>
      </c>
      <c r="O356" s="8">
        <v>52</v>
      </c>
      <c r="P356" s="9" t="s">
        <v>1148</v>
      </c>
      <c r="Q356" s="8">
        <v>2476</v>
      </c>
      <c r="R356" s="9" t="s">
        <v>1148</v>
      </c>
      <c r="S356" s="8">
        <v>0</v>
      </c>
      <c r="T356" s="9" t="s">
        <v>1148</v>
      </c>
      <c r="U356" s="33">
        <v>32537</v>
      </c>
      <c r="V356" s="9" t="s">
        <v>1148</v>
      </c>
      <c r="W356" s="30">
        <v>16</v>
      </c>
      <c r="X356" s="9" t="s">
        <v>1148</v>
      </c>
      <c r="Y356" s="30">
        <v>0</v>
      </c>
      <c r="Z356" s="9" t="s">
        <v>1148</v>
      </c>
      <c r="AA356" s="30">
        <v>0.03</v>
      </c>
      <c r="AB356" s="9" t="s">
        <v>1148</v>
      </c>
      <c r="AC356" s="30">
        <v>1.38</v>
      </c>
      <c r="AD356" s="9" t="s">
        <v>1148</v>
      </c>
      <c r="AE356" s="80">
        <v>0</v>
      </c>
      <c r="AF356" s="46" t="s">
        <v>1148</v>
      </c>
      <c r="AG356" s="88">
        <v>17.41</v>
      </c>
      <c r="AH356" s="47" t="s">
        <v>1148</v>
      </c>
      <c r="AJ356" s="83">
        <v>29568</v>
      </c>
      <c r="AK356" s="46" t="s">
        <v>1148</v>
      </c>
      <c r="AL356" s="83">
        <v>0</v>
      </c>
      <c r="AM356" s="46" t="s">
        <v>1148</v>
      </c>
      <c r="AN356" s="83">
        <v>52</v>
      </c>
      <c r="AO356" s="46" t="s">
        <v>1148</v>
      </c>
      <c r="AP356" s="83">
        <v>2476</v>
      </c>
      <c r="AQ356" s="46" t="s">
        <v>1148</v>
      </c>
      <c r="AR356" s="83">
        <v>0</v>
      </c>
      <c r="AS356" s="46" t="s">
        <v>1148</v>
      </c>
      <c r="AT356" s="204">
        <v>32096</v>
      </c>
      <c r="AU356" s="46" t="s">
        <v>1148</v>
      </c>
      <c r="AV356" s="46">
        <v>13</v>
      </c>
      <c r="AW356" s="46" t="s">
        <v>1148</v>
      </c>
      <c r="AX356" s="46">
        <v>0</v>
      </c>
      <c r="AY356" s="46" t="s">
        <v>1148</v>
      </c>
      <c r="AZ356" s="46">
        <v>0.03</v>
      </c>
      <c r="BA356" s="46" t="s">
        <v>1148</v>
      </c>
      <c r="BB356" s="46">
        <v>1.38</v>
      </c>
      <c r="BC356" s="46" t="s">
        <v>1148</v>
      </c>
      <c r="BD356" s="46">
        <v>0</v>
      </c>
      <c r="BE356" s="46" t="s">
        <v>1148</v>
      </c>
      <c r="BF356" s="209">
        <v>14.41</v>
      </c>
      <c r="BG356" s="7" t="s">
        <v>1148</v>
      </c>
      <c r="BI356" s="83">
        <v>441</v>
      </c>
      <c r="BJ356" s="46" t="s">
        <v>1148</v>
      </c>
      <c r="BK356" s="83">
        <v>0</v>
      </c>
      <c r="BL356" s="46" t="s">
        <v>1148</v>
      </c>
      <c r="BM356" s="83">
        <v>0</v>
      </c>
      <c r="BN356" s="46" t="s">
        <v>1148</v>
      </c>
      <c r="BO356" s="83">
        <v>0</v>
      </c>
      <c r="BP356" s="46" t="s">
        <v>1148</v>
      </c>
      <c r="BQ356" s="83">
        <v>0</v>
      </c>
      <c r="BR356" s="46" t="s">
        <v>1148</v>
      </c>
      <c r="BS356" s="85">
        <v>441</v>
      </c>
      <c r="BT356" s="46" t="s">
        <v>1148</v>
      </c>
      <c r="BU356" s="46">
        <v>3</v>
      </c>
      <c r="BV356" s="46" t="s">
        <v>1148</v>
      </c>
      <c r="BW356" s="46">
        <v>0</v>
      </c>
      <c r="BX356" s="46" t="s">
        <v>1148</v>
      </c>
      <c r="BY356" s="46">
        <v>0</v>
      </c>
      <c r="BZ356" s="46" t="s">
        <v>1148</v>
      </c>
      <c r="CA356" s="46">
        <v>0</v>
      </c>
      <c r="CB356" s="46" t="s">
        <v>1148</v>
      </c>
      <c r="CC356" s="46">
        <v>0</v>
      </c>
      <c r="CD356" s="46" t="s">
        <v>1148</v>
      </c>
      <c r="CE356" s="209">
        <v>3</v>
      </c>
      <c r="CF356" s="7" t="s">
        <v>1148</v>
      </c>
      <c r="CH356" s="41">
        <v>0</v>
      </c>
      <c r="CI356" s="41" t="s">
        <v>1148</v>
      </c>
      <c r="CJ356" s="41">
        <v>0</v>
      </c>
      <c r="CK356" s="41" t="s">
        <v>1148</v>
      </c>
      <c r="CL356" s="41">
        <v>0</v>
      </c>
      <c r="CM356" s="41" t="s">
        <v>1148</v>
      </c>
      <c r="CN356" s="41">
        <v>0</v>
      </c>
      <c r="CO356" s="41" t="s">
        <v>1148</v>
      </c>
      <c r="CP356" s="43">
        <v>0</v>
      </c>
      <c r="CQ356" s="7" t="s">
        <v>1148</v>
      </c>
      <c r="CS356" s="39">
        <v>0</v>
      </c>
      <c r="CT356" s="39" t="s">
        <v>1148</v>
      </c>
      <c r="CU356" s="39" t="s">
        <v>1148</v>
      </c>
      <c r="CV356" s="39" t="s">
        <v>1148</v>
      </c>
      <c r="CW356" s="39">
        <v>0</v>
      </c>
      <c r="CX356" s="39" t="s">
        <v>1148</v>
      </c>
      <c r="CY356" s="39">
        <v>0</v>
      </c>
      <c r="CZ356" s="39" t="s">
        <v>1148</v>
      </c>
      <c r="DA356" s="44">
        <v>0</v>
      </c>
      <c r="DB356" s="7" t="s">
        <v>1148</v>
      </c>
      <c r="DC356" s="1" t="str">
        <f t="shared" si="5"/>
        <v>No</v>
      </c>
    </row>
    <row r="357" spans="1:107">
      <c r="A357" s="7" t="s">
        <v>807</v>
      </c>
      <c r="B357" s="7" t="s">
        <v>808</v>
      </c>
      <c r="C357" s="37" t="s">
        <v>73</v>
      </c>
      <c r="D357" s="298">
        <v>5199</v>
      </c>
      <c r="E357" s="299">
        <v>50199</v>
      </c>
      <c r="F357" s="27" t="s">
        <v>167</v>
      </c>
      <c r="G357" s="73" t="s">
        <v>160</v>
      </c>
      <c r="H357" s="35">
        <v>1368035</v>
      </c>
      <c r="I357" s="35">
        <v>15</v>
      </c>
      <c r="J357" s="294"/>
      <c r="K357" s="8">
        <v>38720</v>
      </c>
      <c r="L357" s="8" t="s">
        <v>1148</v>
      </c>
      <c r="M357" s="8">
        <v>2912</v>
      </c>
      <c r="N357" s="9" t="s">
        <v>1148</v>
      </c>
      <c r="O357" s="8">
        <v>0</v>
      </c>
      <c r="P357" s="9" t="s">
        <v>1148</v>
      </c>
      <c r="Q357" s="8">
        <v>10301</v>
      </c>
      <c r="R357" s="9" t="s">
        <v>1148</v>
      </c>
      <c r="S357" s="8">
        <v>0</v>
      </c>
      <c r="T357" s="9" t="s">
        <v>1148</v>
      </c>
      <c r="U357" s="33">
        <v>51933</v>
      </c>
      <c r="V357" s="9" t="s">
        <v>1148</v>
      </c>
      <c r="W357" s="30">
        <v>28</v>
      </c>
      <c r="X357" s="9" t="s">
        <v>1148</v>
      </c>
      <c r="Y357" s="30">
        <v>2</v>
      </c>
      <c r="Z357" s="9" t="s">
        <v>1148</v>
      </c>
      <c r="AA357" s="30">
        <v>0</v>
      </c>
      <c r="AB357" s="9" t="s">
        <v>1148</v>
      </c>
      <c r="AC357" s="30">
        <v>6</v>
      </c>
      <c r="AD357" s="9" t="s">
        <v>1148</v>
      </c>
      <c r="AE357" s="80">
        <v>0</v>
      </c>
      <c r="AF357" s="46" t="s">
        <v>1148</v>
      </c>
      <c r="AG357" s="88">
        <v>36</v>
      </c>
      <c r="AH357" s="47" t="s">
        <v>1148</v>
      </c>
      <c r="AJ357" s="83">
        <v>23313</v>
      </c>
      <c r="AK357" s="46" t="s">
        <v>1148</v>
      </c>
      <c r="AL357" s="83">
        <v>2912</v>
      </c>
      <c r="AM357" s="46" t="s">
        <v>1148</v>
      </c>
      <c r="AN357" s="83">
        <v>0</v>
      </c>
      <c r="AO357" s="46" t="s">
        <v>1148</v>
      </c>
      <c r="AP357" s="83">
        <v>10301</v>
      </c>
      <c r="AQ357" s="46" t="s">
        <v>1148</v>
      </c>
      <c r="AR357" s="83">
        <v>0</v>
      </c>
      <c r="AS357" s="46" t="s">
        <v>1148</v>
      </c>
      <c r="AT357" s="204">
        <v>36526</v>
      </c>
      <c r="AU357" s="46" t="s">
        <v>1148</v>
      </c>
      <c r="AV357" s="46">
        <v>13</v>
      </c>
      <c r="AW357" s="46" t="s">
        <v>1148</v>
      </c>
      <c r="AX357" s="46">
        <v>2</v>
      </c>
      <c r="AY357" s="46" t="s">
        <v>1148</v>
      </c>
      <c r="AZ357" s="46">
        <v>0</v>
      </c>
      <c r="BA357" s="46" t="s">
        <v>1148</v>
      </c>
      <c r="BB357" s="46">
        <v>6</v>
      </c>
      <c r="BC357" s="46" t="s">
        <v>1148</v>
      </c>
      <c r="BD357" s="46">
        <v>0</v>
      </c>
      <c r="BE357" s="46" t="s">
        <v>1148</v>
      </c>
      <c r="BF357" s="209">
        <v>21</v>
      </c>
      <c r="BG357" s="7" t="s">
        <v>1148</v>
      </c>
      <c r="BI357" s="83">
        <v>15407</v>
      </c>
      <c r="BJ357" s="46" t="s">
        <v>1148</v>
      </c>
      <c r="BK357" s="83">
        <v>0</v>
      </c>
      <c r="BL357" s="46" t="s">
        <v>1148</v>
      </c>
      <c r="BM357" s="83">
        <v>0</v>
      </c>
      <c r="BN357" s="46" t="s">
        <v>1148</v>
      </c>
      <c r="BO357" s="83">
        <v>0</v>
      </c>
      <c r="BP357" s="46" t="s">
        <v>1148</v>
      </c>
      <c r="BQ357" s="83">
        <v>0</v>
      </c>
      <c r="BR357" s="46" t="s">
        <v>1148</v>
      </c>
      <c r="BS357" s="85">
        <v>15407</v>
      </c>
      <c r="BT357" s="46" t="s">
        <v>1148</v>
      </c>
      <c r="BU357" s="46">
        <v>15</v>
      </c>
      <c r="BV357" s="46" t="s">
        <v>1148</v>
      </c>
      <c r="BW357" s="46">
        <v>0</v>
      </c>
      <c r="BX357" s="46" t="s">
        <v>1148</v>
      </c>
      <c r="BY357" s="46">
        <v>0</v>
      </c>
      <c r="BZ357" s="46" t="s">
        <v>1148</v>
      </c>
      <c r="CA357" s="46">
        <v>0</v>
      </c>
      <c r="CB357" s="46" t="s">
        <v>1148</v>
      </c>
      <c r="CC357" s="46">
        <v>0</v>
      </c>
      <c r="CD357" s="46" t="s">
        <v>1148</v>
      </c>
      <c r="CE357" s="209">
        <v>15</v>
      </c>
      <c r="CF357" s="7" t="s">
        <v>1148</v>
      </c>
      <c r="CH357" s="41">
        <v>0</v>
      </c>
      <c r="CI357" s="41" t="s">
        <v>1148</v>
      </c>
      <c r="CJ357" s="41">
        <v>0</v>
      </c>
      <c r="CK357" s="41" t="s">
        <v>1148</v>
      </c>
      <c r="CL357" s="41">
        <v>0</v>
      </c>
      <c r="CM357" s="41" t="s">
        <v>1148</v>
      </c>
      <c r="CN357" s="41">
        <v>0</v>
      </c>
      <c r="CO357" s="41" t="s">
        <v>1148</v>
      </c>
      <c r="CP357" s="43">
        <v>0</v>
      </c>
      <c r="CQ357" s="7" t="s">
        <v>1148</v>
      </c>
      <c r="CS357" s="39">
        <v>0</v>
      </c>
      <c r="CT357" s="39" t="s">
        <v>1148</v>
      </c>
      <c r="CU357" s="39">
        <v>0</v>
      </c>
      <c r="CV357" s="39" t="s">
        <v>1148</v>
      </c>
      <c r="CW357" s="39" t="s">
        <v>1148</v>
      </c>
      <c r="CX357" s="39" t="s">
        <v>1148</v>
      </c>
      <c r="CY357" s="39">
        <v>0</v>
      </c>
      <c r="CZ357" s="39" t="s">
        <v>1148</v>
      </c>
      <c r="DA357" s="44">
        <v>0</v>
      </c>
      <c r="DB357" s="7" t="s">
        <v>1148</v>
      </c>
      <c r="DC357" s="1" t="str">
        <f t="shared" si="5"/>
        <v>No</v>
      </c>
    </row>
    <row r="358" spans="1:107">
      <c r="A358" s="7" t="s">
        <v>516</v>
      </c>
      <c r="B358" s="7" t="s">
        <v>517</v>
      </c>
      <c r="C358" s="37" t="s">
        <v>28</v>
      </c>
      <c r="D358" s="298">
        <v>1107</v>
      </c>
      <c r="E358" s="299">
        <v>10107</v>
      </c>
      <c r="F358" s="27" t="s">
        <v>167</v>
      </c>
      <c r="G358" s="73" t="s">
        <v>160</v>
      </c>
      <c r="H358" s="35">
        <v>923311</v>
      </c>
      <c r="I358" s="35">
        <v>14</v>
      </c>
      <c r="J358" s="294"/>
      <c r="K358" s="8">
        <v>44256</v>
      </c>
      <c r="L358" s="8" t="s">
        <v>1148</v>
      </c>
      <c r="M358" s="8">
        <v>8607</v>
      </c>
      <c r="N358" s="9" t="s">
        <v>1148</v>
      </c>
      <c r="O358" s="8">
        <v>545</v>
      </c>
      <c r="P358" s="9" t="s">
        <v>1148</v>
      </c>
      <c r="Q358" s="8">
        <v>12304</v>
      </c>
      <c r="R358" s="9" t="s">
        <v>1148</v>
      </c>
      <c r="S358" s="8">
        <v>0</v>
      </c>
      <c r="T358" s="9" t="s">
        <v>1148</v>
      </c>
      <c r="U358" s="33">
        <v>65712</v>
      </c>
      <c r="V358" s="9" t="s">
        <v>1148</v>
      </c>
      <c r="W358" s="30">
        <v>21</v>
      </c>
      <c r="X358" s="9" t="s">
        <v>1148</v>
      </c>
      <c r="Y358" s="30">
        <v>5</v>
      </c>
      <c r="Z358" s="9" t="s">
        <v>1148</v>
      </c>
      <c r="AA358" s="30">
        <v>1.5</v>
      </c>
      <c r="AB358" s="9" t="s">
        <v>1148</v>
      </c>
      <c r="AC358" s="30">
        <v>7</v>
      </c>
      <c r="AD358" s="9" t="s">
        <v>1148</v>
      </c>
      <c r="AE358" s="80">
        <v>0</v>
      </c>
      <c r="AF358" s="46" t="s">
        <v>1148</v>
      </c>
      <c r="AG358" s="88">
        <v>34.5</v>
      </c>
      <c r="AH358" s="47" t="s">
        <v>1148</v>
      </c>
      <c r="AJ358" s="83">
        <v>41816</v>
      </c>
      <c r="AK358" s="46" t="s">
        <v>1148</v>
      </c>
      <c r="AL358" s="83">
        <v>6406</v>
      </c>
      <c r="AM358" s="46" t="s">
        <v>1148</v>
      </c>
      <c r="AN358" s="83">
        <v>0</v>
      </c>
      <c r="AO358" s="46" t="s">
        <v>1148</v>
      </c>
      <c r="AP358" s="83">
        <v>10140</v>
      </c>
      <c r="AQ358" s="46" t="s">
        <v>1148</v>
      </c>
      <c r="AR358" s="83">
        <v>0</v>
      </c>
      <c r="AS358" s="46" t="s">
        <v>1148</v>
      </c>
      <c r="AT358" s="204">
        <v>58362</v>
      </c>
      <c r="AU358" s="46" t="s">
        <v>1148</v>
      </c>
      <c r="AV358" s="46">
        <v>19</v>
      </c>
      <c r="AW358" s="46" t="s">
        <v>1148</v>
      </c>
      <c r="AX358" s="46">
        <v>3</v>
      </c>
      <c r="AY358" s="46" t="s">
        <v>1148</v>
      </c>
      <c r="AZ358" s="46">
        <v>0</v>
      </c>
      <c r="BA358" s="46" t="s">
        <v>1148</v>
      </c>
      <c r="BB358" s="46">
        <v>5</v>
      </c>
      <c r="BC358" s="46" t="s">
        <v>1148</v>
      </c>
      <c r="BD358" s="46">
        <v>0</v>
      </c>
      <c r="BE358" s="46" t="s">
        <v>1148</v>
      </c>
      <c r="BF358" s="209">
        <v>27</v>
      </c>
      <c r="BG358" s="7" t="s">
        <v>1148</v>
      </c>
      <c r="BI358" s="83">
        <v>2440</v>
      </c>
      <c r="BJ358" s="46" t="s">
        <v>1148</v>
      </c>
      <c r="BK358" s="83">
        <v>2201</v>
      </c>
      <c r="BL358" s="46" t="s">
        <v>1148</v>
      </c>
      <c r="BM358" s="83">
        <v>545</v>
      </c>
      <c r="BN358" s="46" t="s">
        <v>1148</v>
      </c>
      <c r="BO358" s="83">
        <v>2164</v>
      </c>
      <c r="BP358" s="46" t="s">
        <v>1148</v>
      </c>
      <c r="BQ358" s="83">
        <v>0</v>
      </c>
      <c r="BR358" s="46" t="s">
        <v>1148</v>
      </c>
      <c r="BS358" s="85">
        <v>7350</v>
      </c>
      <c r="BT358" s="46" t="s">
        <v>1148</v>
      </c>
      <c r="BU358" s="46">
        <v>2</v>
      </c>
      <c r="BV358" s="46" t="s">
        <v>1148</v>
      </c>
      <c r="BW358" s="46">
        <v>2</v>
      </c>
      <c r="BX358" s="46" t="s">
        <v>1148</v>
      </c>
      <c r="BY358" s="46">
        <v>1.5</v>
      </c>
      <c r="BZ358" s="46" t="s">
        <v>1148</v>
      </c>
      <c r="CA358" s="46">
        <v>2</v>
      </c>
      <c r="CB358" s="46" t="s">
        <v>1148</v>
      </c>
      <c r="CC358" s="46">
        <v>0</v>
      </c>
      <c r="CD358" s="46" t="s">
        <v>1148</v>
      </c>
      <c r="CE358" s="209">
        <v>7.5</v>
      </c>
      <c r="CF358" s="7" t="s">
        <v>1148</v>
      </c>
      <c r="CH358" s="41">
        <v>941252</v>
      </c>
      <c r="CI358" s="41" t="s">
        <v>1148</v>
      </c>
      <c r="CJ358" s="41">
        <v>160340</v>
      </c>
      <c r="CK358" s="41" t="s">
        <v>1148</v>
      </c>
      <c r="CL358" s="41">
        <v>6380</v>
      </c>
      <c r="CM358" s="41" t="s">
        <v>1148</v>
      </c>
      <c r="CN358" s="41">
        <v>208802</v>
      </c>
      <c r="CO358" s="41" t="s">
        <v>1148</v>
      </c>
      <c r="CP358" s="43">
        <v>1316774</v>
      </c>
      <c r="CQ358" s="7" t="s">
        <v>1148</v>
      </c>
      <c r="CS358" s="39">
        <v>21.268347794649312</v>
      </c>
      <c r="CT358" s="39" t="s">
        <v>1148</v>
      </c>
      <c r="CU358" s="39">
        <v>18.629022888346693</v>
      </c>
      <c r="CV358" s="39" t="s">
        <v>1148</v>
      </c>
      <c r="CW358" s="39">
        <v>11.706422018348624</v>
      </c>
      <c r="CX358" s="39" t="s">
        <v>1148</v>
      </c>
      <c r="CY358" s="39">
        <v>16.970253576072821</v>
      </c>
      <c r="CZ358" s="39" t="s">
        <v>1148</v>
      </c>
      <c r="DA358" s="44">
        <v>20.038562210859507</v>
      </c>
      <c r="DB358" s="7" t="s">
        <v>1148</v>
      </c>
      <c r="DC358" s="1" t="str">
        <f t="shared" si="5"/>
        <v>No</v>
      </c>
    </row>
    <row r="359" spans="1:107">
      <c r="A359" s="7" t="s">
        <v>296</v>
      </c>
      <c r="B359" s="7" t="s">
        <v>297</v>
      </c>
      <c r="C359" s="37" t="s">
        <v>17</v>
      </c>
      <c r="D359" s="298">
        <v>9043</v>
      </c>
      <c r="E359" s="299">
        <v>90043</v>
      </c>
      <c r="F359" s="27" t="s">
        <v>164</v>
      </c>
      <c r="G359" s="73" t="s">
        <v>160</v>
      </c>
      <c r="H359" s="35">
        <v>12150996</v>
      </c>
      <c r="I359" s="35">
        <v>14</v>
      </c>
      <c r="J359" s="294"/>
      <c r="K359" s="8">
        <v>51224</v>
      </c>
      <c r="L359" s="8" t="s">
        <v>1148</v>
      </c>
      <c r="M359" s="8">
        <v>6609</v>
      </c>
      <c r="N359" s="9" t="s">
        <v>1148</v>
      </c>
      <c r="O359" s="8">
        <v>4302</v>
      </c>
      <c r="P359" s="9" t="s">
        <v>1148</v>
      </c>
      <c r="Q359" s="8">
        <v>3439</v>
      </c>
      <c r="R359" s="9" t="s">
        <v>123</v>
      </c>
      <c r="S359" s="8">
        <v>0</v>
      </c>
      <c r="T359" s="9" t="s">
        <v>1148</v>
      </c>
      <c r="U359" s="33">
        <v>65574</v>
      </c>
      <c r="V359" s="9" t="s">
        <v>123</v>
      </c>
      <c r="W359" s="30">
        <v>31.599999999999998</v>
      </c>
      <c r="X359" s="9" t="s">
        <v>1148</v>
      </c>
      <c r="Y359" s="30">
        <v>4.3000000000000007</v>
      </c>
      <c r="Z359" s="9" t="s">
        <v>1148</v>
      </c>
      <c r="AA359" s="30">
        <v>3.2</v>
      </c>
      <c r="AB359" s="9" t="s">
        <v>1148</v>
      </c>
      <c r="AC359" s="30">
        <v>3.39</v>
      </c>
      <c r="AD359" s="9" t="s">
        <v>1148</v>
      </c>
      <c r="AE359" s="80">
        <v>0</v>
      </c>
      <c r="AF359" s="46" t="s">
        <v>1148</v>
      </c>
      <c r="AG359" s="88">
        <v>42.489999999999995</v>
      </c>
      <c r="AH359" s="47" t="s">
        <v>1148</v>
      </c>
      <c r="AJ359" s="83">
        <v>29650</v>
      </c>
      <c r="AK359" s="46" t="s">
        <v>1148</v>
      </c>
      <c r="AL359" s="83">
        <v>2199</v>
      </c>
      <c r="AM359" s="46" t="s">
        <v>1148</v>
      </c>
      <c r="AN359" s="83">
        <v>3912</v>
      </c>
      <c r="AO359" s="46" t="s">
        <v>1148</v>
      </c>
      <c r="AP359" s="83">
        <v>3045</v>
      </c>
      <c r="AQ359" s="46" t="s">
        <v>123</v>
      </c>
      <c r="AR359" s="83">
        <v>0</v>
      </c>
      <c r="AS359" s="46" t="s">
        <v>1148</v>
      </c>
      <c r="AT359" s="204">
        <v>38806</v>
      </c>
      <c r="AU359" s="46" t="s">
        <v>123</v>
      </c>
      <c r="AV359" s="46">
        <v>15.2</v>
      </c>
      <c r="AW359" s="46" t="s">
        <v>1148</v>
      </c>
      <c r="AX359" s="46">
        <v>1.1000000000000001</v>
      </c>
      <c r="AY359" s="46" t="s">
        <v>1148</v>
      </c>
      <c r="AZ359" s="46">
        <v>2</v>
      </c>
      <c r="BA359" s="46" t="s">
        <v>1148</v>
      </c>
      <c r="BB359" s="46">
        <v>2.39</v>
      </c>
      <c r="BC359" s="46" t="s">
        <v>1148</v>
      </c>
      <c r="BD359" s="46">
        <v>0</v>
      </c>
      <c r="BE359" s="46" t="s">
        <v>1148</v>
      </c>
      <c r="BF359" s="209">
        <v>20.69</v>
      </c>
      <c r="BG359" s="7" t="s">
        <v>1148</v>
      </c>
      <c r="BI359" s="83">
        <v>21574</v>
      </c>
      <c r="BJ359" s="46" t="s">
        <v>1148</v>
      </c>
      <c r="BK359" s="83">
        <v>4410</v>
      </c>
      <c r="BL359" s="46" t="s">
        <v>1148</v>
      </c>
      <c r="BM359" s="83">
        <v>390</v>
      </c>
      <c r="BN359" s="46" t="s">
        <v>1148</v>
      </c>
      <c r="BO359" s="83">
        <v>394</v>
      </c>
      <c r="BP359" s="46" t="s">
        <v>1148</v>
      </c>
      <c r="BQ359" s="83">
        <v>0</v>
      </c>
      <c r="BR359" s="46" t="s">
        <v>1148</v>
      </c>
      <c r="BS359" s="85">
        <v>26768</v>
      </c>
      <c r="BT359" s="46" t="s">
        <v>1148</v>
      </c>
      <c r="BU359" s="46">
        <v>16.399999999999999</v>
      </c>
      <c r="BV359" s="46" t="s">
        <v>1148</v>
      </c>
      <c r="BW359" s="46">
        <v>3.2</v>
      </c>
      <c r="BX359" s="46" t="s">
        <v>1148</v>
      </c>
      <c r="BY359" s="46">
        <v>1.2000000000000002</v>
      </c>
      <c r="BZ359" s="46" t="s">
        <v>1148</v>
      </c>
      <c r="CA359" s="46">
        <v>1</v>
      </c>
      <c r="CB359" s="46" t="s">
        <v>1148</v>
      </c>
      <c r="CC359" s="46">
        <v>0</v>
      </c>
      <c r="CD359" s="46" t="s">
        <v>1148</v>
      </c>
      <c r="CE359" s="209">
        <v>21.799999999999997</v>
      </c>
      <c r="CF359" s="7" t="s">
        <v>1148</v>
      </c>
      <c r="CH359" s="41">
        <v>0</v>
      </c>
      <c r="CI359" s="41" t="s">
        <v>1148</v>
      </c>
      <c r="CJ359" s="41">
        <v>0</v>
      </c>
      <c r="CK359" s="41" t="s">
        <v>1148</v>
      </c>
      <c r="CL359" s="41">
        <v>0</v>
      </c>
      <c r="CM359" s="41" t="s">
        <v>1148</v>
      </c>
      <c r="CN359" s="41">
        <v>0</v>
      </c>
      <c r="CO359" s="41" t="s">
        <v>1148</v>
      </c>
      <c r="CP359" s="43">
        <v>0</v>
      </c>
      <c r="CQ359" s="7" t="s">
        <v>1148</v>
      </c>
      <c r="CS359" s="39">
        <v>0</v>
      </c>
      <c r="CT359" s="39" t="s">
        <v>1148</v>
      </c>
      <c r="CU359" s="39">
        <v>0</v>
      </c>
      <c r="CV359" s="39" t="s">
        <v>1148</v>
      </c>
      <c r="CW359" s="39">
        <v>0</v>
      </c>
      <c r="CX359" s="39" t="s">
        <v>1148</v>
      </c>
      <c r="CY359" s="39">
        <v>0</v>
      </c>
      <c r="CZ359" s="39" t="s">
        <v>123</v>
      </c>
      <c r="DA359" s="44">
        <v>0</v>
      </c>
      <c r="DB359" s="7" t="s">
        <v>123</v>
      </c>
      <c r="DC359" s="1" t="str">
        <f t="shared" si="5"/>
        <v>Yes</v>
      </c>
    </row>
    <row r="360" spans="1:107">
      <c r="A360" s="7" t="s">
        <v>187</v>
      </c>
      <c r="B360" s="7" t="s">
        <v>188</v>
      </c>
      <c r="C360" s="37" t="s">
        <v>42</v>
      </c>
      <c r="D360" s="298">
        <v>5167</v>
      </c>
      <c r="E360" s="299">
        <v>50167</v>
      </c>
      <c r="F360" s="27" t="s">
        <v>189</v>
      </c>
      <c r="G360" s="73" t="s">
        <v>160</v>
      </c>
      <c r="H360" s="35">
        <v>8608208</v>
      </c>
      <c r="I360" s="35">
        <v>14</v>
      </c>
      <c r="J360" s="294"/>
      <c r="K360" s="8">
        <v>33150</v>
      </c>
      <c r="L360" s="8" t="s">
        <v>1148</v>
      </c>
      <c r="M360" s="8">
        <v>0</v>
      </c>
      <c r="N360" s="9" t="s">
        <v>1148</v>
      </c>
      <c r="O360" s="8">
        <v>0</v>
      </c>
      <c r="P360" s="9" t="s">
        <v>1148</v>
      </c>
      <c r="Q360" s="8">
        <v>1462</v>
      </c>
      <c r="R360" s="9" t="s">
        <v>1148</v>
      </c>
      <c r="S360" s="8">
        <v>0</v>
      </c>
      <c r="T360" s="9" t="s">
        <v>1148</v>
      </c>
      <c r="U360" s="33">
        <v>34612</v>
      </c>
      <c r="V360" s="9" t="s">
        <v>1148</v>
      </c>
      <c r="W360" s="30">
        <v>19</v>
      </c>
      <c r="X360" s="9" t="s">
        <v>1148</v>
      </c>
      <c r="Y360" s="30">
        <v>0</v>
      </c>
      <c r="Z360" s="9" t="s">
        <v>1148</v>
      </c>
      <c r="AA360" s="30">
        <v>0</v>
      </c>
      <c r="AB360" s="9" t="s">
        <v>1148</v>
      </c>
      <c r="AC360" s="30">
        <v>1</v>
      </c>
      <c r="AD360" s="9" t="s">
        <v>1148</v>
      </c>
      <c r="AE360" s="80">
        <v>0</v>
      </c>
      <c r="AF360" s="46" t="s">
        <v>1148</v>
      </c>
      <c r="AG360" s="88">
        <v>20</v>
      </c>
      <c r="AH360" s="47" t="s">
        <v>1148</v>
      </c>
      <c r="AJ360" s="83">
        <v>29250</v>
      </c>
      <c r="AK360" s="46" t="s">
        <v>1148</v>
      </c>
      <c r="AL360" s="83">
        <v>0</v>
      </c>
      <c r="AM360" s="46" t="s">
        <v>1148</v>
      </c>
      <c r="AN360" s="83">
        <v>0</v>
      </c>
      <c r="AO360" s="46" t="s">
        <v>1148</v>
      </c>
      <c r="AP360" s="83">
        <v>1462</v>
      </c>
      <c r="AQ360" s="46" t="s">
        <v>1148</v>
      </c>
      <c r="AR360" s="83">
        <v>0</v>
      </c>
      <c r="AS360" s="46" t="s">
        <v>1148</v>
      </c>
      <c r="AT360" s="204">
        <v>30712</v>
      </c>
      <c r="AU360" s="46" t="s">
        <v>1148</v>
      </c>
      <c r="AV360" s="46">
        <v>15</v>
      </c>
      <c r="AW360" s="46" t="s">
        <v>1148</v>
      </c>
      <c r="AX360" s="46">
        <v>0</v>
      </c>
      <c r="AY360" s="46" t="s">
        <v>1148</v>
      </c>
      <c r="AZ360" s="46">
        <v>0</v>
      </c>
      <c r="BA360" s="46" t="s">
        <v>1148</v>
      </c>
      <c r="BB360" s="46">
        <v>1</v>
      </c>
      <c r="BC360" s="46" t="s">
        <v>1148</v>
      </c>
      <c r="BD360" s="46">
        <v>0</v>
      </c>
      <c r="BE360" s="46" t="s">
        <v>1148</v>
      </c>
      <c r="BF360" s="209">
        <v>16</v>
      </c>
      <c r="BG360" s="7" t="s">
        <v>1148</v>
      </c>
      <c r="BI360" s="83">
        <v>3900</v>
      </c>
      <c r="BJ360" s="46" t="s">
        <v>1148</v>
      </c>
      <c r="BK360" s="83">
        <v>0</v>
      </c>
      <c r="BL360" s="46" t="s">
        <v>1148</v>
      </c>
      <c r="BM360" s="83">
        <v>0</v>
      </c>
      <c r="BN360" s="46" t="s">
        <v>1148</v>
      </c>
      <c r="BO360" s="83">
        <v>0</v>
      </c>
      <c r="BP360" s="46" t="s">
        <v>1148</v>
      </c>
      <c r="BQ360" s="83">
        <v>0</v>
      </c>
      <c r="BR360" s="46" t="s">
        <v>1148</v>
      </c>
      <c r="BS360" s="85">
        <v>3900</v>
      </c>
      <c r="BT360" s="46" t="s">
        <v>1148</v>
      </c>
      <c r="BU360" s="46">
        <v>4</v>
      </c>
      <c r="BV360" s="46" t="s">
        <v>1148</v>
      </c>
      <c r="BW360" s="46">
        <v>0</v>
      </c>
      <c r="BX360" s="46" t="s">
        <v>1148</v>
      </c>
      <c r="BY360" s="46">
        <v>0</v>
      </c>
      <c r="BZ360" s="46" t="s">
        <v>1148</v>
      </c>
      <c r="CA360" s="46">
        <v>0</v>
      </c>
      <c r="CB360" s="46" t="s">
        <v>1148</v>
      </c>
      <c r="CC360" s="46">
        <v>0</v>
      </c>
      <c r="CD360" s="46" t="s">
        <v>1148</v>
      </c>
      <c r="CE360" s="209">
        <v>4</v>
      </c>
      <c r="CF360" s="7" t="s">
        <v>1148</v>
      </c>
      <c r="CH360" s="41">
        <v>0</v>
      </c>
      <c r="CI360" s="41" t="s">
        <v>1148</v>
      </c>
      <c r="CJ360" s="41">
        <v>0</v>
      </c>
      <c r="CK360" s="41" t="s">
        <v>1148</v>
      </c>
      <c r="CL360" s="41">
        <v>0</v>
      </c>
      <c r="CM360" s="41" t="s">
        <v>1148</v>
      </c>
      <c r="CN360" s="41">
        <v>0</v>
      </c>
      <c r="CO360" s="41" t="s">
        <v>1148</v>
      </c>
      <c r="CP360" s="43">
        <v>0</v>
      </c>
      <c r="CQ360" s="7" t="s">
        <v>1148</v>
      </c>
      <c r="CS360" s="39">
        <v>0</v>
      </c>
      <c r="CT360" s="39" t="s">
        <v>1148</v>
      </c>
      <c r="CU360" s="39" t="s">
        <v>1148</v>
      </c>
      <c r="CV360" s="39" t="s">
        <v>1148</v>
      </c>
      <c r="CW360" s="39" t="s">
        <v>1148</v>
      </c>
      <c r="CX360" s="39" t="s">
        <v>1148</v>
      </c>
      <c r="CY360" s="39">
        <v>0</v>
      </c>
      <c r="CZ360" s="39" t="s">
        <v>1148</v>
      </c>
      <c r="DA360" s="44">
        <v>0</v>
      </c>
      <c r="DB360" s="7" t="s">
        <v>1148</v>
      </c>
      <c r="DC360" s="1" t="str">
        <f t="shared" si="5"/>
        <v>No</v>
      </c>
    </row>
    <row r="361" spans="1:107">
      <c r="A361" s="7" t="s">
        <v>200</v>
      </c>
      <c r="B361" s="7" t="s">
        <v>201</v>
      </c>
      <c r="C361" s="37" t="s">
        <v>36</v>
      </c>
      <c r="D361" s="298">
        <v>4021</v>
      </c>
      <c r="E361" s="299">
        <v>40021</v>
      </c>
      <c r="F361" s="27" t="s">
        <v>164</v>
      </c>
      <c r="G361" s="73" t="s">
        <v>160</v>
      </c>
      <c r="H361" s="35">
        <v>95779</v>
      </c>
      <c r="I361" s="35">
        <v>14</v>
      </c>
      <c r="J361" s="294"/>
      <c r="K361" s="8">
        <v>77668</v>
      </c>
      <c r="L361" s="8" t="s">
        <v>1148</v>
      </c>
      <c r="M361" s="8">
        <v>10759</v>
      </c>
      <c r="N361" s="9" t="s">
        <v>1148</v>
      </c>
      <c r="O361" s="8">
        <v>2690</v>
      </c>
      <c r="P361" s="9" t="s">
        <v>1148</v>
      </c>
      <c r="Q361" s="8">
        <v>9303</v>
      </c>
      <c r="R361" s="9" t="s">
        <v>1148</v>
      </c>
      <c r="S361" s="8">
        <v>0</v>
      </c>
      <c r="T361" s="9" t="s">
        <v>1148</v>
      </c>
      <c r="U361" s="33">
        <v>100420</v>
      </c>
      <c r="V361" s="9" t="s">
        <v>1148</v>
      </c>
      <c r="W361" s="30">
        <v>31</v>
      </c>
      <c r="X361" s="9" t="s">
        <v>1148</v>
      </c>
      <c r="Y361" s="30">
        <v>5</v>
      </c>
      <c r="Z361" s="9" t="s">
        <v>1148</v>
      </c>
      <c r="AA361" s="30">
        <v>2</v>
      </c>
      <c r="AB361" s="9" t="s">
        <v>1148</v>
      </c>
      <c r="AC361" s="30">
        <v>5</v>
      </c>
      <c r="AD361" s="9" t="s">
        <v>1148</v>
      </c>
      <c r="AE361" s="80">
        <v>0</v>
      </c>
      <c r="AF361" s="46" t="s">
        <v>1148</v>
      </c>
      <c r="AG361" s="88">
        <v>43</v>
      </c>
      <c r="AH361" s="47" t="s">
        <v>1148</v>
      </c>
      <c r="AJ361" s="83">
        <v>60282</v>
      </c>
      <c r="AK361" s="46" t="s">
        <v>1148</v>
      </c>
      <c r="AL361" s="83">
        <v>6621</v>
      </c>
      <c r="AM361" s="46" t="s">
        <v>1148</v>
      </c>
      <c r="AN361" s="83">
        <v>2690</v>
      </c>
      <c r="AO361" s="46" t="s">
        <v>1148</v>
      </c>
      <c r="AP361" s="83">
        <v>9303</v>
      </c>
      <c r="AQ361" s="46" t="s">
        <v>1148</v>
      </c>
      <c r="AR361" s="83">
        <v>0</v>
      </c>
      <c r="AS361" s="46" t="s">
        <v>1148</v>
      </c>
      <c r="AT361" s="204">
        <v>78896</v>
      </c>
      <c r="AU361" s="46" t="s">
        <v>1148</v>
      </c>
      <c r="AV361" s="46">
        <v>17</v>
      </c>
      <c r="AW361" s="46" t="s">
        <v>1148</v>
      </c>
      <c r="AX361" s="46">
        <v>4</v>
      </c>
      <c r="AY361" s="46" t="s">
        <v>1148</v>
      </c>
      <c r="AZ361" s="46">
        <v>2</v>
      </c>
      <c r="BA361" s="46" t="s">
        <v>1148</v>
      </c>
      <c r="BB361" s="46">
        <v>5</v>
      </c>
      <c r="BC361" s="46" t="s">
        <v>1148</v>
      </c>
      <c r="BD361" s="46">
        <v>0</v>
      </c>
      <c r="BE361" s="46" t="s">
        <v>1148</v>
      </c>
      <c r="BF361" s="209">
        <v>28</v>
      </c>
      <c r="BG361" s="7" t="s">
        <v>1148</v>
      </c>
      <c r="BI361" s="83">
        <v>17386</v>
      </c>
      <c r="BJ361" s="46" t="s">
        <v>1148</v>
      </c>
      <c r="BK361" s="83">
        <v>4138</v>
      </c>
      <c r="BL361" s="46" t="s">
        <v>1148</v>
      </c>
      <c r="BM361" s="83">
        <v>0</v>
      </c>
      <c r="BN361" s="46" t="s">
        <v>1148</v>
      </c>
      <c r="BO361" s="83">
        <v>0</v>
      </c>
      <c r="BP361" s="46" t="s">
        <v>1148</v>
      </c>
      <c r="BQ361" s="83">
        <v>0</v>
      </c>
      <c r="BR361" s="46" t="s">
        <v>1148</v>
      </c>
      <c r="BS361" s="85">
        <v>21524</v>
      </c>
      <c r="BT361" s="46" t="s">
        <v>1148</v>
      </c>
      <c r="BU361" s="46">
        <v>14</v>
      </c>
      <c r="BV361" s="46" t="s">
        <v>1148</v>
      </c>
      <c r="BW361" s="46">
        <v>1</v>
      </c>
      <c r="BX361" s="46" t="s">
        <v>1148</v>
      </c>
      <c r="BY361" s="46">
        <v>0</v>
      </c>
      <c r="BZ361" s="46" t="s">
        <v>1148</v>
      </c>
      <c r="CA361" s="46">
        <v>0</v>
      </c>
      <c r="CB361" s="46" t="s">
        <v>1148</v>
      </c>
      <c r="CC361" s="46">
        <v>0</v>
      </c>
      <c r="CD361" s="46" t="s">
        <v>1148</v>
      </c>
      <c r="CE361" s="209">
        <v>15</v>
      </c>
      <c r="CF361" s="7" t="s">
        <v>1148</v>
      </c>
      <c r="CH361" s="41">
        <v>1222659</v>
      </c>
      <c r="CI361" s="41" t="s">
        <v>1148</v>
      </c>
      <c r="CJ361" s="41">
        <v>141196</v>
      </c>
      <c r="CK361" s="41" t="s">
        <v>1148</v>
      </c>
      <c r="CL361" s="41">
        <v>51682</v>
      </c>
      <c r="CM361" s="41" t="s">
        <v>1148</v>
      </c>
      <c r="CN361" s="41">
        <v>252646</v>
      </c>
      <c r="CO361" s="41" t="s">
        <v>1148</v>
      </c>
      <c r="CP361" s="43">
        <v>1668183</v>
      </c>
      <c r="CQ361" s="7" t="s">
        <v>1148</v>
      </c>
      <c r="CS361" s="39">
        <v>15.74212030694752</v>
      </c>
      <c r="CT361" s="39" t="s">
        <v>1148</v>
      </c>
      <c r="CU361" s="39">
        <v>13.12352449112371</v>
      </c>
      <c r="CV361" s="39" t="s">
        <v>1148</v>
      </c>
      <c r="CW361" s="39">
        <v>19.21263940520446</v>
      </c>
      <c r="CX361" s="39" t="s">
        <v>1148</v>
      </c>
      <c r="CY361" s="39">
        <v>27.157476082983983</v>
      </c>
      <c r="CZ361" s="39" t="s">
        <v>1148</v>
      </c>
      <c r="DA361" s="44">
        <v>16.612059350726948</v>
      </c>
      <c r="DB361" s="7" t="s">
        <v>1148</v>
      </c>
      <c r="DC361" s="1" t="str">
        <f t="shared" si="5"/>
        <v>No</v>
      </c>
    </row>
    <row r="362" spans="1:107">
      <c r="A362" s="7" t="s">
        <v>698</v>
      </c>
      <c r="B362" s="7" t="s">
        <v>699</v>
      </c>
      <c r="C362" s="37" t="s">
        <v>28</v>
      </c>
      <c r="D362" s="298">
        <v>1042</v>
      </c>
      <c r="E362" s="299">
        <v>10042</v>
      </c>
      <c r="F362" s="27" t="s">
        <v>167</v>
      </c>
      <c r="G362" s="73" t="s">
        <v>160</v>
      </c>
      <c r="H362" s="35">
        <v>923311</v>
      </c>
      <c r="I362" s="35">
        <v>12</v>
      </c>
      <c r="J362" s="294"/>
      <c r="K362" s="8">
        <v>29029</v>
      </c>
      <c r="L362" s="8" t="s">
        <v>1148</v>
      </c>
      <c r="M362" s="8">
        <v>1976</v>
      </c>
      <c r="N362" s="9" t="s">
        <v>1148</v>
      </c>
      <c r="O362" s="8">
        <v>0</v>
      </c>
      <c r="P362" s="9" t="s">
        <v>1148</v>
      </c>
      <c r="Q362" s="8">
        <v>4499</v>
      </c>
      <c r="R362" s="9" t="s">
        <v>1148</v>
      </c>
      <c r="S362" s="8">
        <v>0</v>
      </c>
      <c r="T362" s="9" t="s">
        <v>1148</v>
      </c>
      <c r="U362" s="33">
        <v>35504</v>
      </c>
      <c r="V362" s="9" t="s">
        <v>1148</v>
      </c>
      <c r="W362" s="30">
        <v>18</v>
      </c>
      <c r="X362" s="9" t="s">
        <v>1148</v>
      </c>
      <c r="Y362" s="30">
        <v>1</v>
      </c>
      <c r="Z362" s="9" t="s">
        <v>1148</v>
      </c>
      <c r="AA362" s="30">
        <v>0</v>
      </c>
      <c r="AB362" s="9" t="s">
        <v>1148</v>
      </c>
      <c r="AC362" s="30">
        <v>3</v>
      </c>
      <c r="AD362" s="9" t="s">
        <v>1148</v>
      </c>
      <c r="AE362" s="80">
        <v>0</v>
      </c>
      <c r="AF362" s="46" t="s">
        <v>1148</v>
      </c>
      <c r="AG362" s="88">
        <v>22</v>
      </c>
      <c r="AH362" s="47" t="s">
        <v>1148</v>
      </c>
      <c r="AJ362" s="83">
        <v>21570</v>
      </c>
      <c r="AK362" s="46" t="s">
        <v>1148</v>
      </c>
      <c r="AL362" s="83">
        <v>1976</v>
      </c>
      <c r="AM362" s="46" t="s">
        <v>1148</v>
      </c>
      <c r="AN362" s="83">
        <v>0</v>
      </c>
      <c r="AO362" s="46" t="s">
        <v>1148</v>
      </c>
      <c r="AP362" s="83">
        <v>3462</v>
      </c>
      <c r="AQ362" s="46" t="s">
        <v>1148</v>
      </c>
      <c r="AR362" s="83">
        <v>0</v>
      </c>
      <c r="AS362" s="46" t="s">
        <v>1148</v>
      </c>
      <c r="AT362" s="204">
        <v>27008</v>
      </c>
      <c r="AU362" s="46" t="s">
        <v>1148</v>
      </c>
      <c r="AV362" s="46">
        <v>12</v>
      </c>
      <c r="AW362" s="46" t="s">
        <v>1148</v>
      </c>
      <c r="AX362" s="46">
        <v>1</v>
      </c>
      <c r="AY362" s="46" t="s">
        <v>1148</v>
      </c>
      <c r="AZ362" s="46">
        <v>0</v>
      </c>
      <c r="BA362" s="46" t="s">
        <v>1148</v>
      </c>
      <c r="BB362" s="46">
        <v>2</v>
      </c>
      <c r="BC362" s="46" t="s">
        <v>1148</v>
      </c>
      <c r="BD362" s="46">
        <v>0</v>
      </c>
      <c r="BE362" s="46" t="s">
        <v>1148</v>
      </c>
      <c r="BF362" s="209">
        <v>15</v>
      </c>
      <c r="BG362" s="7" t="s">
        <v>1148</v>
      </c>
      <c r="BI362" s="83">
        <v>7459</v>
      </c>
      <c r="BJ362" s="46" t="s">
        <v>1148</v>
      </c>
      <c r="BK362" s="83">
        <v>0</v>
      </c>
      <c r="BL362" s="46" t="s">
        <v>1148</v>
      </c>
      <c r="BM362" s="83">
        <v>0</v>
      </c>
      <c r="BN362" s="46" t="s">
        <v>1148</v>
      </c>
      <c r="BO362" s="83">
        <v>1037</v>
      </c>
      <c r="BP362" s="46" t="s">
        <v>1148</v>
      </c>
      <c r="BQ362" s="83">
        <v>0</v>
      </c>
      <c r="BR362" s="46" t="s">
        <v>1148</v>
      </c>
      <c r="BS362" s="85">
        <v>8496</v>
      </c>
      <c r="BT362" s="46" t="s">
        <v>1148</v>
      </c>
      <c r="BU362" s="46">
        <v>6</v>
      </c>
      <c r="BV362" s="46" t="s">
        <v>1148</v>
      </c>
      <c r="BW362" s="46">
        <v>0</v>
      </c>
      <c r="BX362" s="46" t="s">
        <v>1148</v>
      </c>
      <c r="BY362" s="46">
        <v>0</v>
      </c>
      <c r="BZ362" s="46" t="s">
        <v>1148</v>
      </c>
      <c r="CA362" s="46">
        <v>1</v>
      </c>
      <c r="CB362" s="46" t="s">
        <v>1148</v>
      </c>
      <c r="CC362" s="46">
        <v>0</v>
      </c>
      <c r="CD362" s="46" t="s">
        <v>1148</v>
      </c>
      <c r="CE362" s="209">
        <v>7</v>
      </c>
      <c r="CF362" s="7" t="s">
        <v>1148</v>
      </c>
      <c r="CH362" s="41">
        <v>516166</v>
      </c>
      <c r="CI362" s="41" t="s">
        <v>1148</v>
      </c>
      <c r="CJ362" s="41">
        <v>51647</v>
      </c>
      <c r="CK362" s="41" t="s">
        <v>1148</v>
      </c>
      <c r="CL362" s="41">
        <v>0</v>
      </c>
      <c r="CM362" s="41" t="s">
        <v>1148</v>
      </c>
      <c r="CN362" s="41">
        <v>116666</v>
      </c>
      <c r="CO362" s="41" t="s">
        <v>1148</v>
      </c>
      <c r="CP362" s="43">
        <v>684479</v>
      </c>
      <c r="CQ362" s="7" t="s">
        <v>1148</v>
      </c>
      <c r="CS362" s="39">
        <v>17.78104653966723</v>
      </c>
      <c r="CT362" s="39" t="s">
        <v>1148</v>
      </c>
      <c r="CU362" s="39">
        <v>26.137145748987855</v>
      </c>
      <c r="CV362" s="39" t="s">
        <v>1148</v>
      </c>
      <c r="CW362" s="39" t="s">
        <v>1148</v>
      </c>
      <c r="CX362" s="39" t="s">
        <v>1148</v>
      </c>
      <c r="CY362" s="39">
        <v>25.931540342298288</v>
      </c>
      <c r="CZ362" s="39" t="s">
        <v>1148</v>
      </c>
      <c r="DA362" s="44">
        <v>19.278926318161332</v>
      </c>
      <c r="DB362" s="7" t="s">
        <v>1148</v>
      </c>
      <c r="DC362" s="1" t="str">
        <f t="shared" si="5"/>
        <v>No</v>
      </c>
    </row>
    <row r="363" spans="1:107">
      <c r="A363" s="7" t="s">
        <v>71</v>
      </c>
      <c r="B363" s="7" t="s">
        <v>192</v>
      </c>
      <c r="C363" s="37" t="s">
        <v>70</v>
      </c>
      <c r="D363" s="298">
        <v>2137</v>
      </c>
      <c r="E363" s="299">
        <v>20137</v>
      </c>
      <c r="F363" s="27" t="s">
        <v>175</v>
      </c>
      <c r="G363" s="73" t="s">
        <v>160</v>
      </c>
      <c r="H363" s="35">
        <v>423566</v>
      </c>
      <c r="I363" s="35">
        <v>12</v>
      </c>
      <c r="J363" s="294"/>
      <c r="K363" s="8">
        <v>30740</v>
      </c>
      <c r="L363" s="8" t="s">
        <v>1148</v>
      </c>
      <c r="M363" s="8">
        <v>11694</v>
      </c>
      <c r="N363" s="9" t="s">
        <v>1148</v>
      </c>
      <c r="O363" s="8">
        <v>624</v>
      </c>
      <c r="P363" s="9" t="s">
        <v>1148</v>
      </c>
      <c r="Q363" s="8">
        <v>7540</v>
      </c>
      <c r="R363" s="9" t="s">
        <v>1148</v>
      </c>
      <c r="S363" s="8">
        <v>0</v>
      </c>
      <c r="T363" s="9" t="s">
        <v>1148</v>
      </c>
      <c r="U363" s="33">
        <v>50598</v>
      </c>
      <c r="V363" s="9" t="s">
        <v>1148</v>
      </c>
      <c r="W363" s="30">
        <v>24</v>
      </c>
      <c r="X363" s="9" t="s">
        <v>1148</v>
      </c>
      <c r="Y363" s="30">
        <v>7</v>
      </c>
      <c r="Z363" s="9" t="s">
        <v>1148</v>
      </c>
      <c r="AA363" s="30">
        <v>1</v>
      </c>
      <c r="AB363" s="9" t="s">
        <v>1148</v>
      </c>
      <c r="AC363" s="30">
        <v>5</v>
      </c>
      <c r="AD363" s="9" t="s">
        <v>1148</v>
      </c>
      <c r="AE363" s="80">
        <v>0</v>
      </c>
      <c r="AF363" s="46" t="s">
        <v>1148</v>
      </c>
      <c r="AG363" s="88">
        <v>37</v>
      </c>
      <c r="AH363" s="47" t="s">
        <v>1148</v>
      </c>
      <c r="AJ363" s="83">
        <v>19938</v>
      </c>
      <c r="AK363" s="46" t="s">
        <v>1148</v>
      </c>
      <c r="AL363" s="83">
        <v>7578</v>
      </c>
      <c r="AM363" s="46" t="s">
        <v>1148</v>
      </c>
      <c r="AN363" s="83">
        <v>0</v>
      </c>
      <c r="AO363" s="46" t="s">
        <v>1148</v>
      </c>
      <c r="AP363" s="83">
        <v>5660</v>
      </c>
      <c r="AQ363" s="46" t="s">
        <v>1148</v>
      </c>
      <c r="AR363" s="83">
        <v>0</v>
      </c>
      <c r="AS363" s="46" t="s">
        <v>1148</v>
      </c>
      <c r="AT363" s="204">
        <v>33176</v>
      </c>
      <c r="AU363" s="46" t="s">
        <v>1148</v>
      </c>
      <c r="AV363" s="46">
        <v>11</v>
      </c>
      <c r="AW363" s="46" t="s">
        <v>1148</v>
      </c>
      <c r="AX363" s="46">
        <v>4</v>
      </c>
      <c r="AY363" s="46" t="s">
        <v>1148</v>
      </c>
      <c r="AZ363" s="46">
        <v>0</v>
      </c>
      <c r="BA363" s="46" t="s">
        <v>1148</v>
      </c>
      <c r="BB363" s="46">
        <v>3</v>
      </c>
      <c r="BC363" s="46" t="s">
        <v>1148</v>
      </c>
      <c r="BD363" s="46">
        <v>0</v>
      </c>
      <c r="BE363" s="46" t="s">
        <v>1148</v>
      </c>
      <c r="BF363" s="209">
        <v>18</v>
      </c>
      <c r="BG363" s="7" t="s">
        <v>1148</v>
      </c>
      <c r="BI363" s="83">
        <v>10802</v>
      </c>
      <c r="BJ363" s="46" t="s">
        <v>1148</v>
      </c>
      <c r="BK363" s="83">
        <v>4116</v>
      </c>
      <c r="BL363" s="46" t="s">
        <v>1148</v>
      </c>
      <c r="BM363" s="83">
        <v>624</v>
      </c>
      <c r="BN363" s="46" t="s">
        <v>1148</v>
      </c>
      <c r="BO363" s="83">
        <v>1880</v>
      </c>
      <c r="BP363" s="46" t="s">
        <v>1148</v>
      </c>
      <c r="BQ363" s="83">
        <v>0</v>
      </c>
      <c r="BR363" s="46" t="s">
        <v>1148</v>
      </c>
      <c r="BS363" s="85">
        <v>17422</v>
      </c>
      <c r="BT363" s="46" t="s">
        <v>1148</v>
      </c>
      <c r="BU363" s="46">
        <v>13</v>
      </c>
      <c r="BV363" s="46" t="s">
        <v>1148</v>
      </c>
      <c r="BW363" s="46">
        <v>3</v>
      </c>
      <c r="BX363" s="46" t="s">
        <v>1148</v>
      </c>
      <c r="BY363" s="46">
        <v>1</v>
      </c>
      <c r="BZ363" s="46" t="s">
        <v>1148</v>
      </c>
      <c r="CA363" s="46">
        <v>2</v>
      </c>
      <c r="CB363" s="46" t="s">
        <v>1148</v>
      </c>
      <c r="CC363" s="46">
        <v>0</v>
      </c>
      <c r="CD363" s="46" t="s">
        <v>1148</v>
      </c>
      <c r="CE363" s="209">
        <v>19</v>
      </c>
      <c r="CF363" s="7" t="s">
        <v>1148</v>
      </c>
      <c r="CH363" s="41">
        <v>660810</v>
      </c>
      <c r="CI363" s="41" t="s">
        <v>1148</v>
      </c>
      <c r="CJ363" s="41">
        <v>283598</v>
      </c>
      <c r="CK363" s="41" t="s">
        <v>1148</v>
      </c>
      <c r="CL363" s="41">
        <v>6864</v>
      </c>
      <c r="CM363" s="41" t="s">
        <v>1148</v>
      </c>
      <c r="CN363" s="41">
        <v>164556</v>
      </c>
      <c r="CO363" s="41" t="s">
        <v>1148</v>
      </c>
      <c r="CP363" s="43">
        <v>1115828</v>
      </c>
      <c r="CQ363" s="7" t="s">
        <v>1148</v>
      </c>
      <c r="CS363" s="39">
        <v>21.496746909564084</v>
      </c>
      <c r="CT363" s="39" t="s">
        <v>1148</v>
      </c>
      <c r="CU363" s="39">
        <v>24.251582007867281</v>
      </c>
      <c r="CV363" s="39" t="s">
        <v>1148</v>
      </c>
      <c r="CW363" s="39">
        <v>11</v>
      </c>
      <c r="CX363" s="39" t="s">
        <v>1148</v>
      </c>
      <c r="CY363" s="39">
        <v>21.824403183023872</v>
      </c>
      <c r="CZ363" s="39" t="s">
        <v>1148</v>
      </c>
      <c r="DA363" s="44">
        <v>22.05280841139966</v>
      </c>
      <c r="DB363" s="7" t="s">
        <v>1148</v>
      </c>
      <c r="DC363" s="1" t="str">
        <f t="shared" si="5"/>
        <v>No</v>
      </c>
    </row>
    <row r="364" spans="1:107">
      <c r="A364" s="7" t="s">
        <v>273</v>
      </c>
      <c r="B364" s="7" t="s">
        <v>242</v>
      </c>
      <c r="C364" s="37" t="s">
        <v>70</v>
      </c>
      <c r="D364" s="298">
        <v>2172</v>
      </c>
      <c r="E364" s="299">
        <v>20172</v>
      </c>
      <c r="F364" s="27" t="s">
        <v>243</v>
      </c>
      <c r="G364" s="73" t="s">
        <v>160</v>
      </c>
      <c r="H364" s="35">
        <v>412317</v>
      </c>
      <c r="I364" s="35">
        <v>11</v>
      </c>
      <c r="J364" s="294"/>
      <c r="K364" s="8">
        <v>44130</v>
      </c>
      <c r="L364" s="8" t="s">
        <v>1148</v>
      </c>
      <c r="M364" s="8">
        <v>5449</v>
      </c>
      <c r="N364" s="9" t="s">
        <v>1148</v>
      </c>
      <c r="O364" s="8">
        <v>222</v>
      </c>
      <c r="P364" s="9" t="s">
        <v>1148</v>
      </c>
      <c r="Q364" s="8">
        <v>2093</v>
      </c>
      <c r="R364" s="9" t="s">
        <v>1148</v>
      </c>
      <c r="S364" s="8">
        <v>0</v>
      </c>
      <c r="T364" s="9" t="s">
        <v>1148</v>
      </c>
      <c r="U364" s="33">
        <v>51894</v>
      </c>
      <c r="V364" s="9" t="s">
        <v>1148</v>
      </c>
      <c r="W364" s="30">
        <v>29</v>
      </c>
      <c r="X364" s="9" t="s">
        <v>1148</v>
      </c>
      <c r="Y364" s="30">
        <v>4</v>
      </c>
      <c r="Z364" s="9" t="s">
        <v>1148</v>
      </c>
      <c r="AA364" s="30">
        <v>1</v>
      </c>
      <c r="AB364" s="9" t="s">
        <v>1148</v>
      </c>
      <c r="AC364" s="30">
        <v>1</v>
      </c>
      <c r="AD364" s="9" t="s">
        <v>1148</v>
      </c>
      <c r="AE364" s="80">
        <v>0</v>
      </c>
      <c r="AF364" s="46" t="s">
        <v>1148</v>
      </c>
      <c r="AG364" s="88">
        <v>35</v>
      </c>
      <c r="AH364" s="47" t="s">
        <v>1148</v>
      </c>
      <c r="AJ364" s="83">
        <v>29377</v>
      </c>
      <c r="AK364" s="46" t="s">
        <v>1148</v>
      </c>
      <c r="AL364" s="83">
        <v>5006</v>
      </c>
      <c r="AM364" s="46" t="s">
        <v>1148</v>
      </c>
      <c r="AN364" s="83">
        <v>0</v>
      </c>
      <c r="AO364" s="46" t="s">
        <v>1148</v>
      </c>
      <c r="AP364" s="83">
        <v>2093</v>
      </c>
      <c r="AQ364" s="46" t="s">
        <v>1148</v>
      </c>
      <c r="AR364" s="83">
        <v>0</v>
      </c>
      <c r="AS364" s="46" t="s">
        <v>1148</v>
      </c>
      <c r="AT364" s="204">
        <v>36476</v>
      </c>
      <c r="AU364" s="46" t="s">
        <v>1148</v>
      </c>
      <c r="AV364" s="46">
        <v>17</v>
      </c>
      <c r="AW364" s="46" t="s">
        <v>1148</v>
      </c>
      <c r="AX364" s="46">
        <v>3</v>
      </c>
      <c r="AY364" s="46" t="s">
        <v>1148</v>
      </c>
      <c r="AZ364" s="46">
        <v>0</v>
      </c>
      <c r="BA364" s="46" t="s">
        <v>1148</v>
      </c>
      <c r="BB364" s="46">
        <v>1</v>
      </c>
      <c r="BC364" s="46" t="s">
        <v>1148</v>
      </c>
      <c r="BD364" s="46">
        <v>0</v>
      </c>
      <c r="BE364" s="46" t="s">
        <v>1148</v>
      </c>
      <c r="BF364" s="209">
        <v>21</v>
      </c>
      <c r="BG364" s="7" t="s">
        <v>1148</v>
      </c>
      <c r="BI364" s="83">
        <v>14753</v>
      </c>
      <c r="BJ364" s="46" t="s">
        <v>1148</v>
      </c>
      <c r="BK364" s="83">
        <v>443</v>
      </c>
      <c r="BL364" s="46" t="s">
        <v>1148</v>
      </c>
      <c r="BM364" s="83">
        <v>222</v>
      </c>
      <c r="BN364" s="46" t="s">
        <v>1148</v>
      </c>
      <c r="BO364" s="83">
        <v>0</v>
      </c>
      <c r="BP364" s="46" t="s">
        <v>1148</v>
      </c>
      <c r="BQ364" s="83">
        <v>0</v>
      </c>
      <c r="BR364" s="46" t="s">
        <v>1148</v>
      </c>
      <c r="BS364" s="85">
        <v>15418</v>
      </c>
      <c r="BT364" s="46" t="s">
        <v>1148</v>
      </c>
      <c r="BU364" s="46">
        <v>12</v>
      </c>
      <c r="BV364" s="46" t="s">
        <v>1148</v>
      </c>
      <c r="BW364" s="46">
        <v>1</v>
      </c>
      <c r="BX364" s="46" t="s">
        <v>1148</v>
      </c>
      <c r="BY364" s="46">
        <v>1</v>
      </c>
      <c r="BZ364" s="46" t="s">
        <v>1148</v>
      </c>
      <c r="CA364" s="46">
        <v>0</v>
      </c>
      <c r="CB364" s="46" t="s">
        <v>1148</v>
      </c>
      <c r="CC364" s="46">
        <v>0</v>
      </c>
      <c r="CD364" s="46" t="s">
        <v>1148</v>
      </c>
      <c r="CE364" s="209">
        <v>14</v>
      </c>
      <c r="CF364" s="7" t="s">
        <v>1148</v>
      </c>
      <c r="CH364" s="41">
        <v>1066621</v>
      </c>
      <c r="CI364" s="41" t="s">
        <v>1148</v>
      </c>
      <c r="CJ364" s="41">
        <v>130781</v>
      </c>
      <c r="CK364" s="41" t="s">
        <v>1148</v>
      </c>
      <c r="CL364" s="41">
        <v>4160</v>
      </c>
      <c r="CM364" s="41" t="s">
        <v>1148</v>
      </c>
      <c r="CN364" s="41">
        <v>48457</v>
      </c>
      <c r="CO364" s="41" t="s">
        <v>1148</v>
      </c>
      <c r="CP364" s="43">
        <v>1250019</v>
      </c>
      <c r="CQ364" s="7" t="s">
        <v>1148</v>
      </c>
      <c r="CS364" s="39">
        <v>24.169975073646047</v>
      </c>
      <c r="CT364" s="39" t="s">
        <v>1148</v>
      </c>
      <c r="CU364" s="39">
        <v>24.000917599559553</v>
      </c>
      <c r="CV364" s="39" t="s">
        <v>1148</v>
      </c>
      <c r="CW364" s="39">
        <v>18.738738738738739</v>
      </c>
      <c r="CX364" s="39" t="s">
        <v>1148</v>
      </c>
      <c r="CY364" s="39">
        <v>23.15193502150024</v>
      </c>
      <c r="CZ364" s="39" t="s">
        <v>1148</v>
      </c>
      <c r="DA364" s="44">
        <v>24.08792924037461</v>
      </c>
      <c r="DB364" s="7" t="s">
        <v>1148</v>
      </c>
      <c r="DC364" s="1" t="str">
        <f t="shared" si="5"/>
        <v>No</v>
      </c>
    </row>
    <row r="365" spans="1:107">
      <c r="A365" s="7" t="s">
        <v>272</v>
      </c>
      <c r="B365" s="7" t="s">
        <v>242</v>
      </c>
      <c r="C365" s="37" t="s">
        <v>70</v>
      </c>
      <c r="D365" s="298">
        <v>2116</v>
      </c>
      <c r="E365" s="299">
        <v>20116</v>
      </c>
      <c r="F365" s="27" t="s">
        <v>243</v>
      </c>
      <c r="G365" s="73" t="s">
        <v>160</v>
      </c>
      <c r="H365" s="35">
        <v>412317</v>
      </c>
      <c r="I365" s="35">
        <v>11</v>
      </c>
      <c r="J365" s="294"/>
      <c r="K365" s="8">
        <v>41125</v>
      </c>
      <c r="L365" s="8" t="s">
        <v>1148</v>
      </c>
      <c r="M365" s="8">
        <v>5894</v>
      </c>
      <c r="N365" s="9" t="s">
        <v>1148</v>
      </c>
      <c r="O365" s="8">
        <v>966</v>
      </c>
      <c r="P365" s="9" t="s">
        <v>1148</v>
      </c>
      <c r="Q365" s="8">
        <v>1925</v>
      </c>
      <c r="R365" s="9" t="s">
        <v>1148</v>
      </c>
      <c r="S365" s="8">
        <v>0</v>
      </c>
      <c r="T365" s="9" t="s">
        <v>1148</v>
      </c>
      <c r="U365" s="33">
        <v>49910</v>
      </c>
      <c r="V365" s="9" t="s">
        <v>1148</v>
      </c>
      <c r="W365" s="30">
        <v>41</v>
      </c>
      <c r="X365" s="9" t="s">
        <v>1148</v>
      </c>
      <c r="Y365" s="30">
        <v>3</v>
      </c>
      <c r="Z365" s="9" t="s">
        <v>1148</v>
      </c>
      <c r="AA365" s="30">
        <v>3</v>
      </c>
      <c r="AB365" s="9" t="s">
        <v>1148</v>
      </c>
      <c r="AC365" s="30">
        <v>1</v>
      </c>
      <c r="AD365" s="9" t="s">
        <v>1148</v>
      </c>
      <c r="AE365" s="80">
        <v>0</v>
      </c>
      <c r="AF365" s="46" t="s">
        <v>1148</v>
      </c>
      <c r="AG365" s="88">
        <v>48</v>
      </c>
      <c r="AH365" s="47" t="s">
        <v>1148</v>
      </c>
      <c r="AJ365" s="83">
        <v>25109</v>
      </c>
      <c r="AK365" s="46" t="s">
        <v>1148</v>
      </c>
      <c r="AL365" s="83">
        <v>5894</v>
      </c>
      <c r="AM365" s="46" t="s">
        <v>1148</v>
      </c>
      <c r="AN365" s="83">
        <v>0</v>
      </c>
      <c r="AO365" s="46" t="s">
        <v>1148</v>
      </c>
      <c r="AP365" s="83">
        <v>1925</v>
      </c>
      <c r="AQ365" s="46" t="s">
        <v>1148</v>
      </c>
      <c r="AR365" s="83">
        <v>0</v>
      </c>
      <c r="AS365" s="46" t="s">
        <v>1148</v>
      </c>
      <c r="AT365" s="204">
        <v>32928</v>
      </c>
      <c r="AU365" s="46" t="s">
        <v>1148</v>
      </c>
      <c r="AV365" s="46">
        <v>14</v>
      </c>
      <c r="AW365" s="46" t="s">
        <v>1148</v>
      </c>
      <c r="AX365" s="46">
        <v>3</v>
      </c>
      <c r="AY365" s="46" t="s">
        <v>1148</v>
      </c>
      <c r="AZ365" s="46">
        <v>0</v>
      </c>
      <c r="BA365" s="46" t="s">
        <v>1148</v>
      </c>
      <c r="BB365" s="46">
        <v>1</v>
      </c>
      <c r="BC365" s="46" t="s">
        <v>1148</v>
      </c>
      <c r="BD365" s="46">
        <v>0</v>
      </c>
      <c r="BE365" s="46" t="s">
        <v>1148</v>
      </c>
      <c r="BF365" s="209">
        <v>18</v>
      </c>
      <c r="BG365" s="7" t="s">
        <v>1148</v>
      </c>
      <c r="BI365" s="83">
        <v>16016</v>
      </c>
      <c r="BJ365" s="46" t="s">
        <v>1148</v>
      </c>
      <c r="BK365" s="83">
        <v>0</v>
      </c>
      <c r="BL365" s="46" t="s">
        <v>1148</v>
      </c>
      <c r="BM365" s="83">
        <v>966</v>
      </c>
      <c r="BN365" s="46" t="s">
        <v>1148</v>
      </c>
      <c r="BO365" s="83">
        <v>0</v>
      </c>
      <c r="BP365" s="46" t="s">
        <v>1148</v>
      </c>
      <c r="BQ365" s="83">
        <v>0</v>
      </c>
      <c r="BR365" s="46" t="s">
        <v>1148</v>
      </c>
      <c r="BS365" s="85">
        <v>16982</v>
      </c>
      <c r="BT365" s="46" t="s">
        <v>1148</v>
      </c>
      <c r="BU365" s="46">
        <v>27</v>
      </c>
      <c r="BV365" s="46" t="s">
        <v>1148</v>
      </c>
      <c r="BW365" s="46">
        <v>0</v>
      </c>
      <c r="BX365" s="46" t="s">
        <v>1148</v>
      </c>
      <c r="BY365" s="46">
        <v>3</v>
      </c>
      <c r="BZ365" s="46" t="s">
        <v>1148</v>
      </c>
      <c r="CA365" s="46">
        <v>0</v>
      </c>
      <c r="CB365" s="46" t="s">
        <v>1148</v>
      </c>
      <c r="CC365" s="46">
        <v>0</v>
      </c>
      <c r="CD365" s="46" t="s">
        <v>1148</v>
      </c>
      <c r="CE365" s="209">
        <v>30</v>
      </c>
      <c r="CF365" s="7" t="s">
        <v>1148</v>
      </c>
      <c r="CH365" s="41">
        <v>883138</v>
      </c>
      <c r="CI365" s="41" t="s">
        <v>1148</v>
      </c>
      <c r="CJ365" s="41">
        <v>140901</v>
      </c>
      <c r="CK365" s="41" t="s">
        <v>1148</v>
      </c>
      <c r="CL365" s="41">
        <v>16498</v>
      </c>
      <c r="CM365" s="41" t="s">
        <v>1148</v>
      </c>
      <c r="CN365" s="41">
        <v>40150</v>
      </c>
      <c r="CO365" s="41" t="s">
        <v>1148</v>
      </c>
      <c r="CP365" s="43">
        <v>1080687</v>
      </c>
      <c r="CQ365" s="7" t="s">
        <v>1148</v>
      </c>
      <c r="CS365" s="39">
        <v>21.474480243161093</v>
      </c>
      <c r="CT365" s="39" t="s">
        <v>1148</v>
      </c>
      <c r="CU365" s="39">
        <v>23.905836443841196</v>
      </c>
      <c r="CV365" s="39" t="s">
        <v>1148</v>
      </c>
      <c r="CW365" s="39">
        <v>17.078674948240167</v>
      </c>
      <c r="CX365" s="39" t="s">
        <v>1148</v>
      </c>
      <c r="CY365" s="39">
        <v>20.857142857142858</v>
      </c>
      <c r="CZ365" s="39" t="s">
        <v>1148</v>
      </c>
      <c r="DA365" s="44">
        <v>21.652714886796232</v>
      </c>
      <c r="DB365" s="7" t="s">
        <v>1148</v>
      </c>
      <c r="DC365" s="1" t="str">
        <f t="shared" si="5"/>
        <v>No</v>
      </c>
    </row>
    <row r="366" spans="1:107">
      <c r="A366" s="7" t="s">
        <v>363</v>
      </c>
      <c r="B366" s="7" t="s">
        <v>299</v>
      </c>
      <c r="C366" s="37" t="s">
        <v>52</v>
      </c>
      <c r="D366" s="298">
        <v>5141</v>
      </c>
      <c r="E366" s="299">
        <v>50141</v>
      </c>
      <c r="F366" s="27" t="s">
        <v>167</v>
      </c>
      <c r="G366" s="73" t="s">
        <v>160</v>
      </c>
      <c r="H366" s="35">
        <v>3734090</v>
      </c>
      <c r="I366" s="35">
        <v>10</v>
      </c>
      <c r="J366" s="294"/>
      <c r="K366" s="8">
        <v>130219</v>
      </c>
      <c r="L366" s="8" t="s">
        <v>1148</v>
      </c>
      <c r="M366" s="8">
        <v>59665</v>
      </c>
      <c r="N366" s="9" t="s">
        <v>1148</v>
      </c>
      <c r="O366" s="8">
        <v>0</v>
      </c>
      <c r="P366" s="9" t="s">
        <v>1148</v>
      </c>
      <c r="Q366" s="8">
        <v>35521</v>
      </c>
      <c r="R366" s="9" t="s">
        <v>1148</v>
      </c>
      <c r="S366" s="8">
        <v>0</v>
      </c>
      <c r="T366" s="9" t="s">
        <v>1148</v>
      </c>
      <c r="U366" s="33">
        <v>225405</v>
      </c>
      <c r="V366" s="9" t="s">
        <v>1148</v>
      </c>
      <c r="W366" s="30">
        <v>62</v>
      </c>
      <c r="X366" s="9" t="s">
        <v>1148</v>
      </c>
      <c r="Y366" s="30">
        <v>22</v>
      </c>
      <c r="Z366" s="9" t="s">
        <v>1148</v>
      </c>
      <c r="AA366" s="30">
        <v>0</v>
      </c>
      <c r="AB366" s="9" t="s">
        <v>1148</v>
      </c>
      <c r="AC366" s="30">
        <v>18</v>
      </c>
      <c r="AD366" s="9" t="s">
        <v>1148</v>
      </c>
      <c r="AE366" s="80">
        <v>0</v>
      </c>
      <c r="AF366" s="46" t="s">
        <v>1148</v>
      </c>
      <c r="AG366" s="88">
        <v>102</v>
      </c>
      <c r="AH366" s="47" t="s">
        <v>1148</v>
      </c>
      <c r="AJ366" s="83">
        <v>130219</v>
      </c>
      <c r="AK366" s="46" t="s">
        <v>1148</v>
      </c>
      <c r="AL366" s="83">
        <v>59665</v>
      </c>
      <c r="AM366" s="46" t="s">
        <v>1148</v>
      </c>
      <c r="AN366" s="83">
        <v>0</v>
      </c>
      <c r="AO366" s="46" t="s">
        <v>1148</v>
      </c>
      <c r="AP366" s="83">
        <v>32676</v>
      </c>
      <c r="AQ366" s="46" t="s">
        <v>1148</v>
      </c>
      <c r="AR366" s="83">
        <v>0</v>
      </c>
      <c r="AS366" s="46" t="s">
        <v>1148</v>
      </c>
      <c r="AT366" s="204">
        <v>222560</v>
      </c>
      <c r="AU366" s="46" t="s">
        <v>1148</v>
      </c>
      <c r="AV366" s="46">
        <v>62</v>
      </c>
      <c r="AW366" s="46" t="s">
        <v>1148</v>
      </c>
      <c r="AX366" s="46">
        <v>22</v>
      </c>
      <c r="AY366" s="46" t="s">
        <v>1148</v>
      </c>
      <c r="AZ366" s="46">
        <v>0</v>
      </c>
      <c r="BA366" s="46" t="s">
        <v>1148</v>
      </c>
      <c r="BB366" s="46">
        <v>16</v>
      </c>
      <c r="BC366" s="46" t="s">
        <v>1148</v>
      </c>
      <c r="BD366" s="46">
        <v>0</v>
      </c>
      <c r="BE366" s="46" t="s">
        <v>1148</v>
      </c>
      <c r="BF366" s="209">
        <v>100</v>
      </c>
      <c r="BG366" s="7" t="s">
        <v>1148</v>
      </c>
      <c r="BI366" s="83">
        <v>0</v>
      </c>
      <c r="BJ366" s="46" t="s">
        <v>1148</v>
      </c>
      <c r="BK366" s="83">
        <v>0</v>
      </c>
      <c r="BL366" s="46" t="s">
        <v>1148</v>
      </c>
      <c r="BM366" s="83">
        <v>0</v>
      </c>
      <c r="BN366" s="46" t="s">
        <v>1148</v>
      </c>
      <c r="BO366" s="83">
        <v>2845</v>
      </c>
      <c r="BP366" s="46" t="s">
        <v>1148</v>
      </c>
      <c r="BQ366" s="83">
        <v>0</v>
      </c>
      <c r="BR366" s="46" t="s">
        <v>1148</v>
      </c>
      <c r="BS366" s="85">
        <v>2845</v>
      </c>
      <c r="BT366" s="46" t="s">
        <v>1148</v>
      </c>
      <c r="BU366" s="46">
        <v>0</v>
      </c>
      <c r="BV366" s="46" t="s">
        <v>1148</v>
      </c>
      <c r="BW366" s="46">
        <v>0</v>
      </c>
      <c r="BX366" s="46" t="s">
        <v>1148</v>
      </c>
      <c r="BY366" s="46">
        <v>0</v>
      </c>
      <c r="BZ366" s="46" t="s">
        <v>1148</v>
      </c>
      <c r="CA366" s="46">
        <v>2</v>
      </c>
      <c r="CB366" s="46" t="s">
        <v>1148</v>
      </c>
      <c r="CC366" s="46">
        <v>0</v>
      </c>
      <c r="CD366" s="46" t="s">
        <v>1148</v>
      </c>
      <c r="CE366" s="209">
        <v>2</v>
      </c>
      <c r="CF366" s="7" t="s">
        <v>1148</v>
      </c>
      <c r="CH366" s="41">
        <v>0</v>
      </c>
      <c r="CI366" s="41" t="s">
        <v>1148</v>
      </c>
      <c r="CJ366" s="41">
        <v>0</v>
      </c>
      <c r="CK366" s="41" t="s">
        <v>1148</v>
      </c>
      <c r="CL366" s="41">
        <v>0</v>
      </c>
      <c r="CM366" s="41" t="s">
        <v>1148</v>
      </c>
      <c r="CN366" s="41">
        <v>0</v>
      </c>
      <c r="CO366" s="41" t="s">
        <v>1148</v>
      </c>
      <c r="CP366" s="43">
        <v>0</v>
      </c>
      <c r="CQ366" s="7" t="s">
        <v>1148</v>
      </c>
      <c r="CS366" s="39">
        <v>0</v>
      </c>
      <c r="CT366" s="39" t="s">
        <v>1148</v>
      </c>
      <c r="CU366" s="39">
        <v>0</v>
      </c>
      <c r="CV366" s="39" t="s">
        <v>1148</v>
      </c>
      <c r="CW366" s="39" t="s">
        <v>1148</v>
      </c>
      <c r="CX366" s="39" t="s">
        <v>1148</v>
      </c>
      <c r="CY366" s="39">
        <v>0</v>
      </c>
      <c r="CZ366" s="39" t="s">
        <v>1148</v>
      </c>
      <c r="DA366" s="44">
        <v>0</v>
      </c>
      <c r="DB366" s="7" t="s">
        <v>1148</v>
      </c>
      <c r="DC366" s="1" t="str">
        <f t="shared" si="5"/>
        <v>No</v>
      </c>
    </row>
    <row r="367" spans="1:107">
      <c r="A367" s="7" t="s">
        <v>657</v>
      </c>
      <c r="B367" s="7" t="s">
        <v>658</v>
      </c>
      <c r="C367" s="37" t="s">
        <v>42</v>
      </c>
      <c r="D367" s="298">
        <v>5053</v>
      </c>
      <c r="E367" s="299">
        <v>50053</v>
      </c>
      <c r="F367" s="27" t="s">
        <v>164</v>
      </c>
      <c r="G367" s="73" t="s">
        <v>160</v>
      </c>
      <c r="H367" s="35">
        <v>92742</v>
      </c>
      <c r="I367" s="35">
        <v>10</v>
      </c>
      <c r="J367" s="294"/>
      <c r="K367" s="8">
        <v>52653</v>
      </c>
      <c r="L367" s="8" t="s">
        <v>1148</v>
      </c>
      <c r="M367" s="8">
        <v>6052</v>
      </c>
      <c r="N367" s="9" t="s">
        <v>1148</v>
      </c>
      <c r="O367" s="8">
        <v>5040</v>
      </c>
      <c r="P367" s="9" t="s">
        <v>1148</v>
      </c>
      <c r="Q367" s="8">
        <v>14576</v>
      </c>
      <c r="R367" s="9" t="s">
        <v>1148</v>
      </c>
      <c r="S367" s="8">
        <v>0</v>
      </c>
      <c r="T367" s="9" t="s">
        <v>1148</v>
      </c>
      <c r="U367" s="33">
        <v>78321</v>
      </c>
      <c r="V367" s="9" t="s">
        <v>1148</v>
      </c>
      <c r="W367" s="30">
        <v>29</v>
      </c>
      <c r="X367" s="9" t="s">
        <v>1148</v>
      </c>
      <c r="Y367" s="30">
        <v>4</v>
      </c>
      <c r="Z367" s="9" t="s">
        <v>1148</v>
      </c>
      <c r="AA367" s="30">
        <v>3</v>
      </c>
      <c r="AB367" s="9" t="s">
        <v>1148</v>
      </c>
      <c r="AC367" s="30">
        <v>9</v>
      </c>
      <c r="AD367" s="9" t="s">
        <v>1148</v>
      </c>
      <c r="AE367" s="80">
        <v>0</v>
      </c>
      <c r="AF367" s="46" t="s">
        <v>1148</v>
      </c>
      <c r="AG367" s="88">
        <v>45</v>
      </c>
      <c r="AH367" s="47" t="s">
        <v>1148</v>
      </c>
      <c r="AJ367" s="83">
        <v>46034</v>
      </c>
      <c r="AK367" s="46" t="s">
        <v>1148</v>
      </c>
      <c r="AL367" s="83">
        <v>4034</v>
      </c>
      <c r="AM367" s="46" t="s">
        <v>1148</v>
      </c>
      <c r="AN367" s="83">
        <v>4032</v>
      </c>
      <c r="AO367" s="46" t="s">
        <v>1148</v>
      </c>
      <c r="AP367" s="83">
        <v>13028</v>
      </c>
      <c r="AQ367" s="46" t="s">
        <v>1148</v>
      </c>
      <c r="AR367" s="83">
        <v>0</v>
      </c>
      <c r="AS367" s="46" t="s">
        <v>1148</v>
      </c>
      <c r="AT367" s="204">
        <v>67128</v>
      </c>
      <c r="AU367" s="46" t="s">
        <v>1148</v>
      </c>
      <c r="AV367" s="46">
        <v>21</v>
      </c>
      <c r="AW367" s="46" t="s">
        <v>1148</v>
      </c>
      <c r="AX367" s="46">
        <v>2</v>
      </c>
      <c r="AY367" s="46" t="s">
        <v>1148</v>
      </c>
      <c r="AZ367" s="46">
        <v>2</v>
      </c>
      <c r="BA367" s="46" t="s">
        <v>1148</v>
      </c>
      <c r="BB367" s="46">
        <v>7</v>
      </c>
      <c r="BC367" s="46" t="s">
        <v>1148</v>
      </c>
      <c r="BD367" s="46">
        <v>0</v>
      </c>
      <c r="BE367" s="46" t="s">
        <v>1148</v>
      </c>
      <c r="BF367" s="209">
        <v>32</v>
      </c>
      <c r="BG367" s="7" t="s">
        <v>1148</v>
      </c>
      <c r="BI367" s="83">
        <v>6619</v>
      </c>
      <c r="BJ367" s="46" t="s">
        <v>1148</v>
      </c>
      <c r="BK367" s="83">
        <v>2018</v>
      </c>
      <c r="BL367" s="46" t="s">
        <v>1148</v>
      </c>
      <c r="BM367" s="83">
        <v>1008</v>
      </c>
      <c r="BN367" s="46" t="s">
        <v>1148</v>
      </c>
      <c r="BO367" s="83">
        <v>1548</v>
      </c>
      <c r="BP367" s="46" t="s">
        <v>1148</v>
      </c>
      <c r="BQ367" s="83">
        <v>0</v>
      </c>
      <c r="BR367" s="46" t="s">
        <v>1148</v>
      </c>
      <c r="BS367" s="85">
        <v>11193</v>
      </c>
      <c r="BT367" s="46" t="s">
        <v>1148</v>
      </c>
      <c r="BU367" s="46">
        <v>8</v>
      </c>
      <c r="BV367" s="46" t="s">
        <v>1148</v>
      </c>
      <c r="BW367" s="46">
        <v>2</v>
      </c>
      <c r="BX367" s="46" t="s">
        <v>1148</v>
      </c>
      <c r="BY367" s="46">
        <v>1</v>
      </c>
      <c r="BZ367" s="46" t="s">
        <v>1148</v>
      </c>
      <c r="CA367" s="46">
        <v>2</v>
      </c>
      <c r="CB367" s="46" t="s">
        <v>1148</v>
      </c>
      <c r="CC367" s="46">
        <v>0</v>
      </c>
      <c r="CD367" s="46" t="s">
        <v>1148</v>
      </c>
      <c r="CE367" s="209">
        <v>13</v>
      </c>
      <c r="CF367" s="7" t="s">
        <v>1148</v>
      </c>
      <c r="CH367" s="41">
        <v>0</v>
      </c>
      <c r="CI367" s="41" t="s">
        <v>1148</v>
      </c>
      <c r="CJ367" s="41">
        <v>0</v>
      </c>
      <c r="CK367" s="41" t="s">
        <v>1148</v>
      </c>
      <c r="CL367" s="41">
        <v>0</v>
      </c>
      <c r="CM367" s="41" t="s">
        <v>1148</v>
      </c>
      <c r="CN367" s="41">
        <v>0</v>
      </c>
      <c r="CO367" s="41" t="s">
        <v>1148</v>
      </c>
      <c r="CP367" s="43">
        <v>0</v>
      </c>
      <c r="CQ367" s="7" t="s">
        <v>1148</v>
      </c>
      <c r="CS367" s="39">
        <v>0</v>
      </c>
      <c r="CT367" s="39" t="s">
        <v>1148</v>
      </c>
      <c r="CU367" s="39">
        <v>0</v>
      </c>
      <c r="CV367" s="39" t="s">
        <v>1148</v>
      </c>
      <c r="CW367" s="39">
        <v>0</v>
      </c>
      <c r="CX367" s="39" t="s">
        <v>1148</v>
      </c>
      <c r="CY367" s="39">
        <v>0</v>
      </c>
      <c r="CZ367" s="39" t="s">
        <v>1148</v>
      </c>
      <c r="DA367" s="44">
        <v>0</v>
      </c>
      <c r="DB367" s="7" t="s">
        <v>1148</v>
      </c>
      <c r="DC367" s="1" t="str">
        <f t="shared" si="5"/>
        <v>No</v>
      </c>
    </row>
    <row r="368" spans="1:107">
      <c r="A368" s="7" t="s">
        <v>805</v>
      </c>
      <c r="B368" s="7" t="s">
        <v>806</v>
      </c>
      <c r="C368" s="37" t="s">
        <v>46</v>
      </c>
      <c r="D368" s="298">
        <v>6127</v>
      </c>
      <c r="E368" s="299">
        <v>60127</v>
      </c>
      <c r="F368" s="27" t="s">
        <v>164</v>
      </c>
      <c r="G368" s="73" t="s">
        <v>160</v>
      </c>
      <c r="H368" s="35">
        <v>899703</v>
      </c>
      <c r="I368" s="35">
        <v>10</v>
      </c>
      <c r="J368" s="294"/>
      <c r="K368" s="8">
        <v>80151</v>
      </c>
      <c r="L368" s="8" t="s">
        <v>1148</v>
      </c>
      <c r="M368" s="8">
        <v>0</v>
      </c>
      <c r="N368" s="9" t="s">
        <v>1148</v>
      </c>
      <c r="O368" s="8">
        <v>0</v>
      </c>
      <c r="P368" s="9" t="s">
        <v>1148</v>
      </c>
      <c r="Q368" s="8">
        <v>18823</v>
      </c>
      <c r="R368" s="9" t="s">
        <v>1148</v>
      </c>
      <c r="S368" s="8">
        <v>0</v>
      </c>
      <c r="T368" s="9" t="s">
        <v>1148</v>
      </c>
      <c r="U368" s="33">
        <v>98974</v>
      </c>
      <c r="V368" s="9" t="s">
        <v>1148</v>
      </c>
      <c r="W368" s="30">
        <v>40</v>
      </c>
      <c r="X368" s="9" t="s">
        <v>1148</v>
      </c>
      <c r="Y368" s="30">
        <v>0</v>
      </c>
      <c r="Z368" s="9" t="s">
        <v>1148</v>
      </c>
      <c r="AA368" s="30">
        <v>0</v>
      </c>
      <c r="AB368" s="9" t="s">
        <v>1148</v>
      </c>
      <c r="AC368" s="30">
        <v>10</v>
      </c>
      <c r="AD368" s="9" t="s">
        <v>1148</v>
      </c>
      <c r="AE368" s="80">
        <v>0</v>
      </c>
      <c r="AF368" s="46" t="s">
        <v>1148</v>
      </c>
      <c r="AG368" s="88">
        <v>50</v>
      </c>
      <c r="AH368" s="47" t="s">
        <v>1148</v>
      </c>
      <c r="AJ368" s="83">
        <v>80151</v>
      </c>
      <c r="AK368" s="46" t="s">
        <v>1148</v>
      </c>
      <c r="AL368" s="83">
        <v>0</v>
      </c>
      <c r="AM368" s="46" t="s">
        <v>1148</v>
      </c>
      <c r="AN368" s="83">
        <v>0</v>
      </c>
      <c r="AO368" s="46" t="s">
        <v>1148</v>
      </c>
      <c r="AP368" s="83">
        <v>18823</v>
      </c>
      <c r="AQ368" s="46" t="s">
        <v>1148</v>
      </c>
      <c r="AR368" s="83">
        <v>0</v>
      </c>
      <c r="AS368" s="46" t="s">
        <v>1148</v>
      </c>
      <c r="AT368" s="204">
        <v>98974</v>
      </c>
      <c r="AU368" s="46" t="s">
        <v>1148</v>
      </c>
      <c r="AV368" s="46">
        <v>40</v>
      </c>
      <c r="AW368" s="46" t="s">
        <v>1148</v>
      </c>
      <c r="AX368" s="46">
        <v>0</v>
      </c>
      <c r="AY368" s="46" t="s">
        <v>1148</v>
      </c>
      <c r="AZ368" s="46">
        <v>0</v>
      </c>
      <c r="BA368" s="46" t="s">
        <v>1148</v>
      </c>
      <c r="BB368" s="46">
        <v>10</v>
      </c>
      <c r="BC368" s="46" t="s">
        <v>1148</v>
      </c>
      <c r="BD368" s="46">
        <v>0</v>
      </c>
      <c r="BE368" s="46" t="s">
        <v>1148</v>
      </c>
      <c r="BF368" s="209">
        <v>50</v>
      </c>
      <c r="BG368" s="7" t="s">
        <v>1148</v>
      </c>
      <c r="BI368" s="83">
        <v>0</v>
      </c>
      <c r="BJ368" s="46" t="s">
        <v>1148</v>
      </c>
      <c r="BK368" s="83">
        <v>0</v>
      </c>
      <c r="BL368" s="46" t="s">
        <v>1148</v>
      </c>
      <c r="BM368" s="83">
        <v>0</v>
      </c>
      <c r="BN368" s="46" t="s">
        <v>1148</v>
      </c>
      <c r="BO368" s="83">
        <v>0</v>
      </c>
      <c r="BP368" s="46" t="s">
        <v>1148</v>
      </c>
      <c r="BQ368" s="83">
        <v>0</v>
      </c>
      <c r="BR368" s="46" t="s">
        <v>1148</v>
      </c>
      <c r="BS368" s="85">
        <v>0</v>
      </c>
      <c r="BT368" s="46" t="s">
        <v>1148</v>
      </c>
      <c r="BU368" s="46">
        <v>0</v>
      </c>
      <c r="BV368" s="46" t="s">
        <v>1148</v>
      </c>
      <c r="BW368" s="46">
        <v>0</v>
      </c>
      <c r="BX368" s="46" t="s">
        <v>1148</v>
      </c>
      <c r="BY368" s="46">
        <v>0</v>
      </c>
      <c r="BZ368" s="46" t="s">
        <v>1148</v>
      </c>
      <c r="CA368" s="46">
        <v>0</v>
      </c>
      <c r="CB368" s="46" t="s">
        <v>1148</v>
      </c>
      <c r="CC368" s="46">
        <v>0</v>
      </c>
      <c r="CD368" s="46" t="s">
        <v>1148</v>
      </c>
      <c r="CE368" s="209">
        <v>0</v>
      </c>
      <c r="CF368" s="7" t="s">
        <v>1148</v>
      </c>
      <c r="CH368" s="41">
        <v>0</v>
      </c>
      <c r="CI368" s="41" t="s">
        <v>123</v>
      </c>
      <c r="CJ368" s="41">
        <v>0</v>
      </c>
      <c r="CK368" s="41" t="s">
        <v>1148</v>
      </c>
      <c r="CL368" s="41">
        <v>0</v>
      </c>
      <c r="CM368" s="41" t="s">
        <v>1148</v>
      </c>
      <c r="CN368" s="41">
        <v>0</v>
      </c>
      <c r="CO368" s="41" t="s">
        <v>1148</v>
      </c>
      <c r="CP368" s="43">
        <v>0</v>
      </c>
      <c r="CQ368" s="7" t="s">
        <v>123</v>
      </c>
      <c r="CS368" s="39">
        <v>0</v>
      </c>
      <c r="CT368" s="39" t="s">
        <v>123</v>
      </c>
      <c r="CU368" s="39" t="s">
        <v>1148</v>
      </c>
      <c r="CV368" s="39" t="s">
        <v>1148</v>
      </c>
      <c r="CW368" s="39" t="s">
        <v>1148</v>
      </c>
      <c r="CX368" s="39" t="s">
        <v>1148</v>
      </c>
      <c r="CY368" s="39">
        <v>0</v>
      </c>
      <c r="CZ368" s="39" t="s">
        <v>1148</v>
      </c>
      <c r="DA368" s="44">
        <v>0</v>
      </c>
      <c r="DB368" s="7" t="s">
        <v>123</v>
      </c>
      <c r="DC368" s="1" t="str">
        <f t="shared" si="5"/>
        <v>Yes</v>
      </c>
    </row>
    <row r="369" spans="1:107">
      <c r="A369" s="7" t="s">
        <v>312</v>
      </c>
      <c r="B369" s="7" t="s">
        <v>313</v>
      </c>
      <c r="C369" s="37" t="s">
        <v>70</v>
      </c>
      <c r="D369" s="298">
        <v>2006</v>
      </c>
      <c r="E369" s="299">
        <v>20006</v>
      </c>
      <c r="F369" s="27" t="s">
        <v>164</v>
      </c>
      <c r="G369" s="73" t="s">
        <v>160</v>
      </c>
      <c r="H369" s="35">
        <v>18351295</v>
      </c>
      <c r="I369" s="35">
        <v>9</v>
      </c>
      <c r="J369" s="294"/>
      <c r="K369" s="8">
        <v>49954</v>
      </c>
      <c r="L369" s="8" t="s">
        <v>1148</v>
      </c>
      <c r="M369" s="8">
        <v>6227</v>
      </c>
      <c r="N369" s="9" t="s">
        <v>1148</v>
      </c>
      <c r="O369" s="8">
        <v>2176</v>
      </c>
      <c r="P369" s="9" t="s">
        <v>1148</v>
      </c>
      <c r="Q369" s="8">
        <v>4039</v>
      </c>
      <c r="R369" s="9" t="s">
        <v>1148</v>
      </c>
      <c r="S369" s="8">
        <v>0</v>
      </c>
      <c r="T369" s="9" t="s">
        <v>1148</v>
      </c>
      <c r="U369" s="33">
        <v>62396</v>
      </c>
      <c r="V369" s="9" t="s">
        <v>1148</v>
      </c>
      <c r="W369" s="30">
        <v>40</v>
      </c>
      <c r="X369" s="9" t="s">
        <v>1148</v>
      </c>
      <c r="Y369" s="30">
        <v>3.2</v>
      </c>
      <c r="Z369" s="9" t="s">
        <v>1148</v>
      </c>
      <c r="AA369" s="30">
        <v>2</v>
      </c>
      <c r="AB369" s="9" t="s">
        <v>1148</v>
      </c>
      <c r="AC369" s="30">
        <v>2</v>
      </c>
      <c r="AD369" s="9" t="s">
        <v>1148</v>
      </c>
      <c r="AE369" s="80">
        <v>0</v>
      </c>
      <c r="AF369" s="46" t="s">
        <v>1148</v>
      </c>
      <c r="AG369" s="88">
        <v>47.2</v>
      </c>
      <c r="AH369" s="47" t="s">
        <v>1148</v>
      </c>
      <c r="AJ369" s="83">
        <v>30318</v>
      </c>
      <c r="AK369" s="46" t="s">
        <v>1148</v>
      </c>
      <c r="AL369" s="83">
        <v>6227</v>
      </c>
      <c r="AM369" s="46" t="s">
        <v>1148</v>
      </c>
      <c r="AN369" s="83">
        <v>0</v>
      </c>
      <c r="AO369" s="46" t="s">
        <v>1148</v>
      </c>
      <c r="AP369" s="83">
        <v>2439</v>
      </c>
      <c r="AQ369" s="46" t="s">
        <v>1148</v>
      </c>
      <c r="AR369" s="83">
        <v>0</v>
      </c>
      <c r="AS369" s="46" t="s">
        <v>1148</v>
      </c>
      <c r="AT369" s="204">
        <v>38984</v>
      </c>
      <c r="AU369" s="46" t="s">
        <v>1148</v>
      </c>
      <c r="AV369" s="46">
        <v>14</v>
      </c>
      <c r="AW369" s="46" t="s">
        <v>1148</v>
      </c>
      <c r="AX369" s="46">
        <v>3.2</v>
      </c>
      <c r="AY369" s="46" t="s">
        <v>1148</v>
      </c>
      <c r="AZ369" s="46">
        <v>0</v>
      </c>
      <c r="BA369" s="46" t="s">
        <v>1148</v>
      </c>
      <c r="BB369" s="46">
        <v>1</v>
      </c>
      <c r="BC369" s="46" t="s">
        <v>1148</v>
      </c>
      <c r="BD369" s="46">
        <v>0</v>
      </c>
      <c r="BE369" s="46" t="s">
        <v>1148</v>
      </c>
      <c r="BF369" s="209">
        <v>18.2</v>
      </c>
      <c r="BG369" s="7" t="s">
        <v>1148</v>
      </c>
      <c r="BI369" s="83">
        <v>19636</v>
      </c>
      <c r="BJ369" s="46" t="s">
        <v>1148</v>
      </c>
      <c r="BK369" s="83">
        <v>0</v>
      </c>
      <c r="BL369" s="46" t="s">
        <v>1148</v>
      </c>
      <c r="BM369" s="83">
        <v>2176</v>
      </c>
      <c r="BN369" s="46" t="s">
        <v>1148</v>
      </c>
      <c r="BO369" s="83">
        <v>1600</v>
      </c>
      <c r="BP369" s="46" t="s">
        <v>1148</v>
      </c>
      <c r="BQ369" s="83">
        <v>0</v>
      </c>
      <c r="BR369" s="46" t="s">
        <v>1148</v>
      </c>
      <c r="BS369" s="85">
        <v>23412</v>
      </c>
      <c r="BT369" s="46" t="s">
        <v>1148</v>
      </c>
      <c r="BU369" s="46">
        <v>26</v>
      </c>
      <c r="BV369" s="46" t="s">
        <v>1148</v>
      </c>
      <c r="BW369" s="46">
        <v>0</v>
      </c>
      <c r="BX369" s="46" t="s">
        <v>1148</v>
      </c>
      <c r="BY369" s="46">
        <v>2</v>
      </c>
      <c r="BZ369" s="46" t="s">
        <v>1148</v>
      </c>
      <c r="CA369" s="46">
        <v>1</v>
      </c>
      <c r="CB369" s="46" t="s">
        <v>1148</v>
      </c>
      <c r="CC369" s="46">
        <v>0</v>
      </c>
      <c r="CD369" s="46" t="s">
        <v>1148</v>
      </c>
      <c r="CE369" s="209">
        <v>29</v>
      </c>
      <c r="CF369" s="7" t="s">
        <v>1148</v>
      </c>
      <c r="CH369" s="41">
        <v>996746</v>
      </c>
      <c r="CI369" s="41" t="s">
        <v>1148</v>
      </c>
      <c r="CJ369" s="41">
        <v>198707</v>
      </c>
      <c r="CK369" s="41" t="s">
        <v>1148</v>
      </c>
      <c r="CL369" s="41">
        <v>74212</v>
      </c>
      <c r="CM369" s="41" t="s">
        <v>1148</v>
      </c>
      <c r="CN369" s="41">
        <v>276180</v>
      </c>
      <c r="CO369" s="41" t="s">
        <v>1148</v>
      </c>
      <c r="CP369" s="43">
        <v>1545845</v>
      </c>
      <c r="CQ369" s="7" t="s">
        <v>1148</v>
      </c>
      <c r="CS369" s="39">
        <v>19.953277014853665</v>
      </c>
      <c r="CT369" s="39" t="s">
        <v>1148</v>
      </c>
      <c r="CU369" s="39">
        <v>31.910550827043519</v>
      </c>
      <c r="CV369" s="39" t="s">
        <v>1148</v>
      </c>
      <c r="CW369" s="39">
        <v>34.104779411764703</v>
      </c>
      <c r="CX369" s="39" t="s">
        <v>1148</v>
      </c>
      <c r="CY369" s="39">
        <v>68.378311463233473</v>
      </c>
      <c r="CZ369" s="39" t="s">
        <v>1148</v>
      </c>
      <c r="DA369" s="44">
        <v>24.774745175972818</v>
      </c>
      <c r="DB369" s="7" t="s">
        <v>1148</v>
      </c>
      <c r="DC369" s="1" t="str">
        <f t="shared" si="5"/>
        <v>No</v>
      </c>
    </row>
    <row r="370" spans="1:107">
      <c r="A370" s="7" t="s">
        <v>771</v>
      </c>
      <c r="B370" s="7" t="s">
        <v>772</v>
      </c>
      <c r="C370" s="37" t="s">
        <v>79</v>
      </c>
      <c r="D370" s="298">
        <v>4175</v>
      </c>
      <c r="E370" s="299">
        <v>40175</v>
      </c>
      <c r="F370" s="27" t="s">
        <v>159</v>
      </c>
      <c r="G370" s="73" t="s">
        <v>160</v>
      </c>
      <c r="H370" s="35">
        <v>2148346</v>
      </c>
      <c r="I370" s="35">
        <v>9</v>
      </c>
      <c r="J370" s="294"/>
      <c r="K370" s="8">
        <v>202280</v>
      </c>
      <c r="L370" s="8" t="s">
        <v>1148</v>
      </c>
      <c r="M370" s="8">
        <v>127010</v>
      </c>
      <c r="N370" s="9" t="s">
        <v>1148</v>
      </c>
      <c r="O370" s="8">
        <v>16640</v>
      </c>
      <c r="P370" s="9" t="s">
        <v>1148</v>
      </c>
      <c r="Q370" s="8">
        <v>72020</v>
      </c>
      <c r="R370" s="9" t="s">
        <v>1148</v>
      </c>
      <c r="S370" s="8">
        <v>0</v>
      </c>
      <c r="T370" s="9" t="s">
        <v>1148</v>
      </c>
      <c r="U370" s="33">
        <v>417950</v>
      </c>
      <c r="V370" s="9" t="s">
        <v>1148</v>
      </c>
      <c r="W370" s="30">
        <v>106</v>
      </c>
      <c r="X370" s="9" t="s">
        <v>1148</v>
      </c>
      <c r="Y370" s="30">
        <v>67</v>
      </c>
      <c r="Z370" s="9" t="s">
        <v>1148</v>
      </c>
      <c r="AA370" s="30">
        <v>9</v>
      </c>
      <c r="AB370" s="9" t="s">
        <v>1148</v>
      </c>
      <c r="AC370" s="30">
        <v>37</v>
      </c>
      <c r="AD370" s="9" t="s">
        <v>1148</v>
      </c>
      <c r="AE370" s="80">
        <v>0</v>
      </c>
      <c r="AF370" s="46" t="s">
        <v>1148</v>
      </c>
      <c r="AG370" s="88">
        <v>219</v>
      </c>
      <c r="AH370" s="47" t="s">
        <v>1148</v>
      </c>
      <c r="AJ370" s="83">
        <v>202280</v>
      </c>
      <c r="AK370" s="46" t="s">
        <v>1148</v>
      </c>
      <c r="AL370" s="83">
        <v>127010</v>
      </c>
      <c r="AM370" s="46" t="s">
        <v>1148</v>
      </c>
      <c r="AN370" s="83">
        <v>16640</v>
      </c>
      <c r="AO370" s="46" t="s">
        <v>1148</v>
      </c>
      <c r="AP370" s="83">
        <v>72020</v>
      </c>
      <c r="AQ370" s="46" t="s">
        <v>1148</v>
      </c>
      <c r="AR370" s="83">
        <v>0</v>
      </c>
      <c r="AS370" s="46" t="s">
        <v>1148</v>
      </c>
      <c r="AT370" s="204">
        <v>417950</v>
      </c>
      <c r="AU370" s="46" t="s">
        <v>1148</v>
      </c>
      <c r="AV370" s="46">
        <v>106</v>
      </c>
      <c r="AW370" s="46" t="s">
        <v>1148</v>
      </c>
      <c r="AX370" s="46">
        <v>67</v>
      </c>
      <c r="AY370" s="46" t="s">
        <v>1148</v>
      </c>
      <c r="AZ370" s="46">
        <v>9</v>
      </c>
      <c r="BA370" s="46" t="s">
        <v>1148</v>
      </c>
      <c r="BB370" s="46">
        <v>37</v>
      </c>
      <c r="BC370" s="46" t="s">
        <v>1148</v>
      </c>
      <c r="BD370" s="46">
        <v>0</v>
      </c>
      <c r="BE370" s="46" t="s">
        <v>1148</v>
      </c>
      <c r="BF370" s="209">
        <v>219</v>
      </c>
      <c r="BG370" s="7" t="s">
        <v>1148</v>
      </c>
      <c r="BI370" s="83">
        <v>0</v>
      </c>
      <c r="BJ370" s="46" t="s">
        <v>1148</v>
      </c>
      <c r="BK370" s="83">
        <v>0</v>
      </c>
      <c r="BL370" s="46" t="s">
        <v>1148</v>
      </c>
      <c r="BM370" s="83">
        <v>0</v>
      </c>
      <c r="BN370" s="46" t="s">
        <v>1148</v>
      </c>
      <c r="BO370" s="83">
        <v>0</v>
      </c>
      <c r="BP370" s="46" t="s">
        <v>1148</v>
      </c>
      <c r="BQ370" s="83">
        <v>0</v>
      </c>
      <c r="BR370" s="46" t="s">
        <v>1148</v>
      </c>
      <c r="BS370" s="85">
        <v>0</v>
      </c>
      <c r="BT370" s="46" t="s">
        <v>1148</v>
      </c>
      <c r="BU370" s="46">
        <v>0</v>
      </c>
      <c r="BV370" s="46" t="s">
        <v>1148</v>
      </c>
      <c r="BW370" s="46">
        <v>0</v>
      </c>
      <c r="BX370" s="46" t="s">
        <v>1148</v>
      </c>
      <c r="BY370" s="46">
        <v>0</v>
      </c>
      <c r="BZ370" s="46" t="s">
        <v>1148</v>
      </c>
      <c r="CA370" s="46">
        <v>0</v>
      </c>
      <c r="CB370" s="46" t="s">
        <v>1148</v>
      </c>
      <c r="CC370" s="46">
        <v>0</v>
      </c>
      <c r="CD370" s="46" t="s">
        <v>1148</v>
      </c>
      <c r="CE370" s="209">
        <v>0</v>
      </c>
      <c r="CF370" s="7" t="s">
        <v>1148</v>
      </c>
      <c r="CH370" s="41">
        <v>7145006</v>
      </c>
      <c r="CI370" s="41" t="s">
        <v>1148</v>
      </c>
      <c r="CJ370" s="41">
        <v>4018819</v>
      </c>
      <c r="CK370" s="41" t="s">
        <v>1148</v>
      </c>
      <c r="CL370" s="41">
        <v>471408</v>
      </c>
      <c r="CM370" s="41" t="s">
        <v>1148</v>
      </c>
      <c r="CN370" s="41">
        <v>1701229</v>
      </c>
      <c r="CO370" s="41" t="s">
        <v>1148</v>
      </c>
      <c r="CP370" s="43">
        <v>13336462</v>
      </c>
      <c r="CQ370" s="7" t="s">
        <v>1148</v>
      </c>
      <c r="CS370" s="39">
        <v>35.32235515127546</v>
      </c>
      <c r="CT370" s="39" t="s">
        <v>1148</v>
      </c>
      <c r="CU370" s="39">
        <v>31.641752617904103</v>
      </c>
      <c r="CV370" s="39" t="s">
        <v>1148</v>
      </c>
      <c r="CW370" s="39">
        <v>28.329807692307693</v>
      </c>
      <c r="CX370" s="39" t="s">
        <v>1148</v>
      </c>
      <c r="CY370" s="39">
        <v>23.621618994723686</v>
      </c>
      <c r="CZ370" s="39" t="s">
        <v>1148</v>
      </c>
      <c r="DA370" s="44">
        <v>31.909228376600073</v>
      </c>
      <c r="DB370" s="7" t="s">
        <v>1148</v>
      </c>
      <c r="DC370" s="1" t="str">
        <f t="shared" si="5"/>
        <v>No</v>
      </c>
    </row>
    <row r="371" spans="1:107">
      <c r="A371" s="7" t="s">
        <v>300</v>
      </c>
      <c r="B371" s="7" t="s">
        <v>301</v>
      </c>
      <c r="C371" s="37" t="s">
        <v>86</v>
      </c>
      <c r="D371" s="298">
        <v>3058</v>
      </c>
      <c r="E371" s="299">
        <v>30058</v>
      </c>
      <c r="F371" s="27" t="s">
        <v>164</v>
      </c>
      <c r="G371" s="73" t="s">
        <v>160</v>
      </c>
      <c r="H371" s="35">
        <v>4586770</v>
      </c>
      <c r="I371" s="35">
        <v>8</v>
      </c>
      <c r="J371" s="294"/>
      <c r="K371" s="8">
        <v>50503</v>
      </c>
      <c r="L371" s="8" t="s">
        <v>1148</v>
      </c>
      <c r="M371" s="8">
        <v>5057</v>
      </c>
      <c r="N371" s="9" t="s">
        <v>1148</v>
      </c>
      <c r="O371" s="8">
        <v>0</v>
      </c>
      <c r="P371" s="9" t="s">
        <v>1148</v>
      </c>
      <c r="Q371" s="8">
        <v>6686</v>
      </c>
      <c r="R371" s="9" t="s">
        <v>1148</v>
      </c>
      <c r="S371" s="8">
        <v>0</v>
      </c>
      <c r="T371" s="9" t="s">
        <v>1148</v>
      </c>
      <c r="U371" s="33">
        <v>62246</v>
      </c>
      <c r="V371" s="9" t="s">
        <v>1148</v>
      </c>
      <c r="W371" s="30">
        <v>37.700000000000003</v>
      </c>
      <c r="X371" s="9" t="s">
        <v>1148</v>
      </c>
      <c r="Y371" s="30">
        <v>2.7</v>
      </c>
      <c r="Z371" s="9" t="s">
        <v>1148</v>
      </c>
      <c r="AA371" s="30">
        <v>0</v>
      </c>
      <c r="AB371" s="9" t="s">
        <v>1148</v>
      </c>
      <c r="AC371" s="30">
        <v>43.55</v>
      </c>
      <c r="AD371" s="9" t="s">
        <v>1148</v>
      </c>
      <c r="AE371" s="80">
        <v>0</v>
      </c>
      <c r="AF371" s="46" t="s">
        <v>1148</v>
      </c>
      <c r="AG371" s="88">
        <v>83.95</v>
      </c>
      <c r="AH371" s="47" t="s">
        <v>1148</v>
      </c>
      <c r="AJ371" s="83">
        <v>40618</v>
      </c>
      <c r="AK371" s="46" t="s">
        <v>1148</v>
      </c>
      <c r="AL371" s="83">
        <v>5057</v>
      </c>
      <c r="AM371" s="46" t="s">
        <v>1148</v>
      </c>
      <c r="AN371" s="83">
        <v>0</v>
      </c>
      <c r="AO371" s="46" t="s">
        <v>1148</v>
      </c>
      <c r="AP371" s="83">
        <v>6686</v>
      </c>
      <c r="AQ371" s="46" t="s">
        <v>1148</v>
      </c>
      <c r="AR371" s="83">
        <v>0</v>
      </c>
      <c r="AS371" s="46" t="s">
        <v>1148</v>
      </c>
      <c r="AT371" s="204">
        <v>52361</v>
      </c>
      <c r="AU371" s="46" t="s">
        <v>1148</v>
      </c>
      <c r="AV371" s="46">
        <v>23.7</v>
      </c>
      <c r="AW371" s="46" t="s">
        <v>1148</v>
      </c>
      <c r="AX371" s="46">
        <v>2.7</v>
      </c>
      <c r="AY371" s="46" t="s">
        <v>1148</v>
      </c>
      <c r="AZ371" s="46">
        <v>0</v>
      </c>
      <c r="BA371" s="46" t="s">
        <v>1148</v>
      </c>
      <c r="BB371" s="46">
        <v>43.55</v>
      </c>
      <c r="BC371" s="46" t="s">
        <v>1148</v>
      </c>
      <c r="BD371" s="46">
        <v>0</v>
      </c>
      <c r="BE371" s="46" t="s">
        <v>1148</v>
      </c>
      <c r="BF371" s="209">
        <v>69.95</v>
      </c>
      <c r="BG371" s="7" t="s">
        <v>1148</v>
      </c>
      <c r="BI371" s="83">
        <v>9885</v>
      </c>
      <c r="BJ371" s="46" t="s">
        <v>1148</v>
      </c>
      <c r="BK371" s="83">
        <v>0</v>
      </c>
      <c r="BL371" s="46" t="s">
        <v>1148</v>
      </c>
      <c r="BM371" s="83">
        <v>0</v>
      </c>
      <c r="BN371" s="46" t="s">
        <v>1148</v>
      </c>
      <c r="BO371" s="83">
        <v>0</v>
      </c>
      <c r="BP371" s="46" t="s">
        <v>1148</v>
      </c>
      <c r="BQ371" s="83">
        <v>0</v>
      </c>
      <c r="BR371" s="46" t="s">
        <v>1148</v>
      </c>
      <c r="BS371" s="85">
        <v>9885</v>
      </c>
      <c r="BT371" s="46" t="s">
        <v>1148</v>
      </c>
      <c r="BU371" s="46">
        <v>14</v>
      </c>
      <c r="BV371" s="46" t="s">
        <v>1148</v>
      </c>
      <c r="BW371" s="46">
        <v>0</v>
      </c>
      <c r="BX371" s="46" t="s">
        <v>1148</v>
      </c>
      <c r="BY371" s="46">
        <v>0</v>
      </c>
      <c r="BZ371" s="46" t="s">
        <v>1148</v>
      </c>
      <c r="CA371" s="46">
        <v>0</v>
      </c>
      <c r="CB371" s="46" t="s">
        <v>1148</v>
      </c>
      <c r="CC371" s="46">
        <v>0</v>
      </c>
      <c r="CD371" s="46" t="s">
        <v>1148</v>
      </c>
      <c r="CE371" s="209">
        <v>14</v>
      </c>
      <c r="CF371" s="7" t="s">
        <v>1148</v>
      </c>
      <c r="CH371" s="41">
        <v>1249628</v>
      </c>
      <c r="CI371" s="41" t="s">
        <v>1148</v>
      </c>
      <c r="CJ371" s="41">
        <v>97624</v>
      </c>
      <c r="CK371" s="41" t="s">
        <v>1148</v>
      </c>
      <c r="CL371" s="41">
        <v>0</v>
      </c>
      <c r="CM371" s="41" t="s">
        <v>1148</v>
      </c>
      <c r="CN371" s="41">
        <v>310404</v>
      </c>
      <c r="CO371" s="41" t="s">
        <v>1148</v>
      </c>
      <c r="CP371" s="43">
        <v>1657656</v>
      </c>
      <c r="CQ371" s="7" t="s">
        <v>1148</v>
      </c>
      <c r="CS371" s="39">
        <v>24.743638991743065</v>
      </c>
      <c r="CT371" s="39" t="s">
        <v>1148</v>
      </c>
      <c r="CU371" s="39">
        <v>19.304726122206841</v>
      </c>
      <c r="CV371" s="39" t="s">
        <v>1148</v>
      </c>
      <c r="CW371" s="39" t="s">
        <v>1148</v>
      </c>
      <c r="CX371" s="39" t="s">
        <v>1148</v>
      </c>
      <c r="CY371" s="39">
        <v>46.425964702363146</v>
      </c>
      <c r="CZ371" s="39" t="s">
        <v>1148</v>
      </c>
      <c r="DA371" s="44">
        <v>26.630723259325901</v>
      </c>
      <c r="DB371" s="7" t="s">
        <v>1148</v>
      </c>
      <c r="DC371" s="1" t="str">
        <f t="shared" si="5"/>
        <v>No</v>
      </c>
    </row>
    <row r="372" spans="1:107">
      <c r="A372" s="7" t="s">
        <v>749</v>
      </c>
      <c r="B372" s="7" t="s">
        <v>554</v>
      </c>
      <c r="C372" s="37" t="s">
        <v>42</v>
      </c>
      <c r="D372" s="298">
        <v>5179</v>
      </c>
      <c r="E372" s="299">
        <v>50179</v>
      </c>
      <c r="F372" s="27" t="s">
        <v>189</v>
      </c>
      <c r="G372" s="73" t="s">
        <v>160</v>
      </c>
      <c r="H372" s="35">
        <v>8608208</v>
      </c>
      <c r="I372" s="35">
        <v>7</v>
      </c>
      <c r="J372" s="294"/>
      <c r="K372" s="8">
        <v>18422</v>
      </c>
      <c r="L372" s="8" t="s">
        <v>1148</v>
      </c>
      <c r="M372" s="8">
        <v>0</v>
      </c>
      <c r="N372" s="9" t="s">
        <v>1148</v>
      </c>
      <c r="O372" s="8">
        <v>0</v>
      </c>
      <c r="P372" s="9" t="s">
        <v>1148</v>
      </c>
      <c r="Q372" s="8">
        <v>5402</v>
      </c>
      <c r="R372" s="9" t="s">
        <v>1148</v>
      </c>
      <c r="S372" s="8">
        <v>0</v>
      </c>
      <c r="T372" s="9" t="s">
        <v>1148</v>
      </c>
      <c r="U372" s="33">
        <v>23824</v>
      </c>
      <c r="V372" s="9" t="s">
        <v>1148</v>
      </c>
      <c r="W372" s="30">
        <v>10</v>
      </c>
      <c r="X372" s="9" t="s">
        <v>1148</v>
      </c>
      <c r="Y372" s="30">
        <v>0</v>
      </c>
      <c r="Z372" s="9" t="s">
        <v>1148</v>
      </c>
      <c r="AA372" s="30">
        <v>0</v>
      </c>
      <c r="AB372" s="9" t="s">
        <v>1148</v>
      </c>
      <c r="AC372" s="30">
        <v>3</v>
      </c>
      <c r="AD372" s="9" t="s">
        <v>1148</v>
      </c>
      <c r="AE372" s="80">
        <v>0</v>
      </c>
      <c r="AF372" s="46" t="s">
        <v>1148</v>
      </c>
      <c r="AG372" s="88">
        <v>13</v>
      </c>
      <c r="AH372" s="47" t="s">
        <v>1148</v>
      </c>
      <c r="AJ372" s="83">
        <v>18422</v>
      </c>
      <c r="AK372" s="46" t="s">
        <v>1148</v>
      </c>
      <c r="AL372" s="83">
        <v>0</v>
      </c>
      <c r="AM372" s="46" t="s">
        <v>1148</v>
      </c>
      <c r="AN372" s="83">
        <v>0</v>
      </c>
      <c r="AO372" s="46" t="s">
        <v>1148</v>
      </c>
      <c r="AP372" s="83">
        <v>5402</v>
      </c>
      <c r="AQ372" s="46" t="s">
        <v>1148</v>
      </c>
      <c r="AR372" s="83">
        <v>0</v>
      </c>
      <c r="AS372" s="46" t="s">
        <v>1148</v>
      </c>
      <c r="AT372" s="204">
        <v>23824</v>
      </c>
      <c r="AU372" s="46" t="s">
        <v>1148</v>
      </c>
      <c r="AV372" s="46">
        <v>10</v>
      </c>
      <c r="AW372" s="46" t="s">
        <v>1148</v>
      </c>
      <c r="AX372" s="46">
        <v>0</v>
      </c>
      <c r="AY372" s="46" t="s">
        <v>1148</v>
      </c>
      <c r="AZ372" s="46">
        <v>0</v>
      </c>
      <c r="BA372" s="46" t="s">
        <v>1148</v>
      </c>
      <c r="BB372" s="46">
        <v>3</v>
      </c>
      <c r="BC372" s="46" t="s">
        <v>1148</v>
      </c>
      <c r="BD372" s="46">
        <v>0</v>
      </c>
      <c r="BE372" s="46" t="s">
        <v>1148</v>
      </c>
      <c r="BF372" s="209">
        <v>13</v>
      </c>
      <c r="BG372" s="7" t="s">
        <v>1148</v>
      </c>
      <c r="BI372" s="83">
        <v>0</v>
      </c>
      <c r="BJ372" s="46" t="s">
        <v>1148</v>
      </c>
      <c r="BK372" s="83">
        <v>0</v>
      </c>
      <c r="BL372" s="46" t="s">
        <v>1148</v>
      </c>
      <c r="BM372" s="83">
        <v>0</v>
      </c>
      <c r="BN372" s="46" t="s">
        <v>1148</v>
      </c>
      <c r="BO372" s="83">
        <v>0</v>
      </c>
      <c r="BP372" s="46" t="s">
        <v>1148</v>
      </c>
      <c r="BQ372" s="83">
        <v>0</v>
      </c>
      <c r="BR372" s="46" t="s">
        <v>1148</v>
      </c>
      <c r="BS372" s="85">
        <v>0</v>
      </c>
      <c r="BT372" s="46" t="s">
        <v>1148</v>
      </c>
      <c r="BU372" s="46">
        <v>0</v>
      </c>
      <c r="BV372" s="46" t="s">
        <v>1148</v>
      </c>
      <c r="BW372" s="46">
        <v>0</v>
      </c>
      <c r="BX372" s="46" t="s">
        <v>1148</v>
      </c>
      <c r="BY372" s="46">
        <v>0</v>
      </c>
      <c r="BZ372" s="46" t="s">
        <v>1148</v>
      </c>
      <c r="CA372" s="46">
        <v>0</v>
      </c>
      <c r="CB372" s="46" t="s">
        <v>1148</v>
      </c>
      <c r="CC372" s="46">
        <v>0</v>
      </c>
      <c r="CD372" s="46" t="s">
        <v>1148</v>
      </c>
      <c r="CE372" s="209">
        <v>0</v>
      </c>
      <c r="CF372" s="7" t="s">
        <v>1148</v>
      </c>
      <c r="CH372" s="41">
        <v>0</v>
      </c>
      <c r="CI372" s="41" t="s">
        <v>1148</v>
      </c>
      <c r="CJ372" s="41">
        <v>0</v>
      </c>
      <c r="CK372" s="41" t="s">
        <v>1148</v>
      </c>
      <c r="CL372" s="41">
        <v>0</v>
      </c>
      <c r="CM372" s="41" t="s">
        <v>1148</v>
      </c>
      <c r="CN372" s="41">
        <v>0</v>
      </c>
      <c r="CO372" s="41" t="s">
        <v>1148</v>
      </c>
      <c r="CP372" s="43">
        <v>0</v>
      </c>
      <c r="CQ372" s="7" t="s">
        <v>1148</v>
      </c>
      <c r="CS372" s="39">
        <v>0</v>
      </c>
      <c r="CT372" s="39" t="s">
        <v>1148</v>
      </c>
      <c r="CU372" s="39" t="s">
        <v>1148</v>
      </c>
      <c r="CV372" s="39" t="s">
        <v>1148</v>
      </c>
      <c r="CW372" s="39" t="s">
        <v>1148</v>
      </c>
      <c r="CX372" s="39" t="s">
        <v>1148</v>
      </c>
      <c r="CY372" s="39">
        <v>0</v>
      </c>
      <c r="CZ372" s="39" t="s">
        <v>1148</v>
      </c>
      <c r="DA372" s="44">
        <v>0</v>
      </c>
      <c r="DB372" s="7" t="s">
        <v>1148</v>
      </c>
      <c r="DC372" s="1" t="str">
        <f t="shared" si="5"/>
        <v>No</v>
      </c>
    </row>
    <row r="373" spans="1:107">
      <c r="A373" s="7" t="s">
        <v>342</v>
      </c>
      <c r="B373" s="7" t="s">
        <v>343</v>
      </c>
      <c r="C373" s="37" t="s">
        <v>38</v>
      </c>
      <c r="D373" s="298">
        <v>7030</v>
      </c>
      <c r="E373" s="299">
        <v>70030</v>
      </c>
      <c r="F373" s="27" t="s">
        <v>164</v>
      </c>
      <c r="G373" s="73" t="s">
        <v>160</v>
      </c>
      <c r="H373" s="35">
        <v>106621</v>
      </c>
      <c r="I373" s="35">
        <v>7</v>
      </c>
      <c r="J373" s="294"/>
      <c r="K373" s="8">
        <v>21819</v>
      </c>
      <c r="L373" s="8" t="s">
        <v>1148</v>
      </c>
      <c r="M373" s="8">
        <v>4788</v>
      </c>
      <c r="N373" s="9" t="s">
        <v>1148</v>
      </c>
      <c r="O373" s="8">
        <v>0</v>
      </c>
      <c r="P373" s="9" t="s">
        <v>1148</v>
      </c>
      <c r="Q373" s="8">
        <v>1872</v>
      </c>
      <c r="R373" s="9" t="s">
        <v>1148</v>
      </c>
      <c r="S373" s="8">
        <v>0</v>
      </c>
      <c r="T373" s="9" t="s">
        <v>1148</v>
      </c>
      <c r="U373" s="33">
        <v>28479</v>
      </c>
      <c r="V373" s="9" t="s">
        <v>1148</v>
      </c>
      <c r="W373" s="30">
        <v>17</v>
      </c>
      <c r="X373" s="9" t="s">
        <v>1148</v>
      </c>
      <c r="Y373" s="30">
        <v>3</v>
      </c>
      <c r="Z373" s="9" t="s">
        <v>1148</v>
      </c>
      <c r="AA373" s="30">
        <v>0</v>
      </c>
      <c r="AB373" s="9" t="s">
        <v>1148</v>
      </c>
      <c r="AC373" s="30">
        <v>2</v>
      </c>
      <c r="AD373" s="9" t="s">
        <v>1148</v>
      </c>
      <c r="AE373" s="80">
        <v>0</v>
      </c>
      <c r="AF373" s="46" t="s">
        <v>1148</v>
      </c>
      <c r="AG373" s="88">
        <v>22</v>
      </c>
      <c r="AH373" s="47" t="s">
        <v>1148</v>
      </c>
      <c r="AJ373" s="83">
        <v>13373</v>
      </c>
      <c r="AK373" s="46" t="s">
        <v>1148</v>
      </c>
      <c r="AL373" s="83">
        <v>3587</v>
      </c>
      <c r="AM373" s="46" t="s">
        <v>1148</v>
      </c>
      <c r="AN373" s="83">
        <v>0</v>
      </c>
      <c r="AO373" s="46" t="s">
        <v>1148</v>
      </c>
      <c r="AP373" s="83">
        <v>1833</v>
      </c>
      <c r="AQ373" s="46" t="s">
        <v>1148</v>
      </c>
      <c r="AR373" s="83">
        <v>0</v>
      </c>
      <c r="AS373" s="46" t="s">
        <v>1148</v>
      </c>
      <c r="AT373" s="204">
        <v>18793</v>
      </c>
      <c r="AU373" s="46" t="s">
        <v>1148</v>
      </c>
      <c r="AV373" s="46">
        <v>8</v>
      </c>
      <c r="AW373" s="46" t="s">
        <v>1148</v>
      </c>
      <c r="AX373" s="46">
        <v>2</v>
      </c>
      <c r="AY373" s="46" t="s">
        <v>1148</v>
      </c>
      <c r="AZ373" s="46">
        <v>0</v>
      </c>
      <c r="BA373" s="46" t="s">
        <v>1148</v>
      </c>
      <c r="BB373" s="46">
        <v>1</v>
      </c>
      <c r="BC373" s="46" t="s">
        <v>1148</v>
      </c>
      <c r="BD373" s="46">
        <v>0</v>
      </c>
      <c r="BE373" s="46" t="s">
        <v>1148</v>
      </c>
      <c r="BF373" s="209">
        <v>11</v>
      </c>
      <c r="BG373" s="7" t="s">
        <v>1148</v>
      </c>
      <c r="BI373" s="83">
        <v>8446</v>
      </c>
      <c r="BJ373" s="46" t="s">
        <v>1148</v>
      </c>
      <c r="BK373" s="83">
        <v>1201</v>
      </c>
      <c r="BL373" s="46" t="s">
        <v>1148</v>
      </c>
      <c r="BM373" s="83">
        <v>0</v>
      </c>
      <c r="BN373" s="46" t="s">
        <v>1148</v>
      </c>
      <c r="BO373" s="83">
        <v>39</v>
      </c>
      <c r="BP373" s="46" t="s">
        <v>1148</v>
      </c>
      <c r="BQ373" s="83">
        <v>0</v>
      </c>
      <c r="BR373" s="46" t="s">
        <v>1148</v>
      </c>
      <c r="BS373" s="85">
        <v>9686</v>
      </c>
      <c r="BT373" s="46" t="s">
        <v>1148</v>
      </c>
      <c r="BU373" s="46">
        <v>9</v>
      </c>
      <c r="BV373" s="46" t="s">
        <v>1148</v>
      </c>
      <c r="BW373" s="46">
        <v>1</v>
      </c>
      <c r="BX373" s="46" t="s">
        <v>1148</v>
      </c>
      <c r="BY373" s="46">
        <v>0</v>
      </c>
      <c r="BZ373" s="46" t="s">
        <v>1148</v>
      </c>
      <c r="CA373" s="46">
        <v>1</v>
      </c>
      <c r="CB373" s="46" t="s">
        <v>1148</v>
      </c>
      <c r="CC373" s="46">
        <v>0</v>
      </c>
      <c r="CD373" s="46" t="s">
        <v>1148</v>
      </c>
      <c r="CE373" s="209">
        <v>11</v>
      </c>
      <c r="CF373" s="7" t="s">
        <v>1148</v>
      </c>
      <c r="CH373" s="41">
        <v>0</v>
      </c>
      <c r="CI373" s="41" t="s">
        <v>1148</v>
      </c>
      <c r="CJ373" s="41">
        <v>0</v>
      </c>
      <c r="CK373" s="41" t="s">
        <v>1148</v>
      </c>
      <c r="CL373" s="41">
        <v>0</v>
      </c>
      <c r="CM373" s="41" t="s">
        <v>1148</v>
      </c>
      <c r="CN373" s="41">
        <v>0</v>
      </c>
      <c r="CO373" s="41" t="s">
        <v>1148</v>
      </c>
      <c r="CP373" s="43">
        <v>0</v>
      </c>
      <c r="CQ373" s="7" t="s">
        <v>1148</v>
      </c>
      <c r="CS373" s="39">
        <v>0</v>
      </c>
      <c r="CT373" s="39" t="s">
        <v>1148</v>
      </c>
      <c r="CU373" s="39">
        <v>0</v>
      </c>
      <c r="CV373" s="39" t="s">
        <v>1148</v>
      </c>
      <c r="CW373" s="39" t="s">
        <v>1148</v>
      </c>
      <c r="CX373" s="39" t="s">
        <v>1148</v>
      </c>
      <c r="CY373" s="39">
        <v>0</v>
      </c>
      <c r="CZ373" s="39" t="s">
        <v>1148</v>
      </c>
      <c r="DA373" s="44">
        <v>0</v>
      </c>
      <c r="DB373" s="7" t="s">
        <v>1148</v>
      </c>
      <c r="DC373" s="1" t="str">
        <f t="shared" si="5"/>
        <v>No</v>
      </c>
    </row>
    <row r="374" spans="1:107">
      <c r="A374" s="7" t="s">
        <v>777</v>
      </c>
      <c r="B374" s="7" t="s">
        <v>523</v>
      </c>
      <c r="C374" s="37" t="s">
        <v>57</v>
      </c>
      <c r="D374" s="298">
        <v>8107</v>
      </c>
      <c r="E374" s="299">
        <v>80107</v>
      </c>
      <c r="F374" s="27" t="s">
        <v>114</v>
      </c>
      <c r="G374" s="73" t="s">
        <v>160</v>
      </c>
      <c r="H374" s="35">
        <v>82157</v>
      </c>
      <c r="I374" s="35">
        <v>6</v>
      </c>
      <c r="J374" s="294"/>
      <c r="K374" s="8">
        <v>18080</v>
      </c>
      <c r="L374" s="8" t="s">
        <v>1148</v>
      </c>
      <c r="M374" s="8">
        <v>1213</v>
      </c>
      <c r="N374" s="9" t="s">
        <v>1148</v>
      </c>
      <c r="O374" s="8">
        <v>153</v>
      </c>
      <c r="P374" s="9" t="s">
        <v>1148</v>
      </c>
      <c r="Q374" s="8">
        <v>3083</v>
      </c>
      <c r="R374" s="9" t="s">
        <v>1148</v>
      </c>
      <c r="S374" s="8">
        <v>645</v>
      </c>
      <c r="T374" s="9" t="s">
        <v>1148</v>
      </c>
      <c r="U374" s="33">
        <v>23174</v>
      </c>
      <c r="V374" s="9" t="s">
        <v>1148</v>
      </c>
      <c r="W374" s="30">
        <v>42.4</v>
      </c>
      <c r="X374" s="9" t="s">
        <v>1148</v>
      </c>
      <c r="Y374" s="30">
        <v>1</v>
      </c>
      <c r="Z374" s="9" t="s">
        <v>1148</v>
      </c>
      <c r="AA374" s="30">
        <v>0.1</v>
      </c>
      <c r="AB374" s="9" t="s">
        <v>1148</v>
      </c>
      <c r="AC374" s="30">
        <v>2</v>
      </c>
      <c r="AD374" s="9" t="s">
        <v>1148</v>
      </c>
      <c r="AE374" s="80">
        <v>0.3</v>
      </c>
      <c r="AF374" s="46" t="s">
        <v>1148</v>
      </c>
      <c r="AG374" s="88">
        <v>45.8</v>
      </c>
      <c r="AH374" s="47" t="s">
        <v>1148</v>
      </c>
      <c r="AJ374" s="83">
        <v>1926</v>
      </c>
      <c r="AK374" s="46" t="s">
        <v>1148</v>
      </c>
      <c r="AL374" s="83">
        <v>1003</v>
      </c>
      <c r="AM374" s="46" t="s">
        <v>1148</v>
      </c>
      <c r="AN374" s="83">
        <v>153</v>
      </c>
      <c r="AO374" s="46" t="s">
        <v>1148</v>
      </c>
      <c r="AP374" s="83">
        <v>1961</v>
      </c>
      <c r="AQ374" s="46" t="s">
        <v>1148</v>
      </c>
      <c r="AR374" s="83">
        <v>645</v>
      </c>
      <c r="AS374" s="46" t="s">
        <v>1148</v>
      </c>
      <c r="AT374" s="204">
        <v>5688</v>
      </c>
      <c r="AU374" s="46" t="s">
        <v>1148</v>
      </c>
      <c r="AV374" s="46">
        <v>0.9</v>
      </c>
      <c r="AW374" s="46" t="s">
        <v>1148</v>
      </c>
      <c r="AX374" s="46">
        <v>0.5</v>
      </c>
      <c r="AY374" s="46" t="s">
        <v>1148</v>
      </c>
      <c r="AZ374" s="46">
        <v>0.1</v>
      </c>
      <c r="BA374" s="46" t="s">
        <v>1148</v>
      </c>
      <c r="BB374" s="46">
        <v>1</v>
      </c>
      <c r="BC374" s="46" t="s">
        <v>1148</v>
      </c>
      <c r="BD374" s="46">
        <v>0.3</v>
      </c>
      <c r="BE374" s="46" t="s">
        <v>1148</v>
      </c>
      <c r="BF374" s="209">
        <v>2.8</v>
      </c>
      <c r="BG374" s="7" t="s">
        <v>1148</v>
      </c>
      <c r="BI374" s="83">
        <v>16154</v>
      </c>
      <c r="BJ374" s="46" t="s">
        <v>1148</v>
      </c>
      <c r="BK374" s="83">
        <v>210</v>
      </c>
      <c r="BL374" s="46" t="s">
        <v>1148</v>
      </c>
      <c r="BM374" s="83">
        <v>0</v>
      </c>
      <c r="BN374" s="46" t="s">
        <v>1148</v>
      </c>
      <c r="BO374" s="83">
        <v>1122</v>
      </c>
      <c r="BP374" s="46" t="s">
        <v>1148</v>
      </c>
      <c r="BQ374" s="83">
        <v>0</v>
      </c>
      <c r="BR374" s="46" t="s">
        <v>1148</v>
      </c>
      <c r="BS374" s="85">
        <v>17486</v>
      </c>
      <c r="BT374" s="46" t="s">
        <v>1148</v>
      </c>
      <c r="BU374" s="46">
        <v>41.5</v>
      </c>
      <c r="BV374" s="46" t="s">
        <v>1148</v>
      </c>
      <c r="BW374" s="46">
        <v>0.5</v>
      </c>
      <c r="BX374" s="46" t="s">
        <v>1148</v>
      </c>
      <c r="BY374" s="46">
        <v>0</v>
      </c>
      <c r="BZ374" s="46" t="s">
        <v>1148</v>
      </c>
      <c r="CA374" s="46">
        <v>1</v>
      </c>
      <c r="CB374" s="46" t="s">
        <v>1148</v>
      </c>
      <c r="CC374" s="46">
        <v>0</v>
      </c>
      <c r="CD374" s="46" t="s">
        <v>1148</v>
      </c>
      <c r="CE374" s="209">
        <v>43</v>
      </c>
      <c r="CF374" s="7" t="s">
        <v>1148</v>
      </c>
      <c r="CH374" s="41">
        <v>0</v>
      </c>
      <c r="CI374" s="41" t="s">
        <v>1148</v>
      </c>
      <c r="CJ374" s="41">
        <v>0</v>
      </c>
      <c r="CK374" s="41" t="s">
        <v>1148</v>
      </c>
      <c r="CL374" s="41">
        <v>0</v>
      </c>
      <c r="CM374" s="41" t="s">
        <v>1148</v>
      </c>
      <c r="CN374" s="41">
        <v>0</v>
      </c>
      <c r="CO374" s="41" t="s">
        <v>1148</v>
      </c>
      <c r="CP374" s="43">
        <v>0</v>
      </c>
      <c r="CQ374" s="7" t="s">
        <v>1148</v>
      </c>
      <c r="CS374" s="39">
        <v>0</v>
      </c>
      <c r="CT374" s="39" t="s">
        <v>1148</v>
      </c>
      <c r="CU374" s="39">
        <v>0</v>
      </c>
      <c r="CV374" s="39" t="s">
        <v>1148</v>
      </c>
      <c r="CW374" s="39">
        <v>0</v>
      </c>
      <c r="CX374" s="39" t="s">
        <v>1148</v>
      </c>
      <c r="CY374" s="39">
        <v>0</v>
      </c>
      <c r="CZ374" s="39" t="s">
        <v>1148</v>
      </c>
      <c r="DA374" s="44">
        <v>0</v>
      </c>
      <c r="DB374" s="7" t="s">
        <v>1148</v>
      </c>
      <c r="DC374" s="1" t="str">
        <f t="shared" si="5"/>
        <v>No</v>
      </c>
    </row>
    <row r="375" spans="1:107">
      <c r="A375" s="7" t="s">
        <v>126</v>
      </c>
      <c r="B375" s="7" t="s">
        <v>497</v>
      </c>
      <c r="C375" s="37" t="s">
        <v>70</v>
      </c>
      <c r="D375" s="298">
        <v>2189</v>
      </c>
      <c r="E375" s="299">
        <v>20189</v>
      </c>
      <c r="F375" s="27" t="s">
        <v>175</v>
      </c>
      <c r="G375" s="73" t="s">
        <v>160</v>
      </c>
      <c r="H375" s="35">
        <v>18351295</v>
      </c>
      <c r="I375" s="35">
        <v>6</v>
      </c>
      <c r="J375" s="294"/>
      <c r="K375" s="8">
        <v>54515</v>
      </c>
      <c r="L375" s="8" t="s">
        <v>1148</v>
      </c>
      <c r="M375" s="8">
        <v>6595</v>
      </c>
      <c r="N375" s="9" t="s">
        <v>1148</v>
      </c>
      <c r="O375" s="8">
        <v>450</v>
      </c>
      <c r="P375" s="9" t="s">
        <v>1148</v>
      </c>
      <c r="Q375" s="8">
        <v>1920</v>
      </c>
      <c r="R375" s="9" t="s">
        <v>1148</v>
      </c>
      <c r="S375" s="8">
        <v>0</v>
      </c>
      <c r="T375" s="9" t="s">
        <v>1148</v>
      </c>
      <c r="U375" s="33">
        <v>63480</v>
      </c>
      <c r="V375" s="9" t="s">
        <v>1148</v>
      </c>
      <c r="W375" s="30">
        <v>25</v>
      </c>
      <c r="X375" s="9" t="s">
        <v>1148</v>
      </c>
      <c r="Y375" s="30">
        <v>3</v>
      </c>
      <c r="Z375" s="9" t="s">
        <v>1148</v>
      </c>
      <c r="AA375" s="30">
        <v>1</v>
      </c>
      <c r="AB375" s="9" t="s">
        <v>1148</v>
      </c>
      <c r="AC375" s="30">
        <v>1</v>
      </c>
      <c r="AD375" s="9" t="s">
        <v>1148</v>
      </c>
      <c r="AE375" s="80">
        <v>0</v>
      </c>
      <c r="AF375" s="46" t="s">
        <v>1148</v>
      </c>
      <c r="AG375" s="88">
        <v>30</v>
      </c>
      <c r="AH375" s="47" t="s">
        <v>1148</v>
      </c>
      <c r="AJ375" s="83">
        <v>54515</v>
      </c>
      <c r="AK375" s="46" t="s">
        <v>1148</v>
      </c>
      <c r="AL375" s="83">
        <v>6595</v>
      </c>
      <c r="AM375" s="46" t="s">
        <v>1148</v>
      </c>
      <c r="AN375" s="83">
        <v>0</v>
      </c>
      <c r="AO375" s="46" t="s">
        <v>1148</v>
      </c>
      <c r="AP375" s="83">
        <v>1920</v>
      </c>
      <c r="AQ375" s="46" t="s">
        <v>1148</v>
      </c>
      <c r="AR375" s="83">
        <v>0</v>
      </c>
      <c r="AS375" s="46" t="s">
        <v>1148</v>
      </c>
      <c r="AT375" s="204">
        <v>63030</v>
      </c>
      <c r="AU375" s="46" t="s">
        <v>1148</v>
      </c>
      <c r="AV375" s="46">
        <v>25</v>
      </c>
      <c r="AW375" s="46" t="s">
        <v>1148</v>
      </c>
      <c r="AX375" s="46">
        <v>3</v>
      </c>
      <c r="AY375" s="46" t="s">
        <v>1148</v>
      </c>
      <c r="AZ375" s="46">
        <v>0</v>
      </c>
      <c r="BA375" s="46" t="s">
        <v>1148</v>
      </c>
      <c r="BB375" s="46">
        <v>1</v>
      </c>
      <c r="BC375" s="46" t="s">
        <v>1148</v>
      </c>
      <c r="BD375" s="46">
        <v>0</v>
      </c>
      <c r="BE375" s="46" t="s">
        <v>1148</v>
      </c>
      <c r="BF375" s="209">
        <v>29</v>
      </c>
      <c r="BG375" s="7" t="s">
        <v>1148</v>
      </c>
      <c r="BI375" s="83">
        <v>0</v>
      </c>
      <c r="BJ375" s="46" t="s">
        <v>1148</v>
      </c>
      <c r="BK375" s="83">
        <v>0</v>
      </c>
      <c r="BL375" s="46" t="s">
        <v>1148</v>
      </c>
      <c r="BM375" s="83">
        <v>450</v>
      </c>
      <c r="BN375" s="46" t="s">
        <v>1148</v>
      </c>
      <c r="BO375" s="83">
        <v>0</v>
      </c>
      <c r="BP375" s="46" t="s">
        <v>1148</v>
      </c>
      <c r="BQ375" s="83">
        <v>0</v>
      </c>
      <c r="BR375" s="46" t="s">
        <v>1148</v>
      </c>
      <c r="BS375" s="85">
        <v>450</v>
      </c>
      <c r="BT375" s="46" t="s">
        <v>1148</v>
      </c>
      <c r="BU375" s="46">
        <v>0</v>
      </c>
      <c r="BV375" s="46" t="s">
        <v>1148</v>
      </c>
      <c r="BW375" s="46">
        <v>0</v>
      </c>
      <c r="BX375" s="46" t="s">
        <v>1148</v>
      </c>
      <c r="BY375" s="46">
        <v>1</v>
      </c>
      <c r="BZ375" s="46" t="s">
        <v>1148</v>
      </c>
      <c r="CA375" s="46">
        <v>0</v>
      </c>
      <c r="CB375" s="46" t="s">
        <v>1148</v>
      </c>
      <c r="CC375" s="46">
        <v>0</v>
      </c>
      <c r="CD375" s="46" t="s">
        <v>1148</v>
      </c>
      <c r="CE375" s="209">
        <v>1</v>
      </c>
      <c r="CF375" s="7" t="s">
        <v>1148</v>
      </c>
      <c r="CH375" s="41">
        <v>1580946</v>
      </c>
      <c r="CI375" s="41" t="s">
        <v>1148</v>
      </c>
      <c r="CJ375" s="41">
        <v>199991</v>
      </c>
      <c r="CK375" s="41" t="s">
        <v>1148</v>
      </c>
      <c r="CL375" s="41">
        <v>13698</v>
      </c>
      <c r="CM375" s="41" t="s">
        <v>1148</v>
      </c>
      <c r="CN375" s="41">
        <v>60271</v>
      </c>
      <c r="CO375" s="41" t="s">
        <v>1148</v>
      </c>
      <c r="CP375" s="43">
        <v>1854906</v>
      </c>
      <c r="CQ375" s="7" t="s">
        <v>1148</v>
      </c>
      <c r="CS375" s="39">
        <v>29.00020177932679</v>
      </c>
      <c r="CT375" s="39" t="s">
        <v>1148</v>
      </c>
      <c r="CU375" s="39">
        <v>30.324639878695983</v>
      </c>
      <c r="CV375" s="39" t="s">
        <v>1148</v>
      </c>
      <c r="CW375" s="39">
        <v>30.44</v>
      </c>
      <c r="CX375" s="39" t="s">
        <v>1148</v>
      </c>
      <c r="CY375" s="39">
        <v>31.391145833333333</v>
      </c>
      <c r="CZ375" s="39" t="s">
        <v>1148</v>
      </c>
      <c r="DA375" s="44">
        <v>29.220321361058602</v>
      </c>
      <c r="DB375" s="7" t="s">
        <v>1148</v>
      </c>
      <c r="DC375" s="1" t="str">
        <f t="shared" si="5"/>
        <v>No</v>
      </c>
    </row>
    <row r="376" spans="1:107">
      <c r="A376" s="7" t="s">
        <v>15</v>
      </c>
      <c r="B376" s="7" t="s">
        <v>409</v>
      </c>
      <c r="C376" s="37" t="s">
        <v>13</v>
      </c>
      <c r="D376" s="298">
        <v>9140</v>
      </c>
      <c r="E376" s="299">
        <v>90140</v>
      </c>
      <c r="F376" s="27" t="s">
        <v>164</v>
      </c>
      <c r="G376" s="73" t="s">
        <v>160</v>
      </c>
      <c r="H376" s="35">
        <v>3629114</v>
      </c>
      <c r="I376" s="35">
        <v>5</v>
      </c>
      <c r="J376" s="294"/>
      <c r="K376" s="8">
        <v>11522</v>
      </c>
      <c r="L376" s="8" t="s">
        <v>1148</v>
      </c>
      <c r="M376" s="8">
        <v>665</v>
      </c>
      <c r="N376" s="9" t="s">
        <v>1148</v>
      </c>
      <c r="O376" s="8">
        <v>499</v>
      </c>
      <c r="P376" s="9" t="s">
        <v>1148</v>
      </c>
      <c r="Q376" s="8">
        <v>1736</v>
      </c>
      <c r="R376" s="9" t="s">
        <v>1148</v>
      </c>
      <c r="S376" s="8">
        <v>0</v>
      </c>
      <c r="T376" s="9" t="s">
        <v>1148</v>
      </c>
      <c r="U376" s="33">
        <v>14422</v>
      </c>
      <c r="V376" s="9" t="s">
        <v>1148</v>
      </c>
      <c r="W376" s="30">
        <v>7</v>
      </c>
      <c r="X376" s="9" t="s">
        <v>1148</v>
      </c>
      <c r="Y376" s="30">
        <v>0.4</v>
      </c>
      <c r="Z376" s="9" t="s">
        <v>1148</v>
      </c>
      <c r="AA376" s="30">
        <v>0.3</v>
      </c>
      <c r="AB376" s="9" t="s">
        <v>1148</v>
      </c>
      <c r="AC376" s="30">
        <v>1</v>
      </c>
      <c r="AD376" s="9" t="s">
        <v>1148</v>
      </c>
      <c r="AE376" s="80">
        <v>0</v>
      </c>
      <c r="AF376" s="46" t="s">
        <v>1148</v>
      </c>
      <c r="AG376" s="88">
        <v>8.6999999999999993</v>
      </c>
      <c r="AH376" s="47" t="s">
        <v>1148</v>
      </c>
      <c r="AJ376" s="83">
        <v>8478</v>
      </c>
      <c r="AK376" s="46" t="s">
        <v>1148</v>
      </c>
      <c r="AL376" s="83">
        <v>665</v>
      </c>
      <c r="AM376" s="46" t="s">
        <v>1148</v>
      </c>
      <c r="AN376" s="83">
        <v>499</v>
      </c>
      <c r="AO376" s="46" t="s">
        <v>1148</v>
      </c>
      <c r="AP376" s="83">
        <v>1736</v>
      </c>
      <c r="AQ376" s="46" t="s">
        <v>1148</v>
      </c>
      <c r="AR376" s="83">
        <v>0</v>
      </c>
      <c r="AS376" s="46" t="s">
        <v>1148</v>
      </c>
      <c r="AT376" s="204">
        <v>11378</v>
      </c>
      <c r="AU376" s="46" t="s">
        <v>1148</v>
      </c>
      <c r="AV376" s="46">
        <v>5</v>
      </c>
      <c r="AW376" s="46" t="s">
        <v>1148</v>
      </c>
      <c r="AX376" s="46">
        <v>0.4</v>
      </c>
      <c r="AY376" s="46" t="s">
        <v>1148</v>
      </c>
      <c r="AZ376" s="46">
        <v>0.3</v>
      </c>
      <c r="BA376" s="46" t="s">
        <v>1148</v>
      </c>
      <c r="BB376" s="46">
        <v>1</v>
      </c>
      <c r="BC376" s="46" t="s">
        <v>1148</v>
      </c>
      <c r="BD376" s="46">
        <v>0</v>
      </c>
      <c r="BE376" s="46" t="s">
        <v>1148</v>
      </c>
      <c r="BF376" s="209">
        <v>6.7</v>
      </c>
      <c r="BG376" s="7" t="s">
        <v>1148</v>
      </c>
      <c r="BI376" s="83">
        <v>3044</v>
      </c>
      <c r="BJ376" s="46" t="s">
        <v>1148</v>
      </c>
      <c r="BK376" s="83">
        <v>0</v>
      </c>
      <c r="BL376" s="46" t="s">
        <v>1148</v>
      </c>
      <c r="BM376" s="83">
        <v>0</v>
      </c>
      <c r="BN376" s="46" t="s">
        <v>1148</v>
      </c>
      <c r="BO376" s="83">
        <v>0</v>
      </c>
      <c r="BP376" s="46" t="s">
        <v>1148</v>
      </c>
      <c r="BQ376" s="83">
        <v>0</v>
      </c>
      <c r="BR376" s="46" t="s">
        <v>1148</v>
      </c>
      <c r="BS376" s="85">
        <v>3044</v>
      </c>
      <c r="BT376" s="46" t="s">
        <v>1148</v>
      </c>
      <c r="BU376" s="46">
        <v>2</v>
      </c>
      <c r="BV376" s="46" t="s">
        <v>1148</v>
      </c>
      <c r="BW376" s="46">
        <v>0</v>
      </c>
      <c r="BX376" s="46" t="s">
        <v>1148</v>
      </c>
      <c r="BY376" s="46">
        <v>0</v>
      </c>
      <c r="BZ376" s="46" t="s">
        <v>1148</v>
      </c>
      <c r="CA376" s="46">
        <v>0</v>
      </c>
      <c r="CB376" s="46" t="s">
        <v>1148</v>
      </c>
      <c r="CC376" s="46">
        <v>0</v>
      </c>
      <c r="CD376" s="46" t="s">
        <v>1148</v>
      </c>
      <c r="CE376" s="209">
        <v>2</v>
      </c>
      <c r="CF376" s="7" t="s">
        <v>1148</v>
      </c>
      <c r="CH376" s="41">
        <v>0</v>
      </c>
      <c r="CI376" s="41" t="s">
        <v>1148</v>
      </c>
      <c r="CJ376" s="41">
        <v>0</v>
      </c>
      <c r="CK376" s="41" t="s">
        <v>1148</v>
      </c>
      <c r="CL376" s="41">
        <v>0</v>
      </c>
      <c r="CM376" s="41" t="s">
        <v>1148</v>
      </c>
      <c r="CN376" s="41">
        <v>0</v>
      </c>
      <c r="CO376" s="41" t="s">
        <v>1148</v>
      </c>
      <c r="CP376" s="43">
        <v>0</v>
      </c>
      <c r="CQ376" s="7" t="s">
        <v>1148</v>
      </c>
      <c r="CS376" s="39">
        <v>0</v>
      </c>
      <c r="CT376" s="39" t="s">
        <v>1148</v>
      </c>
      <c r="CU376" s="39">
        <v>0</v>
      </c>
      <c r="CV376" s="39" t="s">
        <v>1148</v>
      </c>
      <c r="CW376" s="39">
        <v>0</v>
      </c>
      <c r="CX376" s="39" t="s">
        <v>1148</v>
      </c>
      <c r="CY376" s="39">
        <v>0</v>
      </c>
      <c r="CZ376" s="39" t="s">
        <v>1148</v>
      </c>
      <c r="DA376" s="44">
        <v>0</v>
      </c>
      <c r="DB376" s="7" t="s">
        <v>1148</v>
      </c>
      <c r="DC376" s="1" t="str">
        <f t="shared" si="5"/>
        <v>No</v>
      </c>
    </row>
    <row r="377" spans="1:107">
      <c r="A377" s="7" t="s">
        <v>193</v>
      </c>
      <c r="B377" s="7" t="s">
        <v>194</v>
      </c>
      <c r="C377" s="37" t="s">
        <v>26</v>
      </c>
      <c r="D377" s="298">
        <v>8025</v>
      </c>
      <c r="E377" s="299">
        <v>80025</v>
      </c>
      <c r="F377" s="27" t="s">
        <v>164</v>
      </c>
      <c r="G377" s="73" t="s">
        <v>160</v>
      </c>
      <c r="H377" s="35">
        <v>264465</v>
      </c>
      <c r="I377" s="35">
        <v>5</v>
      </c>
      <c r="J377" s="294"/>
      <c r="K377" s="8">
        <v>18792</v>
      </c>
      <c r="L377" s="8" t="s">
        <v>1148</v>
      </c>
      <c r="M377" s="8">
        <v>0</v>
      </c>
      <c r="N377" s="9" t="s">
        <v>1148</v>
      </c>
      <c r="O377" s="8">
        <v>0</v>
      </c>
      <c r="P377" s="9" t="s">
        <v>1148</v>
      </c>
      <c r="Q377" s="8">
        <v>6364</v>
      </c>
      <c r="R377" s="9" t="s">
        <v>1148</v>
      </c>
      <c r="S377" s="8">
        <v>0</v>
      </c>
      <c r="T377" s="9" t="s">
        <v>1148</v>
      </c>
      <c r="U377" s="33">
        <v>25156</v>
      </c>
      <c r="V377" s="9" t="s">
        <v>1148</v>
      </c>
      <c r="W377" s="30">
        <v>15</v>
      </c>
      <c r="X377" s="9" t="s">
        <v>1148</v>
      </c>
      <c r="Y377" s="30">
        <v>0</v>
      </c>
      <c r="Z377" s="9" t="s">
        <v>1148</v>
      </c>
      <c r="AA377" s="30">
        <v>0</v>
      </c>
      <c r="AB377" s="9" t="s">
        <v>1148</v>
      </c>
      <c r="AC377" s="30">
        <v>4</v>
      </c>
      <c r="AD377" s="9" t="s">
        <v>1148</v>
      </c>
      <c r="AE377" s="80">
        <v>0</v>
      </c>
      <c r="AF377" s="46" t="s">
        <v>1148</v>
      </c>
      <c r="AG377" s="88">
        <v>19</v>
      </c>
      <c r="AH377" s="47" t="s">
        <v>1148</v>
      </c>
      <c r="AJ377" s="83">
        <v>0</v>
      </c>
      <c r="AK377" s="46" t="s">
        <v>1148</v>
      </c>
      <c r="AL377" s="83">
        <v>0</v>
      </c>
      <c r="AM377" s="46" t="s">
        <v>1148</v>
      </c>
      <c r="AN377" s="83">
        <v>0</v>
      </c>
      <c r="AO377" s="46" t="s">
        <v>1148</v>
      </c>
      <c r="AP377" s="83">
        <v>6364</v>
      </c>
      <c r="AQ377" s="46" t="s">
        <v>1148</v>
      </c>
      <c r="AR377" s="83">
        <v>0</v>
      </c>
      <c r="AS377" s="46" t="s">
        <v>1148</v>
      </c>
      <c r="AT377" s="204">
        <v>6364</v>
      </c>
      <c r="AU377" s="46" t="s">
        <v>1148</v>
      </c>
      <c r="AV377" s="46">
        <v>0</v>
      </c>
      <c r="AW377" s="46" t="s">
        <v>1148</v>
      </c>
      <c r="AX377" s="46">
        <v>0</v>
      </c>
      <c r="AY377" s="46" t="s">
        <v>1148</v>
      </c>
      <c r="AZ377" s="46">
        <v>0</v>
      </c>
      <c r="BA377" s="46" t="s">
        <v>1148</v>
      </c>
      <c r="BB377" s="46">
        <v>4</v>
      </c>
      <c r="BC377" s="46" t="s">
        <v>1148</v>
      </c>
      <c r="BD377" s="46">
        <v>0</v>
      </c>
      <c r="BE377" s="46" t="s">
        <v>1148</v>
      </c>
      <c r="BF377" s="209">
        <v>4</v>
      </c>
      <c r="BG377" s="7" t="s">
        <v>1148</v>
      </c>
      <c r="BI377" s="83">
        <v>18792</v>
      </c>
      <c r="BJ377" s="46" t="s">
        <v>1148</v>
      </c>
      <c r="BK377" s="83">
        <v>0</v>
      </c>
      <c r="BL377" s="46" t="s">
        <v>1148</v>
      </c>
      <c r="BM377" s="83">
        <v>0</v>
      </c>
      <c r="BN377" s="46" t="s">
        <v>1148</v>
      </c>
      <c r="BO377" s="83">
        <v>0</v>
      </c>
      <c r="BP377" s="46" t="s">
        <v>1148</v>
      </c>
      <c r="BQ377" s="83">
        <v>0</v>
      </c>
      <c r="BR377" s="46" t="s">
        <v>1148</v>
      </c>
      <c r="BS377" s="85">
        <v>18792</v>
      </c>
      <c r="BT377" s="46" t="s">
        <v>1148</v>
      </c>
      <c r="BU377" s="46">
        <v>15</v>
      </c>
      <c r="BV377" s="46" t="s">
        <v>1148</v>
      </c>
      <c r="BW377" s="46">
        <v>0</v>
      </c>
      <c r="BX377" s="46" t="s">
        <v>1148</v>
      </c>
      <c r="BY377" s="46">
        <v>0</v>
      </c>
      <c r="BZ377" s="46" t="s">
        <v>1148</v>
      </c>
      <c r="CA377" s="46">
        <v>0</v>
      </c>
      <c r="CB377" s="46" t="s">
        <v>1148</v>
      </c>
      <c r="CC377" s="46">
        <v>0</v>
      </c>
      <c r="CD377" s="46" t="s">
        <v>1148</v>
      </c>
      <c r="CE377" s="209">
        <v>15</v>
      </c>
      <c r="CF377" s="7" t="s">
        <v>1148</v>
      </c>
      <c r="CH377" s="41">
        <v>0</v>
      </c>
      <c r="CI377" s="41" t="s">
        <v>1148</v>
      </c>
      <c r="CJ377" s="41">
        <v>0</v>
      </c>
      <c r="CK377" s="41" t="s">
        <v>1148</v>
      </c>
      <c r="CL377" s="41">
        <v>0</v>
      </c>
      <c r="CM377" s="41" t="s">
        <v>1148</v>
      </c>
      <c r="CN377" s="41">
        <v>0</v>
      </c>
      <c r="CO377" s="41" t="s">
        <v>1148</v>
      </c>
      <c r="CP377" s="43">
        <v>0</v>
      </c>
      <c r="CQ377" s="7" t="s">
        <v>1148</v>
      </c>
      <c r="CS377" s="39">
        <v>0</v>
      </c>
      <c r="CT377" s="39" t="s">
        <v>1148</v>
      </c>
      <c r="CU377" s="39" t="s">
        <v>1148</v>
      </c>
      <c r="CV377" s="39" t="s">
        <v>1148</v>
      </c>
      <c r="CW377" s="39" t="s">
        <v>1148</v>
      </c>
      <c r="CX377" s="39" t="s">
        <v>1148</v>
      </c>
      <c r="CY377" s="39">
        <v>0</v>
      </c>
      <c r="CZ377" s="39" t="s">
        <v>1148</v>
      </c>
      <c r="DA377" s="44">
        <v>0</v>
      </c>
      <c r="DB377" s="7" t="s">
        <v>1148</v>
      </c>
      <c r="DC377" s="1" t="str">
        <f t="shared" si="5"/>
        <v>No</v>
      </c>
    </row>
    <row r="378" spans="1:107">
      <c r="A378" s="7" t="s">
        <v>256</v>
      </c>
      <c r="B378" s="7" t="s">
        <v>257</v>
      </c>
      <c r="C378" s="37" t="s">
        <v>51</v>
      </c>
      <c r="D378" s="298">
        <v>1088</v>
      </c>
      <c r="E378" s="299">
        <v>10088</v>
      </c>
      <c r="F378" s="27" t="s">
        <v>167</v>
      </c>
      <c r="G378" s="73" t="s">
        <v>160</v>
      </c>
      <c r="H378" s="35">
        <v>203914</v>
      </c>
      <c r="I378" s="35">
        <v>4</v>
      </c>
      <c r="J378" s="294"/>
      <c r="K378" s="8">
        <v>99701</v>
      </c>
      <c r="L378" s="8" t="s">
        <v>1148</v>
      </c>
      <c r="M378" s="8">
        <v>6163</v>
      </c>
      <c r="N378" s="9" t="s">
        <v>1148</v>
      </c>
      <c r="O378" s="8">
        <v>685</v>
      </c>
      <c r="P378" s="9" t="s">
        <v>1148</v>
      </c>
      <c r="Q378" s="8">
        <v>13832</v>
      </c>
      <c r="R378" s="9" t="s">
        <v>1148</v>
      </c>
      <c r="S378" s="8">
        <v>0</v>
      </c>
      <c r="T378" s="9" t="s">
        <v>1148</v>
      </c>
      <c r="U378" s="33">
        <v>120381</v>
      </c>
      <c r="V378" s="9" t="s">
        <v>1148</v>
      </c>
      <c r="W378" s="30">
        <v>69</v>
      </c>
      <c r="X378" s="9" t="s">
        <v>1148</v>
      </c>
      <c r="Y378" s="30">
        <v>2.7</v>
      </c>
      <c r="Z378" s="9" t="s">
        <v>1148</v>
      </c>
      <c r="AA378" s="30">
        <v>0.3</v>
      </c>
      <c r="AB378" s="9" t="s">
        <v>1148</v>
      </c>
      <c r="AC378" s="30">
        <v>7</v>
      </c>
      <c r="AD378" s="9" t="s">
        <v>1148</v>
      </c>
      <c r="AE378" s="80">
        <v>0</v>
      </c>
      <c r="AF378" s="46" t="s">
        <v>1148</v>
      </c>
      <c r="AG378" s="88">
        <v>79</v>
      </c>
      <c r="AH378" s="47" t="s">
        <v>1148</v>
      </c>
      <c r="AJ378" s="83">
        <v>80316</v>
      </c>
      <c r="AK378" s="46" t="s">
        <v>1148</v>
      </c>
      <c r="AL378" s="83">
        <v>6163</v>
      </c>
      <c r="AM378" s="46" t="s">
        <v>1148</v>
      </c>
      <c r="AN378" s="83">
        <v>685</v>
      </c>
      <c r="AO378" s="46" t="s">
        <v>1148</v>
      </c>
      <c r="AP378" s="83">
        <v>13832</v>
      </c>
      <c r="AQ378" s="46" t="s">
        <v>1148</v>
      </c>
      <c r="AR378" s="83">
        <v>0</v>
      </c>
      <c r="AS378" s="46" t="s">
        <v>1148</v>
      </c>
      <c r="AT378" s="204">
        <v>100996</v>
      </c>
      <c r="AU378" s="46" t="s">
        <v>1148</v>
      </c>
      <c r="AV378" s="46">
        <v>33</v>
      </c>
      <c r="AW378" s="46" t="s">
        <v>1148</v>
      </c>
      <c r="AX378" s="46">
        <v>2.7</v>
      </c>
      <c r="AY378" s="46" t="s">
        <v>1148</v>
      </c>
      <c r="AZ378" s="46">
        <v>0.3</v>
      </c>
      <c r="BA378" s="46" t="s">
        <v>1148</v>
      </c>
      <c r="BB378" s="46">
        <v>7</v>
      </c>
      <c r="BC378" s="46" t="s">
        <v>1148</v>
      </c>
      <c r="BD378" s="46">
        <v>0</v>
      </c>
      <c r="BE378" s="46" t="s">
        <v>1148</v>
      </c>
      <c r="BF378" s="209">
        <v>43</v>
      </c>
      <c r="BG378" s="7" t="s">
        <v>1148</v>
      </c>
      <c r="BI378" s="83">
        <v>19385</v>
      </c>
      <c r="BJ378" s="46" t="s">
        <v>1148</v>
      </c>
      <c r="BK378" s="83">
        <v>0</v>
      </c>
      <c r="BL378" s="46" t="s">
        <v>1148</v>
      </c>
      <c r="BM378" s="83">
        <v>0</v>
      </c>
      <c r="BN378" s="46" t="s">
        <v>1148</v>
      </c>
      <c r="BO378" s="83">
        <v>0</v>
      </c>
      <c r="BP378" s="46" t="s">
        <v>1148</v>
      </c>
      <c r="BQ378" s="83">
        <v>0</v>
      </c>
      <c r="BR378" s="46" t="s">
        <v>1148</v>
      </c>
      <c r="BS378" s="85">
        <v>19385</v>
      </c>
      <c r="BT378" s="46" t="s">
        <v>1148</v>
      </c>
      <c r="BU378" s="46">
        <v>36</v>
      </c>
      <c r="BV378" s="46" t="s">
        <v>1148</v>
      </c>
      <c r="BW378" s="46">
        <v>0</v>
      </c>
      <c r="BX378" s="46" t="s">
        <v>1148</v>
      </c>
      <c r="BY378" s="46">
        <v>0</v>
      </c>
      <c r="BZ378" s="46" t="s">
        <v>1148</v>
      </c>
      <c r="CA378" s="46">
        <v>0</v>
      </c>
      <c r="CB378" s="46" t="s">
        <v>1148</v>
      </c>
      <c r="CC378" s="46">
        <v>0</v>
      </c>
      <c r="CD378" s="46" t="s">
        <v>1148</v>
      </c>
      <c r="CE378" s="209">
        <v>36</v>
      </c>
      <c r="CF378" s="7" t="s">
        <v>1148</v>
      </c>
      <c r="CH378" s="41">
        <v>1993719</v>
      </c>
      <c r="CI378" s="41" t="s">
        <v>1148</v>
      </c>
      <c r="CJ378" s="41">
        <v>142362</v>
      </c>
      <c r="CK378" s="41" t="s">
        <v>1148</v>
      </c>
      <c r="CL378" s="41">
        <v>15818</v>
      </c>
      <c r="CM378" s="41" t="s">
        <v>1148</v>
      </c>
      <c r="CN378" s="41">
        <v>292612</v>
      </c>
      <c r="CO378" s="41" t="s">
        <v>1148</v>
      </c>
      <c r="CP378" s="43">
        <v>2444511</v>
      </c>
      <c r="CQ378" s="7" t="s">
        <v>1148</v>
      </c>
      <c r="CS378" s="39">
        <v>19.996980973109597</v>
      </c>
      <c r="CT378" s="39" t="s">
        <v>1148</v>
      </c>
      <c r="CU378" s="39">
        <v>23.099464546487102</v>
      </c>
      <c r="CV378" s="39" t="s">
        <v>1148</v>
      </c>
      <c r="CW378" s="39">
        <v>23.091970802919707</v>
      </c>
      <c r="CX378" s="39" t="s">
        <v>1148</v>
      </c>
      <c r="CY378" s="39">
        <v>21.154713707345287</v>
      </c>
      <c r="CZ378" s="39" t="s">
        <v>1148</v>
      </c>
      <c r="DA378" s="44">
        <v>20.306452014852841</v>
      </c>
      <c r="DB378" s="7" t="s">
        <v>1148</v>
      </c>
      <c r="DC378" s="1" t="str">
        <f t="shared" si="5"/>
        <v>No</v>
      </c>
    </row>
    <row r="379" spans="1:107">
      <c r="A379" s="7" t="s">
        <v>370</v>
      </c>
      <c r="B379" s="7" t="s">
        <v>371</v>
      </c>
      <c r="C379" s="37" t="s">
        <v>42</v>
      </c>
      <c r="D379" s="298">
        <v>5042</v>
      </c>
      <c r="E379" s="299">
        <v>50042</v>
      </c>
      <c r="F379" s="27" t="s">
        <v>164</v>
      </c>
      <c r="G379" s="73" t="s">
        <v>160</v>
      </c>
      <c r="H379" s="35">
        <v>8608208</v>
      </c>
      <c r="I379" s="35">
        <v>4</v>
      </c>
      <c r="J379" s="294"/>
      <c r="K379" s="8">
        <v>21687</v>
      </c>
      <c r="L379" s="8" t="s">
        <v>1148</v>
      </c>
      <c r="M379" s="8">
        <v>1465</v>
      </c>
      <c r="N379" s="9" t="s">
        <v>1148</v>
      </c>
      <c r="O379" s="8">
        <v>3943</v>
      </c>
      <c r="P379" s="9" t="s">
        <v>1148</v>
      </c>
      <c r="Q379" s="8">
        <v>5433</v>
      </c>
      <c r="R379" s="9" t="s">
        <v>1148</v>
      </c>
      <c r="S379" s="8">
        <v>0</v>
      </c>
      <c r="T379" s="9" t="s">
        <v>1148</v>
      </c>
      <c r="U379" s="33">
        <v>32528</v>
      </c>
      <c r="V379" s="9" t="s">
        <v>1148</v>
      </c>
      <c r="W379" s="30">
        <v>11</v>
      </c>
      <c r="X379" s="9" t="s">
        <v>1148</v>
      </c>
      <c r="Y379" s="30">
        <v>0.8</v>
      </c>
      <c r="Z379" s="9" t="s">
        <v>1148</v>
      </c>
      <c r="AA379" s="30">
        <v>2</v>
      </c>
      <c r="AB379" s="9" t="s">
        <v>1148</v>
      </c>
      <c r="AC379" s="30">
        <v>3.0500000000000003</v>
      </c>
      <c r="AD379" s="9" t="s">
        <v>1148</v>
      </c>
      <c r="AE379" s="80">
        <v>0</v>
      </c>
      <c r="AF379" s="46" t="s">
        <v>1148</v>
      </c>
      <c r="AG379" s="88">
        <v>16.850000000000001</v>
      </c>
      <c r="AH379" s="47" t="s">
        <v>1148</v>
      </c>
      <c r="AJ379" s="83">
        <v>21687</v>
      </c>
      <c r="AK379" s="46" t="s">
        <v>1148</v>
      </c>
      <c r="AL379" s="83">
        <v>1465</v>
      </c>
      <c r="AM379" s="46" t="s">
        <v>1148</v>
      </c>
      <c r="AN379" s="83">
        <v>3943</v>
      </c>
      <c r="AO379" s="46" t="s">
        <v>1148</v>
      </c>
      <c r="AP379" s="83">
        <v>5433</v>
      </c>
      <c r="AQ379" s="46" t="s">
        <v>1148</v>
      </c>
      <c r="AR379" s="83">
        <v>0</v>
      </c>
      <c r="AS379" s="46" t="s">
        <v>1148</v>
      </c>
      <c r="AT379" s="204">
        <v>32528</v>
      </c>
      <c r="AU379" s="46" t="s">
        <v>1148</v>
      </c>
      <c r="AV379" s="46">
        <v>11</v>
      </c>
      <c r="AW379" s="46" t="s">
        <v>1148</v>
      </c>
      <c r="AX379" s="46">
        <v>0.8</v>
      </c>
      <c r="AY379" s="46" t="s">
        <v>1148</v>
      </c>
      <c r="AZ379" s="46">
        <v>2</v>
      </c>
      <c r="BA379" s="46" t="s">
        <v>1148</v>
      </c>
      <c r="BB379" s="46">
        <v>3.0500000000000003</v>
      </c>
      <c r="BC379" s="46" t="s">
        <v>1148</v>
      </c>
      <c r="BD379" s="46">
        <v>0</v>
      </c>
      <c r="BE379" s="46" t="s">
        <v>1148</v>
      </c>
      <c r="BF379" s="209">
        <v>16.850000000000001</v>
      </c>
      <c r="BG379" s="7" t="s">
        <v>1148</v>
      </c>
      <c r="BI379" s="83">
        <v>0</v>
      </c>
      <c r="BJ379" s="46" t="s">
        <v>1148</v>
      </c>
      <c r="BK379" s="83">
        <v>0</v>
      </c>
      <c r="BL379" s="46" t="s">
        <v>1148</v>
      </c>
      <c r="BM379" s="83">
        <v>0</v>
      </c>
      <c r="BN379" s="46" t="s">
        <v>1148</v>
      </c>
      <c r="BO379" s="83">
        <v>0</v>
      </c>
      <c r="BP379" s="46" t="s">
        <v>1148</v>
      </c>
      <c r="BQ379" s="83">
        <v>0</v>
      </c>
      <c r="BR379" s="46" t="s">
        <v>1148</v>
      </c>
      <c r="BS379" s="85">
        <v>0</v>
      </c>
      <c r="BT379" s="46" t="s">
        <v>1148</v>
      </c>
      <c r="BU379" s="46">
        <v>0</v>
      </c>
      <c r="BV379" s="46" t="s">
        <v>1148</v>
      </c>
      <c r="BW379" s="46">
        <v>0</v>
      </c>
      <c r="BX379" s="46" t="s">
        <v>1148</v>
      </c>
      <c r="BY379" s="46">
        <v>0</v>
      </c>
      <c r="BZ379" s="46" t="s">
        <v>1148</v>
      </c>
      <c r="CA379" s="46">
        <v>0</v>
      </c>
      <c r="CB379" s="46" t="s">
        <v>1148</v>
      </c>
      <c r="CC379" s="46">
        <v>0</v>
      </c>
      <c r="CD379" s="46" t="s">
        <v>1148</v>
      </c>
      <c r="CE379" s="209">
        <v>0</v>
      </c>
      <c r="CF379" s="7" t="s">
        <v>1148</v>
      </c>
      <c r="CH379" s="41">
        <v>0</v>
      </c>
      <c r="CI379" s="41" t="s">
        <v>1148</v>
      </c>
      <c r="CJ379" s="41">
        <v>0</v>
      </c>
      <c r="CK379" s="41" t="s">
        <v>1148</v>
      </c>
      <c r="CL379" s="41">
        <v>0</v>
      </c>
      <c r="CM379" s="41" t="s">
        <v>1148</v>
      </c>
      <c r="CN379" s="41">
        <v>0</v>
      </c>
      <c r="CO379" s="41" t="s">
        <v>1148</v>
      </c>
      <c r="CP379" s="43">
        <v>0</v>
      </c>
      <c r="CQ379" s="7" t="s">
        <v>1148</v>
      </c>
      <c r="CS379" s="39">
        <v>0</v>
      </c>
      <c r="CT379" s="39" t="s">
        <v>1148</v>
      </c>
      <c r="CU379" s="39">
        <v>0</v>
      </c>
      <c r="CV379" s="39" t="s">
        <v>1148</v>
      </c>
      <c r="CW379" s="39">
        <v>0</v>
      </c>
      <c r="CX379" s="39" t="s">
        <v>1148</v>
      </c>
      <c r="CY379" s="39">
        <v>0</v>
      </c>
      <c r="CZ379" s="39" t="s">
        <v>1148</v>
      </c>
      <c r="DA379" s="44">
        <v>0</v>
      </c>
      <c r="DB379" s="7" t="s">
        <v>1148</v>
      </c>
      <c r="DC379" s="1" t="str">
        <f t="shared" si="5"/>
        <v>No</v>
      </c>
    </row>
    <row r="380" spans="1:107">
      <c r="A380" s="7" t="s">
        <v>1135</v>
      </c>
      <c r="B380" s="7" t="s">
        <v>499</v>
      </c>
      <c r="C380" s="37" t="s">
        <v>36</v>
      </c>
      <c r="D380" s="298">
        <v>4230</v>
      </c>
      <c r="E380" s="299">
        <v>40230</v>
      </c>
      <c r="F380" s="27" t="s">
        <v>164</v>
      </c>
      <c r="G380" s="73" t="s">
        <v>160</v>
      </c>
      <c r="H380" s="35">
        <v>4515419</v>
      </c>
      <c r="I380" s="35">
        <v>3</v>
      </c>
      <c r="J380" s="294"/>
      <c r="K380" s="8">
        <v>16808</v>
      </c>
      <c r="L380" s="8" t="s">
        <v>1148</v>
      </c>
      <c r="M380" s="8">
        <v>10413</v>
      </c>
      <c r="N380" s="9" t="s">
        <v>1148</v>
      </c>
      <c r="O380" s="8">
        <v>2097</v>
      </c>
      <c r="P380" s="9" t="s">
        <v>1148</v>
      </c>
      <c r="Q380" s="8">
        <v>11611</v>
      </c>
      <c r="R380" s="9" t="s">
        <v>1148</v>
      </c>
      <c r="S380" s="8">
        <v>0</v>
      </c>
      <c r="T380" s="9" t="s">
        <v>1148</v>
      </c>
      <c r="U380" s="33">
        <v>40929</v>
      </c>
      <c r="V380" s="9" t="s">
        <v>1148</v>
      </c>
      <c r="W380" s="30">
        <v>18</v>
      </c>
      <c r="X380" s="9" t="s">
        <v>1148</v>
      </c>
      <c r="Y380" s="30">
        <v>7</v>
      </c>
      <c r="Z380" s="9" t="s">
        <v>1148</v>
      </c>
      <c r="AA380" s="30">
        <v>2</v>
      </c>
      <c r="AB380" s="9" t="s">
        <v>1148</v>
      </c>
      <c r="AC380" s="30">
        <v>13</v>
      </c>
      <c r="AD380" s="9" t="s">
        <v>1148</v>
      </c>
      <c r="AE380" s="80">
        <v>0</v>
      </c>
      <c r="AF380" s="46" t="s">
        <v>1148</v>
      </c>
      <c r="AG380" s="88">
        <v>40</v>
      </c>
      <c r="AH380" s="47" t="s">
        <v>1148</v>
      </c>
      <c r="AJ380" s="83">
        <v>16522</v>
      </c>
      <c r="AK380" s="46" t="s">
        <v>1148</v>
      </c>
      <c r="AL380" s="83">
        <v>10413</v>
      </c>
      <c r="AM380" s="46" t="s">
        <v>1148</v>
      </c>
      <c r="AN380" s="83">
        <v>2097</v>
      </c>
      <c r="AO380" s="46" t="s">
        <v>1148</v>
      </c>
      <c r="AP380" s="83">
        <v>11611</v>
      </c>
      <c r="AQ380" s="46" t="s">
        <v>1148</v>
      </c>
      <c r="AR380" s="83">
        <v>0</v>
      </c>
      <c r="AS380" s="46" t="s">
        <v>1148</v>
      </c>
      <c r="AT380" s="204">
        <v>40643</v>
      </c>
      <c r="AU380" s="46" t="s">
        <v>1148</v>
      </c>
      <c r="AV380" s="46">
        <v>17</v>
      </c>
      <c r="AW380" s="46" t="s">
        <v>1148</v>
      </c>
      <c r="AX380" s="46">
        <v>7</v>
      </c>
      <c r="AY380" s="46" t="s">
        <v>1148</v>
      </c>
      <c r="AZ380" s="46">
        <v>2</v>
      </c>
      <c r="BA380" s="46" t="s">
        <v>1148</v>
      </c>
      <c r="BB380" s="46">
        <v>13</v>
      </c>
      <c r="BC380" s="46" t="s">
        <v>1148</v>
      </c>
      <c r="BD380" s="46">
        <v>0</v>
      </c>
      <c r="BE380" s="46" t="s">
        <v>1148</v>
      </c>
      <c r="BF380" s="209">
        <v>39</v>
      </c>
      <c r="BG380" s="7" t="s">
        <v>1148</v>
      </c>
      <c r="BI380" s="83">
        <v>286</v>
      </c>
      <c r="BJ380" s="46" t="s">
        <v>1148</v>
      </c>
      <c r="BK380" s="83">
        <v>0</v>
      </c>
      <c r="BL380" s="46" t="s">
        <v>1148</v>
      </c>
      <c r="BM380" s="83">
        <v>0</v>
      </c>
      <c r="BN380" s="46" t="s">
        <v>1148</v>
      </c>
      <c r="BO380" s="83">
        <v>0</v>
      </c>
      <c r="BP380" s="46" t="s">
        <v>1148</v>
      </c>
      <c r="BQ380" s="83">
        <v>0</v>
      </c>
      <c r="BR380" s="46" t="s">
        <v>1148</v>
      </c>
      <c r="BS380" s="85">
        <v>286</v>
      </c>
      <c r="BT380" s="46" t="s">
        <v>1148</v>
      </c>
      <c r="BU380" s="46">
        <v>1</v>
      </c>
      <c r="BV380" s="46" t="s">
        <v>1148</v>
      </c>
      <c r="BW380" s="46">
        <v>0</v>
      </c>
      <c r="BX380" s="46" t="s">
        <v>1148</v>
      </c>
      <c r="BY380" s="46">
        <v>0</v>
      </c>
      <c r="BZ380" s="46" t="s">
        <v>1148</v>
      </c>
      <c r="CA380" s="46">
        <v>0</v>
      </c>
      <c r="CB380" s="46" t="s">
        <v>1148</v>
      </c>
      <c r="CC380" s="46">
        <v>0</v>
      </c>
      <c r="CD380" s="46" t="s">
        <v>1148</v>
      </c>
      <c r="CE380" s="209">
        <v>1</v>
      </c>
      <c r="CF380" s="7" t="s">
        <v>1148</v>
      </c>
      <c r="CH380" s="41">
        <v>0</v>
      </c>
      <c r="CI380" s="41" t="s">
        <v>1148</v>
      </c>
      <c r="CJ380" s="41">
        <v>0</v>
      </c>
      <c r="CK380" s="41" t="s">
        <v>1148</v>
      </c>
      <c r="CL380" s="41">
        <v>0</v>
      </c>
      <c r="CM380" s="41" t="s">
        <v>1148</v>
      </c>
      <c r="CN380" s="41">
        <v>0</v>
      </c>
      <c r="CO380" s="41" t="s">
        <v>1148</v>
      </c>
      <c r="CP380" s="43">
        <v>0</v>
      </c>
      <c r="CQ380" s="7" t="s">
        <v>1148</v>
      </c>
      <c r="CS380" s="39">
        <v>0</v>
      </c>
      <c r="CT380" s="39" t="s">
        <v>1148</v>
      </c>
      <c r="CU380" s="39">
        <v>0</v>
      </c>
      <c r="CV380" s="39" t="s">
        <v>1148</v>
      </c>
      <c r="CW380" s="39">
        <v>0</v>
      </c>
      <c r="CX380" s="39" t="s">
        <v>1148</v>
      </c>
      <c r="CY380" s="39">
        <v>0</v>
      </c>
      <c r="CZ380" s="39" t="s">
        <v>1148</v>
      </c>
      <c r="DA380" s="44">
        <v>0</v>
      </c>
      <c r="DB380" s="7" t="s">
        <v>1148</v>
      </c>
      <c r="DC380" s="1" t="str">
        <f t="shared" si="5"/>
        <v>No</v>
      </c>
    </row>
    <row r="381" spans="1:107">
      <c r="A381" s="7" t="s">
        <v>810</v>
      </c>
      <c r="B381" s="7" t="s">
        <v>355</v>
      </c>
      <c r="C381" s="37" t="s">
        <v>84</v>
      </c>
      <c r="D381" s="298">
        <v>6133</v>
      </c>
      <c r="E381" s="299">
        <v>60133</v>
      </c>
      <c r="F381" s="27" t="s">
        <v>189</v>
      </c>
      <c r="G381" s="73" t="s">
        <v>160</v>
      </c>
      <c r="H381" s="35">
        <v>5121892</v>
      </c>
      <c r="I381" s="35">
        <v>3</v>
      </c>
      <c r="J381" s="294"/>
      <c r="K381" s="8">
        <v>24441</v>
      </c>
      <c r="L381" s="8" t="s">
        <v>1148</v>
      </c>
      <c r="M381" s="8">
        <v>5697</v>
      </c>
      <c r="N381" s="9" t="s">
        <v>1148</v>
      </c>
      <c r="O381" s="8">
        <v>302</v>
      </c>
      <c r="P381" s="9" t="s">
        <v>1148</v>
      </c>
      <c r="Q381" s="8">
        <v>2375</v>
      </c>
      <c r="R381" s="9" t="s">
        <v>1148</v>
      </c>
      <c r="S381" s="8">
        <v>3175</v>
      </c>
      <c r="T381" s="9" t="s">
        <v>1148</v>
      </c>
      <c r="U381" s="33">
        <v>35990</v>
      </c>
      <c r="V381" s="9" t="s">
        <v>1148</v>
      </c>
      <c r="W381" s="30">
        <v>21</v>
      </c>
      <c r="X381" s="9" t="s">
        <v>1148</v>
      </c>
      <c r="Y381" s="30">
        <v>3.1</v>
      </c>
      <c r="Z381" s="9" t="s">
        <v>1148</v>
      </c>
      <c r="AA381" s="30">
        <v>0.17</v>
      </c>
      <c r="AB381" s="9" t="s">
        <v>1148</v>
      </c>
      <c r="AC381" s="30">
        <v>3</v>
      </c>
      <c r="AD381" s="9" t="s">
        <v>1148</v>
      </c>
      <c r="AE381" s="80">
        <v>1.69</v>
      </c>
      <c r="AF381" s="46" t="s">
        <v>1148</v>
      </c>
      <c r="AG381" s="88">
        <v>28.96</v>
      </c>
      <c r="AH381" s="47" t="s">
        <v>1148</v>
      </c>
      <c r="AJ381" s="83">
        <v>21071</v>
      </c>
      <c r="AK381" s="46" t="s">
        <v>1148</v>
      </c>
      <c r="AL381" s="83">
        <v>5680</v>
      </c>
      <c r="AM381" s="46" t="s">
        <v>1148</v>
      </c>
      <c r="AN381" s="83">
        <v>301</v>
      </c>
      <c r="AO381" s="46" t="s">
        <v>1148</v>
      </c>
      <c r="AP381" s="83">
        <v>0</v>
      </c>
      <c r="AQ381" s="46" t="s">
        <v>1148</v>
      </c>
      <c r="AR381" s="83">
        <v>3165</v>
      </c>
      <c r="AS381" s="46" t="s">
        <v>1148</v>
      </c>
      <c r="AT381" s="204">
        <v>30217</v>
      </c>
      <c r="AU381" s="46" t="s">
        <v>1148</v>
      </c>
      <c r="AV381" s="46">
        <v>12</v>
      </c>
      <c r="AW381" s="46" t="s">
        <v>1148</v>
      </c>
      <c r="AX381" s="46">
        <v>1.24</v>
      </c>
      <c r="AY381" s="46" t="s">
        <v>1148</v>
      </c>
      <c r="AZ381" s="46">
        <v>7.0000000000000007E-2</v>
      </c>
      <c r="BA381" s="46" t="s">
        <v>1148</v>
      </c>
      <c r="BB381" s="46">
        <v>0</v>
      </c>
      <c r="BC381" s="46" t="s">
        <v>1148</v>
      </c>
      <c r="BD381" s="46">
        <v>0.69</v>
      </c>
      <c r="BE381" s="46" t="s">
        <v>1148</v>
      </c>
      <c r="BF381" s="209">
        <v>14</v>
      </c>
      <c r="BG381" s="7" t="s">
        <v>1148</v>
      </c>
      <c r="BI381" s="83">
        <v>3370</v>
      </c>
      <c r="BJ381" s="46" t="s">
        <v>1148</v>
      </c>
      <c r="BK381" s="83">
        <v>17</v>
      </c>
      <c r="BL381" s="46" t="s">
        <v>1148</v>
      </c>
      <c r="BM381" s="83">
        <v>1</v>
      </c>
      <c r="BN381" s="46" t="s">
        <v>1148</v>
      </c>
      <c r="BO381" s="83">
        <v>2375</v>
      </c>
      <c r="BP381" s="46" t="s">
        <v>1148</v>
      </c>
      <c r="BQ381" s="83">
        <v>10</v>
      </c>
      <c r="BR381" s="46" t="s">
        <v>1148</v>
      </c>
      <c r="BS381" s="85">
        <v>5773</v>
      </c>
      <c r="BT381" s="46" t="s">
        <v>1148</v>
      </c>
      <c r="BU381" s="46">
        <v>9</v>
      </c>
      <c r="BV381" s="46" t="s">
        <v>1148</v>
      </c>
      <c r="BW381" s="46">
        <v>1.86</v>
      </c>
      <c r="BX381" s="46" t="s">
        <v>1148</v>
      </c>
      <c r="BY381" s="46">
        <v>0.1</v>
      </c>
      <c r="BZ381" s="46" t="s">
        <v>1148</v>
      </c>
      <c r="CA381" s="46">
        <v>3</v>
      </c>
      <c r="CB381" s="46" t="s">
        <v>1148</v>
      </c>
      <c r="CC381" s="46">
        <v>1</v>
      </c>
      <c r="CD381" s="46" t="s">
        <v>1148</v>
      </c>
      <c r="CE381" s="209">
        <v>14.96</v>
      </c>
      <c r="CF381" s="7" t="s">
        <v>1148</v>
      </c>
      <c r="CH381" s="41">
        <v>0</v>
      </c>
      <c r="CI381" s="41" t="s">
        <v>1148</v>
      </c>
      <c r="CJ381" s="41">
        <v>0</v>
      </c>
      <c r="CK381" s="41" t="s">
        <v>1148</v>
      </c>
      <c r="CL381" s="41">
        <v>0</v>
      </c>
      <c r="CM381" s="41" t="s">
        <v>1148</v>
      </c>
      <c r="CN381" s="41">
        <v>0</v>
      </c>
      <c r="CO381" s="41" t="s">
        <v>1148</v>
      </c>
      <c r="CP381" s="43">
        <v>0</v>
      </c>
      <c r="CQ381" s="7" t="s">
        <v>1148</v>
      </c>
      <c r="CS381" s="39">
        <v>0</v>
      </c>
      <c r="CT381" s="39" t="s">
        <v>1148</v>
      </c>
      <c r="CU381" s="39">
        <v>0</v>
      </c>
      <c r="CV381" s="39" t="s">
        <v>1148</v>
      </c>
      <c r="CW381" s="39">
        <v>0</v>
      </c>
      <c r="CX381" s="39" t="s">
        <v>1148</v>
      </c>
      <c r="CY381" s="39">
        <v>0</v>
      </c>
      <c r="CZ381" s="39" t="s">
        <v>1148</v>
      </c>
      <c r="DA381" s="44">
        <v>0</v>
      </c>
      <c r="DB381" s="7" t="s">
        <v>1148</v>
      </c>
      <c r="DC381" s="1" t="str">
        <f t="shared" si="5"/>
        <v>No</v>
      </c>
    </row>
    <row r="382" spans="1:107">
      <c r="A382" s="7" t="s">
        <v>778</v>
      </c>
      <c r="B382" s="7" t="s">
        <v>269</v>
      </c>
      <c r="C382" s="37" t="s">
        <v>89</v>
      </c>
      <c r="D382" s="298">
        <v>54</v>
      </c>
      <c r="E382" s="299">
        <v>54</v>
      </c>
      <c r="F382" s="27" t="s">
        <v>167</v>
      </c>
      <c r="G382" s="73" t="s">
        <v>160</v>
      </c>
      <c r="H382" s="35">
        <v>3059393</v>
      </c>
      <c r="I382" s="35">
        <v>2</v>
      </c>
      <c r="J382" s="294"/>
      <c r="K382" s="8">
        <v>24050</v>
      </c>
      <c r="L382" s="8" t="s">
        <v>1148</v>
      </c>
      <c r="M382" s="8">
        <v>8154</v>
      </c>
      <c r="N382" s="9" t="s">
        <v>1148</v>
      </c>
      <c r="O382" s="8">
        <v>250</v>
      </c>
      <c r="P382" s="9" t="s">
        <v>1148</v>
      </c>
      <c r="Q382" s="8">
        <v>11297</v>
      </c>
      <c r="R382" s="9" t="s">
        <v>1148</v>
      </c>
      <c r="S382" s="8">
        <v>2194</v>
      </c>
      <c r="T382" s="9" t="s">
        <v>1148</v>
      </c>
      <c r="U382" s="33">
        <v>45945</v>
      </c>
      <c r="V382" s="9" t="s">
        <v>1148</v>
      </c>
      <c r="W382" s="30">
        <v>26.7</v>
      </c>
      <c r="X382" s="9" t="s">
        <v>1148</v>
      </c>
      <c r="Y382" s="30">
        <v>9.25</v>
      </c>
      <c r="Z382" s="9" t="s">
        <v>1148</v>
      </c>
      <c r="AA382" s="30">
        <v>0.1</v>
      </c>
      <c r="AB382" s="9" t="s">
        <v>1148</v>
      </c>
      <c r="AC382" s="30">
        <v>6.3500000000000005</v>
      </c>
      <c r="AD382" s="9" t="s">
        <v>1148</v>
      </c>
      <c r="AE382" s="80">
        <v>1.2</v>
      </c>
      <c r="AF382" s="46" t="s">
        <v>1148</v>
      </c>
      <c r="AG382" s="88">
        <v>43.599999999999994</v>
      </c>
      <c r="AH382" s="47" t="s">
        <v>1148</v>
      </c>
      <c r="AJ382" s="83">
        <v>22004</v>
      </c>
      <c r="AK382" s="46" t="s">
        <v>1148</v>
      </c>
      <c r="AL382" s="83">
        <v>6911</v>
      </c>
      <c r="AM382" s="46" t="s">
        <v>1148</v>
      </c>
      <c r="AN382" s="83">
        <v>176</v>
      </c>
      <c r="AO382" s="46" t="s">
        <v>1148</v>
      </c>
      <c r="AP382" s="83">
        <v>10854</v>
      </c>
      <c r="AQ382" s="46" t="s">
        <v>1148</v>
      </c>
      <c r="AR382" s="83">
        <v>1708</v>
      </c>
      <c r="AS382" s="46" t="s">
        <v>1148</v>
      </c>
      <c r="AT382" s="204">
        <v>41653</v>
      </c>
      <c r="AU382" s="46" t="s">
        <v>1148</v>
      </c>
      <c r="AV382" s="46">
        <v>11.7</v>
      </c>
      <c r="AW382" s="46" t="s">
        <v>1148</v>
      </c>
      <c r="AX382" s="46">
        <v>4.25</v>
      </c>
      <c r="AY382" s="46" t="s">
        <v>1148</v>
      </c>
      <c r="AZ382" s="46">
        <v>0.1</v>
      </c>
      <c r="BA382" s="46" t="s">
        <v>1148</v>
      </c>
      <c r="BB382" s="46">
        <v>6.15</v>
      </c>
      <c r="BC382" s="46" t="s">
        <v>1148</v>
      </c>
      <c r="BD382" s="46">
        <v>1</v>
      </c>
      <c r="BE382" s="46" t="s">
        <v>1148</v>
      </c>
      <c r="BF382" s="209">
        <v>23.2</v>
      </c>
      <c r="BG382" s="7" t="s">
        <v>1148</v>
      </c>
      <c r="BI382" s="83">
        <v>2046</v>
      </c>
      <c r="BJ382" s="46" t="s">
        <v>1148</v>
      </c>
      <c r="BK382" s="83">
        <v>1243</v>
      </c>
      <c r="BL382" s="46" t="s">
        <v>1148</v>
      </c>
      <c r="BM382" s="83">
        <v>74</v>
      </c>
      <c r="BN382" s="46" t="s">
        <v>1148</v>
      </c>
      <c r="BO382" s="83">
        <v>443</v>
      </c>
      <c r="BP382" s="46" t="s">
        <v>1148</v>
      </c>
      <c r="BQ382" s="83">
        <v>486</v>
      </c>
      <c r="BR382" s="46" t="s">
        <v>1148</v>
      </c>
      <c r="BS382" s="85">
        <v>4292</v>
      </c>
      <c r="BT382" s="46" t="s">
        <v>1148</v>
      </c>
      <c r="BU382" s="46">
        <v>15</v>
      </c>
      <c r="BV382" s="46" t="s">
        <v>1148</v>
      </c>
      <c r="BW382" s="46">
        <v>5</v>
      </c>
      <c r="BX382" s="46" t="s">
        <v>1148</v>
      </c>
      <c r="BY382" s="46">
        <v>0</v>
      </c>
      <c r="BZ382" s="46" t="s">
        <v>1148</v>
      </c>
      <c r="CA382" s="46">
        <v>0.2</v>
      </c>
      <c r="CB382" s="46" t="s">
        <v>1148</v>
      </c>
      <c r="CC382" s="46">
        <v>0.2</v>
      </c>
      <c r="CD382" s="46" t="s">
        <v>1148</v>
      </c>
      <c r="CE382" s="209">
        <v>20.399999999999999</v>
      </c>
      <c r="CF382" s="7" t="s">
        <v>1148</v>
      </c>
      <c r="CH382" s="41">
        <v>897667</v>
      </c>
      <c r="CI382" s="41" t="s">
        <v>1148</v>
      </c>
      <c r="CJ382" s="41">
        <v>338659</v>
      </c>
      <c r="CK382" s="41" t="s">
        <v>1148</v>
      </c>
      <c r="CL382" s="41">
        <v>7502</v>
      </c>
      <c r="CM382" s="41" t="s">
        <v>1148</v>
      </c>
      <c r="CN382" s="41">
        <v>492645</v>
      </c>
      <c r="CO382" s="41" t="s">
        <v>1148</v>
      </c>
      <c r="CP382" s="43">
        <v>1736473</v>
      </c>
      <c r="CQ382" s="7" t="s">
        <v>1148</v>
      </c>
      <c r="CS382" s="39">
        <v>37.325031185031186</v>
      </c>
      <c r="CT382" s="39" t="s">
        <v>1148</v>
      </c>
      <c r="CU382" s="39">
        <v>41.532867304390486</v>
      </c>
      <c r="CV382" s="39" t="s">
        <v>1148</v>
      </c>
      <c r="CW382" s="39">
        <v>30.007999999999999</v>
      </c>
      <c r="CX382" s="39" t="s">
        <v>1148</v>
      </c>
      <c r="CY382" s="39">
        <v>43.608480127467466</v>
      </c>
      <c r="CZ382" s="39" t="s">
        <v>1148</v>
      </c>
      <c r="DA382" s="44">
        <v>37.794602241810864</v>
      </c>
      <c r="DB382" s="7" t="s">
        <v>1148</v>
      </c>
      <c r="DC382" s="1" t="str">
        <f t="shared" si="5"/>
        <v>No</v>
      </c>
    </row>
    <row r="383" spans="1:107">
      <c r="A383" s="7" t="s">
        <v>239</v>
      </c>
      <c r="B383" s="7" t="s">
        <v>240</v>
      </c>
      <c r="C383" s="37" t="s">
        <v>73</v>
      </c>
      <c r="D383" s="298">
        <v>5143</v>
      </c>
      <c r="E383" s="299">
        <v>50143</v>
      </c>
      <c r="F383" s="27" t="s">
        <v>164</v>
      </c>
      <c r="G383" s="73" t="s">
        <v>160</v>
      </c>
      <c r="H383" s="35">
        <v>1780673</v>
      </c>
      <c r="I383" s="35">
        <v>2</v>
      </c>
      <c r="J383" s="294"/>
      <c r="K383" s="8">
        <v>8695</v>
      </c>
      <c r="L383" s="8" t="s">
        <v>1148</v>
      </c>
      <c r="M383" s="8">
        <v>0</v>
      </c>
      <c r="N383" s="9" t="s">
        <v>1148</v>
      </c>
      <c r="O383" s="8">
        <v>0</v>
      </c>
      <c r="P383" s="9" t="s">
        <v>1148</v>
      </c>
      <c r="Q383" s="8">
        <v>1188</v>
      </c>
      <c r="R383" s="9" t="s">
        <v>1148</v>
      </c>
      <c r="S383" s="8">
        <v>0</v>
      </c>
      <c r="T383" s="9" t="s">
        <v>1148</v>
      </c>
      <c r="U383" s="33">
        <v>9883</v>
      </c>
      <c r="V383" s="9" t="s">
        <v>1148</v>
      </c>
      <c r="W383" s="30">
        <v>7.7</v>
      </c>
      <c r="X383" s="9" t="s">
        <v>1148</v>
      </c>
      <c r="Y383" s="30">
        <v>0</v>
      </c>
      <c r="Z383" s="9" t="s">
        <v>1148</v>
      </c>
      <c r="AA383" s="30">
        <v>0</v>
      </c>
      <c r="AB383" s="9" t="s">
        <v>1148</v>
      </c>
      <c r="AC383" s="30">
        <v>2.2999999999999998</v>
      </c>
      <c r="AD383" s="9" t="s">
        <v>1148</v>
      </c>
      <c r="AE383" s="80">
        <v>0</v>
      </c>
      <c r="AF383" s="46" t="s">
        <v>1148</v>
      </c>
      <c r="AG383" s="88">
        <v>10</v>
      </c>
      <c r="AH383" s="47" t="s">
        <v>1148</v>
      </c>
      <c r="AJ383" s="83">
        <v>1276</v>
      </c>
      <c r="AK383" s="46" t="s">
        <v>1148</v>
      </c>
      <c r="AL383" s="83">
        <v>0</v>
      </c>
      <c r="AM383" s="46" t="s">
        <v>1148</v>
      </c>
      <c r="AN383" s="83">
        <v>0</v>
      </c>
      <c r="AO383" s="46" t="s">
        <v>1148</v>
      </c>
      <c r="AP383" s="83">
        <v>1188</v>
      </c>
      <c r="AQ383" s="46" t="s">
        <v>1148</v>
      </c>
      <c r="AR383" s="83">
        <v>0</v>
      </c>
      <c r="AS383" s="46" t="s">
        <v>1148</v>
      </c>
      <c r="AT383" s="204">
        <v>2464</v>
      </c>
      <c r="AU383" s="46" t="s">
        <v>1148</v>
      </c>
      <c r="AV383" s="46">
        <v>0.7</v>
      </c>
      <c r="AW383" s="46" t="s">
        <v>1148</v>
      </c>
      <c r="AX383" s="46">
        <v>0</v>
      </c>
      <c r="AY383" s="46" t="s">
        <v>1148</v>
      </c>
      <c r="AZ383" s="46">
        <v>0</v>
      </c>
      <c r="BA383" s="46" t="s">
        <v>1148</v>
      </c>
      <c r="BB383" s="46">
        <v>2.2999999999999998</v>
      </c>
      <c r="BC383" s="46" t="s">
        <v>1148</v>
      </c>
      <c r="BD383" s="46">
        <v>0</v>
      </c>
      <c r="BE383" s="46" t="s">
        <v>1148</v>
      </c>
      <c r="BF383" s="209">
        <v>3</v>
      </c>
      <c r="BG383" s="7" t="s">
        <v>1148</v>
      </c>
      <c r="BI383" s="83">
        <v>7419</v>
      </c>
      <c r="BJ383" s="46" t="s">
        <v>1148</v>
      </c>
      <c r="BK383" s="83">
        <v>0</v>
      </c>
      <c r="BL383" s="46" t="s">
        <v>1148</v>
      </c>
      <c r="BM383" s="83">
        <v>0</v>
      </c>
      <c r="BN383" s="46" t="s">
        <v>1148</v>
      </c>
      <c r="BO383" s="83">
        <v>0</v>
      </c>
      <c r="BP383" s="46" t="s">
        <v>1148</v>
      </c>
      <c r="BQ383" s="83">
        <v>0</v>
      </c>
      <c r="BR383" s="46" t="s">
        <v>1148</v>
      </c>
      <c r="BS383" s="85">
        <v>7419</v>
      </c>
      <c r="BT383" s="46" t="s">
        <v>1148</v>
      </c>
      <c r="BU383" s="46">
        <v>7</v>
      </c>
      <c r="BV383" s="46" t="s">
        <v>1148</v>
      </c>
      <c r="BW383" s="46">
        <v>0</v>
      </c>
      <c r="BX383" s="46" t="s">
        <v>1148</v>
      </c>
      <c r="BY383" s="46">
        <v>0</v>
      </c>
      <c r="BZ383" s="46" t="s">
        <v>1148</v>
      </c>
      <c r="CA383" s="46">
        <v>0</v>
      </c>
      <c r="CB383" s="46" t="s">
        <v>1148</v>
      </c>
      <c r="CC383" s="46">
        <v>0</v>
      </c>
      <c r="CD383" s="46" t="s">
        <v>1148</v>
      </c>
      <c r="CE383" s="209">
        <v>7</v>
      </c>
      <c r="CF383" s="7" t="s">
        <v>1148</v>
      </c>
      <c r="CH383" s="41">
        <v>0</v>
      </c>
      <c r="CI383" s="41" t="s">
        <v>1148</v>
      </c>
      <c r="CJ383" s="41">
        <v>0</v>
      </c>
      <c r="CK383" s="41" t="s">
        <v>1148</v>
      </c>
      <c r="CL383" s="41">
        <v>0</v>
      </c>
      <c r="CM383" s="41" t="s">
        <v>1148</v>
      </c>
      <c r="CN383" s="41">
        <v>0</v>
      </c>
      <c r="CO383" s="41" t="s">
        <v>1148</v>
      </c>
      <c r="CP383" s="43">
        <v>0</v>
      </c>
      <c r="CQ383" s="7" t="s">
        <v>1148</v>
      </c>
      <c r="CS383" s="39">
        <v>0</v>
      </c>
      <c r="CT383" s="39" t="s">
        <v>1148</v>
      </c>
      <c r="CU383" s="39" t="s">
        <v>1148</v>
      </c>
      <c r="CV383" s="39" t="s">
        <v>1148</v>
      </c>
      <c r="CW383" s="39" t="s">
        <v>1148</v>
      </c>
      <c r="CX383" s="39" t="s">
        <v>1148</v>
      </c>
      <c r="CY383" s="39">
        <v>0</v>
      </c>
      <c r="CZ383" s="39" t="s">
        <v>1148</v>
      </c>
      <c r="DA383" s="44">
        <v>0</v>
      </c>
      <c r="DB383" s="7" t="s">
        <v>1148</v>
      </c>
      <c r="DC383" s="1" t="str">
        <f t="shared" si="5"/>
        <v>No</v>
      </c>
    </row>
  </sheetData>
  <autoFilter ref="A1:DC531">
    <sortState ref="A2:DC531">
      <sortCondition descending="1" ref="I1:I531"/>
    </sortState>
  </autoFilter>
  <conditionalFormatting sqref="D3:DB383 A3:C258 A2:DB2 A260:C383 B259:C259">
    <cfRule type="expression" dxfId="140" priority="3">
      <formula>MOD(ROW(),2)=0</formula>
    </cfRule>
  </conditionalFormatting>
  <conditionalFormatting sqref="DC2:DC383">
    <cfRule type="expression" dxfId="139" priority="2">
      <formula>MOD(ROW(),2)=0</formula>
    </cfRule>
  </conditionalFormatting>
  <conditionalFormatting sqref="A259">
    <cfRule type="expression" dxfId="138" priority="1">
      <formula>MOD(ROW(),2)=0</formula>
    </cfRule>
  </conditionalFormatting>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203" r:id="rId3" name="Drop Down 107">
              <controlPr defaultSize="0" autoLine="0" autoPict="0" macro="[0]!ComboBox" altText="This drop-down menu shows or hides columns indicating the presence of &quot;questionable&quot; data.">
                <anchor moveWithCells="1">
                  <from>
                    <xdr:col>107</xdr:col>
                    <xdr:colOff>50800</xdr:colOff>
                    <xdr:row>0</xdr:row>
                    <xdr:rowOff>228600</xdr:rowOff>
                  </from>
                  <to>
                    <xdr:col>111</xdr:col>
                    <xdr:colOff>69850</xdr:colOff>
                    <xdr:row>0</xdr:row>
                    <xdr:rowOff>469900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V135"/>
  <sheetViews>
    <sheetView workbookViewId="0"/>
  </sheetViews>
  <sheetFormatPr defaultColWidth="8.81640625" defaultRowHeight="12.5"/>
  <cols>
    <col min="1" max="1" width="9.81640625" style="100" customWidth="1"/>
    <col min="2" max="2" width="10.81640625" style="100" customWidth="1"/>
    <col min="3" max="3" width="11" style="100" customWidth="1"/>
    <col min="4" max="4" width="14.453125" style="100" customWidth="1"/>
    <col min="5" max="5" width="10.453125" style="100" customWidth="1"/>
    <col min="6" max="6" width="8.81640625" style="100"/>
    <col min="7" max="7" width="9.54296875" style="100" bestFit="1" customWidth="1"/>
    <col min="8" max="8" width="11" style="100" customWidth="1"/>
    <col min="9" max="9" width="10.81640625" style="100" customWidth="1"/>
    <col min="10" max="10" width="13.81640625" style="100" customWidth="1"/>
    <col min="11" max="11" width="8.81640625" style="100"/>
    <col min="12" max="12" width="10.81640625" style="100" customWidth="1"/>
    <col min="13" max="13" width="11" style="100" customWidth="1"/>
    <col min="14" max="14" width="11.1796875" style="100" customWidth="1"/>
    <col min="15" max="15" width="11.453125" style="100" customWidth="1"/>
    <col min="16" max="16" width="13.54296875" style="100" customWidth="1"/>
    <col min="17" max="17" width="8.81640625" style="100"/>
    <col min="18" max="18" width="10.81640625" style="100" customWidth="1"/>
    <col min="19" max="21" width="11.81640625" style="100" bestFit="1" customWidth="1"/>
    <col min="22" max="22" width="12.453125" style="100" customWidth="1"/>
    <col min="23" max="23" width="12.54296875" style="100" bestFit="1" customWidth="1"/>
    <col min="24" max="24" width="9.54296875" style="100" customWidth="1"/>
    <col min="25" max="25" width="11.81640625" style="100" customWidth="1"/>
    <col min="26" max="26" width="11.453125" style="100" customWidth="1"/>
    <col min="27" max="27" width="13.1796875" style="100" customWidth="1"/>
    <col min="28" max="31" width="8.81640625" style="100"/>
    <col min="32" max="32" width="8.81640625" style="100" hidden="1" customWidth="1"/>
    <col min="33" max="34" width="0" style="100" hidden="1" customWidth="1"/>
    <col min="35" max="40" width="8.81640625" style="100" hidden="1" customWidth="1"/>
    <col min="41" max="46" width="8.81640625" style="100" customWidth="1"/>
    <col min="47" max="16384" width="8.81640625" style="100"/>
  </cols>
  <sheetData>
    <row r="1" spans="1:48" s="95" customFormat="1" ht="12" customHeight="1" thickBot="1">
      <c r="A1" s="287" t="s">
        <v>1127</v>
      </c>
      <c r="B1" s="229"/>
      <c r="C1" s="229"/>
      <c r="D1" s="230"/>
      <c r="E1" s="230"/>
      <c r="F1" s="90" t="s">
        <v>97</v>
      </c>
      <c r="G1" s="91"/>
      <c r="H1" s="91"/>
      <c r="I1" s="91"/>
      <c r="J1" s="91"/>
      <c r="K1" s="91"/>
      <c r="L1" s="91"/>
      <c r="M1" s="91"/>
      <c r="N1" s="91"/>
      <c r="O1" s="91"/>
      <c r="P1" s="91"/>
      <c r="Q1" s="91"/>
      <c r="R1" s="91"/>
      <c r="S1" s="92"/>
      <c r="T1" s="92"/>
      <c r="U1" s="92"/>
      <c r="V1" s="92"/>
      <c r="W1" s="92"/>
      <c r="X1" s="92"/>
      <c r="Y1" s="92"/>
      <c r="Z1" s="92"/>
      <c r="AA1" s="92"/>
      <c r="AB1" s="92"/>
      <c r="AC1" s="93"/>
      <c r="AD1" s="94"/>
      <c r="AE1" s="94"/>
      <c r="AF1" s="94">
        <f>IF(AF4=1,0,1)</f>
        <v>0</v>
      </c>
      <c r="AG1" s="94"/>
      <c r="AH1" s="94"/>
      <c r="AI1" s="94"/>
      <c r="AJ1" s="94"/>
      <c r="AK1" s="94"/>
      <c r="AL1" s="94"/>
      <c r="AM1" s="94"/>
      <c r="AN1" s="94"/>
      <c r="AO1" s="94"/>
      <c r="AP1" s="94"/>
      <c r="AQ1" s="94"/>
      <c r="AR1" s="94"/>
      <c r="AS1" s="94"/>
      <c r="AT1" s="94"/>
      <c r="AU1" s="94"/>
      <c r="AV1" s="94"/>
    </row>
    <row r="2" spans="1:48" s="95" customFormat="1" ht="13" customHeight="1" thickTop="1">
      <c r="A2" s="226"/>
      <c r="B2" s="227"/>
      <c r="C2" s="227"/>
      <c r="D2" s="227"/>
      <c r="E2" s="232"/>
      <c r="F2" s="247"/>
      <c r="G2" s="94"/>
      <c r="H2" s="211"/>
      <c r="I2" s="211"/>
      <c r="J2" s="213" t="s">
        <v>1097</v>
      </c>
      <c r="K2" s="211"/>
      <c r="L2" s="212"/>
      <c r="M2" s="211"/>
      <c r="N2" s="211"/>
      <c r="O2" s="211"/>
      <c r="P2" s="220" t="s">
        <v>1098</v>
      </c>
      <c r="Q2" s="211"/>
      <c r="R2" s="219"/>
      <c r="S2" s="214"/>
      <c r="T2" s="215"/>
      <c r="U2" s="215"/>
      <c r="V2" s="221" t="s">
        <v>1099</v>
      </c>
      <c r="W2" s="212"/>
      <c r="X2" s="214"/>
      <c r="Y2" s="215"/>
      <c r="Z2" s="215"/>
      <c r="AA2" s="221" t="s">
        <v>1100</v>
      </c>
      <c r="AB2" s="222"/>
      <c r="AC2" s="93"/>
      <c r="AD2" s="94"/>
      <c r="AE2" s="94"/>
      <c r="AF2" s="94" t="s">
        <v>978</v>
      </c>
      <c r="AG2" s="94"/>
      <c r="AH2" s="94"/>
      <c r="AI2" s="94"/>
      <c r="AJ2" s="94"/>
      <c r="AK2" s="94"/>
      <c r="AL2" s="94"/>
      <c r="AM2" s="94"/>
      <c r="AN2" s="94"/>
      <c r="AO2" s="94"/>
      <c r="AP2" s="94"/>
      <c r="AQ2" s="94"/>
      <c r="AR2" s="94"/>
      <c r="AS2" s="94"/>
      <c r="AT2" s="94"/>
      <c r="AU2" s="94"/>
      <c r="AV2" s="94"/>
    </row>
    <row r="3" spans="1:48" s="95" customFormat="1" ht="23.15" customHeight="1">
      <c r="A3" s="226"/>
      <c r="B3" s="227"/>
      <c r="C3" s="227"/>
      <c r="D3" s="227"/>
      <c r="E3" s="253"/>
      <c r="F3" s="261" t="s">
        <v>1124</v>
      </c>
      <c r="G3" s="255" t="s">
        <v>1104</v>
      </c>
      <c r="H3" s="255" t="s">
        <v>1105</v>
      </c>
      <c r="I3" s="255" t="s">
        <v>1106</v>
      </c>
      <c r="J3" s="256" t="s">
        <v>1107</v>
      </c>
      <c r="K3" s="255" t="s">
        <v>1108</v>
      </c>
      <c r="L3" s="255" t="s">
        <v>1123</v>
      </c>
      <c r="M3" s="257" t="s">
        <v>1109</v>
      </c>
      <c r="N3" s="255" t="s">
        <v>1110</v>
      </c>
      <c r="O3" s="255" t="s">
        <v>1111</v>
      </c>
      <c r="P3" s="256" t="s">
        <v>1112</v>
      </c>
      <c r="Q3" s="257" t="s">
        <v>1113</v>
      </c>
      <c r="R3" s="258" t="s">
        <v>1125</v>
      </c>
      <c r="S3" s="259" t="s">
        <v>1114</v>
      </c>
      <c r="T3" s="259" t="s">
        <v>1115</v>
      </c>
      <c r="U3" s="259" t="s">
        <v>1116</v>
      </c>
      <c r="V3" s="259" t="s">
        <v>1117</v>
      </c>
      <c r="W3" s="259" t="s">
        <v>1126</v>
      </c>
      <c r="X3" s="259" t="s">
        <v>1118</v>
      </c>
      <c r="Y3" s="259" t="s">
        <v>1119</v>
      </c>
      <c r="Z3" s="259" t="s">
        <v>1120</v>
      </c>
      <c r="AA3" s="259" t="s">
        <v>1121</v>
      </c>
      <c r="AB3" s="260" t="s">
        <v>1122</v>
      </c>
      <c r="AC3" s="93"/>
      <c r="AD3" s="94"/>
      <c r="AE3" s="94"/>
      <c r="AF3" s="94" t="s">
        <v>979</v>
      </c>
      <c r="AG3" s="94"/>
      <c r="AH3" s="94"/>
      <c r="AI3" s="94"/>
      <c r="AJ3" s="94"/>
      <c r="AK3" s="94"/>
      <c r="AL3" s="94"/>
      <c r="AM3" s="94"/>
      <c r="AN3" s="94"/>
      <c r="AO3" s="94"/>
      <c r="AP3" s="94"/>
      <c r="AQ3" s="94"/>
      <c r="AR3" s="94"/>
      <c r="AS3" s="94"/>
      <c r="AT3" s="94"/>
      <c r="AU3" s="94"/>
      <c r="AV3" s="94"/>
    </row>
    <row r="4" spans="1:48" s="99" customFormat="1">
      <c r="A4" s="228"/>
      <c r="B4" s="228"/>
      <c r="C4" s="228"/>
      <c r="D4" s="228"/>
      <c r="E4" s="228"/>
      <c r="F4" s="234">
        <f>IF($AF$1,SUMIFS('All Employees by Mode'!L:L,'All Employees by Mode'!$BE:$BE,"=No"),SUM('All Employees by Mode'!L:L))</f>
        <v>70666</v>
      </c>
      <c r="G4" s="235">
        <f>IF($AF$1,SUMIFS('All Employees by Mode'!M:M,'All Employees by Mode'!$BE:$BE,"=No"),SUM('All Employees by Mode'!M:M))</f>
        <v>281272426</v>
      </c>
      <c r="H4" s="235">
        <f>IF($AF$1,SUMIFS('All Employees by Mode'!O:O,'All Employees by Mode'!$BE:$BE,"=No"),SUM('All Employees by Mode'!O:O))</f>
        <v>86735177</v>
      </c>
      <c r="I4" s="235">
        <f>IF($AF$1,SUMIFS('All Employees by Mode'!Q:Q,'All Employees by Mode'!$BE:$BE,"=No"),SUM('All Employees by Mode'!Q:Q))</f>
        <v>58035569</v>
      </c>
      <c r="J4" s="235">
        <f>IF($AF$1,SUMIFS('All Employees by Mode'!S:S,'All Employees by Mode'!$BE:$BE,"=No"),SUM('All Employees by Mode'!S:S))</f>
        <v>44570110</v>
      </c>
      <c r="K4" s="235">
        <f>IF($AF$1,SUMIFS('All Employees by Mode'!U:U,'All Employees by Mode'!$BE:$BE,"=No"),SUM('All Employees by Mode'!U:U))</f>
        <v>19257041</v>
      </c>
      <c r="L4" s="235">
        <f>IF($AF$1,SUMIFS('All Employees by Mode'!W:W,'All Employees by Mode'!$BE:$BE,"=No"),SUM('All Employees by Mode'!W:W))</f>
        <v>489870323</v>
      </c>
      <c r="M4" s="235">
        <f>IF($AF$1,SUMIFS('All Employees by Mode'!Y:Y,'All Employees by Mode'!$BE:$BE,"=No"),SUM('All Employees by Mode'!Y:Y))</f>
        <v>150030.86200000002</v>
      </c>
      <c r="N4" s="235">
        <f>IF($AF$1,SUMIFS('All Employees by Mode'!AA:AA,'All Employees by Mode'!$BE:$BE,"=No"),SUM('All Employees by Mode'!AA:AA))</f>
        <v>46844.087225999974</v>
      </c>
      <c r="O4" s="235">
        <f>IF($AF$1,SUMIFS('All Employees by Mode'!AC:AC,'All Employees by Mode'!$BE:$BE,"=No"),SUM('All Employees by Mode'!AC:AC))</f>
        <v>31826.719999999979</v>
      </c>
      <c r="P4" s="235">
        <f>IF($AF$1,SUMIFS('All Employees by Mode'!AE:AE,'All Employees by Mode'!$BE:$BE,"=No"),SUM('All Employees by Mode'!AE:AE))</f>
        <v>25386.326399999994</v>
      </c>
      <c r="Q4" s="235">
        <f>IF($AF$1,SUMIFS('All Employees by Mode'!AG:AG,'All Employees by Mode'!$BE:$BE,"=No"),SUM('All Employees by Mode'!AG:AG))</f>
        <v>10254.013999999999</v>
      </c>
      <c r="R4" s="235">
        <f>IF($AF$1,SUMIFS('All Employees by Mode'!AI:AI,'All Employees by Mode'!$BE:$BE,"=No"),SUM('All Employees by Mode'!AI:AI))</f>
        <v>264342.00962599984</v>
      </c>
      <c r="S4" s="236">
        <f>IF($AF$1,SUMIFS('All Employees by Mode'!AK:AK,'All Employees by Mode'!$BE:$BE,"=No"),SUM('All Employees by Mode'!AK:AK))</f>
        <v>8241015566</v>
      </c>
      <c r="T4" s="236">
        <f>IF($AF$1,SUMIFS('All Employees by Mode'!AM:AM,'All Employees by Mode'!$BE:$BE,"=No"),SUM('All Employees by Mode'!AM:AM))</f>
        <v>2742820023</v>
      </c>
      <c r="U4" s="236">
        <f>IF($AF$1,SUMIFS('All Employees by Mode'!AO:AO,'All Employees by Mode'!$BE:$BE,"=No"),SUM('All Employees by Mode'!AO:AO))</f>
        <v>1959331018</v>
      </c>
      <c r="V4" s="236">
        <f>IF($AF$1,SUMIFS('All Employees by Mode'!AQ:AQ,'All Employees by Mode'!$BE:$BE,"=No"),SUM('All Employees by Mode'!AQ:AQ))</f>
        <v>1684576352</v>
      </c>
      <c r="W4" s="236">
        <f>IF($AF$1,SUMIFS('All Employees by Mode'!AS:AS,'All Employees by Mode'!$BE:$BE,"=No"),SUM('All Employees by Mode'!AS:AS))</f>
        <v>14627742959</v>
      </c>
      <c r="X4" s="237">
        <f>S4/G4</f>
        <v>29.299052463820253</v>
      </c>
      <c r="Y4" s="237">
        <f>T4/H4</f>
        <v>31.622925298232804</v>
      </c>
      <c r="Z4" s="237">
        <f>U4/I4</f>
        <v>33.760865134276536</v>
      </c>
      <c r="AA4" s="237">
        <f>V4/J4</f>
        <v>37.796100391046828</v>
      </c>
      <c r="AB4" s="254">
        <f>W4/SUM(G4:J4)</f>
        <v>31.082299455798189</v>
      </c>
      <c r="AC4" s="97"/>
      <c r="AD4" s="98"/>
      <c r="AE4" s="98"/>
      <c r="AF4" s="98">
        <v>1</v>
      </c>
      <c r="AG4" s="98"/>
      <c r="AH4" s="98"/>
      <c r="AI4" s="98"/>
      <c r="AJ4" s="98"/>
      <c r="AK4" s="98"/>
      <c r="AL4" s="98"/>
      <c r="AM4" s="98"/>
      <c r="AN4" s="98"/>
      <c r="AO4" s="98"/>
      <c r="AP4" s="98"/>
      <c r="AQ4" s="98"/>
      <c r="AR4" s="98"/>
      <c r="AS4" s="98"/>
      <c r="AT4" s="98"/>
      <c r="AU4" s="98"/>
      <c r="AV4" s="98"/>
    </row>
    <row r="5" spans="1:48">
      <c r="A5" s="228"/>
      <c r="B5" s="228"/>
      <c r="C5" s="228"/>
      <c r="D5" s="228"/>
      <c r="E5" s="228"/>
      <c r="F5" s="228"/>
      <c r="G5" s="228"/>
      <c r="H5" s="228"/>
      <c r="I5" s="228"/>
      <c r="J5" s="228"/>
      <c r="K5" s="228"/>
      <c r="L5" s="228"/>
      <c r="M5" s="228"/>
      <c r="N5" s="228"/>
      <c r="O5" s="228"/>
      <c r="P5" s="228"/>
      <c r="Q5" s="228"/>
      <c r="R5" s="228"/>
      <c r="S5" s="228"/>
      <c r="T5" s="228"/>
      <c r="U5" s="228"/>
      <c r="V5" s="228"/>
      <c r="W5" s="228"/>
      <c r="X5" s="228"/>
      <c r="Y5" s="228"/>
      <c r="Z5" s="228"/>
      <c r="AA5" s="228"/>
      <c r="AB5" s="233"/>
      <c r="AC5" s="97"/>
      <c r="AD5" s="98"/>
      <c r="AE5" s="98"/>
      <c r="AF5" s="98"/>
      <c r="AG5" s="98"/>
      <c r="AH5" s="98"/>
      <c r="AI5" s="98"/>
      <c r="AJ5" s="98"/>
      <c r="AK5" s="98"/>
      <c r="AL5" s="98"/>
      <c r="AM5" s="98"/>
      <c r="AN5" s="98"/>
      <c r="AO5" s="98"/>
      <c r="AP5" s="98"/>
      <c r="AQ5" s="98"/>
      <c r="AR5" s="98"/>
      <c r="AS5" s="98"/>
      <c r="AT5" s="98"/>
      <c r="AU5" s="98"/>
      <c r="AV5" s="98"/>
    </row>
    <row r="6" spans="1:48" ht="13" thickBot="1">
      <c r="A6" s="238" t="s">
        <v>1045</v>
      </c>
      <c r="B6" s="231"/>
      <c r="C6" s="231"/>
      <c r="D6" s="231"/>
      <c r="E6" s="231"/>
      <c r="F6" s="231"/>
      <c r="G6" s="231"/>
      <c r="H6" s="231"/>
      <c r="I6" s="231"/>
      <c r="J6" s="231"/>
      <c r="K6" s="231"/>
      <c r="L6" s="231"/>
      <c r="M6" s="231"/>
      <c r="N6" s="231"/>
      <c r="O6" s="231"/>
      <c r="P6" s="231"/>
      <c r="Q6" s="231"/>
      <c r="R6" s="231"/>
      <c r="S6" s="231"/>
      <c r="T6" s="231"/>
      <c r="U6" s="231"/>
      <c r="V6" s="231"/>
      <c r="W6" s="231"/>
      <c r="X6" s="231"/>
      <c r="Y6" s="231"/>
      <c r="Z6" s="231"/>
      <c r="AA6" s="231"/>
      <c r="AB6" s="239"/>
      <c r="AC6" s="97"/>
      <c r="AD6" s="98"/>
      <c r="AE6" s="98"/>
      <c r="AF6" s="98"/>
      <c r="AG6" s="98"/>
      <c r="AH6" s="98"/>
      <c r="AI6" s="98"/>
      <c r="AJ6" s="98"/>
      <c r="AK6" s="98"/>
      <c r="AL6" s="98"/>
      <c r="AM6" s="98"/>
      <c r="AN6" s="98"/>
      <c r="AO6" s="98"/>
      <c r="AP6" s="98"/>
      <c r="AQ6" s="98"/>
      <c r="AR6" s="98"/>
      <c r="AS6" s="98"/>
      <c r="AT6" s="98"/>
      <c r="AU6" s="98"/>
      <c r="AV6" s="98"/>
    </row>
    <row r="7" spans="1:48" ht="13" thickTop="1">
      <c r="A7" s="103"/>
      <c r="B7" s="96"/>
      <c r="C7" s="96"/>
      <c r="D7" s="99"/>
      <c r="E7" s="99"/>
      <c r="F7" s="248"/>
      <c r="G7" s="214"/>
      <c r="H7" s="215"/>
      <c r="I7" s="215"/>
      <c r="J7" s="213" t="s">
        <v>1097</v>
      </c>
      <c r="K7" s="215"/>
      <c r="L7" s="212"/>
      <c r="M7" s="211"/>
      <c r="N7" s="211"/>
      <c r="O7" s="211"/>
      <c r="P7" s="220" t="s">
        <v>1098</v>
      </c>
      <c r="Q7" s="211"/>
      <c r="R7" s="219"/>
      <c r="S7" s="214"/>
      <c r="T7" s="215"/>
      <c r="U7" s="215"/>
      <c r="V7" s="221" t="s">
        <v>1099</v>
      </c>
      <c r="W7" s="212"/>
      <c r="X7" s="214"/>
      <c r="Y7" s="215"/>
      <c r="Z7" s="215"/>
      <c r="AA7" s="221" t="s">
        <v>1100</v>
      </c>
      <c r="AB7" s="222"/>
      <c r="AC7" s="97"/>
      <c r="AD7" s="98"/>
      <c r="AE7" s="98"/>
      <c r="AF7" s="98"/>
      <c r="AG7" s="98"/>
      <c r="AH7" s="98"/>
      <c r="AI7" s="98"/>
      <c r="AJ7" s="98"/>
      <c r="AK7" s="98"/>
      <c r="AL7" s="98"/>
      <c r="AM7" s="98"/>
      <c r="AN7" s="98"/>
      <c r="AO7" s="98"/>
      <c r="AP7" s="98"/>
      <c r="AQ7" s="98"/>
      <c r="AR7" s="98"/>
      <c r="AS7" s="98"/>
      <c r="AT7" s="98"/>
      <c r="AU7" s="98"/>
      <c r="AV7" s="98"/>
    </row>
    <row r="8" spans="1:48" s="95" customFormat="1" ht="23.15" customHeight="1">
      <c r="A8" s="104"/>
      <c r="B8" s="105"/>
      <c r="C8" s="105"/>
      <c r="D8" s="106" t="s">
        <v>1046</v>
      </c>
      <c r="E8" s="274" t="s">
        <v>1101</v>
      </c>
      <c r="F8" s="269" t="s">
        <v>1124</v>
      </c>
      <c r="G8" s="262" t="s">
        <v>1104</v>
      </c>
      <c r="H8" s="262" t="s">
        <v>1105</v>
      </c>
      <c r="I8" s="262" t="s">
        <v>1106</v>
      </c>
      <c r="J8" s="263" t="s">
        <v>1107</v>
      </c>
      <c r="K8" s="262" t="s">
        <v>1108</v>
      </c>
      <c r="L8" s="262" t="s">
        <v>1123</v>
      </c>
      <c r="M8" s="264" t="s">
        <v>1109</v>
      </c>
      <c r="N8" s="262" t="s">
        <v>1110</v>
      </c>
      <c r="O8" s="262" t="s">
        <v>1111</v>
      </c>
      <c r="P8" s="263" t="s">
        <v>1112</v>
      </c>
      <c r="Q8" s="264" t="s">
        <v>1113</v>
      </c>
      <c r="R8" s="265" t="s">
        <v>1125</v>
      </c>
      <c r="S8" s="266" t="s">
        <v>1114</v>
      </c>
      <c r="T8" s="266" t="s">
        <v>1115</v>
      </c>
      <c r="U8" s="266" t="s">
        <v>1116</v>
      </c>
      <c r="V8" s="266" t="s">
        <v>1117</v>
      </c>
      <c r="W8" s="266" t="s">
        <v>1126</v>
      </c>
      <c r="X8" s="266" t="s">
        <v>1118</v>
      </c>
      <c r="Y8" s="266" t="s">
        <v>1119</v>
      </c>
      <c r="Z8" s="266" t="s">
        <v>1120</v>
      </c>
      <c r="AA8" s="266" t="s">
        <v>1121</v>
      </c>
      <c r="AB8" s="270" t="s">
        <v>1122</v>
      </c>
      <c r="AC8" s="93"/>
      <c r="AD8" s="94"/>
      <c r="AE8" s="94"/>
      <c r="AF8" s="98"/>
      <c r="AG8" s="94"/>
      <c r="AH8" s="94"/>
      <c r="AI8" s="94"/>
      <c r="AJ8" s="94"/>
      <c r="AK8" s="94"/>
      <c r="AL8" s="94"/>
      <c r="AM8" s="94"/>
      <c r="AN8" s="94"/>
      <c r="AO8" s="94"/>
      <c r="AP8" s="94"/>
      <c r="AQ8" s="94"/>
      <c r="AR8" s="94"/>
      <c r="AS8" s="94"/>
      <c r="AT8" s="94"/>
      <c r="AU8" s="94"/>
      <c r="AV8" s="94"/>
    </row>
    <row r="9" spans="1:48" s="95" customFormat="1" ht="11.25" customHeight="1">
      <c r="A9" s="167" t="s">
        <v>980</v>
      </c>
      <c r="B9" s="168">
        <f>D9</f>
        <v>200000</v>
      </c>
      <c r="C9" s="169"/>
      <c r="D9" s="250">
        <v>200000</v>
      </c>
      <c r="E9" s="267" t="str">
        <f>A9&amp;" "&amp;FIXED(B9,0,0)</f>
        <v>under 200,000</v>
      </c>
      <c r="F9" s="155">
        <f>IF($AF$1,SUMIFS('All Employees by Mode'!L:L,'All Employees by Mode'!$H:$H,"&lt;"&amp;$D9,'All Employees by Mode'!$BE:$BE,"=No"),SUMIFS('All Employees by Mode'!L:L,'All Employees by Mode'!$H:$H,"&lt;"&amp;$D9))</f>
        <v>4886</v>
      </c>
      <c r="G9" s="156">
        <f>IF($AF$1,SUMIFS('All Employees by Mode'!M:M,'All Employees by Mode'!$H:$H,"&lt;"&amp;$D9,'All Employees by Mode'!$BE:$BE,"=No"),SUMIFS('All Employees by Mode'!M:M,'All Employees by Mode'!$H:$H,"&lt;"&amp;$D9))</f>
        <v>12819404</v>
      </c>
      <c r="H9" s="156">
        <f>IF($AF$1,SUMIFS('All Employees by Mode'!O:O,'All Employees by Mode'!$H:$H,"&lt;"&amp;$D9,'All Employees by Mode'!$BE:$BE,"=No"),SUMIFS('All Employees by Mode'!O:O,'All Employees by Mode'!$H:$H,"&lt;"&amp;$D9))</f>
        <v>1916919</v>
      </c>
      <c r="I9" s="156">
        <f>IF($AF$1,SUMIFS('All Employees by Mode'!Q:Q,'All Employees by Mode'!$H:$H,"&lt;"&amp;$D9,'All Employees by Mode'!$BE:$BE,"=No"),SUMIFS('All Employees by Mode'!Q:Q,'All Employees by Mode'!$H:$H,"&lt;"&amp;$D9))</f>
        <v>438169</v>
      </c>
      <c r="J9" s="156">
        <f>IF($AF$1,SUMIFS('All Employees by Mode'!S:S,'All Employees by Mode'!$H:$H,"&lt;"&amp;$D9,'All Employees by Mode'!$BE:$BE,"=No"),SUMIFS('All Employees by Mode'!S:S,'All Employees by Mode'!$H:$H,"&lt;"&amp;$D9))</f>
        <v>2002738</v>
      </c>
      <c r="K9" s="156">
        <f>IF($AF$1,SUMIFS('All Employees by Mode'!U:U,'All Employees by Mode'!$H:$H,"&lt;"&amp;$D9,'All Employees by Mode'!$BE:$BE,"=No"),SUMIFS('All Employees by Mode'!U:U,'All Employees by Mode'!$H:$H,"&lt;"&amp;$D9))</f>
        <v>27252</v>
      </c>
      <c r="L9" s="156">
        <f>IF($AF$1,SUMIFS('All Employees by Mode'!W:W,'All Employees by Mode'!$H:$H,"&lt;"&amp;$D9,'All Employees by Mode'!$BE:$BE,"=No"),SUMIFS('All Employees by Mode'!W:W,'All Employees by Mode'!$H:$H,"&lt;"&amp;$D9))</f>
        <v>17204482</v>
      </c>
      <c r="M9" s="156">
        <f>IF($AF$1,SUMIFS('All Employees by Mode'!Y:Y,'All Employees by Mode'!$H:$H,"&lt;"&amp;$D9,'All Employees by Mode'!$BE:$BE,"=No"),SUMIFS('All Employees by Mode'!Y:Y,'All Employees by Mode'!$H:$H,"&lt;"&amp;$D9))</f>
        <v>8323.9179999999978</v>
      </c>
      <c r="N9" s="156">
        <f>IF($AF$1,SUMIFS('All Employees by Mode'!AA:AA,'All Employees by Mode'!$H:$H,"&lt;"&amp;$D9,'All Employees by Mode'!$BE:$BE,"=No"),SUMIFS('All Employees by Mode'!AA:AA,'All Employees by Mode'!$H:$H,"&lt;"&amp;$D9))</f>
        <v>1137.7422259999998</v>
      </c>
      <c r="O9" s="156">
        <f>IF($AF$1,SUMIFS('All Employees by Mode'!AC:AC,'All Employees by Mode'!$H:$H,"&lt;"&amp;$D9,'All Employees by Mode'!$BE:$BE,"=No"),SUMIFS('All Employees by Mode'!AC:AC,'All Employees by Mode'!$H:$H,"&lt;"&amp;$D9))</f>
        <v>274.29000000000008</v>
      </c>
      <c r="P9" s="156">
        <f>IF($AF$1,SUMIFS('All Employees by Mode'!AE:AE,'All Employees by Mode'!$H:$H,"&lt;"&amp;$D9,'All Employees by Mode'!$BE:$BE,"=No"),SUMIFS('All Employees by Mode'!AE:AE,'All Employees by Mode'!$H:$H,"&lt;"&amp;$D9))</f>
        <v>1240.2719999999995</v>
      </c>
      <c r="Q9" s="156">
        <f>IF($AF$1,SUMIFS('All Employees by Mode'!AG:AG,'All Employees by Mode'!$H:$H,"&lt;"&amp;$D9,'All Employees by Mode'!$BE:$BE,"=No"),SUMIFS('All Employees by Mode'!AG:AG,'All Employees by Mode'!$H:$H,"&lt;"&amp;$D9))</f>
        <v>15.551999999999998</v>
      </c>
      <c r="R9" s="156">
        <f>IF($AF$1,SUMIFS('All Employees by Mode'!AI:AI,'All Employees by Mode'!$H:$H,"&lt;"&amp;$D9,'All Employees by Mode'!$BE:$BE,"=No"),SUMIFS('All Employees by Mode'!AI:AI,'All Employees by Mode'!$H:$H,"&lt;"&amp;$D9))</f>
        <v>10991.774226</v>
      </c>
      <c r="S9" s="157">
        <f>IF($AF$1,SUMIFS('All Employees by Mode'!AK:AK,'All Employees by Mode'!$H:$H,"&lt;"&amp;$D9,'All Employees by Mode'!$BE:$BE,"=No"),SUMIFS('All Employees by Mode'!AK:AK,'All Employees by Mode'!$H:$H,"&lt;"&amp;$D9))</f>
        <v>257134761</v>
      </c>
      <c r="T9" s="157">
        <f>IF($AF$1,SUMIFS('All Employees by Mode'!AM:AM,'All Employees by Mode'!$H:$H,"&lt;"&amp;$D9,'All Employees by Mode'!$BE:$BE,"=No"),SUMIFS('All Employees by Mode'!AM:AM,'All Employees by Mode'!$H:$H,"&lt;"&amp;$D9))</f>
        <v>45299383</v>
      </c>
      <c r="U9" s="157">
        <f>IF($AF$1,SUMIFS('All Employees by Mode'!AO:AO,'All Employees by Mode'!$H:$H,"&lt;"&amp;$D9,'All Employees by Mode'!$BE:$BE,"=No"),SUMIFS('All Employees by Mode'!AO:AO,'All Employees by Mode'!$H:$H,"&lt;"&amp;$D9))</f>
        <v>9226580</v>
      </c>
      <c r="V9" s="157">
        <f>IF($AF$1,SUMIFS('All Employees by Mode'!AQ:AQ,'All Employees by Mode'!$H:$H,"&lt;"&amp;$D9,'All Employees by Mode'!$BE:$BE,"=No"),SUMIFS('All Employees by Mode'!AQ:AQ,'All Employees by Mode'!$H:$H,"&lt;"&amp;$D9))</f>
        <v>52012783</v>
      </c>
      <c r="W9" s="157">
        <f>IF($AF$1,SUMIFS('All Employees by Mode'!AS:AS,'All Employees by Mode'!$H:$H,"&lt;"&amp;$D9,'All Employees by Mode'!$BE:$BE,"=No"),SUMIFS('All Employees by Mode'!AS:AS,'All Employees by Mode'!$H:$H,"&lt;"&amp;$D9))</f>
        <v>363673507</v>
      </c>
      <c r="X9" s="158">
        <f t="shared" ref="X9:AA10" si="0">IFERROR(S9/G9,"-")</f>
        <v>20.058246155593505</v>
      </c>
      <c r="Y9" s="158">
        <f t="shared" si="0"/>
        <v>23.631349577107848</v>
      </c>
      <c r="Z9" s="158">
        <f t="shared" si="0"/>
        <v>21.057126359920488</v>
      </c>
      <c r="AA9" s="158">
        <f t="shared" si="0"/>
        <v>25.970837423567136</v>
      </c>
      <c r="AB9" s="271">
        <f>IFERROR(W9/SUM(G9:J9),"-")</f>
        <v>21.171836611607343</v>
      </c>
      <c r="AC9" s="93"/>
      <c r="AD9" s="94"/>
      <c r="AE9" s="94"/>
      <c r="AF9" s="94"/>
      <c r="AG9" s="94"/>
      <c r="AH9" s="94" t="str">
        <f>IFERROR(AN9&amp;":"&amp;CHAR(10)&amp;"Vehicle Operations: $"&amp;FIXED(AI9,2,0)&amp;CHAR(10)&amp;"Vehicle Maintenance: $"&amp;FIXED(AJ9,2,0)&amp;CHAR(10)&amp;"Facility Maintenance: $"&amp;FIXED(AK9,2,0)&amp;CHAR(10)&amp;"General Administration: $"&amp;FIXED(AL9,2,0)&amp;CHAR(10)&amp;"Total: $"&amp;FIXED(AM9,2,0),"")</f>
        <v>under 200,000:
Vehicle Operations: $20.06
Vehicle Maintenance: $23.63
Facility Maintenance: $21.06
General Administration: $25.97
Total: $21.17</v>
      </c>
      <c r="AI9" s="107">
        <f>X9</f>
        <v>20.058246155593505</v>
      </c>
      <c r="AJ9" s="107">
        <f t="shared" ref="AJ9:AM17" si="1">Y9</f>
        <v>23.631349577107848</v>
      </c>
      <c r="AK9" s="107">
        <f t="shared" si="1"/>
        <v>21.057126359920488</v>
      </c>
      <c r="AL9" s="107">
        <f t="shared" si="1"/>
        <v>25.970837423567136</v>
      </c>
      <c r="AM9" s="107">
        <f t="shared" si="1"/>
        <v>21.171836611607343</v>
      </c>
      <c r="AN9" s="108" t="str">
        <f>"under "&amp;FIXED($B9,0,0)</f>
        <v>under 200,000</v>
      </c>
      <c r="AO9" s="108"/>
      <c r="AP9" s="94"/>
      <c r="AQ9" s="94"/>
      <c r="AR9" s="94"/>
      <c r="AS9" s="94"/>
      <c r="AT9" s="94"/>
      <c r="AU9" s="94"/>
      <c r="AV9" s="94"/>
    </row>
    <row r="10" spans="1:48" s="95" customFormat="1" ht="11.25" customHeight="1">
      <c r="A10" s="167" t="str">
        <f>IF(D10&lt;&gt;"","between","over")</f>
        <v>between</v>
      </c>
      <c r="B10" s="168">
        <f>D9</f>
        <v>200000</v>
      </c>
      <c r="C10" s="169" t="str">
        <f>IF(D10&lt;&gt;"","and","")</f>
        <v>and</v>
      </c>
      <c r="D10" s="250">
        <v>1000000</v>
      </c>
      <c r="E10" s="267" t="str">
        <f>IFERROR(IF(A10="between",A10&amp;" "&amp;FIXED(B10,0,0)&amp;" "&amp;C10&amp;" "&amp;FIXED(D10,0,0),A10&amp;" "&amp;FIXED(B10,0,0)),"invalid bin")</f>
        <v>between 200,000 and 1,000,000</v>
      </c>
      <c r="F10" s="159">
        <f>IF($AF$1,IF($A10="between",SUMIFS('All Employees by Mode'!L:L,'All Employees by Mode'!$H:$H,"&gt;="&amp;$B10,'All Employees by Mode'!$H:$H,"&lt;"&amp;$D10,'All Employees by Mode'!$BE:$BE,"=No"),SUMIFS('All Employees by Mode'!L:L,'All Employees by Mode'!$H:$H,"&gt;="&amp;$B10,'All Employees by Mode'!$BE:$BE,"=No")),IF($A10="between",SUMIFS('All Employees by Mode'!L:L,'All Employees by Mode'!$H:$H,"&gt;="&amp;$B10,'All Employees by Mode'!$H:$H,"&lt;"&amp;$D10),SUMIFS('All Employees by Mode'!L:L,'All Employees by Mode'!$H:$H,"&gt;="&amp;$B10)))</f>
        <v>10420</v>
      </c>
      <c r="G10" s="160">
        <f>IF($AF$1,IF($A10="between",SUMIFS('All Employees by Mode'!M:M,'All Employees by Mode'!$H:$H,"&gt;="&amp;$B10,'All Employees by Mode'!$H:$H,"&lt;"&amp;$D10,'All Employees by Mode'!$BE:$BE,"=No"),SUMIFS('All Employees by Mode'!M:M,'All Employees by Mode'!$H:$H,"&gt;="&amp;$B10,'All Employees by Mode'!$BE:$BE,"=No")),IF($A10="between",SUMIFS('All Employees by Mode'!M:M,'All Employees by Mode'!$H:$H,"&gt;="&amp;$B10,'All Employees by Mode'!$H:$H,"&lt;"&amp;$D10),SUMIFS('All Employees by Mode'!M:M,'All Employees by Mode'!$H:$H,"&gt;="&amp;$B10)))</f>
        <v>37042974</v>
      </c>
      <c r="H10" s="160">
        <f>IF($AF$1,IF($A10="between",SUMIFS('All Employees by Mode'!O:O,'All Employees by Mode'!$H:$H,"&gt;="&amp;$B10,'All Employees by Mode'!$H:$H,"&lt;"&amp;$D10,'All Employees by Mode'!$BE:$BE,"=No"),SUMIFS('All Employees by Mode'!O:O,'All Employees by Mode'!$H:$H,"&gt;="&amp;$B10,'All Employees by Mode'!$BE:$BE,"=No")),IF($A10="between",SUMIFS('All Employees by Mode'!O:O,'All Employees by Mode'!$H:$H,"&gt;="&amp;$B10,'All Employees by Mode'!$H:$H,"&lt;"&amp;$D10),SUMIFS('All Employees by Mode'!O:O,'All Employees by Mode'!$H:$H,"&gt;="&amp;$B10)))</f>
        <v>7170250</v>
      </c>
      <c r="I10" s="160">
        <f>IF($AF$1,IF($A10="between",SUMIFS('All Employees by Mode'!Q:Q,'All Employees by Mode'!$H:$H,"&gt;="&amp;$B10,'All Employees by Mode'!$H:$H,"&lt;"&amp;$D10,'All Employees by Mode'!$BE:$BE,"=No"),SUMIFS('All Employees by Mode'!Q:Q,'All Employees by Mode'!$H:$H,"&gt;="&amp;$B10,'All Employees by Mode'!$BE:$BE,"=No")),IF($A10="between",SUMIFS('All Employees by Mode'!Q:Q,'All Employees by Mode'!$H:$H,"&gt;="&amp;$B10,'All Employees by Mode'!$H:$H,"&lt;"&amp;$D10),SUMIFS('All Employees by Mode'!Q:Q,'All Employees by Mode'!$H:$H,"&gt;="&amp;$B10)))</f>
        <v>1495186</v>
      </c>
      <c r="J10" s="160">
        <f>IF($AF$1,IF($A10="between",SUMIFS('All Employees by Mode'!S:S,'All Employees by Mode'!$H:$H,"&gt;="&amp;$B10,'All Employees by Mode'!$H:$H,"&lt;"&amp;$D10,'All Employees by Mode'!$BE:$BE,"=No"),SUMIFS('All Employees by Mode'!S:S,'All Employees by Mode'!$H:$H,"&gt;="&amp;$B10,'All Employees by Mode'!$BE:$BE,"=No")),IF($A10="between",SUMIFS('All Employees by Mode'!S:S,'All Employees by Mode'!$H:$H,"&gt;="&amp;$B10,'All Employees by Mode'!$H:$H,"&lt;"&amp;$D10),SUMIFS('All Employees by Mode'!S:S,'All Employees by Mode'!$H:$H,"&gt;="&amp;$B10)))</f>
        <v>5263415</v>
      </c>
      <c r="K10" s="160">
        <f>IF($AF$1,IF($A10="between",SUMIFS('All Employees by Mode'!U:U,'All Employees by Mode'!$H:$H,"&gt;="&amp;$B10,'All Employees by Mode'!$H:$H,"&lt;"&amp;$D10,'All Employees by Mode'!$BE:$BE,"=No"),SUMIFS('All Employees by Mode'!U:U,'All Employees by Mode'!$H:$H,"&gt;="&amp;$B10,'All Employees by Mode'!$BE:$BE,"=No")),IF($A10="between",SUMIFS('All Employees by Mode'!U:U,'All Employees by Mode'!$H:$H,"&gt;="&amp;$B10,'All Employees by Mode'!$H:$H,"&lt;"&amp;$D10),SUMIFS('All Employees by Mode'!U:U,'All Employees by Mode'!$H:$H,"&gt;="&amp;$B10)))</f>
        <v>159263</v>
      </c>
      <c r="L10" s="160">
        <f>IF($AF$1,IF($A10="between",SUMIFS('All Employees by Mode'!W:W,'All Employees by Mode'!$H:$H,"&gt;="&amp;$B10,'All Employees by Mode'!$H:$H,"&lt;"&amp;$D10,'All Employees by Mode'!$BE:$BE,"=No"),SUMIFS('All Employees by Mode'!W:W,'All Employees by Mode'!$H:$H,"&gt;="&amp;$B10,'All Employees by Mode'!$BE:$BE,"=No")),IF($A10="between",SUMIFS('All Employees by Mode'!W:W,'All Employees by Mode'!$H:$H,"&gt;="&amp;$B10,'All Employees by Mode'!$H:$H,"&lt;"&amp;$D10),SUMIFS('All Employees by Mode'!W:W,'All Employees by Mode'!$H:$H,"&gt;="&amp;$B10)))</f>
        <v>51131088</v>
      </c>
      <c r="M10" s="160">
        <f>IF($AF$1,IF($A10="between",SUMIFS('All Employees by Mode'!Y:Y,'All Employees by Mode'!$H:$H,"&gt;="&amp;$B10,'All Employees by Mode'!$H:$H,"&lt;"&amp;$D10,'All Employees by Mode'!$BE:$BE,"=No"),SUMIFS('All Employees by Mode'!Y:Y,'All Employees by Mode'!$H:$H,"&gt;="&amp;$B10,'All Employees by Mode'!$BE:$BE,"=No")),IF($A10="between",SUMIFS('All Employees by Mode'!Y:Y,'All Employees by Mode'!$H:$H,"&gt;="&amp;$B10,'All Employees by Mode'!$H:$H,"&lt;"&amp;$D10),SUMIFS('All Employees by Mode'!Y:Y,'All Employees by Mode'!$H:$H,"&gt;="&amp;$B10)))</f>
        <v>20270.570000000003</v>
      </c>
      <c r="N10" s="160">
        <f>IF($AF$1,IF($A10="between",SUMIFS('All Employees by Mode'!AA:AA,'All Employees by Mode'!$H:$H,"&gt;="&amp;$B10,'All Employees by Mode'!$H:$H,"&lt;"&amp;$D10,'All Employees by Mode'!$BE:$BE,"=No"),SUMIFS('All Employees by Mode'!AA:AA,'All Employees by Mode'!$H:$H,"&gt;="&amp;$B10,'All Employees by Mode'!$BE:$BE,"=No")),IF($A10="between",SUMIFS('All Employees by Mode'!AA:AA,'All Employees by Mode'!$H:$H,"&gt;="&amp;$B10,'All Employees by Mode'!$H:$H,"&lt;"&amp;$D10),SUMIFS('All Employees by Mode'!AA:AA,'All Employees by Mode'!$H:$H,"&gt;="&amp;$B10)))</f>
        <v>3820.7549999999997</v>
      </c>
      <c r="O10" s="160">
        <f>IF($AF$1,IF($A10="between",SUMIFS('All Employees by Mode'!AC:AC,'All Employees by Mode'!$H:$H,"&gt;="&amp;$B10,'All Employees by Mode'!$H:$H,"&lt;"&amp;$D10,'All Employees by Mode'!$BE:$BE,"=No"),SUMIFS('All Employees by Mode'!AC:AC,'All Employees by Mode'!$H:$H,"&gt;="&amp;$B10,'All Employees by Mode'!$BE:$BE,"=No")),IF($A10="between",SUMIFS('All Employees by Mode'!AC:AC,'All Employees by Mode'!$H:$H,"&gt;="&amp;$B10,'All Employees by Mode'!$H:$H,"&lt;"&amp;$D10),SUMIFS('All Employees by Mode'!AC:AC,'All Employees by Mode'!$H:$H,"&gt;="&amp;$B10)))</f>
        <v>842.31999999999971</v>
      </c>
      <c r="P10" s="160">
        <f>IF($AF$1,IF($A10="between",SUMIFS('All Employees by Mode'!AE:AE,'All Employees by Mode'!$H:$H,"&gt;="&amp;$B10,'All Employees by Mode'!$H:$H,"&lt;"&amp;$D10,'All Employees by Mode'!$BE:$BE,"=No"),SUMIFS('All Employees by Mode'!AE:AE,'All Employees by Mode'!$H:$H,"&gt;="&amp;$B10,'All Employees by Mode'!$BE:$BE,"=No")),IF($A10="between",SUMIFS('All Employees by Mode'!AE:AE,'All Employees by Mode'!$H:$H,"&gt;="&amp;$B10,'All Employees by Mode'!$H:$H,"&lt;"&amp;$D10),SUMIFS('All Employees by Mode'!AE:AE,'All Employees by Mode'!$H:$H,"&gt;="&amp;$B10)))</f>
        <v>3154.0199999999991</v>
      </c>
      <c r="Q10" s="160">
        <f>IF($AF$1,IF($A10="between",SUMIFS('All Employees by Mode'!AG:AG,'All Employees by Mode'!$H:$H,"&gt;="&amp;$B10,'All Employees by Mode'!$H:$H,"&lt;"&amp;$D10,'All Employees by Mode'!$BE:$BE,"=No"),SUMIFS('All Employees by Mode'!AG:AG,'All Employees by Mode'!$H:$H,"&gt;="&amp;$B10,'All Employees by Mode'!$BE:$BE,"=No")),IF($A10="between",SUMIFS('All Employees by Mode'!AG:AG,'All Employees by Mode'!$H:$H,"&gt;="&amp;$B10,'All Employees by Mode'!$H:$H,"&lt;"&amp;$D10),SUMIFS('All Employees by Mode'!AG:AG,'All Employees by Mode'!$H:$H,"&gt;="&amp;$B10)))</f>
        <v>84.81</v>
      </c>
      <c r="R10" s="160">
        <f>IF($AF$1,IF($A10="between",SUMIFS('All Employees by Mode'!AI:AI,'All Employees by Mode'!$H:$H,"&gt;="&amp;$B10,'All Employees by Mode'!$H:$H,"&lt;"&amp;$D10,'All Employees by Mode'!$BE:$BE,"=No"),SUMIFS('All Employees by Mode'!AI:AI,'All Employees by Mode'!$H:$H,"&gt;="&amp;$B10,'All Employees by Mode'!$BE:$BE,"=No")),IF($A10="between",SUMIFS('All Employees by Mode'!AI:AI,'All Employees by Mode'!$H:$H,"&gt;="&amp;$B10,'All Employees by Mode'!$H:$H,"&lt;"&amp;$D10),SUMIFS('All Employees by Mode'!AI:AI,'All Employees by Mode'!$H:$H,"&gt;="&amp;$B10)))</f>
        <v>28172.475000000002</v>
      </c>
      <c r="S10" s="161">
        <f>IF($AF$1,IF($A10="between",SUMIFS('All Employees by Mode'!AK:AK,'All Employees by Mode'!$H:$H,"&gt;="&amp;$B10,'All Employees by Mode'!$H:$H,"&lt;"&amp;$D10,'All Employees by Mode'!$BE:$BE,"=No"),SUMIFS('All Employees by Mode'!AK:AK,'All Employees by Mode'!$H:$H,"&gt;="&amp;$B10,'All Employees by Mode'!$BE:$BE,"=No")),IF($A10="between",SUMIFS('All Employees by Mode'!AK:AK,'All Employees by Mode'!$H:$H,"&gt;="&amp;$B10,'All Employees by Mode'!$H:$H,"&lt;"&amp;$D10),SUMIFS('All Employees by Mode'!AK:AK,'All Employees by Mode'!$H:$H,"&gt;="&amp;$B10)))</f>
        <v>771824087</v>
      </c>
      <c r="T10" s="161">
        <f>IF($AF$1,IF($A10="between",SUMIFS('All Employees by Mode'!AM:AM,'All Employees by Mode'!$H:$H,"&gt;="&amp;$B10,'All Employees by Mode'!$H:$H,"&lt;"&amp;$D10,'All Employees by Mode'!$BE:$BE,"=No"),SUMIFS('All Employees by Mode'!AM:AM,'All Employees by Mode'!$H:$H,"&gt;="&amp;$B10,'All Employees by Mode'!$BE:$BE,"=No")),IF($A10="between",SUMIFS('All Employees by Mode'!AM:AM,'All Employees by Mode'!$H:$H,"&gt;="&amp;$B10,'All Employees by Mode'!$H:$H,"&lt;"&amp;$D10),SUMIFS('All Employees by Mode'!AM:AM,'All Employees by Mode'!$H:$H,"&gt;="&amp;$B10)))</f>
        <v>171666062</v>
      </c>
      <c r="U10" s="161">
        <f>IF($AF$1,IF($A10="between",SUMIFS('All Employees by Mode'!AO:AO,'All Employees by Mode'!$H:$H,"&gt;="&amp;$B10,'All Employees by Mode'!$H:$H,"&lt;"&amp;$D10,'All Employees by Mode'!$BE:$BE,"=No"),SUMIFS('All Employees by Mode'!AO:AO,'All Employees by Mode'!$H:$H,"&gt;="&amp;$B10,'All Employees by Mode'!$BE:$BE,"=No")),IF($A10="between",SUMIFS('All Employees by Mode'!AO:AO,'All Employees by Mode'!$H:$H,"&gt;="&amp;$B10,'All Employees by Mode'!$H:$H,"&lt;"&amp;$D10),SUMIFS('All Employees by Mode'!AO:AO,'All Employees by Mode'!$H:$H,"&gt;="&amp;$B10)))</f>
        <v>32259454</v>
      </c>
      <c r="V10" s="161">
        <f>IF($AF$1,IF($A10="between",SUMIFS('All Employees by Mode'!AQ:AQ,'All Employees by Mode'!$H:$H,"&gt;="&amp;$B10,'All Employees by Mode'!$H:$H,"&lt;"&amp;$D10,'All Employees by Mode'!$BE:$BE,"=No"),SUMIFS('All Employees by Mode'!AQ:AQ,'All Employees by Mode'!$H:$H,"&gt;="&amp;$B10,'All Employees by Mode'!$BE:$BE,"=No")),IF($A10="between",SUMIFS('All Employees by Mode'!AQ:AQ,'All Employees by Mode'!$H:$H,"&gt;="&amp;$B10,'All Employees by Mode'!$H:$H,"&lt;"&amp;$D10),SUMIFS('All Employees by Mode'!AQ:AQ,'All Employees by Mode'!$H:$H,"&gt;="&amp;$B10)))</f>
        <v>143624638</v>
      </c>
      <c r="W10" s="161">
        <f>IF($AF$1,IF($A10="between",SUMIFS('All Employees by Mode'!AS:AS,'All Employees by Mode'!$H:$H,"&gt;="&amp;$B10,'All Employees by Mode'!$H:$H,"&lt;"&amp;$D10,'All Employees by Mode'!$BE:$BE,"=No"),SUMIFS('All Employees by Mode'!AS:AS,'All Employees by Mode'!$H:$H,"&gt;="&amp;$B10,'All Employees by Mode'!$BE:$BE,"=No")),IF($A10="between",SUMIFS('All Employees by Mode'!AS:AS,'All Employees by Mode'!$H:$H,"&gt;="&amp;$B10,'All Employees by Mode'!$H:$H,"&lt;"&amp;$D10),SUMIFS('All Employees by Mode'!AS:AS,'All Employees by Mode'!$H:$H,"&gt;="&amp;$B10)))</f>
        <v>1119374241</v>
      </c>
      <c r="X10" s="162">
        <f t="shared" si="0"/>
        <v>20.835910394235626</v>
      </c>
      <c r="Y10" s="162">
        <f t="shared" si="0"/>
        <v>23.941433283358322</v>
      </c>
      <c r="Z10" s="162">
        <f t="shared" si="0"/>
        <v>21.575545784939131</v>
      </c>
      <c r="AA10" s="162">
        <f t="shared" si="0"/>
        <v>27.287348233038816</v>
      </c>
      <c r="AB10" s="272">
        <f>IFERROR(W10/SUM(G10:J10),"-")</f>
        <v>21.960646710216871</v>
      </c>
      <c r="AC10" s="93"/>
      <c r="AD10" s="94"/>
      <c r="AE10" s="94"/>
      <c r="AF10" s="94"/>
      <c r="AG10" s="94"/>
      <c r="AH10" s="94" t="str">
        <f t="shared" ref="AH10:AH17" si="2">IFERROR(AN10&amp;":"&amp;CHAR(10)&amp;"Vehicle Operations: $"&amp;FIXED(AI10,2,0)&amp;CHAR(10)&amp;"Vehicle Maintenance: $"&amp;FIXED(AJ10,2,0)&amp;CHAR(10)&amp;"Facility Maintenance: $"&amp;FIXED(AK10,2,0)&amp;CHAR(10)&amp;"General Administration: $"&amp;FIXED(AL10,2,0)&amp;CHAR(10)&amp;"Total: $"&amp;FIXED(AM10,2,0),"")</f>
        <v>200,000 to 1,000,000:
Vehicle Operations: $20.84
Vehicle Maintenance: $23.94
Facility Maintenance: $21.58
General Administration: $27.29
Total: $21.96</v>
      </c>
      <c r="AI10" s="107">
        <f t="shared" ref="AI10:AI17" si="3">X10</f>
        <v>20.835910394235626</v>
      </c>
      <c r="AJ10" s="107">
        <f t="shared" si="1"/>
        <v>23.941433283358322</v>
      </c>
      <c r="AK10" s="107">
        <f t="shared" si="1"/>
        <v>21.575545784939131</v>
      </c>
      <c r="AL10" s="107">
        <f t="shared" si="1"/>
        <v>27.287348233038816</v>
      </c>
      <c r="AM10" s="107">
        <f t="shared" si="1"/>
        <v>21.960646710216871</v>
      </c>
      <c r="AN10" s="108" t="str">
        <f>IFERROR(IF($A10="over","over "&amp;FIXED($B10,0,0),FIXED($B10,0,0)&amp;" to "&amp;FIXED($D10,0,0)),"")</f>
        <v>200,000 to 1,000,000</v>
      </c>
      <c r="AO10" s="108"/>
      <c r="AP10" s="94"/>
      <c r="AQ10" s="94"/>
      <c r="AR10" s="94"/>
      <c r="AS10" s="94"/>
      <c r="AT10" s="94"/>
      <c r="AU10" s="94"/>
      <c r="AV10" s="94"/>
    </row>
    <row r="11" spans="1:48" s="95" customFormat="1" ht="11.25" customHeight="1">
      <c r="A11" s="167" t="str">
        <f>IF(OR(A10="over",A10=""),"",IF(D11="","over","between"))</f>
        <v>over</v>
      </c>
      <c r="B11" s="168">
        <f>IF(D10="","",D10)</f>
        <v>1000000</v>
      </c>
      <c r="C11" s="169" t="str">
        <f t="shared" ref="C11:C17" si="4">IF(D11&lt;&gt;"","and","")</f>
        <v/>
      </c>
      <c r="D11" s="250"/>
      <c r="E11" s="267" t="str">
        <f t="shared" ref="E11:E17" si="5">IFERROR(IF(A11="between",A11&amp;" "&amp;FIXED(B11,0,0)&amp;" "&amp;C11&amp;" "&amp;FIXED(D11,0,0),A11&amp;" "&amp;FIXED(B11,0,0)),"invalid bin")</f>
        <v>over 1,000,000</v>
      </c>
      <c r="F11" s="159">
        <f>IF($AF$1,IF($A11="","",IF($A11="between",SUMIFS('All Employees by Mode'!L:L,'All Employees by Mode'!$H:$H,"&gt;="&amp;$B11,'All Employees by Mode'!$H:$H,"&lt;"&amp;$D11,'All Employees by Mode'!$BE:$BE,"=No"),SUMIFS('All Employees by Mode'!L:L,'All Employees by Mode'!$H:$H,"&gt;="&amp;$B11,'All Employees by Mode'!$BE:$BE,"=No"))),IF($A11="","",IF($A11="between",SUMIFS('All Employees by Mode'!L:L,'All Employees by Mode'!$H:$H,"&gt;="&amp;$B11,'All Employees by Mode'!$H:$H,"&lt;"&amp;$D11),SUMIFS('All Employees by Mode'!L:L,'All Employees by Mode'!$H:$H,"&gt;="&amp;$B11))))</f>
        <v>55360</v>
      </c>
      <c r="G11" s="160">
        <f>IF($AF$1,IF($A11="","",IF($A11="between",SUMIFS('All Employees by Mode'!M:M,'All Employees by Mode'!$H:$H,"&gt;="&amp;$B11,'All Employees by Mode'!$H:$H,"&lt;"&amp;$D11,'All Employees by Mode'!$BE:$BE,"=No"),SUMIFS('All Employees by Mode'!M:M,'All Employees by Mode'!$H:$H,"&gt;="&amp;$B11,'All Employees by Mode'!$BE:$BE,"=No"))),IF($A11="","",IF($A11="between",SUMIFS('All Employees by Mode'!M:M,'All Employees by Mode'!$H:$H,"&gt;="&amp;$B11,'All Employees by Mode'!$H:$H,"&lt;"&amp;$D11),SUMIFS('All Employees by Mode'!M:M,'All Employees by Mode'!$H:$H,"&gt;="&amp;$B11))))</f>
        <v>231410048</v>
      </c>
      <c r="H11" s="160">
        <f>IF($AF$1,IF($A11="","",IF($A11="between",SUMIFS('All Employees by Mode'!O:O,'All Employees by Mode'!$H:$H,"&gt;="&amp;$B11,'All Employees by Mode'!$H:$H,"&lt;"&amp;$D11,'All Employees by Mode'!$BE:$BE,"=No"),SUMIFS('All Employees by Mode'!O:O,'All Employees by Mode'!$H:$H,"&gt;="&amp;$B11,'All Employees by Mode'!$BE:$BE,"=No"))),IF($A11="","",IF($A11="between",SUMIFS('All Employees by Mode'!O:O,'All Employees by Mode'!$H:$H,"&gt;="&amp;$B11,'All Employees by Mode'!$H:$H,"&lt;"&amp;$D11),SUMIFS('All Employees by Mode'!O:O,'All Employees by Mode'!$H:$H,"&gt;="&amp;$B11))))</f>
        <v>77648008</v>
      </c>
      <c r="I11" s="160">
        <f>IF($AF$1,IF($A11="","",IF($A11="between",SUMIFS('All Employees by Mode'!Q:Q,'All Employees by Mode'!$H:$H,"&gt;="&amp;$B11,'All Employees by Mode'!$H:$H,"&lt;"&amp;$D11,'All Employees by Mode'!$BE:$BE,"=No"),SUMIFS('All Employees by Mode'!Q:Q,'All Employees by Mode'!$H:$H,"&gt;="&amp;$B11,'All Employees by Mode'!$BE:$BE,"=No"))),IF($A11="","",IF($A11="between",SUMIFS('All Employees by Mode'!Q:Q,'All Employees by Mode'!$H:$H,"&gt;="&amp;$B11,'All Employees by Mode'!$H:$H,"&lt;"&amp;$D11),SUMIFS('All Employees by Mode'!Q:Q,'All Employees by Mode'!$H:$H,"&gt;="&amp;$B11))))</f>
        <v>56102214</v>
      </c>
      <c r="J11" s="160">
        <f>IF($AF$1,IF($A11="","",IF($A11="between",SUMIFS('All Employees by Mode'!S:S,'All Employees by Mode'!$H:$H,"&gt;="&amp;$B11,'All Employees by Mode'!$H:$H,"&lt;"&amp;$D11,'All Employees by Mode'!$BE:$BE,"=No"),SUMIFS('All Employees by Mode'!S:S,'All Employees by Mode'!$H:$H,"&gt;="&amp;$B11,'All Employees by Mode'!$BE:$BE,"=No"))),IF($A11="","",IF($A11="between",SUMIFS('All Employees by Mode'!S:S,'All Employees by Mode'!$H:$H,"&gt;="&amp;$B11,'All Employees by Mode'!$H:$H,"&lt;"&amp;$D11),SUMIFS('All Employees by Mode'!S:S,'All Employees by Mode'!$H:$H,"&gt;="&amp;$B11))))</f>
        <v>37303957</v>
      </c>
      <c r="K11" s="160">
        <f>IF($AF$1,IF($A11="","",IF($A11="between",SUMIFS('All Employees by Mode'!U:U,'All Employees by Mode'!$H:$H,"&gt;="&amp;$B11,'All Employees by Mode'!$H:$H,"&lt;"&amp;$D11,'All Employees by Mode'!$BE:$BE,"=No"),SUMIFS('All Employees by Mode'!U:U,'All Employees by Mode'!$H:$H,"&gt;="&amp;$B11,'All Employees by Mode'!$BE:$BE,"=No"))),IF($A11="","",IF($A11="between",SUMIFS('All Employees by Mode'!U:U,'All Employees by Mode'!$H:$H,"&gt;="&amp;$B11,'All Employees by Mode'!$H:$H,"&lt;"&amp;$D11),SUMIFS('All Employees by Mode'!U:U,'All Employees by Mode'!$H:$H,"&gt;="&amp;$B11))))</f>
        <v>19070526</v>
      </c>
      <c r="L11" s="160">
        <f>IF($AF$1,IF($A11="","",IF($A11="between",SUMIFS('All Employees by Mode'!W:W,'All Employees by Mode'!$H:$H,"&gt;="&amp;$B11,'All Employees by Mode'!$H:$H,"&lt;"&amp;$D11,'All Employees by Mode'!$BE:$BE,"=No"),SUMIFS('All Employees by Mode'!W:W,'All Employees by Mode'!$H:$H,"&gt;="&amp;$B11,'All Employees by Mode'!$BE:$BE,"=No"))),IF($A11="","",IF($A11="between",SUMIFS('All Employees by Mode'!W:W,'All Employees by Mode'!$H:$H,"&gt;="&amp;$B11,'All Employees by Mode'!$H:$H,"&lt;"&amp;$D11),SUMIFS('All Employees by Mode'!W:W,'All Employees by Mode'!$H:$H,"&gt;="&amp;$B11))))</f>
        <v>421534753</v>
      </c>
      <c r="M11" s="160">
        <f>IF($AF$1,IF($A11="","",IF($A11="between",SUMIFS('All Employees by Mode'!Y:Y,'All Employees by Mode'!$H:$H,"&gt;="&amp;$B11,'All Employees by Mode'!$H:$H,"&lt;"&amp;$D11,'All Employees by Mode'!$BE:$BE,"=No"),SUMIFS('All Employees by Mode'!Y:Y,'All Employees by Mode'!$H:$H,"&gt;="&amp;$B11,'All Employees by Mode'!$BE:$BE,"=No"))),IF($A11="","",IF($A11="between",SUMIFS('All Employees by Mode'!Y:Y,'All Employees by Mode'!$H:$H,"&gt;="&amp;$B11,'All Employees by Mode'!$H:$H,"&lt;"&amp;$D11),SUMIFS('All Employees by Mode'!Y:Y,'All Employees by Mode'!$H:$H,"&gt;="&amp;$B11))))</f>
        <v>121436.374</v>
      </c>
      <c r="N11" s="160">
        <f>IF($AF$1,IF($A11="","",IF($A11="between",SUMIFS('All Employees by Mode'!AA:AA,'All Employees by Mode'!$H:$H,"&gt;="&amp;$B11,'All Employees by Mode'!$H:$H,"&lt;"&amp;$D11,'All Employees by Mode'!$BE:$BE,"=No"),SUMIFS('All Employees by Mode'!AA:AA,'All Employees by Mode'!$H:$H,"&gt;="&amp;$B11,'All Employees by Mode'!$BE:$BE,"=No"))),IF($A11="","",IF($A11="between",SUMIFS('All Employees by Mode'!AA:AA,'All Employees by Mode'!$H:$H,"&gt;="&amp;$B11,'All Employees by Mode'!$H:$H,"&lt;"&amp;$D11),SUMIFS('All Employees by Mode'!AA:AA,'All Employees by Mode'!$H:$H,"&gt;="&amp;$B11))))</f>
        <v>41885.589999999989</v>
      </c>
      <c r="O11" s="160">
        <f>IF($AF$1,IF($A11="","",IF($A11="between",SUMIFS('All Employees by Mode'!AC:AC,'All Employees by Mode'!$H:$H,"&gt;="&amp;$B11,'All Employees by Mode'!$H:$H,"&lt;"&amp;$D11,'All Employees by Mode'!$BE:$BE,"=No"),SUMIFS('All Employees by Mode'!AC:AC,'All Employees by Mode'!$H:$H,"&gt;="&amp;$B11,'All Employees by Mode'!$BE:$BE,"=No"))),IF($A11="","",IF($A11="between",SUMIFS('All Employees by Mode'!AC:AC,'All Employees by Mode'!$H:$H,"&gt;="&amp;$B11,'All Employees by Mode'!$H:$H,"&lt;"&amp;$D11),SUMIFS('All Employees by Mode'!AC:AC,'All Employees by Mode'!$H:$H,"&gt;="&amp;$B11))))</f>
        <v>30710.109999999982</v>
      </c>
      <c r="P11" s="160">
        <f>IF($AF$1,IF($A11="","",IF($A11="between",SUMIFS('All Employees by Mode'!AE:AE,'All Employees by Mode'!$H:$H,"&gt;="&amp;$B11,'All Employees by Mode'!$H:$H,"&lt;"&amp;$D11,'All Employees by Mode'!$BE:$BE,"=No"),SUMIFS('All Employees by Mode'!AE:AE,'All Employees by Mode'!$H:$H,"&gt;="&amp;$B11,'All Employees by Mode'!$BE:$BE,"=No"))),IF($A11="","",IF($A11="between",SUMIFS('All Employees by Mode'!AE:AE,'All Employees by Mode'!$H:$H,"&gt;="&amp;$B11,'All Employees by Mode'!$H:$H,"&lt;"&amp;$D11),SUMIFS('All Employees by Mode'!AE:AE,'All Employees by Mode'!$H:$H,"&gt;="&amp;$B11))))</f>
        <v>20992.034399999986</v>
      </c>
      <c r="Q11" s="160">
        <f>IF($AF$1,IF($A11="","",IF($A11="between",SUMIFS('All Employees by Mode'!AG:AG,'All Employees by Mode'!$H:$H,"&gt;="&amp;$B11,'All Employees by Mode'!$H:$H,"&lt;"&amp;$D11,'All Employees by Mode'!$BE:$BE,"=No"),SUMIFS('All Employees by Mode'!AG:AG,'All Employees by Mode'!$H:$H,"&gt;="&amp;$B11,'All Employees by Mode'!$BE:$BE,"=No"))),IF($A11="","",IF($A11="between",SUMIFS('All Employees by Mode'!AG:AG,'All Employees by Mode'!$H:$H,"&gt;="&amp;$B11,'All Employees by Mode'!$H:$H,"&lt;"&amp;$D11),SUMIFS('All Employees by Mode'!AG:AG,'All Employees by Mode'!$H:$H,"&gt;="&amp;$B11))))</f>
        <v>10153.651999999998</v>
      </c>
      <c r="R11" s="160">
        <f>IF($AF$1,IF($A11="","",IF($A11="between",SUMIFS('All Employees by Mode'!AI:AI,'All Employees by Mode'!$H:$H,"&gt;="&amp;$B11,'All Employees by Mode'!$H:$H,"&lt;"&amp;$D11,'All Employees by Mode'!$BE:$BE,"=No"),SUMIFS('All Employees by Mode'!AI:AI,'All Employees by Mode'!$H:$H,"&gt;="&amp;$B11,'All Employees by Mode'!$BE:$BE,"=No"))),IF($A11="","",IF($A11="between",SUMIFS('All Employees by Mode'!AI:AI,'All Employees by Mode'!$H:$H,"&gt;="&amp;$B11,'All Employees by Mode'!$H:$H,"&lt;"&amp;$D11),SUMIFS('All Employees by Mode'!AI:AI,'All Employees by Mode'!$H:$H,"&gt;="&amp;$B11))))</f>
        <v>225177.76039999997</v>
      </c>
      <c r="S11" s="161">
        <f>IF($AF$1,IF($A11="","",IF($A11="between",SUMIFS('All Employees by Mode'!AK:AK,'All Employees by Mode'!$H:$H,"&gt;="&amp;$B11,'All Employees by Mode'!$H:$H,"&lt;"&amp;$D11,'All Employees by Mode'!$BE:$BE,"=No"),SUMIFS('All Employees by Mode'!AK:AK,'All Employees by Mode'!$H:$H,"&gt;="&amp;$B11,'All Employees by Mode'!$BE:$BE,"=No"))),IF($A11="","",IF($A11="between",SUMIFS('All Employees by Mode'!AK:AK,'All Employees by Mode'!$H:$H,"&gt;="&amp;$B11,'All Employees by Mode'!$H:$H,"&lt;"&amp;$D11),SUMIFS('All Employees by Mode'!AK:AK,'All Employees by Mode'!$H:$H,"&gt;="&amp;$B11))))</f>
        <v>7212056718</v>
      </c>
      <c r="T11" s="161">
        <f>IF($AF$1,IF($A11="","",IF($A11="between",SUMIFS('All Employees by Mode'!AM:AM,'All Employees by Mode'!$H:$H,"&gt;="&amp;$B11,'All Employees by Mode'!$H:$H,"&lt;"&amp;$D11,'All Employees by Mode'!$BE:$BE,"=No"),SUMIFS('All Employees by Mode'!AM:AM,'All Employees by Mode'!$H:$H,"&gt;="&amp;$B11,'All Employees by Mode'!$BE:$BE,"=No"))),IF($A11="","",IF($A11="between",SUMIFS('All Employees by Mode'!AM:AM,'All Employees by Mode'!$H:$H,"&gt;="&amp;$B11,'All Employees by Mode'!$H:$H,"&lt;"&amp;$D11),SUMIFS('All Employees by Mode'!AM:AM,'All Employees by Mode'!$H:$H,"&gt;="&amp;$B11))))</f>
        <v>2525854578</v>
      </c>
      <c r="U11" s="161">
        <f>IF($AF$1,IF($A11="","",IF($A11="between",SUMIFS('All Employees by Mode'!AO:AO,'All Employees by Mode'!$H:$H,"&gt;="&amp;$B11,'All Employees by Mode'!$H:$H,"&lt;"&amp;$D11,'All Employees by Mode'!$BE:$BE,"=No"),SUMIFS('All Employees by Mode'!AO:AO,'All Employees by Mode'!$H:$H,"&gt;="&amp;$B11,'All Employees by Mode'!$BE:$BE,"=No"))),IF($A11="","",IF($A11="between",SUMIFS('All Employees by Mode'!AO:AO,'All Employees by Mode'!$H:$H,"&gt;="&amp;$B11,'All Employees by Mode'!$H:$H,"&lt;"&amp;$D11),SUMIFS('All Employees by Mode'!AO:AO,'All Employees by Mode'!$H:$H,"&gt;="&amp;$B11))))</f>
        <v>1917844984</v>
      </c>
      <c r="V11" s="161">
        <f>IF($AF$1,IF($A11="","",IF($A11="between",SUMIFS('All Employees by Mode'!AQ:AQ,'All Employees by Mode'!$H:$H,"&gt;="&amp;$B11,'All Employees by Mode'!$H:$H,"&lt;"&amp;$D11,'All Employees by Mode'!$BE:$BE,"=No"),SUMIFS('All Employees by Mode'!AQ:AQ,'All Employees by Mode'!$H:$H,"&gt;="&amp;$B11,'All Employees by Mode'!$BE:$BE,"=No"))),IF($A11="","",IF($A11="between",SUMIFS('All Employees by Mode'!AQ:AQ,'All Employees by Mode'!$H:$H,"&gt;="&amp;$B11,'All Employees by Mode'!$H:$H,"&lt;"&amp;$D11),SUMIFS('All Employees by Mode'!AQ:AQ,'All Employees by Mode'!$H:$H,"&gt;="&amp;$B11))))</f>
        <v>1488938931</v>
      </c>
      <c r="W11" s="161">
        <f>IF($AF$1,IF($A11="","",IF($A11="between",SUMIFS('All Employees by Mode'!AS:AS,'All Employees by Mode'!$H:$H,"&gt;="&amp;$B11,'All Employees by Mode'!$H:$H,"&lt;"&amp;$D11,'All Employees by Mode'!$BE:$BE,"=No"),SUMIFS('All Employees by Mode'!AS:AS,'All Employees by Mode'!$H:$H,"&gt;="&amp;$B11,'All Employees by Mode'!$BE:$BE,"=No"))),IF($A11="","",IF($A11="between",SUMIFS('All Employees by Mode'!AS:AS,'All Employees by Mode'!$H:$H,"&gt;="&amp;$B11,'All Employees by Mode'!$H:$H,"&lt;"&amp;$D11),SUMIFS('All Employees by Mode'!AS:AS,'All Employees by Mode'!$H:$H,"&gt;="&amp;$B11))))</f>
        <v>13144695211</v>
      </c>
      <c r="X11" s="162">
        <f>IFERROR(IF($A11="","",S11/G11),"-")</f>
        <v>31.165702528180628</v>
      </c>
      <c r="Y11" s="162">
        <f>IFERROR(IF($A11="","",T11/H11),"-")</f>
        <v>32.529547673650562</v>
      </c>
      <c r="Z11" s="162">
        <f>IFERROR(IF($A11="","",U11/I11),"-")</f>
        <v>34.184835985260762</v>
      </c>
      <c r="AA11" s="162">
        <f>IFERROR(IF($A11="","",V11/J11),"-")</f>
        <v>39.913699530588673</v>
      </c>
      <c r="AB11" s="272">
        <f>IFERROR(IF($A11="","",W11/SUM(G11:J11)),"-")</f>
        <v>32.660530624004998</v>
      </c>
      <c r="AC11" s="93"/>
      <c r="AD11" s="94"/>
      <c r="AE11" s="94"/>
      <c r="AF11" s="94"/>
      <c r="AG11" s="94"/>
      <c r="AH11" s="94" t="str">
        <f t="shared" si="2"/>
        <v>over 1,000,000:
Vehicle Operations: $31.17
Vehicle Maintenance: $32.53
Facility Maintenance: $34.18
General Administration: $39.91
Total: $32.66</v>
      </c>
      <c r="AI11" s="107">
        <f t="shared" si="3"/>
        <v>31.165702528180628</v>
      </c>
      <c r="AJ11" s="107">
        <f t="shared" si="1"/>
        <v>32.529547673650562</v>
      </c>
      <c r="AK11" s="107">
        <f t="shared" si="1"/>
        <v>34.184835985260762</v>
      </c>
      <c r="AL11" s="107">
        <f t="shared" si="1"/>
        <v>39.913699530588673</v>
      </c>
      <c r="AM11" s="107">
        <f t="shared" si="1"/>
        <v>32.660530624004998</v>
      </c>
      <c r="AN11" s="108" t="str">
        <f t="shared" ref="AN11:AN17" si="6">IFERROR(IF($A11="over","over "&amp;FIXED($B11,0,0),FIXED($B11,0,0)&amp;" to "&amp;FIXED($D11,0,0)),"")</f>
        <v>over 1,000,000</v>
      </c>
      <c r="AO11" s="108"/>
      <c r="AP11" s="94"/>
      <c r="AQ11" s="94"/>
      <c r="AR11" s="94"/>
      <c r="AS11" s="94"/>
      <c r="AT11" s="94"/>
      <c r="AU11" s="94"/>
      <c r="AV11" s="94"/>
    </row>
    <row r="12" spans="1:48" s="95" customFormat="1" ht="11.25" customHeight="1">
      <c r="A12" s="167" t="str">
        <f t="shared" ref="A12:A17" si="7">IF(OR(A11="over",A11=""),"",IF(D12="","over","between"))</f>
        <v/>
      </c>
      <c r="B12" s="168" t="str">
        <f t="shared" ref="B12:B17" si="8">IF(D11="","",D11)</f>
        <v/>
      </c>
      <c r="C12" s="169" t="str">
        <f t="shared" si="4"/>
        <v/>
      </c>
      <c r="D12" s="250"/>
      <c r="E12" s="267" t="str">
        <f t="shared" si="5"/>
        <v>invalid bin</v>
      </c>
      <c r="F12" s="159" t="str">
        <f>IF($AF$1,IF($A12="","",IF($A12="between",SUMIFS('All Employees by Mode'!L:L,'All Employees by Mode'!$H:$H,"&gt;="&amp;$B12,'All Employees by Mode'!$H:$H,"&lt;"&amp;$D12,'All Employees by Mode'!$BE:$BE,"=No"),SUMIFS('All Employees by Mode'!L:L,'All Employees by Mode'!$H:$H,"&gt;="&amp;$B12,'All Employees by Mode'!$BE:$BE,"=No"))),IF($A12="","",IF($A12="between",SUMIFS('All Employees by Mode'!L:L,'All Employees by Mode'!$H:$H,"&gt;="&amp;$B12,'All Employees by Mode'!$H:$H,"&lt;"&amp;$D12),SUMIFS('All Employees by Mode'!L:L,'All Employees by Mode'!$H:$H,"&gt;="&amp;$B12))))</f>
        <v/>
      </c>
      <c r="G12" s="160" t="str">
        <f>IF($AF$1,IF($A12="","",IF($A12="between",SUMIFS('All Employees by Mode'!M:M,'All Employees by Mode'!$H:$H,"&gt;="&amp;$B12,'All Employees by Mode'!$H:$H,"&lt;"&amp;$D12,'All Employees by Mode'!$BE:$BE,"=No"),SUMIFS('All Employees by Mode'!M:M,'All Employees by Mode'!$H:$H,"&gt;="&amp;$B12,'All Employees by Mode'!$BE:$BE,"=No"))),IF($A12="","",IF($A12="between",SUMIFS('All Employees by Mode'!M:M,'All Employees by Mode'!$H:$H,"&gt;="&amp;$B12,'All Employees by Mode'!$H:$H,"&lt;"&amp;$D12),SUMIFS('All Employees by Mode'!M:M,'All Employees by Mode'!$H:$H,"&gt;="&amp;$B12))))</f>
        <v/>
      </c>
      <c r="H12" s="160" t="str">
        <f>IF($AF$1,IF($A12="","",IF($A12="between",SUMIFS('All Employees by Mode'!O:O,'All Employees by Mode'!$H:$H,"&gt;="&amp;$B12,'All Employees by Mode'!$H:$H,"&lt;"&amp;$D12,'All Employees by Mode'!$BE:$BE,"=No"),SUMIFS('All Employees by Mode'!O:O,'All Employees by Mode'!$H:$H,"&gt;="&amp;$B12,'All Employees by Mode'!$BE:$BE,"=No"))),IF($A12="","",IF($A12="between",SUMIFS('All Employees by Mode'!O:O,'All Employees by Mode'!$H:$H,"&gt;="&amp;$B12,'All Employees by Mode'!$H:$H,"&lt;"&amp;$D12),SUMIFS('All Employees by Mode'!O:O,'All Employees by Mode'!$H:$H,"&gt;="&amp;$B12))))</f>
        <v/>
      </c>
      <c r="I12" s="160" t="str">
        <f>IF($AF$1,IF($A12="","",IF($A12="between",SUMIFS('All Employees by Mode'!Q:Q,'All Employees by Mode'!$H:$H,"&gt;="&amp;$B12,'All Employees by Mode'!$H:$H,"&lt;"&amp;$D12,'All Employees by Mode'!$BE:$BE,"=No"),SUMIFS('All Employees by Mode'!Q:Q,'All Employees by Mode'!$H:$H,"&gt;="&amp;$B12,'All Employees by Mode'!$BE:$BE,"=No"))),IF($A12="","",IF($A12="between",SUMIFS('All Employees by Mode'!Q:Q,'All Employees by Mode'!$H:$H,"&gt;="&amp;$B12,'All Employees by Mode'!$H:$H,"&lt;"&amp;$D12),SUMIFS('All Employees by Mode'!Q:Q,'All Employees by Mode'!$H:$H,"&gt;="&amp;$B12))))</f>
        <v/>
      </c>
      <c r="J12" s="160" t="str">
        <f>IF($AF$1,IF($A12="","",IF($A12="between",SUMIFS('All Employees by Mode'!S:S,'All Employees by Mode'!$H:$H,"&gt;="&amp;$B12,'All Employees by Mode'!$H:$H,"&lt;"&amp;$D12,'All Employees by Mode'!$BE:$BE,"=No"),SUMIFS('All Employees by Mode'!S:S,'All Employees by Mode'!$H:$H,"&gt;="&amp;$B12,'All Employees by Mode'!$BE:$BE,"=No"))),IF($A12="","",IF($A12="between",SUMIFS('All Employees by Mode'!S:S,'All Employees by Mode'!$H:$H,"&gt;="&amp;$B12,'All Employees by Mode'!$H:$H,"&lt;"&amp;$D12),SUMIFS('All Employees by Mode'!S:S,'All Employees by Mode'!$H:$H,"&gt;="&amp;$B12))))</f>
        <v/>
      </c>
      <c r="K12" s="160" t="str">
        <f>IF($AF$1,IF($A12="","",IF($A12="between",SUMIFS('All Employees by Mode'!U:U,'All Employees by Mode'!$H:$H,"&gt;="&amp;$B12,'All Employees by Mode'!$H:$H,"&lt;"&amp;$D12,'All Employees by Mode'!$BE:$BE,"=No"),SUMIFS('All Employees by Mode'!U:U,'All Employees by Mode'!$H:$H,"&gt;="&amp;$B12,'All Employees by Mode'!$BE:$BE,"=No"))),IF($A12="","",IF($A12="between",SUMIFS('All Employees by Mode'!U:U,'All Employees by Mode'!$H:$H,"&gt;="&amp;$B12,'All Employees by Mode'!$H:$H,"&lt;"&amp;$D12),SUMIFS('All Employees by Mode'!U:U,'All Employees by Mode'!$H:$H,"&gt;="&amp;$B12))))</f>
        <v/>
      </c>
      <c r="L12" s="160" t="str">
        <f>IF($AF$1,IF($A12="","",IF($A12="between",SUMIFS('All Employees by Mode'!W:W,'All Employees by Mode'!$H:$H,"&gt;="&amp;$B12,'All Employees by Mode'!$H:$H,"&lt;"&amp;$D12,'All Employees by Mode'!$BE:$BE,"=No"),SUMIFS('All Employees by Mode'!W:W,'All Employees by Mode'!$H:$H,"&gt;="&amp;$B12,'All Employees by Mode'!$BE:$BE,"=No"))),IF($A12="","",IF($A12="between",SUMIFS('All Employees by Mode'!W:W,'All Employees by Mode'!$H:$H,"&gt;="&amp;$B12,'All Employees by Mode'!$H:$H,"&lt;"&amp;$D12),SUMIFS('All Employees by Mode'!W:W,'All Employees by Mode'!$H:$H,"&gt;="&amp;$B12))))</f>
        <v/>
      </c>
      <c r="M12" s="160" t="str">
        <f>IF($AF$1,IF($A12="","",IF($A12="between",SUMIFS('All Employees by Mode'!Y:Y,'All Employees by Mode'!$H:$H,"&gt;="&amp;$B12,'All Employees by Mode'!$H:$H,"&lt;"&amp;$D12,'All Employees by Mode'!$BE:$BE,"=No"),SUMIFS('All Employees by Mode'!Y:Y,'All Employees by Mode'!$H:$H,"&gt;="&amp;$B12,'All Employees by Mode'!$BE:$BE,"=No"))),IF($A12="","",IF($A12="between",SUMIFS('All Employees by Mode'!Y:Y,'All Employees by Mode'!$H:$H,"&gt;="&amp;$B12,'All Employees by Mode'!$H:$H,"&lt;"&amp;$D12),SUMIFS('All Employees by Mode'!Y:Y,'All Employees by Mode'!$H:$H,"&gt;="&amp;$B12))))</f>
        <v/>
      </c>
      <c r="N12" s="160" t="str">
        <f>IF($AF$1,IF($A12="","",IF($A12="between",SUMIFS('All Employees by Mode'!AA:AA,'All Employees by Mode'!$H:$H,"&gt;="&amp;$B12,'All Employees by Mode'!$H:$H,"&lt;"&amp;$D12,'All Employees by Mode'!$BE:$BE,"=No"),SUMIFS('All Employees by Mode'!AA:AA,'All Employees by Mode'!$H:$H,"&gt;="&amp;$B12,'All Employees by Mode'!$BE:$BE,"=No"))),IF($A12="","",IF($A12="between",SUMIFS('All Employees by Mode'!AA:AA,'All Employees by Mode'!$H:$H,"&gt;="&amp;$B12,'All Employees by Mode'!$H:$H,"&lt;"&amp;$D12),SUMIFS('All Employees by Mode'!AA:AA,'All Employees by Mode'!$H:$H,"&gt;="&amp;$B12))))</f>
        <v/>
      </c>
      <c r="O12" s="160" t="str">
        <f>IF($AF$1,IF($A12="","",IF($A12="between",SUMIFS('All Employees by Mode'!AC:AC,'All Employees by Mode'!$H:$H,"&gt;="&amp;$B12,'All Employees by Mode'!$H:$H,"&lt;"&amp;$D12,'All Employees by Mode'!$BE:$BE,"=No"),SUMIFS('All Employees by Mode'!AC:AC,'All Employees by Mode'!$H:$H,"&gt;="&amp;$B12,'All Employees by Mode'!$BE:$BE,"=No"))),IF($A12="","",IF($A12="between",SUMIFS('All Employees by Mode'!AC:AC,'All Employees by Mode'!$H:$H,"&gt;="&amp;$B12,'All Employees by Mode'!$H:$H,"&lt;"&amp;$D12),SUMIFS('All Employees by Mode'!AC:AC,'All Employees by Mode'!$H:$H,"&gt;="&amp;$B12))))</f>
        <v/>
      </c>
      <c r="P12" s="160" t="str">
        <f>IF($AF$1,IF($A12="","",IF($A12="between",SUMIFS('All Employees by Mode'!AE:AE,'All Employees by Mode'!$H:$H,"&gt;="&amp;$B12,'All Employees by Mode'!$H:$H,"&lt;"&amp;$D12,'All Employees by Mode'!$BE:$BE,"=No"),SUMIFS('All Employees by Mode'!AE:AE,'All Employees by Mode'!$H:$H,"&gt;="&amp;$B12,'All Employees by Mode'!$BE:$BE,"=No"))),IF($A12="","",IF($A12="between",SUMIFS('All Employees by Mode'!AE:AE,'All Employees by Mode'!$H:$H,"&gt;="&amp;$B12,'All Employees by Mode'!$H:$H,"&lt;"&amp;$D12),SUMIFS('All Employees by Mode'!AE:AE,'All Employees by Mode'!$H:$H,"&gt;="&amp;$B12))))</f>
        <v/>
      </c>
      <c r="Q12" s="160" t="str">
        <f>IF($AF$1,IF($A12="","",IF($A12="between",SUMIFS('All Employees by Mode'!AG:AG,'All Employees by Mode'!$H:$H,"&gt;="&amp;$B12,'All Employees by Mode'!$H:$H,"&lt;"&amp;$D12,'All Employees by Mode'!$BE:$BE,"=No"),SUMIFS('All Employees by Mode'!AG:AG,'All Employees by Mode'!$H:$H,"&gt;="&amp;$B12,'All Employees by Mode'!$BE:$BE,"=No"))),IF($A12="","",IF($A12="between",SUMIFS('All Employees by Mode'!AG:AG,'All Employees by Mode'!$H:$H,"&gt;="&amp;$B12,'All Employees by Mode'!$H:$H,"&lt;"&amp;$D12),SUMIFS('All Employees by Mode'!AG:AG,'All Employees by Mode'!$H:$H,"&gt;="&amp;$B12))))</f>
        <v/>
      </c>
      <c r="R12" s="160" t="str">
        <f>IF($AF$1,IF($A12="","",IF($A12="between",SUMIFS('All Employees by Mode'!AI:AI,'All Employees by Mode'!$H:$H,"&gt;="&amp;$B12,'All Employees by Mode'!$H:$H,"&lt;"&amp;$D12,'All Employees by Mode'!$BE:$BE,"=No"),SUMIFS('All Employees by Mode'!AI:AI,'All Employees by Mode'!$H:$H,"&gt;="&amp;$B12,'All Employees by Mode'!$BE:$BE,"=No"))),IF($A12="","",IF($A12="between",SUMIFS('All Employees by Mode'!AI:AI,'All Employees by Mode'!$H:$H,"&gt;="&amp;$B12,'All Employees by Mode'!$H:$H,"&lt;"&amp;$D12),SUMIFS('All Employees by Mode'!AI:AI,'All Employees by Mode'!$H:$H,"&gt;="&amp;$B12))))</f>
        <v/>
      </c>
      <c r="S12" s="161" t="str">
        <f>IF($AF$1,IF($A12="","",IF($A12="between",SUMIFS('All Employees by Mode'!AK:AK,'All Employees by Mode'!$H:$H,"&gt;="&amp;$B12,'All Employees by Mode'!$H:$H,"&lt;"&amp;$D12,'All Employees by Mode'!$BE:$BE,"=No"),SUMIFS('All Employees by Mode'!AK:AK,'All Employees by Mode'!$H:$H,"&gt;="&amp;$B12,'All Employees by Mode'!$BE:$BE,"=No"))),IF($A12="","",IF($A12="between",SUMIFS('All Employees by Mode'!AK:AK,'All Employees by Mode'!$H:$H,"&gt;="&amp;$B12,'All Employees by Mode'!$H:$H,"&lt;"&amp;$D12),SUMIFS('All Employees by Mode'!AK:AK,'All Employees by Mode'!$H:$H,"&gt;="&amp;$B12))))</f>
        <v/>
      </c>
      <c r="T12" s="161" t="str">
        <f>IF($AF$1,IF($A12="","",IF($A12="between",SUMIFS('All Employees by Mode'!AM:AM,'All Employees by Mode'!$H:$H,"&gt;="&amp;$B12,'All Employees by Mode'!$H:$H,"&lt;"&amp;$D12,'All Employees by Mode'!$BE:$BE,"=No"),SUMIFS('All Employees by Mode'!AM:AM,'All Employees by Mode'!$H:$H,"&gt;="&amp;$B12,'All Employees by Mode'!$BE:$BE,"=No"))),IF($A12="","",IF($A12="between",SUMIFS('All Employees by Mode'!AM:AM,'All Employees by Mode'!$H:$H,"&gt;="&amp;$B12,'All Employees by Mode'!$H:$H,"&lt;"&amp;$D12),SUMIFS('All Employees by Mode'!AM:AM,'All Employees by Mode'!$H:$H,"&gt;="&amp;$B12))))</f>
        <v/>
      </c>
      <c r="U12" s="161" t="str">
        <f>IF($AF$1,IF($A12="","",IF($A12="between",SUMIFS('All Employees by Mode'!AO:AO,'All Employees by Mode'!$H:$H,"&gt;="&amp;$B12,'All Employees by Mode'!$H:$H,"&lt;"&amp;$D12,'All Employees by Mode'!$BE:$BE,"=No"),SUMIFS('All Employees by Mode'!AO:AO,'All Employees by Mode'!$H:$H,"&gt;="&amp;$B12,'All Employees by Mode'!$BE:$BE,"=No"))),IF($A12="","",IF($A12="between",SUMIFS('All Employees by Mode'!AO:AO,'All Employees by Mode'!$H:$H,"&gt;="&amp;$B12,'All Employees by Mode'!$H:$H,"&lt;"&amp;$D12),SUMIFS('All Employees by Mode'!AO:AO,'All Employees by Mode'!$H:$H,"&gt;="&amp;$B12))))</f>
        <v/>
      </c>
      <c r="V12" s="161" t="str">
        <f>IF($AF$1,IF($A12="","",IF($A12="between",SUMIFS('All Employees by Mode'!AQ:AQ,'All Employees by Mode'!$H:$H,"&gt;="&amp;$B12,'All Employees by Mode'!$H:$H,"&lt;"&amp;$D12,'All Employees by Mode'!$BE:$BE,"=No"),SUMIFS('All Employees by Mode'!AQ:AQ,'All Employees by Mode'!$H:$H,"&gt;="&amp;$B12,'All Employees by Mode'!$BE:$BE,"=No"))),IF($A12="","",IF($A12="between",SUMIFS('All Employees by Mode'!AQ:AQ,'All Employees by Mode'!$H:$H,"&gt;="&amp;$B12,'All Employees by Mode'!$H:$H,"&lt;"&amp;$D12),SUMIFS('All Employees by Mode'!AQ:AQ,'All Employees by Mode'!$H:$H,"&gt;="&amp;$B12))))</f>
        <v/>
      </c>
      <c r="W12" s="161" t="str">
        <f>IF($AF$1,IF($A12="","",IF($A12="between",SUMIFS('All Employees by Mode'!AS:AS,'All Employees by Mode'!$H:$H,"&gt;="&amp;$B12,'All Employees by Mode'!$H:$H,"&lt;"&amp;$D12,'All Employees by Mode'!$BE:$BE,"=No"),SUMIFS('All Employees by Mode'!AS:AS,'All Employees by Mode'!$H:$H,"&gt;="&amp;$B12,'All Employees by Mode'!$BE:$BE,"=No"))),IF($A12="","",IF($A12="between",SUMIFS('All Employees by Mode'!AS:AS,'All Employees by Mode'!$H:$H,"&gt;="&amp;$B12,'All Employees by Mode'!$H:$H,"&lt;"&amp;$D12),SUMIFS('All Employees by Mode'!AS:AS,'All Employees by Mode'!$H:$H,"&gt;="&amp;$B12))))</f>
        <v/>
      </c>
      <c r="X12" s="162" t="str">
        <f t="shared" ref="X12:X17" si="9">IFERROR(IF($A12="","",S12/G12),"-")</f>
        <v/>
      </c>
      <c r="Y12" s="162" t="str">
        <f t="shared" ref="Y12:Y17" si="10">IFERROR(IF($A12="","",T12/H12),"-")</f>
        <v/>
      </c>
      <c r="Z12" s="162" t="str">
        <f t="shared" ref="Z12:Z17" si="11">IFERROR(IF($A12="","",U12/I12),"-")</f>
        <v/>
      </c>
      <c r="AA12" s="162" t="str">
        <f t="shared" ref="AA12:AA17" si="12">IFERROR(IF($A12="","",V12/J12),"-")</f>
        <v/>
      </c>
      <c r="AB12" s="272" t="str">
        <f t="shared" ref="AB12:AB17" si="13">IFERROR(IF($A12="","",W12/SUM(G12:J12)),"-")</f>
        <v/>
      </c>
      <c r="AC12" s="93"/>
      <c r="AD12" s="94"/>
      <c r="AE12" s="94"/>
      <c r="AF12" s="94"/>
      <c r="AG12" s="94"/>
      <c r="AH12" s="94" t="str">
        <f t="shared" si="2"/>
        <v/>
      </c>
      <c r="AI12" s="107" t="str">
        <f t="shared" si="3"/>
        <v/>
      </c>
      <c r="AJ12" s="107" t="str">
        <f t="shared" si="1"/>
        <v/>
      </c>
      <c r="AK12" s="107" t="str">
        <f t="shared" si="1"/>
        <v/>
      </c>
      <c r="AL12" s="107" t="str">
        <f t="shared" si="1"/>
        <v/>
      </c>
      <c r="AM12" s="107" t="str">
        <f t="shared" si="1"/>
        <v/>
      </c>
      <c r="AN12" s="108" t="str">
        <f t="shared" si="6"/>
        <v/>
      </c>
      <c r="AO12" s="108"/>
      <c r="AP12" s="94"/>
      <c r="AQ12" s="94"/>
      <c r="AR12" s="94"/>
      <c r="AS12" s="94"/>
      <c r="AT12" s="94"/>
      <c r="AU12" s="94"/>
      <c r="AV12" s="94"/>
    </row>
    <row r="13" spans="1:48" s="95" customFormat="1" ht="11.25" customHeight="1">
      <c r="A13" s="167" t="str">
        <f t="shared" si="7"/>
        <v/>
      </c>
      <c r="B13" s="168" t="str">
        <f t="shared" si="8"/>
        <v/>
      </c>
      <c r="C13" s="169" t="str">
        <f t="shared" si="4"/>
        <v/>
      </c>
      <c r="D13" s="250"/>
      <c r="E13" s="267" t="str">
        <f t="shared" si="5"/>
        <v>invalid bin</v>
      </c>
      <c r="F13" s="159" t="str">
        <f>IF($AF$1,IF($A13="","",IF($A13="between",SUMIFS('All Employees by Mode'!L:L,'All Employees by Mode'!$H:$H,"&gt;="&amp;$B13,'All Employees by Mode'!$H:$H,"&lt;"&amp;$D13,'All Employees by Mode'!$BE:$BE,"=No"),SUMIFS('All Employees by Mode'!L:L,'All Employees by Mode'!$H:$H,"&gt;="&amp;$B13,'All Employees by Mode'!$BE:$BE,"=No"))),IF($A13="","",IF($A13="between",SUMIFS('All Employees by Mode'!L:L,'All Employees by Mode'!$H:$H,"&gt;="&amp;$B13,'All Employees by Mode'!$H:$H,"&lt;"&amp;$D13),SUMIFS('All Employees by Mode'!L:L,'All Employees by Mode'!$H:$H,"&gt;="&amp;$B13))))</f>
        <v/>
      </c>
      <c r="G13" s="160" t="str">
        <f>IF($AF$1,IF($A13="","",IF($A13="between",SUMIFS('All Employees by Mode'!M:M,'All Employees by Mode'!$H:$H,"&gt;="&amp;$B13,'All Employees by Mode'!$H:$H,"&lt;"&amp;$D13,'All Employees by Mode'!$BE:$BE,"=No"),SUMIFS('All Employees by Mode'!M:M,'All Employees by Mode'!$H:$H,"&gt;="&amp;$B13,'All Employees by Mode'!$BE:$BE,"=No"))),IF($A13="","",IF($A13="between",SUMIFS('All Employees by Mode'!M:M,'All Employees by Mode'!$H:$H,"&gt;="&amp;$B13,'All Employees by Mode'!$H:$H,"&lt;"&amp;$D13),SUMIFS('All Employees by Mode'!M:M,'All Employees by Mode'!$H:$H,"&gt;="&amp;$B13))))</f>
        <v/>
      </c>
      <c r="H13" s="160" t="str">
        <f>IF($AF$1,IF($A13="","",IF($A13="between",SUMIFS('All Employees by Mode'!O:O,'All Employees by Mode'!$H:$H,"&gt;="&amp;$B13,'All Employees by Mode'!$H:$H,"&lt;"&amp;$D13,'All Employees by Mode'!$BE:$BE,"=No"),SUMIFS('All Employees by Mode'!O:O,'All Employees by Mode'!$H:$H,"&gt;="&amp;$B13,'All Employees by Mode'!$BE:$BE,"=No"))),IF($A13="","",IF($A13="between",SUMIFS('All Employees by Mode'!O:O,'All Employees by Mode'!$H:$H,"&gt;="&amp;$B13,'All Employees by Mode'!$H:$H,"&lt;"&amp;$D13),SUMIFS('All Employees by Mode'!O:O,'All Employees by Mode'!$H:$H,"&gt;="&amp;$B13))))</f>
        <v/>
      </c>
      <c r="I13" s="160" t="str">
        <f>IF($AF$1,IF($A13="","",IF($A13="between",SUMIFS('All Employees by Mode'!Q:Q,'All Employees by Mode'!$H:$H,"&gt;="&amp;$B13,'All Employees by Mode'!$H:$H,"&lt;"&amp;$D13,'All Employees by Mode'!$BE:$BE,"=No"),SUMIFS('All Employees by Mode'!Q:Q,'All Employees by Mode'!$H:$H,"&gt;="&amp;$B13,'All Employees by Mode'!$BE:$BE,"=No"))),IF($A13="","",IF($A13="between",SUMIFS('All Employees by Mode'!Q:Q,'All Employees by Mode'!$H:$H,"&gt;="&amp;$B13,'All Employees by Mode'!$H:$H,"&lt;"&amp;$D13),SUMIFS('All Employees by Mode'!Q:Q,'All Employees by Mode'!$H:$H,"&gt;="&amp;$B13))))</f>
        <v/>
      </c>
      <c r="J13" s="160" t="str">
        <f>IF($AF$1,IF($A13="","",IF($A13="between",SUMIFS('All Employees by Mode'!S:S,'All Employees by Mode'!$H:$H,"&gt;="&amp;$B13,'All Employees by Mode'!$H:$H,"&lt;"&amp;$D13,'All Employees by Mode'!$BE:$BE,"=No"),SUMIFS('All Employees by Mode'!S:S,'All Employees by Mode'!$H:$H,"&gt;="&amp;$B13,'All Employees by Mode'!$BE:$BE,"=No"))),IF($A13="","",IF($A13="between",SUMIFS('All Employees by Mode'!S:S,'All Employees by Mode'!$H:$H,"&gt;="&amp;$B13,'All Employees by Mode'!$H:$H,"&lt;"&amp;$D13),SUMIFS('All Employees by Mode'!S:S,'All Employees by Mode'!$H:$H,"&gt;="&amp;$B13))))</f>
        <v/>
      </c>
      <c r="K13" s="160" t="str">
        <f>IF($AF$1,IF($A13="","",IF($A13="between",SUMIFS('All Employees by Mode'!U:U,'All Employees by Mode'!$H:$H,"&gt;="&amp;$B13,'All Employees by Mode'!$H:$H,"&lt;"&amp;$D13,'All Employees by Mode'!$BE:$BE,"=No"),SUMIFS('All Employees by Mode'!U:U,'All Employees by Mode'!$H:$H,"&gt;="&amp;$B13,'All Employees by Mode'!$BE:$BE,"=No"))),IF($A13="","",IF($A13="between",SUMIFS('All Employees by Mode'!U:U,'All Employees by Mode'!$H:$H,"&gt;="&amp;$B13,'All Employees by Mode'!$H:$H,"&lt;"&amp;$D13),SUMIFS('All Employees by Mode'!U:U,'All Employees by Mode'!$H:$H,"&gt;="&amp;$B13))))</f>
        <v/>
      </c>
      <c r="L13" s="160" t="str">
        <f>IF($AF$1,IF($A13="","",IF($A13="between",SUMIFS('All Employees by Mode'!W:W,'All Employees by Mode'!$H:$H,"&gt;="&amp;$B13,'All Employees by Mode'!$H:$H,"&lt;"&amp;$D13,'All Employees by Mode'!$BE:$BE,"=No"),SUMIFS('All Employees by Mode'!W:W,'All Employees by Mode'!$H:$H,"&gt;="&amp;$B13,'All Employees by Mode'!$BE:$BE,"=No"))),IF($A13="","",IF($A13="between",SUMIFS('All Employees by Mode'!W:W,'All Employees by Mode'!$H:$H,"&gt;="&amp;$B13,'All Employees by Mode'!$H:$H,"&lt;"&amp;$D13),SUMIFS('All Employees by Mode'!W:W,'All Employees by Mode'!$H:$H,"&gt;="&amp;$B13))))</f>
        <v/>
      </c>
      <c r="M13" s="160" t="str">
        <f>IF($AF$1,IF($A13="","",IF($A13="between",SUMIFS('All Employees by Mode'!Y:Y,'All Employees by Mode'!$H:$H,"&gt;="&amp;$B13,'All Employees by Mode'!$H:$H,"&lt;"&amp;$D13,'All Employees by Mode'!$BE:$BE,"=No"),SUMIFS('All Employees by Mode'!Y:Y,'All Employees by Mode'!$H:$H,"&gt;="&amp;$B13,'All Employees by Mode'!$BE:$BE,"=No"))),IF($A13="","",IF($A13="between",SUMIFS('All Employees by Mode'!Y:Y,'All Employees by Mode'!$H:$H,"&gt;="&amp;$B13,'All Employees by Mode'!$H:$H,"&lt;"&amp;$D13),SUMIFS('All Employees by Mode'!Y:Y,'All Employees by Mode'!$H:$H,"&gt;="&amp;$B13))))</f>
        <v/>
      </c>
      <c r="N13" s="160" t="str">
        <f>IF($AF$1,IF($A13="","",IF($A13="between",SUMIFS('All Employees by Mode'!AA:AA,'All Employees by Mode'!$H:$H,"&gt;="&amp;$B13,'All Employees by Mode'!$H:$H,"&lt;"&amp;$D13,'All Employees by Mode'!$BE:$BE,"=No"),SUMIFS('All Employees by Mode'!AA:AA,'All Employees by Mode'!$H:$H,"&gt;="&amp;$B13,'All Employees by Mode'!$BE:$BE,"=No"))),IF($A13="","",IF($A13="between",SUMIFS('All Employees by Mode'!AA:AA,'All Employees by Mode'!$H:$H,"&gt;="&amp;$B13,'All Employees by Mode'!$H:$H,"&lt;"&amp;$D13),SUMIFS('All Employees by Mode'!AA:AA,'All Employees by Mode'!$H:$H,"&gt;="&amp;$B13))))</f>
        <v/>
      </c>
      <c r="O13" s="160" t="str">
        <f>IF($AF$1,IF($A13="","",IF($A13="between",SUMIFS('All Employees by Mode'!AC:AC,'All Employees by Mode'!$H:$H,"&gt;="&amp;$B13,'All Employees by Mode'!$H:$H,"&lt;"&amp;$D13,'All Employees by Mode'!$BE:$BE,"=No"),SUMIFS('All Employees by Mode'!AC:AC,'All Employees by Mode'!$H:$H,"&gt;="&amp;$B13,'All Employees by Mode'!$BE:$BE,"=No"))),IF($A13="","",IF($A13="between",SUMIFS('All Employees by Mode'!AC:AC,'All Employees by Mode'!$H:$H,"&gt;="&amp;$B13,'All Employees by Mode'!$H:$H,"&lt;"&amp;$D13),SUMIFS('All Employees by Mode'!AC:AC,'All Employees by Mode'!$H:$H,"&gt;="&amp;$B13))))</f>
        <v/>
      </c>
      <c r="P13" s="160" t="str">
        <f>IF($AF$1,IF($A13="","",IF($A13="between",SUMIFS('All Employees by Mode'!AE:AE,'All Employees by Mode'!$H:$H,"&gt;="&amp;$B13,'All Employees by Mode'!$H:$H,"&lt;"&amp;$D13,'All Employees by Mode'!$BE:$BE,"=No"),SUMIFS('All Employees by Mode'!AE:AE,'All Employees by Mode'!$H:$H,"&gt;="&amp;$B13,'All Employees by Mode'!$BE:$BE,"=No"))),IF($A13="","",IF($A13="between",SUMIFS('All Employees by Mode'!AE:AE,'All Employees by Mode'!$H:$H,"&gt;="&amp;$B13,'All Employees by Mode'!$H:$H,"&lt;"&amp;$D13),SUMIFS('All Employees by Mode'!AE:AE,'All Employees by Mode'!$H:$H,"&gt;="&amp;$B13))))</f>
        <v/>
      </c>
      <c r="Q13" s="160" t="str">
        <f>IF($AF$1,IF($A13="","",IF($A13="between",SUMIFS('All Employees by Mode'!AG:AG,'All Employees by Mode'!$H:$H,"&gt;="&amp;$B13,'All Employees by Mode'!$H:$H,"&lt;"&amp;$D13,'All Employees by Mode'!$BE:$BE,"=No"),SUMIFS('All Employees by Mode'!AG:AG,'All Employees by Mode'!$H:$H,"&gt;="&amp;$B13,'All Employees by Mode'!$BE:$BE,"=No"))),IF($A13="","",IF($A13="between",SUMIFS('All Employees by Mode'!AG:AG,'All Employees by Mode'!$H:$H,"&gt;="&amp;$B13,'All Employees by Mode'!$H:$H,"&lt;"&amp;$D13),SUMIFS('All Employees by Mode'!AG:AG,'All Employees by Mode'!$H:$H,"&gt;="&amp;$B13))))</f>
        <v/>
      </c>
      <c r="R13" s="160" t="str">
        <f>IF($AF$1,IF($A13="","",IF($A13="between",SUMIFS('All Employees by Mode'!AI:AI,'All Employees by Mode'!$H:$H,"&gt;="&amp;$B13,'All Employees by Mode'!$H:$H,"&lt;"&amp;$D13,'All Employees by Mode'!$BE:$BE,"=No"),SUMIFS('All Employees by Mode'!AI:AI,'All Employees by Mode'!$H:$H,"&gt;="&amp;$B13,'All Employees by Mode'!$BE:$BE,"=No"))),IF($A13="","",IF($A13="between",SUMIFS('All Employees by Mode'!AI:AI,'All Employees by Mode'!$H:$H,"&gt;="&amp;$B13,'All Employees by Mode'!$H:$H,"&lt;"&amp;$D13),SUMIFS('All Employees by Mode'!AI:AI,'All Employees by Mode'!$H:$H,"&gt;="&amp;$B13))))</f>
        <v/>
      </c>
      <c r="S13" s="161" t="str">
        <f>IF($AF$1,IF($A13="","",IF($A13="between",SUMIFS('All Employees by Mode'!AK:AK,'All Employees by Mode'!$H:$H,"&gt;="&amp;$B13,'All Employees by Mode'!$H:$H,"&lt;"&amp;$D13,'All Employees by Mode'!$BE:$BE,"=No"),SUMIFS('All Employees by Mode'!AK:AK,'All Employees by Mode'!$H:$H,"&gt;="&amp;$B13,'All Employees by Mode'!$BE:$BE,"=No"))),IF($A13="","",IF($A13="between",SUMIFS('All Employees by Mode'!AK:AK,'All Employees by Mode'!$H:$H,"&gt;="&amp;$B13,'All Employees by Mode'!$H:$H,"&lt;"&amp;$D13),SUMIFS('All Employees by Mode'!AK:AK,'All Employees by Mode'!$H:$H,"&gt;="&amp;$B13))))</f>
        <v/>
      </c>
      <c r="T13" s="161" t="str">
        <f>IF($AF$1,IF($A13="","",IF($A13="between",SUMIFS('All Employees by Mode'!AM:AM,'All Employees by Mode'!$H:$H,"&gt;="&amp;$B13,'All Employees by Mode'!$H:$H,"&lt;"&amp;$D13,'All Employees by Mode'!$BE:$BE,"=No"),SUMIFS('All Employees by Mode'!AM:AM,'All Employees by Mode'!$H:$H,"&gt;="&amp;$B13,'All Employees by Mode'!$BE:$BE,"=No"))),IF($A13="","",IF($A13="between",SUMIFS('All Employees by Mode'!AM:AM,'All Employees by Mode'!$H:$H,"&gt;="&amp;$B13,'All Employees by Mode'!$H:$H,"&lt;"&amp;$D13),SUMIFS('All Employees by Mode'!AM:AM,'All Employees by Mode'!$H:$H,"&gt;="&amp;$B13))))</f>
        <v/>
      </c>
      <c r="U13" s="161" t="str">
        <f>IF($AF$1,IF($A13="","",IF($A13="between",SUMIFS('All Employees by Mode'!AO:AO,'All Employees by Mode'!$H:$H,"&gt;="&amp;$B13,'All Employees by Mode'!$H:$H,"&lt;"&amp;$D13,'All Employees by Mode'!$BE:$BE,"=No"),SUMIFS('All Employees by Mode'!AO:AO,'All Employees by Mode'!$H:$H,"&gt;="&amp;$B13,'All Employees by Mode'!$BE:$BE,"=No"))),IF($A13="","",IF($A13="between",SUMIFS('All Employees by Mode'!AO:AO,'All Employees by Mode'!$H:$H,"&gt;="&amp;$B13,'All Employees by Mode'!$H:$H,"&lt;"&amp;$D13),SUMIFS('All Employees by Mode'!AO:AO,'All Employees by Mode'!$H:$H,"&gt;="&amp;$B13))))</f>
        <v/>
      </c>
      <c r="V13" s="161" t="str">
        <f>IF($AF$1,IF($A13="","",IF($A13="between",SUMIFS('All Employees by Mode'!AQ:AQ,'All Employees by Mode'!$H:$H,"&gt;="&amp;$B13,'All Employees by Mode'!$H:$H,"&lt;"&amp;$D13,'All Employees by Mode'!$BE:$BE,"=No"),SUMIFS('All Employees by Mode'!AQ:AQ,'All Employees by Mode'!$H:$H,"&gt;="&amp;$B13,'All Employees by Mode'!$BE:$BE,"=No"))),IF($A13="","",IF($A13="between",SUMIFS('All Employees by Mode'!AQ:AQ,'All Employees by Mode'!$H:$H,"&gt;="&amp;$B13,'All Employees by Mode'!$H:$H,"&lt;"&amp;$D13),SUMIFS('All Employees by Mode'!AQ:AQ,'All Employees by Mode'!$H:$H,"&gt;="&amp;$B13))))</f>
        <v/>
      </c>
      <c r="W13" s="161" t="str">
        <f>IF($AF$1,IF($A13="","",IF($A13="between",SUMIFS('All Employees by Mode'!AS:AS,'All Employees by Mode'!$H:$H,"&gt;="&amp;$B13,'All Employees by Mode'!$H:$H,"&lt;"&amp;$D13,'All Employees by Mode'!$BE:$BE,"=No"),SUMIFS('All Employees by Mode'!AS:AS,'All Employees by Mode'!$H:$H,"&gt;="&amp;$B13,'All Employees by Mode'!$BE:$BE,"=No"))),IF($A13="","",IF($A13="between",SUMIFS('All Employees by Mode'!AS:AS,'All Employees by Mode'!$H:$H,"&gt;="&amp;$B13,'All Employees by Mode'!$H:$H,"&lt;"&amp;$D13),SUMIFS('All Employees by Mode'!AS:AS,'All Employees by Mode'!$H:$H,"&gt;="&amp;$B13))))</f>
        <v/>
      </c>
      <c r="X13" s="162" t="str">
        <f t="shared" si="9"/>
        <v/>
      </c>
      <c r="Y13" s="162" t="str">
        <f t="shared" si="10"/>
        <v/>
      </c>
      <c r="Z13" s="162" t="str">
        <f t="shared" si="11"/>
        <v/>
      </c>
      <c r="AA13" s="162" t="str">
        <f t="shared" si="12"/>
        <v/>
      </c>
      <c r="AB13" s="272" t="str">
        <f t="shared" si="13"/>
        <v/>
      </c>
      <c r="AC13" s="93"/>
      <c r="AD13" s="94"/>
      <c r="AE13" s="94"/>
      <c r="AF13" s="94"/>
      <c r="AG13" s="94"/>
      <c r="AH13" s="94" t="str">
        <f t="shared" si="2"/>
        <v/>
      </c>
      <c r="AI13" s="107" t="str">
        <f t="shared" si="3"/>
        <v/>
      </c>
      <c r="AJ13" s="107" t="str">
        <f t="shared" si="1"/>
        <v/>
      </c>
      <c r="AK13" s="107" t="str">
        <f t="shared" si="1"/>
        <v/>
      </c>
      <c r="AL13" s="107" t="str">
        <f t="shared" si="1"/>
        <v/>
      </c>
      <c r="AM13" s="107" t="str">
        <f t="shared" si="1"/>
        <v/>
      </c>
      <c r="AN13" s="108" t="str">
        <f t="shared" si="6"/>
        <v/>
      </c>
      <c r="AO13" s="108"/>
      <c r="AP13" s="94"/>
      <c r="AQ13" s="94"/>
      <c r="AR13" s="94"/>
      <c r="AS13" s="94"/>
      <c r="AT13" s="94"/>
      <c r="AU13" s="94"/>
      <c r="AV13" s="94"/>
    </row>
    <row r="14" spans="1:48" s="95" customFormat="1" ht="11.25" customHeight="1">
      <c r="A14" s="167" t="str">
        <f t="shared" si="7"/>
        <v/>
      </c>
      <c r="B14" s="168" t="str">
        <f t="shared" si="8"/>
        <v/>
      </c>
      <c r="C14" s="169" t="str">
        <f t="shared" si="4"/>
        <v/>
      </c>
      <c r="D14" s="250"/>
      <c r="E14" s="267" t="str">
        <f t="shared" si="5"/>
        <v>invalid bin</v>
      </c>
      <c r="F14" s="159" t="str">
        <f>IF($AF$1,IF($A14="","",IF($A14="between",SUMIFS('All Employees by Mode'!L:L,'All Employees by Mode'!$H:$H,"&gt;="&amp;$B14,'All Employees by Mode'!$H:$H,"&lt;"&amp;$D14,'All Employees by Mode'!$BE:$BE,"=No"),SUMIFS('All Employees by Mode'!L:L,'All Employees by Mode'!$H:$H,"&gt;="&amp;$B14,'All Employees by Mode'!$BE:$BE,"=No"))),IF($A14="","",IF($A14="between",SUMIFS('All Employees by Mode'!L:L,'All Employees by Mode'!$H:$H,"&gt;="&amp;$B14,'All Employees by Mode'!$H:$H,"&lt;"&amp;$D14),SUMIFS('All Employees by Mode'!L:L,'All Employees by Mode'!$H:$H,"&gt;="&amp;$B14))))</f>
        <v/>
      </c>
      <c r="G14" s="160" t="str">
        <f>IF($AF$1,IF($A14="","",IF($A14="between",SUMIFS('All Employees by Mode'!M:M,'All Employees by Mode'!$H:$H,"&gt;="&amp;$B14,'All Employees by Mode'!$H:$H,"&lt;"&amp;$D14,'All Employees by Mode'!$BE:$BE,"=No"),SUMIFS('All Employees by Mode'!M:M,'All Employees by Mode'!$H:$H,"&gt;="&amp;$B14,'All Employees by Mode'!$BE:$BE,"=No"))),IF($A14="","",IF($A14="between",SUMIFS('All Employees by Mode'!M:M,'All Employees by Mode'!$H:$H,"&gt;="&amp;$B14,'All Employees by Mode'!$H:$H,"&lt;"&amp;$D14),SUMIFS('All Employees by Mode'!M:M,'All Employees by Mode'!$H:$H,"&gt;="&amp;$B14))))</f>
        <v/>
      </c>
      <c r="H14" s="160" t="str">
        <f>IF($AF$1,IF($A14="","",IF($A14="between",SUMIFS('All Employees by Mode'!O:O,'All Employees by Mode'!$H:$H,"&gt;="&amp;$B14,'All Employees by Mode'!$H:$H,"&lt;"&amp;$D14,'All Employees by Mode'!$BE:$BE,"=No"),SUMIFS('All Employees by Mode'!O:O,'All Employees by Mode'!$H:$H,"&gt;="&amp;$B14,'All Employees by Mode'!$BE:$BE,"=No"))),IF($A14="","",IF($A14="between",SUMIFS('All Employees by Mode'!O:O,'All Employees by Mode'!$H:$H,"&gt;="&amp;$B14,'All Employees by Mode'!$H:$H,"&lt;"&amp;$D14),SUMIFS('All Employees by Mode'!O:O,'All Employees by Mode'!$H:$H,"&gt;="&amp;$B14))))</f>
        <v/>
      </c>
      <c r="I14" s="160" t="str">
        <f>IF($AF$1,IF($A14="","",IF($A14="between",SUMIFS('All Employees by Mode'!Q:Q,'All Employees by Mode'!$H:$H,"&gt;="&amp;$B14,'All Employees by Mode'!$H:$H,"&lt;"&amp;$D14,'All Employees by Mode'!$BE:$BE,"=No"),SUMIFS('All Employees by Mode'!Q:Q,'All Employees by Mode'!$H:$H,"&gt;="&amp;$B14,'All Employees by Mode'!$BE:$BE,"=No"))),IF($A14="","",IF($A14="between",SUMIFS('All Employees by Mode'!Q:Q,'All Employees by Mode'!$H:$H,"&gt;="&amp;$B14,'All Employees by Mode'!$H:$H,"&lt;"&amp;$D14),SUMIFS('All Employees by Mode'!Q:Q,'All Employees by Mode'!$H:$H,"&gt;="&amp;$B14))))</f>
        <v/>
      </c>
      <c r="J14" s="160" t="str">
        <f>IF($AF$1,IF($A14="","",IF($A14="between",SUMIFS('All Employees by Mode'!S:S,'All Employees by Mode'!$H:$H,"&gt;="&amp;$B14,'All Employees by Mode'!$H:$H,"&lt;"&amp;$D14,'All Employees by Mode'!$BE:$BE,"=No"),SUMIFS('All Employees by Mode'!S:S,'All Employees by Mode'!$H:$H,"&gt;="&amp;$B14,'All Employees by Mode'!$BE:$BE,"=No"))),IF($A14="","",IF($A14="between",SUMIFS('All Employees by Mode'!S:S,'All Employees by Mode'!$H:$H,"&gt;="&amp;$B14,'All Employees by Mode'!$H:$H,"&lt;"&amp;$D14),SUMIFS('All Employees by Mode'!S:S,'All Employees by Mode'!$H:$H,"&gt;="&amp;$B14))))</f>
        <v/>
      </c>
      <c r="K14" s="160" t="str">
        <f>IF($AF$1,IF($A14="","",IF($A14="between",SUMIFS('All Employees by Mode'!U:U,'All Employees by Mode'!$H:$H,"&gt;="&amp;$B14,'All Employees by Mode'!$H:$H,"&lt;"&amp;$D14,'All Employees by Mode'!$BE:$BE,"=No"),SUMIFS('All Employees by Mode'!U:U,'All Employees by Mode'!$H:$H,"&gt;="&amp;$B14,'All Employees by Mode'!$BE:$BE,"=No"))),IF($A14="","",IF($A14="between",SUMIFS('All Employees by Mode'!U:U,'All Employees by Mode'!$H:$H,"&gt;="&amp;$B14,'All Employees by Mode'!$H:$H,"&lt;"&amp;$D14),SUMIFS('All Employees by Mode'!U:U,'All Employees by Mode'!$H:$H,"&gt;="&amp;$B14))))</f>
        <v/>
      </c>
      <c r="L14" s="160" t="str">
        <f>IF($AF$1,IF($A14="","",IF($A14="between",SUMIFS('All Employees by Mode'!W:W,'All Employees by Mode'!$H:$H,"&gt;="&amp;$B14,'All Employees by Mode'!$H:$H,"&lt;"&amp;$D14,'All Employees by Mode'!$BE:$BE,"=No"),SUMIFS('All Employees by Mode'!W:W,'All Employees by Mode'!$H:$H,"&gt;="&amp;$B14,'All Employees by Mode'!$BE:$BE,"=No"))),IF($A14="","",IF($A14="between",SUMIFS('All Employees by Mode'!W:W,'All Employees by Mode'!$H:$H,"&gt;="&amp;$B14,'All Employees by Mode'!$H:$H,"&lt;"&amp;$D14),SUMIFS('All Employees by Mode'!W:W,'All Employees by Mode'!$H:$H,"&gt;="&amp;$B14))))</f>
        <v/>
      </c>
      <c r="M14" s="160" t="str">
        <f>IF($AF$1,IF($A14="","",IF($A14="between",SUMIFS('All Employees by Mode'!Y:Y,'All Employees by Mode'!$H:$H,"&gt;="&amp;$B14,'All Employees by Mode'!$H:$H,"&lt;"&amp;$D14,'All Employees by Mode'!$BE:$BE,"=No"),SUMIFS('All Employees by Mode'!Y:Y,'All Employees by Mode'!$H:$H,"&gt;="&amp;$B14,'All Employees by Mode'!$BE:$BE,"=No"))),IF($A14="","",IF($A14="between",SUMIFS('All Employees by Mode'!Y:Y,'All Employees by Mode'!$H:$H,"&gt;="&amp;$B14,'All Employees by Mode'!$H:$H,"&lt;"&amp;$D14),SUMIFS('All Employees by Mode'!Y:Y,'All Employees by Mode'!$H:$H,"&gt;="&amp;$B14))))</f>
        <v/>
      </c>
      <c r="N14" s="160" t="str">
        <f>IF($AF$1,IF($A14="","",IF($A14="between",SUMIFS('All Employees by Mode'!AA:AA,'All Employees by Mode'!$H:$H,"&gt;="&amp;$B14,'All Employees by Mode'!$H:$H,"&lt;"&amp;$D14,'All Employees by Mode'!$BE:$BE,"=No"),SUMIFS('All Employees by Mode'!AA:AA,'All Employees by Mode'!$H:$H,"&gt;="&amp;$B14,'All Employees by Mode'!$BE:$BE,"=No"))),IF($A14="","",IF($A14="between",SUMIFS('All Employees by Mode'!AA:AA,'All Employees by Mode'!$H:$H,"&gt;="&amp;$B14,'All Employees by Mode'!$H:$H,"&lt;"&amp;$D14),SUMIFS('All Employees by Mode'!AA:AA,'All Employees by Mode'!$H:$H,"&gt;="&amp;$B14))))</f>
        <v/>
      </c>
      <c r="O14" s="160" t="str">
        <f>IF($AF$1,IF($A14="","",IF($A14="between",SUMIFS('All Employees by Mode'!AC:AC,'All Employees by Mode'!$H:$H,"&gt;="&amp;$B14,'All Employees by Mode'!$H:$H,"&lt;"&amp;$D14,'All Employees by Mode'!$BE:$BE,"=No"),SUMIFS('All Employees by Mode'!AC:AC,'All Employees by Mode'!$H:$H,"&gt;="&amp;$B14,'All Employees by Mode'!$BE:$BE,"=No"))),IF($A14="","",IF($A14="between",SUMIFS('All Employees by Mode'!AC:AC,'All Employees by Mode'!$H:$H,"&gt;="&amp;$B14,'All Employees by Mode'!$H:$H,"&lt;"&amp;$D14),SUMIFS('All Employees by Mode'!AC:AC,'All Employees by Mode'!$H:$H,"&gt;="&amp;$B14))))</f>
        <v/>
      </c>
      <c r="P14" s="160" t="str">
        <f>IF($AF$1,IF($A14="","",IF($A14="between",SUMIFS('All Employees by Mode'!AE:AE,'All Employees by Mode'!$H:$H,"&gt;="&amp;$B14,'All Employees by Mode'!$H:$H,"&lt;"&amp;$D14,'All Employees by Mode'!$BE:$BE,"=No"),SUMIFS('All Employees by Mode'!AE:AE,'All Employees by Mode'!$H:$H,"&gt;="&amp;$B14,'All Employees by Mode'!$BE:$BE,"=No"))),IF($A14="","",IF($A14="between",SUMIFS('All Employees by Mode'!AE:AE,'All Employees by Mode'!$H:$H,"&gt;="&amp;$B14,'All Employees by Mode'!$H:$H,"&lt;"&amp;$D14),SUMIFS('All Employees by Mode'!AE:AE,'All Employees by Mode'!$H:$H,"&gt;="&amp;$B14))))</f>
        <v/>
      </c>
      <c r="Q14" s="160" t="str">
        <f>IF($AF$1,IF($A14="","",IF($A14="between",SUMIFS('All Employees by Mode'!AG:AG,'All Employees by Mode'!$H:$H,"&gt;="&amp;$B14,'All Employees by Mode'!$H:$H,"&lt;"&amp;$D14,'All Employees by Mode'!$BE:$BE,"=No"),SUMIFS('All Employees by Mode'!AG:AG,'All Employees by Mode'!$H:$H,"&gt;="&amp;$B14,'All Employees by Mode'!$BE:$BE,"=No"))),IF($A14="","",IF($A14="between",SUMIFS('All Employees by Mode'!AG:AG,'All Employees by Mode'!$H:$H,"&gt;="&amp;$B14,'All Employees by Mode'!$H:$H,"&lt;"&amp;$D14),SUMIFS('All Employees by Mode'!AG:AG,'All Employees by Mode'!$H:$H,"&gt;="&amp;$B14))))</f>
        <v/>
      </c>
      <c r="R14" s="160" t="str">
        <f>IF($AF$1,IF($A14="","",IF($A14="between",SUMIFS('All Employees by Mode'!AI:AI,'All Employees by Mode'!$H:$H,"&gt;="&amp;$B14,'All Employees by Mode'!$H:$H,"&lt;"&amp;$D14,'All Employees by Mode'!$BE:$BE,"=No"),SUMIFS('All Employees by Mode'!AI:AI,'All Employees by Mode'!$H:$H,"&gt;="&amp;$B14,'All Employees by Mode'!$BE:$BE,"=No"))),IF($A14="","",IF($A14="between",SUMIFS('All Employees by Mode'!AI:AI,'All Employees by Mode'!$H:$H,"&gt;="&amp;$B14,'All Employees by Mode'!$H:$H,"&lt;"&amp;$D14),SUMIFS('All Employees by Mode'!AI:AI,'All Employees by Mode'!$H:$H,"&gt;="&amp;$B14))))</f>
        <v/>
      </c>
      <c r="S14" s="161" t="str">
        <f>IF($AF$1,IF($A14="","",IF($A14="between",SUMIFS('All Employees by Mode'!AK:AK,'All Employees by Mode'!$H:$H,"&gt;="&amp;$B14,'All Employees by Mode'!$H:$H,"&lt;"&amp;$D14,'All Employees by Mode'!$BE:$BE,"=No"),SUMIFS('All Employees by Mode'!AK:AK,'All Employees by Mode'!$H:$H,"&gt;="&amp;$B14,'All Employees by Mode'!$BE:$BE,"=No"))),IF($A14="","",IF($A14="between",SUMIFS('All Employees by Mode'!AK:AK,'All Employees by Mode'!$H:$H,"&gt;="&amp;$B14,'All Employees by Mode'!$H:$H,"&lt;"&amp;$D14),SUMIFS('All Employees by Mode'!AK:AK,'All Employees by Mode'!$H:$H,"&gt;="&amp;$B14))))</f>
        <v/>
      </c>
      <c r="T14" s="161" t="str">
        <f>IF($AF$1,IF($A14="","",IF($A14="between",SUMIFS('All Employees by Mode'!AM:AM,'All Employees by Mode'!$H:$H,"&gt;="&amp;$B14,'All Employees by Mode'!$H:$H,"&lt;"&amp;$D14,'All Employees by Mode'!$BE:$BE,"=No"),SUMIFS('All Employees by Mode'!AM:AM,'All Employees by Mode'!$H:$H,"&gt;="&amp;$B14,'All Employees by Mode'!$BE:$BE,"=No"))),IF($A14="","",IF($A14="between",SUMIFS('All Employees by Mode'!AM:AM,'All Employees by Mode'!$H:$H,"&gt;="&amp;$B14,'All Employees by Mode'!$H:$H,"&lt;"&amp;$D14),SUMIFS('All Employees by Mode'!AM:AM,'All Employees by Mode'!$H:$H,"&gt;="&amp;$B14))))</f>
        <v/>
      </c>
      <c r="U14" s="161" t="str">
        <f>IF($AF$1,IF($A14="","",IF($A14="between",SUMIFS('All Employees by Mode'!AO:AO,'All Employees by Mode'!$H:$H,"&gt;="&amp;$B14,'All Employees by Mode'!$H:$H,"&lt;"&amp;$D14,'All Employees by Mode'!$BE:$BE,"=No"),SUMIFS('All Employees by Mode'!AO:AO,'All Employees by Mode'!$H:$H,"&gt;="&amp;$B14,'All Employees by Mode'!$BE:$BE,"=No"))),IF($A14="","",IF($A14="between",SUMIFS('All Employees by Mode'!AO:AO,'All Employees by Mode'!$H:$H,"&gt;="&amp;$B14,'All Employees by Mode'!$H:$H,"&lt;"&amp;$D14),SUMIFS('All Employees by Mode'!AO:AO,'All Employees by Mode'!$H:$H,"&gt;="&amp;$B14))))</f>
        <v/>
      </c>
      <c r="V14" s="161" t="str">
        <f>IF($AF$1,IF($A14="","",IF($A14="between",SUMIFS('All Employees by Mode'!AQ:AQ,'All Employees by Mode'!$H:$H,"&gt;="&amp;$B14,'All Employees by Mode'!$H:$H,"&lt;"&amp;$D14,'All Employees by Mode'!$BE:$BE,"=No"),SUMIFS('All Employees by Mode'!AQ:AQ,'All Employees by Mode'!$H:$H,"&gt;="&amp;$B14,'All Employees by Mode'!$BE:$BE,"=No"))),IF($A14="","",IF($A14="between",SUMIFS('All Employees by Mode'!AQ:AQ,'All Employees by Mode'!$H:$H,"&gt;="&amp;$B14,'All Employees by Mode'!$H:$H,"&lt;"&amp;$D14),SUMIFS('All Employees by Mode'!AQ:AQ,'All Employees by Mode'!$H:$H,"&gt;="&amp;$B14))))</f>
        <v/>
      </c>
      <c r="W14" s="161" t="str">
        <f>IF($AF$1,IF($A14="","",IF($A14="between",SUMIFS('All Employees by Mode'!AS:AS,'All Employees by Mode'!$H:$H,"&gt;="&amp;$B14,'All Employees by Mode'!$H:$H,"&lt;"&amp;$D14,'All Employees by Mode'!$BE:$BE,"=No"),SUMIFS('All Employees by Mode'!AS:AS,'All Employees by Mode'!$H:$H,"&gt;="&amp;$B14,'All Employees by Mode'!$BE:$BE,"=No"))),IF($A14="","",IF($A14="between",SUMIFS('All Employees by Mode'!AS:AS,'All Employees by Mode'!$H:$H,"&gt;="&amp;$B14,'All Employees by Mode'!$H:$H,"&lt;"&amp;$D14),SUMIFS('All Employees by Mode'!AS:AS,'All Employees by Mode'!$H:$H,"&gt;="&amp;$B14))))</f>
        <v/>
      </c>
      <c r="X14" s="162" t="str">
        <f t="shared" si="9"/>
        <v/>
      </c>
      <c r="Y14" s="162" t="str">
        <f t="shared" si="10"/>
        <v/>
      </c>
      <c r="Z14" s="162" t="str">
        <f t="shared" si="11"/>
        <v/>
      </c>
      <c r="AA14" s="162" t="str">
        <f t="shared" si="12"/>
        <v/>
      </c>
      <c r="AB14" s="272" t="str">
        <f t="shared" si="13"/>
        <v/>
      </c>
      <c r="AC14" s="93"/>
      <c r="AD14" s="94"/>
      <c r="AE14" s="94"/>
      <c r="AF14" s="94"/>
      <c r="AG14" s="94"/>
      <c r="AH14" s="94" t="str">
        <f t="shared" si="2"/>
        <v/>
      </c>
      <c r="AI14" s="107" t="str">
        <f t="shared" si="3"/>
        <v/>
      </c>
      <c r="AJ14" s="107" t="str">
        <f t="shared" si="1"/>
        <v/>
      </c>
      <c r="AK14" s="107" t="str">
        <f t="shared" si="1"/>
        <v/>
      </c>
      <c r="AL14" s="107" t="str">
        <f t="shared" si="1"/>
        <v/>
      </c>
      <c r="AM14" s="107" t="str">
        <f t="shared" si="1"/>
        <v/>
      </c>
      <c r="AN14" s="108" t="str">
        <f t="shared" si="6"/>
        <v/>
      </c>
      <c r="AO14" s="108"/>
      <c r="AP14" s="94"/>
      <c r="AQ14" s="94"/>
      <c r="AR14" s="94"/>
      <c r="AS14" s="94"/>
      <c r="AT14" s="94"/>
      <c r="AU14" s="94"/>
      <c r="AV14" s="94"/>
    </row>
    <row r="15" spans="1:48" s="95" customFormat="1" ht="11.25" customHeight="1">
      <c r="A15" s="167" t="str">
        <f t="shared" si="7"/>
        <v/>
      </c>
      <c r="B15" s="168" t="str">
        <f t="shared" si="8"/>
        <v/>
      </c>
      <c r="C15" s="169" t="str">
        <f t="shared" si="4"/>
        <v/>
      </c>
      <c r="D15" s="250"/>
      <c r="E15" s="267" t="str">
        <f t="shared" si="5"/>
        <v>invalid bin</v>
      </c>
      <c r="F15" s="159" t="str">
        <f>IF($AF$1,IF($A15="","",IF($A15="between",SUMIFS('All Employees by Mode'!L:L,'All Employees by Mode'!$H:$H,"&gt;="&amp;$B15,'All Employees by Mode'!$H:$H,"&lt;"&amp;$D15,'All Employees by Mode'!$BE:$BE,"=No"),SUMIFS('All Employees by Mode'!L:L,'All Employees by Mode'!$H:$H,"&gt;="&amp;$B15,'All Employees by Mode'!$BE:$BE,"=No"))),IF($A15="","",IF($A15="between",SUMIFS('All Employees by Mode'!L:L,'All Employees by Mode'!$H:$H,"&gt;="&amp;$B15,'All Employees by Mode'!$H:$H,"&lt;"&amp;$D15),SUMIFS('All Employees by Mode'!L:L,'All Employees by Mode'!$H:$H,"&gt;="&amp;$B15))))</f>
        <v/>
      </c>
      <c r="G15" s="160" t="str">
        <f>IF($AF$1,IF($A15="","",IF($A15="between",SUMIFS('All Employees by Mode'!M:M,'All Employees by Mode'!$H:$H,"&gt;="&amp;$B15,'All Employees by Mode'!$H:$H,"&lt;"&amp;$D15,'All Employees by Mode'!$BE:$BE,"=No"),SUMIFS('All Employees by Mode'!M:M,'All Employees by Mode'!$H:$H,"&gt;="&amp;$B15,'All Employees by Mode'!$BE:$BE,"=No"))),IF($A15="","",IF($A15="between",SUMIFS('All Employees by Mode'!M:M,'All Employees by Mode'!$H:$H,"&gt;="&amp;$B15,'All Employees by Mode'!$H:$H,"&lt;"&amp;$D15),SUMIFS('All Employees by Mode'!M:M,'All Employees by Mode'!$H:$H,"&gt;="&amp;$B15))))</f>
        <v/>
      </c>
      <c r="H15" s="160" t="str">
        <f>IF($AF$1,IF($A15="","",IF($A15="between",SUMIFS('All Employees by Mode'!O:O,'All Employees by Mode'!$H:$H,"&gt;="&amp;$B15,'All Employees by Mode'!$H:$H,"&lt;"&amp;$D15,'All Employees by Mode'!$BE:$BE,"=No"),SUMIFS('All Employees by Mode'!O:O,'All Employees by Mode'!$H:$H,"&gt;="&amp;$B15,'All Employees by Mode'!$BE:$BE,"=No"))),IF($A15="","",IF($A15="between",SUMIFS('All Employees by Mode'!O:O,'All Employees by Mode'!$H:$H,"&gt;="&amp;$B15,'All Employees by Mode'!$H:$H,"&lt;"&amp;$D15),SUMIFS('All Employees by Mode'!O:O,'All Employees by Mode'!$H:$H,"&gt;="&amp;$B15))))</f>
        <v/>
      </c>
      <c r="I15" s="160" t="str">
        <f>IF($AF$1,IF($A15="","",IF($A15="between",SUMIFS('All Employees by Mode'!Q:Q,'All Employees by Mode'!$H:$H,"&gt;="&amp;$B15,'All Employees by Mode'!$H:$H,"&lt;"&amp;$D15,'All Employees by Mode'!$BE:$BE,"=No"),SUMIFS('All Employees by Mode'!Q:Q,'All Employees by Mode'!$H:$H,"&gt;="&amp;$B15,'All Employees by Mode'!$BE:$BE,"=No"))),IF($A15="","",IF($A15="between",SUMIFS('All Employees by Mode'!Q:Q,'All Employees by Mode'!$H:$H,"&gt;="&amp;$B15,'All Employees by Mode'!$H:$H,"&lt;"&amp;$D15),SUMIFS('All Employees by Mode'!Q:Q,'All Employees by Mode'!$H:$H,"&gt;="&amp;$B15))))</f>
        <v/>
      </c>
      <c r="J15" s="160" t="str">
        <f>IF($AF$1,IF($A15="","",IF($A15="between",SUMIFS('All Employees by Mode'!S:S,'All Employees by Mode'!$H:$H,"&gt;="&amp;$B15,'All Employees by Mode'!$H:$H,"&lt;"&amp;$D15,'All Employees by Mode'!$BE:$BE,"=No"),SUMIFS('All Employees by Mode'!S:S,'All Employees by Mode'!$H:$H,"&gt;="&amp;$B15,'All Employees by Mode'!$BE:$BE,"=No"))),IF($A15="","",IF($A15="between",SUMIFS('All Employees by Mode'!S:S,'All Employees by Mode'!$H:$H,"&gt;="&amp;$B15,'All Employees by Mode'!$H:$H,"&lt;"&amp;$D15),SUMIFS('All Employees by Mode'!S:S,'All Employees by Mode'!$H:$H,"&gt;="&amp;$B15))))</f>
        <v/>
      </c>
      <c r="K15" s="160" t="str">
        <f>IF($AF$1,IF($A15="","",IF($A15="between",SUMIFS('All Employees by Mode'!U:U,'All Employees by Mode'!$H:$H,"&gt;="&amp;$B15,'All Employees by Mode'!$H:$H,"&lt;"&amp;$D15,'All Employees by Mode'!$BE:$BE,"=No"),SUMIFS('All Employees by Mode'!U:U,'All Employees by Mode'!$H:$H,"&gt;="&amp;$B15,'All Employees by Mode'!$BE:$BE,"=No"))),IF($A15="","",IF($A15="between",SUMIFS('All Employees by Mode'!U:U,'All Employees by Mode'!$H:$H,"&gt;="&amp;$B15,'All Employees by Mode'!$H:$H,"&lt;"&amp;$D15),SUMIFS('All Employees by Mode'!U:U,'All Employees by Mode'!$H:$H,"&gt;="&amp;$B15))))</f>
        <v/>
      </c>
      <c r="L15" s="160" t="str">
        <f>IF($AF$1,IF($A15="","",IF($A15="between",SUMIFS('All Employees by Mode'!W:W,'All Employees by Mode'!$H:$H,"&gt;="&amp;$B15,'All Employees by Mode'!$H:$H,"&lt;"&amp;$D15,'All Employees by Mode'!$BE:$BE,"=No"),SUMIFS('All Employees by Mode'!W:W,'All Employees by Mode'!$H:$H,"&gt;="&amp;$B15,'All Employees by Mode'!$BE:$BE,"=No"))),IF($A15="","",IF($A15="between",SUMIFS('All Employees by Mode'!W:W,'All Employees by Mode'!$H:$H,"&gt;="&amp;$B15,'All Employees by Mode'!$H:$H,"&lt;"&amp;$D15),SUMIFS('All Employees by Mode'!W:W,'All Employees by Mode'!$H:$H,"&gt;="&amp;$B15))))</f>
        <v/>
      </c>
      <c r="M15" s="160" t="str">
        <f>IF($AF$1,IF($A15="","",IF($A15="between",SUMIFS('All Employees by Mode'!Y:Y,'All Employees by Mode'!$H:$H,"&gt;="&amp;$B15,'All Employees by Mode'!$H:$H,"&lt;"&amp;$D15,'All Employees by Mode'!$BE:$BE,"=No"),SUMIFS('All Employees by Mode'!Y:Y,'All Employees by Mode'!$H:$H,"&gt;="&amp;$B15,'All Employees by Mode'!$BE:$BE,"=No"))),IF($A15="","",IF($A15="between",SUMIFS('All Employees by Mode'!Y:Y,'All Employees by Mode'!$H:$H,"&gt;="&amp;$B15,'All Employees by Mode'!$H:$H,"&lt;"&amp;$D15),SUMIFS('All Employees by Mode'!Y:Y,'All Employees by Mode'!$H:$H,"&gt;="&amp;$B15))))</f>
        <v/>
      </c>
      <c r="N15" s="160" t="str">
        <f>IF($AF$1,IF($A15="","",IF($A15="between",SUMIFS('All Employees by Mode'!AA:AA,'All Employees by Mode'!$H:$H,"&gt;="&amp;$B15,'All Employees by Mode'!$H:$H,"&lt;"&amp;$D15,'All Employees by Mode'!$BE:$BE,"=No"),SUMIFS('All Employees by Mode'!AA:AA,'All Employees by Mode'!$H:$H,"&gt;="&amp;$B15,'All Employees by Mode'!$BE:$BE,"=No"))),IF($A15="","",IF($A15="between",SUMIFS('All Employees by Mode'!AA:AA,'All Employees by Mode'!$H:$H,"&gt;="&amp;$B15,'All Employees by Mode'!$H:$H,"&lt;"&amp;$D15),SUMIFS('All Employees by Mode'!AA:AA,'All Employees by Mode'!$H:$H,"&gt;="&amp;$B15))))</f>
        <v/>
      </c>
      <c r="O15" s="160" t="str">
        <f>IF($AF$1,IF($A15="","",IF($A15="between",SUMIFS('All Employees by Mode'!AC:AC,'All Employees by Mode'!$H:$H,"&gt;="&amp;$B15,'All Employees by Mode'!$H:$H,"&lt;"&amp;$D15,'All Employees by Mode'!$BE:$BE,"=No"),SUMIFS('All Employees by Mode'!AC:AC,'All Employees by Mode'!$H:$H,"&gt;="&amp;$B15,'All Employees by Mode'!$BE:$BE,"=No"))),IF($A15="","",IF($A15="between",SUMIFS('All Employees by Mode'!AC:AC,'All Employees by Mode'!$H:$H,"&gt;="&amp;$B15,'All Employees by Mode'!$H:$H,"&lt;"&amp;$D15),SUMIFS('All Employees by Mode'!AC:AC,'All Employees by Mode'!$H:$H,"&gt;="&amp;$B15))))</f>
        <v/>
      </c>
      <c r="P15" s="160" t="str">
        <f>IF($AF$1,IF($A15="","",IF($A15="between",SUMIFS('All Employees by Mode'!AE:AE,'All Employees by Mode'!$H:$H,"&gt;="&amp;$B15,'All Employees by Mode'!$H:$H,"&lt;"&amp;$D15,'All Employees by Mode'!$BE:$BE,"=No"),SUMIFS('All Employees by Mode'!AE:AE,'All Employees by Mode'!$H:$H,"&gt;="&amp;$B15,'All Employees by Mode'!$BE:$BE,"=No"))),IF($A15="","",IF($A15="between",SUMIFS('All Employees by Mode'!AE:AE,'All Employees by Mode'!$H:$H,"&gt;="&amp;$B15,'All Employees by Mode'!$H:$H,"&lt;"&amp;$D15),SUMIFS('All Employees by Mode'!AE:AE,'All Employees by Mode'!$H:$H,"&gt;="&amp;$B15))))</f>
        <v/>
      </c>
      <c r="Q15" s="160" t="str">
        <f>IF($AF$1,IF($A15="","",IF($A15="between",SUMIFS('All Employees by Mode'!AG:AG,'All Employees by Mode'!$H:$H,"&gt;="&amp;$B15,'All Employees by Mode'!$H:$H,"&lt;"&amp;$D15,'All Employees by Mode'!$BE:$BE,"=No"),SUMIFS('All Employees by Mode'!AG:AG,'All Employees by Mode'!$H:$H,"&gt;="&amp;$B15,'All Employees by Mode'!$BE:$BE,"=No"))),IF($A15="","",IF($A15="between",SUMIFS('All Employees by Mode'!AG:AG,'All Employees by Mode'!$H:$H,"&gt;="&amp;$B15,'All Employees by Mode'!$H:$H,"&lt;"&amp;$D15),SUMIFS('All Employees by Mode'!AG:AG,'All Employees by Mode'!$H:$H,"&gt;="&amp;$B15))))</f>
        <v/>
      </c>
      <c r="R15" s="160" t="str">
        <f>IF($AF$1,IF($A15="","",IF($A15="between",SUMIFS('All Employees by Mode'!AI:AI,'All Employees by Mode'!$H:$H,"&gt;="&amp;$B15,'All Employees by Mode'!$H:$H,"&lt;"&amp;$D15,'All Employees by Mode'!$BE:$BE,"=No"),SUMIFS('All Employees by Mode'!AI:AI,'All Employees by Mode'!$H:$H,"&gt;="&amp;$B15,'All Employees by Mode'!$BE:$BE,"=No"))),IF($A15="","",IF($A15="between",SUMIFS('All Employees by Mode'!AI:AI,'All Employees by Mode'!$H:$H,"&gt;="&amp;$B15,'All Employees by Mode'!$H:$H,"&lt;"&amp;$D15),SUMIFS('All Employees by Mode'!AI:AI,'All Employees by Mode'!$H:$H,"&gt;="&amp;$B15))))</f>
        <v/>
      </c>
      <c r="S15" s="161" t="str">
        <f>IF($AF$1,IF($A15="","",IF($A15="between",SUMIFS('All Employees by Mode'!AK:AK,'All Employees by Mode'!$H:$H,"&gt;="&amp;$B15,'All Employees by Mode'!$H:$H,"&lt;"&amp;$D15,'All Employees by Mode'!$BE:$BE,"=No"),SUMIFS('All Employees by Mode'!AK:AK,'All Employees by Mode'!$H:$H,"&gt;="&amp;$B15,'All Employees by Mode'!$BE:$BE,"=No"))),IF($A15="","",IF($A15="between",SUMIFS('All Employees by Mode'!AK:AK,'All Employees by Mode'!$H:$H,"&gt;="&amp;$B15,'All Employees by Mode'!$H:$H,"&lt;"&amp;$D15),SUMIFS('All Employees by Mode'!AK:AK,'All Employees by Mode'!$H:$H,"&gt;="&amp;$B15))))</f>
        <v/>
      </c>
      <c r="T15" s="161" t="str">
        <f>IF($AF$1,IF($A15="","",IF($A15="between",SUMIFS('All Employees by Mode'!AM:AM,'All Employees by Mode'!$H:$H,"&gt;="&amp;$B15,'All Employees by Mode'!$H:$H,"&lt;"&amp;$D15,'All Employees by Mode'!$BE:$BE,"=No"),SUMIFS('All Employees by Mode'!AM:AM,'All Employees by Mode'!$H:$H,"&gt;="&amp;$B15,'All Employees by Mode'!$BE:$BE,"=No"))),IF($A15="","",IF($A15="between",SUMIFS('All Employees by Mode'!AM:AM,'All Employees by Mode'!$H:$H,"&gt;="&amp;$B15,'All Employees by Mode'!$H:$H,"&lt;"&amp;$D15),SUMIFS('All Employees by Mode'!AM:AM,'All Employees by Mode'!$H:$H,"&gt;="&amp;$B15))))</f>
        <v/>
      </c>
      <c r="U15" s="161" t="str">
        <f>IF($AF$1,IF($A15="","",IF($A15="between",SUMIFS('All Employees by Mode'!AO:AO,'All Employees by Mode'!$H:$H,"&gt;="&amp;$B15,'All Employees by Mode'!$H:$H,"&lt;"&amp;$D15,'All Employees by Mode'!$BE:$BE,"=No"),SUMIFS('All Employees by Mode'!AO:AO,'All Employees by Mode'!$H:$H,"&gt;="&amp;$B15,'All Employees by Mode'!$BE:$BE,"=No"))),IF($A15="","",IF($A15="between",SUMIFS('All Employees by Mode'!AO:AO,'All Employees by Mode'!$H:$H,"&gt;="&amp;$B15,'All Employees by Mode'!$H:$H,"&lt;"&amp;$D15),SUMIFS('All Employees by Mode'!AO:AO,'All Employees by Mode'!$H:$H,"&gt;="&amp;$B15))))</f>
        <v/>
      </c>
      <c r="V15" s="161" t="str">
        <f>IF($AF$1,IF($A15="","",IF($A15="between",SUMIFS('All Employees by Mode'!AQ:AQ,'All Employees by Mode'!$H:$H,"&gt;="&amp;$B15,'All Employees by Mode'!$H:$H,"&lt;"&amp;$D15,'All Employees by Mode'!$BE:$BE,"=No"),SUMIFS('All Employees by Mode'!AQ:AQ,'All Employees by Mode'!$H:$H,"&gt;="&amp;$B15,'All Employees by Mode'!$BE:$BE,"=No"))),IF($A15="","",IF($A15="between",SUMIFS('All Employees by Mode'!AQ:AQ,'All Employees by Mode'!$H:$H,"&gt;="&amp;$B15,'All Employees by Mode'!$H:$H,"&lt;"&amp;$D15),SUMIFS('All Employees by Mode'!AQ:AQ,'All Employees by Mode'!$H:$H,"&gt;="&amp;$B15))))</f>
        <v/>
      </c>
      <c r="W15" s="161" t="str">
        <f>IF($AF$1,IF($A15="","",IF($A15="between",SUMIFS('All Employees by Mode'!AS:AS,'All Employees by Mode'!$H:$H,"&gt;="&amp;$B15,'All Employees by Mode'!$H:$H,"&lt;"&amp;$D15,'All Employees by Mode'!$BE:$BE,"=No"),SUMIFS('All Employees by Mode'!AS:AS,'All Employees by Mode'!$H:$H,"&gt;="&amp;$B15,'All Employees by Mode'!$BE:$BE,"=No"))),IF($A15="","",IF($A15="between",SUMIFS('All Employees by Mode'!AS:AS,'All Employees by Mode'!$H:$H,"&gt;="&amp;$B15,'All Employees by Mode'!$H:$H,"&lt;"&amp;$D15),SUMIFS('All Employees by Mode'!AS:AS,'All Employees by Mode'!$H:$H,"&gt;="&amp;$B15))))</f>
        <v/>
      </c>
      <c r="X15" s="162" t="str">
        <f t="shared" si="9"/>
        <v/>
      </c>
      <c r="Y15" s="162" t="str">
        <f t="shared" si="10"/>
        <v/>
      </c>
      <c r="Z15" s="162" t="str">
        <f t="shared" si="11"/>
        <v/>
      </c>
      <c r="AA15" s="162" t="str">
        <f t="shared" si="12"/>
        <v/>
      </c>
      <c r="AB15" s="272" t="str">
        <f t="shared" si="13"/>
        <v/>
      </c>
      <c r="AC15" s="93"/>
      <c r="AD15" s="94"/>
      <c r="AE15" s="94"/>
      <c r="AF15" s="94"/>
      <c r="AG15" s="94"/>
      <c r="AH15" s="94" t="str">
        <f t="shared" si="2"/>
        <v/>
      </c>
      <c r="AI15" s="107" t="str">
        <f t="shared" si="3"/>
        <v/>
      </c>
      <c r="AJ15" s="107" t="str">
        <f t="shared" si="1"/>
        <v/>
      </c>
      <c r="AK15" s="107" t="str">
        <f t="shared" si="1"/>
        <v/>
      </c>
      <c r="AL15" s="107" t="str">
        <f t="shared" si="1"/>
        <v/>
      </c>
      <c r="AM15" s="107" t="str">
        <f t="shared" si="1"/>
        <v/>
      </c>
      <c r="AN15" s="108" t="str">
        <f t="shared" si="6"/>
        <v/>
      </c>
      <c r="AO15" s="108"/>
      <c r="AP15" s="94"/>
      <c r="AQ15" s="94"/>
      <c r="AR15" s="94"/>
      <c r="AS15" s="94"/>
      <c r="AT15" s="94"/>
      <c r="AU15" s="94"/>
      <c r="AV15" s="94"/>
    </row>
    <row r="16" spans="1:48" s="95" customFormat="1" ht="11.25" customHeight="1">
      <c r="A16" s="167" t="str">
        <f t="shared" si="7"/>
        <v/>
      </c>
      <c r="B16" s="168" t="str">
        <f t="shared" si="8"/>
        <v/>
      </c>
      <c r="C16" s="169" t="str">
        <f t="shared" si="4"/>
        <v/>
      </c>
      <c r="D16" s="250"/>
      <c r="E16" s="267" t="str">
        <f t="shared" si="5"/>
        <v>invalid bin</v>
      </c>
      <c r="F16" s="159" t="str">
        <f>IF($AF$1,IF($A16="","",IF($A16="between",SUMIFS('All Employees by Mode'!L:L,'All Employees by Mode'!$H:$H,"&gt;="&amp;$B16,'All Employees by Mode'!$H:$H,"&lt;"&amp;$D16,'All Employees by Mode'!$BE:$BE,"=No"),SUMIFS('All Employees by Mode'!L:L,'All Employees by Mode'!$H:$H,"&gt;="&amp;$B16,'All Employees by Mode'!$BE:$BE,"=No"))),IF($A16="","",IF($A16="between",SUMIFS('All Employees by Mode'!L:L,'All Employees by Mode'!$H:$H,"&gt;="&amp;$B16,'All Employees by Mode'!$H:$H,"&lt;"&amp;$D16),SUMIFS('All Employees by Mode'!L:L,'All Employees by Mode'!$H:$H,"&gt;="&amp;$B16))))</f>
        <v/>
      </c>
      <c r="G16" s="160" t="str">
        <f>IF($AF$1,IF($A16="","",IF($A16="between",SUMIFS('All Employees by Mode'!M:M,'All Employees by Mode'!$H:$H,"&gt;="&amp;$B16,'All Employees by Mode'!$H:$H,"&lt;"&amp;$D16,'All Employees by Mode'!$BE:$BE,"=No"),SUMIFS('All Employees by Mode'!M:M,'All Employees by Mode'!$H:$H,"&gt;="&amp;$B16,'All Employees by Mode'!$BE:$BE,"=No"))),IF($A16="","",IF($A16="between",SUMIFS('All Employees by Mode'!M:M,'All Employees by Mode'!$H:$H,"&gt;="&amp;$B16,'All Employees by Mode'!$H:$H,"&lt;"&amp;$D16),SUMIFS('All Employees by Mode'!M:M,'All Employees by Mode'!$H:$H,"&gt;="&amp;$B16))))</f>
        <v/>
      </c>
      <c r="H16" s="160" t="str">
        <f>IF($AF$1,IF($A16="","",IF($A16="between",SUMIFS('All Employees by Mode'!O:O,'All Employees by Mode'!$H:$H,"&gt;="&amp;$B16,'All Employees by Mode'!$H:$H,"&lt;"&amp;$D16,'All Employees by Mode'!$BE:$BE,"=No"),SUMIFS('All Employees by Mode'!O:O,'All Employees by Mode'!$H:$H,"&gt;="&amp;$B16,'All Employees by Mode'!$BE:$BE,"=No"))),IF($A16="","",IF($A16="between",SUMIFS('All Employees by Mode'!O:O,'All Employees by Mode'!$H:$H,"&gt;="&amp;$B16,'All Employees by Mode'!$H:$H,"&lt;"&amp;$D16),SUMIFS('All Employees by Mode'!O:O,'All Employees by Mode'!$H:$H,"&gt;="&amp;$B16))))</f>
        <v/>
      </c>
      <c r="I16" s="160" t="str">
        <f>IF($AF$1,IF($A16="","",IF($A16="between",SUMIFS('All Employees by Mode'!Q:Q,'All Employees by Mode'!$H:$H,"&gt;="&amp;$B16,'All Employees by Mode'!$H:$H,"&lt;"&amp;$D16,'All Employees by Mode'!$BE:$BE,"=No"),SUMIFS('All Employees by Mode'!Q:Q,'All Employees by Mode'!$H:$H,"&gt;="&amp;$B16,'All Employees by Mode'!$BE:$BE,"=No"))),IF($A16="","",IF($A16="between",SUMIFS('All Employees by Mode'!Q:Q,'All Employees by Mode'!$H:$H,"&gt;="&amp;$B16,'All Employees by Mode'!$H:$H,"&lt;"&amp;$D16),SUMIFS('All Employees by Mode'!Q:Q,'All Employees by Mode'!$H:$H,"&gt;="&amp;$B16))))</f>
        <v/>
      </c>
      <c r="J16" s="160" t="str">
        <f>IF($AF$1,IF($A16="","",IF($A16="between",SUMIFS('All Employees by Mode'!S:S,'All Employees by Mode'!$H:$H,"&gt;="&amp;$B16,'All Employees by Mode'!$H:$H,"&lt;"&amp;$D16,'All Employees by Mode'!$BE:$BE,"=No"),SUMIFS('All Employees by Mode'!S:S,'All Employees by Mode'!$H:$H,"&gt;="&amp;$B16,'All Employees by Mode'!$BE:$BE,"=No"))),IF($A16="","",IF($A16="between",SUMIFS('All Employees by Mode'!S:S,'All Employees by Mode'!$H:$H,"&gt;="&amp;$B16,'All Employees by Mode'!$H:$H,"&lt;"&amp;$D16),SUMIFS('All Employees by Mode'!S:S,'All Employees by Mode'!$H:$H,"&gt;="&amp;$B16))))</f>
        <v/>
      </c>
      <c r="K16" s="160" t="str">
        <f>IF($AF$1,IF($A16="","",IF($A16="between",SUMIFS('All Employees by Mode'!U:U,'All Employees by Mode'!$H:$H,"&gt;="&amp;$B16,'All Employees by Mode'!$H:$H,"&lt;"&amp;$D16,'All Employees by Mode'!$BE:$BE,"=No"),SUMIFS('All Employees by Mode'!U:U,'All Employees by Mode'!$H:$H,"&gt;="&amp;$B16,'All Employees by Mode'!$BE:$BE,"=No"))),IF($A16="","",IF($A16="between",SUMIFS('All Employees by Mode'!U:U,'All Employees by Mode'!$H:$H,"&gt;="&amp;$B16,'All Employees by Mode'!$H:$H,"&lt;"&amp;$D16),SUMIFS('All Employees by Mode'!U:U,'All Employees by Mode'!$H:$H,"&gt;="&amp;$B16))))</f>
        <v/>
      </c>
      <c r="L16" s="160" t="str">
        <f>IF($AF$1,IF($A16="","",IF($A16="between",SUMIFS('All Employees by Mode'!W:W,'All Employees by Mode'!$H:$H,"&gt;="&amp;$B16,'All Employees by Mode'!$H:$H,"&lt;"&amp;$D16,'All Employees by Mode'!$BE:$BE,"=No"),SUMIFS('All Employees by Mode'!W:W,'All Employees by Mode'!$H:$H,"&gt;="&amp;$B16,'All Employees by Mode'!$BE:$BE,"=No"))),IF($A16="","",IF($A16="between",SUMIFS('All Employees by Mode'!W:W,'All Employees by Mode'!$H:$H,"&gt;="&amp;$B16,'All Employees by Mode'!$H:$H,"&lt;"&amp;$D16),SUMIFS('All Employees by Mode'!W:W,'All Employees by Mode'!$H:$H,"&gt;="&amp;$B16))))</f>
        <v/>
      </c>
      <c r="M16" s="160" t="str">
        <f>IF($AF$1,IF($A16="","",IF($A16="between",SUMIFS('All Employees by Mode'!Y:Y,'All Employees by Mode'!$H:$H,"&gt;="&amp;$B16,'All Employees by Mode'!$H:$H,"&lt;"&amp;$D16,'All Employees by Mode'!$BE:$BE,"=No"),SUMIFS('All Employees by Mode'!Y:Y,'All Employees by Mode'!$H:$H,"&gt;="&amp;$B16,'All Employees by Mode'!$BE:$BE,"=No"))),IF($A16="","",IF($A16="between",SUMIFS('All Employees by Mode'!Y:Y,'All Employees by Mode'!$H:$H,"&gt;="&amp;$B16,'All Employees by Mode'!$H:$H,"&lt;"&amp;$D16),SUMIFS('All Employees by Mode'!Y:Y,'All Employees by Mode'!$H:$H,"&gt;="&amp;$B16))))</f>
        <v/>
      </c>
      <c r="N16" s="160" t="str">
        <f>IF($AF$1,IF($A16="","",IF($A16="between",SUMIFS('All Employees by Mode'!AA:AA,'All Employees by Mode'!$H:$H,"&gt;="&amp;$B16,'All Employees by Mode'!$H:$H,"&lt;"&amp;$D16,'All Employees by Mode'!$BE:$BE,"=No"),SUMIFS('All Employees by Mode'!AA:AA,'All Employees by Mode'!$H:$H,"&gt;="&amp;$B16,'All Employees by Mode'!$BE:$BE,"=No"))),IF($A16="","",IF($A16="between",SUMIFS('All Employees by Mode'!AA:AA,'All Employees by Mode'!$H:$H,"&gt;="&amp;$B16,'All Employees by Mode'!$H:$H,"&lt;"&amp;$D16),SUMIFS('All Employees by Mode'!AA:AA,'All Employees by Mode'!$H:$H,"&gt;="&amp;$B16))))</f>
        <v/>
      </c>
      <c r="O16" s="160" t="str">
        <f>IF($AF$1,IF($A16="","",IF($A16="between",SUMIFS('All Employees by Mode'!AC:AC,'All Employees by Mode'!$H:$H,"&gt;="&amp;$B16,'All Employees by Mode'!$H:$H,"&lt;"&amp;$D16,'All Employees by Mode'!$BE:$BE,"=No"),SUMIFS('All Employees by Mode'!AC:AC,'All Employees by Mode'!$H:$H,"&gt;="&amp;$B16,'All Employees by Mode'!$BE:$BE,"=No"))),IF($A16="","",IF($A16="between",SUMIFS('All Employees by Mode'!AC:AC,'All Employees by Mode'!$H:$H,"&gt;="&amp;$B16,'All Employees by Mode'!$H:$H,"&lt;"&amp;$D16),SUMIFS('All Employees by Mode'!AC:AC,'All Employees by Mode'!$H:$H,"&gt;="&amp;$B16))))</f>
        <v/>
      </c>
      <c r="P16" s="160" t="str">
        <f>IF($AF$1,IF($A16="","",IF($A16="between",SUMIFS('All Employees by Mode'!AE:AE,'All Employees by Mode'!$H:$H,"&gt;="&amp;$B16,'All Employees by Mode'!$H:$H,"&lt;"&amp;$D16,'All Employees by Mode'!$BE:$BE,"=No"),SUMIFS('All Employees by Mode'!AE:AE,'All Employees by Mode'!$H:$H,"&gt;="&amp;$B16,'All Employees by Mode'!$BE:$BE,"=No"))),IF($A16="","",IF($A16="between",SUMIFS('All Employees by Mode'!AE:AE,'All Employees by Mode'!$H:$H,"&gt;="&amp;$B16,'All Employees by Mode'!$H:$H,"&lt;"&amp;$D16),SUMIFS('All Employees by Mode'!AE:AE,'All Employees by Mode'!$H:$H,"&gt;="&amp;$B16))))</f>
        <v/>
      </c>
      <c r="Q16" s="160" t="str">
        <f>IF($AF$1,IF($A16="","",IF($A16="between",SUMIFS('All Employees by Mode'!AG:AG,'All Employees by Mode'!$H:$H,"&gt;="&amp;$B16,'All Employees by Mode'!$H:$H,"&lt;"&amp;$D16,'All Employees by Mode'!$BE:$BE,"=No"),SUMIFS('All Employees by Mode'!AG:AG,'All Employees by Mode'!$H:$H,"&gt;="&amp;$B16,'All Employees by Mode'!$BE:$BE,"=No"))),IF($A16="","",IF($A16="between",SUMIFS('All Employees by Mode'!AG:AG,'All Employees by Mode'!$H:$H,"&gt;="&amp;$B16,'All Employees by Mode'!$H:$H,"&lt;"&amp;$D16),SUMIFS('All Employees by Mode'!AG:AG,'All Employees by Mode'!$H:$H,"&gt;="&amp;$B16))))</f>
        <v/>
      </c>
      <c r="R16" s="160" t="str">
        <f>IF($AF$1,IF($A16="","",IF($A16="between",SUMIFS('All Employees by Mode'!AI:AI,'All Employees by Mode'!$H:$H,"&gt;="&amp;$B16,'All Employees by Mode'!$H:$H,"&lt;"&amp;$D16,'All Employees by Mode'!$BE:$BE,"=No"),SUMIFS('All Employees by Mode'!AI:AI,'All Employees by Mode'!$H:$H,"&gt;="&amp;$B16,'All Employees by Mode'!$BE:$BE,"=No"))),IF($A16="","",IF($A16="between",SUMIFS('All Employees by Mode'!AI:AI,'All Employees by Mode'!$H:$H,"&gt;="&amp;$B16,'All Employees by Mode'!$H:$H,"&lt;"&amp;$D16),SUMIFS('All Employees by Mode'!AI:AI,'All Employees by Mode'!$H:$H,"&gt;="&amp;$B16))))</f>
        <v/>
      </c>
      <c r="S16" s="161" t="str">
        <f>IF($AF$1,IF($A16="","",IF($A16="between",SUMIFS('All Employees by Mode'!AK:AK,'All Employees by Mode'!$H:$H,"&gt;="&amp;$B16,'All Employees by Mode'!$H:$H,"&lt;"&amp;$D16,'All Employees by Mode'!$BE:$BE,"=No"),SUMIFS('All Employees by Mode'!AK:AK,'All Employees by Mode'!$H:$H,"&gt;="&amp;$B16,'All Employees by Mode'!$BE:$BE,"=No"))),IF($A16="","",IF($A16="between",SUMIFS('All Employees by Mode'!AK:AK,'All Employees by Mode'!$H:$H,"&gt;="&amp;$B16,'All Employees by Mode'!$H:$H,"&lt;"&amp;$D16),SUMIFS('All Employees by Mode'!AK:AK,'All Employees by Mode'!$H:$H,"&gt;="&amp;$B16))))</f>
        <v/>
      </c>
      <c r="T16" s="161" t="str">
        <f>IF($AF$1,IF($A16="","",IF($A16="between",SUMIFS('All Employees by Mode'!AM:AM,'All Employees by Mode'!$H:$H,"&gt;="&amp;$B16,'All Employees by Mode'!$H:$H,"&lt;"&amp;$D16,'All Employees by Mode'!$BE:$BE,"=No"),SUMIFS('All Employees by Mode'!AM:AM,'All Employees by Mode'!$H:$H,"&gt;="&amp;$B16,'All Employees by Mode'!$BE:$BE,"=No"))),IF($A16="","",IF($A16="between",SUMIFS('All Employees by Mode'!AM:AM,'All Employees by Mode'!$H:$H,"&gt;="&amp;$B16,'All Employees by Mode'!$H:$H,"&lt;"&amp;$D16),SUMIFS('All Employees by Mode'!AM:AM,'All Employees by Mode'!$H:$H,"&gt;="&amp;$B16))))</f>
        <v/>
      </c>
      <c r="U16" s="161" t="str">
        <f>IF($AF$1,IF($A16="","",IF($A16="between",SUMIFS('All Employees by Mode'!AO:AO,'All Employees by Mode'!$H:$H,"&gt;="&amp;$B16,'All Employees by Mode'!$H:$H,"&lt;"&amp;$D16,'All Employees by Mode'!$BE:$BE,"=No"),SUMIFS('All Employees by Mode'!AO:AO,'All Employees by Mode'!$H:$H,"&gt;="&amp;$B16,'All Employees by Mode'!$BE:$BE,"=No"))),IF($A16="","",IF($A16="between",SUMIFS('All Employees by Mode'!AO:AO,'All Employees by Mode'!$H:$H,"&gt;="&amp;$B16,'All Employees by Mode'!$H:$H,"&lt;"&amp;$D16),SUMIFS('All Employees by Mode'!AO:AO,'All Employees by Mode'!$H:$H,"&gt;="&amp;$B16))))</f>
        <v/>
      </c>
      <c r="V16" s="161" t="str">
        <f>IF($AF$1,IF($A16="","",IF($A16="between",SUMIFS('All Employees by Mode'!AQ:AQ,'All Employees by Mode'!$H:$H,"&gt;="&amp;$B16,'All Employees by Mode'!$H:$H,"&lt;"&amp;$D16,'All Employees by Mode'!$BE:$BE,"=No"),SUMIFS('All Employees by Mode'!AQ:AQ,'All Employees by Mode'!$H:$H,"&gt;="&amp;$B16,'All Employees by Mode'!$BE:$BE,"=No"))),IF($A16="","",IF($A16="between",SUMIFS('All Employees by Mode'!AQ:AQ,'All Employees by Mode'!$H:$H,"&gt;="&amp;$B16,'All Employees by Mode'!$H:$H,"&lt;"&amp;$D16),SUMIFS('All Employees by Mode'!AQ:AQ,'All Employees by Mode'!$H:$H,"&gt;="&amp;$B16))))</f>
        <v/>
      </c>
      <c r="W16" s="161" t="str">
        <f>IF($AF$1,IF($A16="","",IF($A16="between",SUMIFS('All Employees by Mode'!AS:AS,'All Employees by Mode'!$H:$H,"&gt;="&amp;$B16,'All Employees by Mode'!$H:$H,"&lt;"&amp;$D16,'All Employees by Mode'!$BE:$BE,"=No"),SUMIFS('All Employees by Mode'!AS:AS,'All Employees by Mode'!$H:$H,"&gt;="&amp;$B16,'All Employees by Mode'!$BE:$BE,"=No"))),IF($A16="","",IF($A16="between",SUMIFS('All Employees by Mode'!AS:AS,'All Employees by Mode'!$H:$H,"&gt;="&amp;$B16,'All Employees by Mode'!$H:$H,"&lt;"&amp;$D16),SUMIFS('All Employees by Mode'!AS:AS,'All Employees by Mode'!$H:$H,"&gt;="&amp;$B16))))</f>
        <v/>
      </c>
      <c r="X16" s="162" t="str">
        <f t="shared" si="9"/>
        <v/>
      </c>
      <c r="Y16" s="162" t="str">
        <f t="shared" si="10"/>
        <v/>
      </c>
      <c r="Z16" s="162" t="str">
        <f t="shared" si="11"/>
        <v/>
      </c>
      <c r="AA16" s="162" t="str">
        <f t="shared" si="12"/>
        <v/>
      </c>
      <c r="AB16" s="272" t="str">
        <f t="shared" si="13"/>
        <v/>
      </c>
      <c r="AC16" s="93"/>
      <c r="AD16" s="94"/>
      <c r="AE16" s="94"/>
      <c r="AF16" s="94"/>
      <c r="AG16" s="94"/>
      <c r="AH16" s="94" t="str">
        <f t="shared" si="2"/>
        <v/>
      </c>
      <c r="AI16" s="107" t="str">
        <f t="shared" si="3"/>
        <v/>
      </c>
      <c r="AJ16" s="107" t="str">
        <f t="shared" si="1"/>
        <v/>
      </c>
      <c r="AK16" s="107" t="str">
        <f t="shared" si="1"/>
        <v/>
      </c>
      <c r="AL16" s="107" t="str">
        <f t="shared" si="1"/>
        <v/>
      </c>
      <c r="AM16" s="107" t="str">
        <f t="shared" si="1"/>
        <v/>
      </c>
      <c r="AN16" s="108" t="str">
        <f t="shared" si="6"/>
        <v/>
      </c>
      <c r="AO16" s="108"/>
      <c r="AP16" s="94"/>
      <c r="AQ16" s="94"/>
      <c r="AR16" s="94"/>
      <c r="AS16" s="94"/>
      <c r="AT16" s="94"/>
      <c r="AU16" s="94"/>
      <c r="AV16" s="94"/>
    </row>
    <row r="17" spans="1:48" s="95" customFormat="1" ht="11.25" customHeight="1">
      <c r="A17" s="170" t="str">
        <f t="shared" si="7"/>
        <v/>
      </c>
      <c r="B17" s="171" t="str">
        <f t="shared" si="8"/>
        <v/>
      </c>
      <c r="C17" s="172" t="str">
        <f t="shared" si="4"/>
        <v/>
      </c>
      <c r="D17" s="252"/>
      <c r="E17" s="268" t="str">
        <f t="shared" si="5"/>
        <v>invalid bin</v>
      </c>
      <c r="F17" s="159" t="str">
        <f>IF($AF$1,IF($A17="","",IF($A17="between",SUMIFS('All Employees by Mode'!L:L,'All Employees by Mode'!$H:$H,"&gt;="&amp;$B17,'All Employees by Mode'!$H:$H,"&lt;"&amp;$D17,'All Employees by Mode'!$BE:$BE,"=No"),SUMIFS('All Employees by Mode'!L:L,'All Employees by Mode'!$H:$H,"&gt;="&amp;$B17,'All Employees by Mode'!$BE:$BE,"=No"))),IF($A17="","",IF($A17="between",SUMIFS('All Employees by Mode'!L:L,'All Employees by Mode'!$H:$H,"&gt;="&amp;$B17,'All Employees by Mode'!$H:$H,"&lt;"&amp;$D17),SUMIFS('All Employees by Mode'!L:L,'All Employees by Mode'!$H:$H,"&gt;="&amp;$B17))))</f>
        <v/>
      </c>
      <c r="G17" s="160" t="str">
        <f>IF($AF$1,IF($A17="","",IF($A17="between",SUMIFS('All Employees by Mode'!M:M,'All Employees by Mode'!$H:$H,"&gt;="&amp;$B17,'All Employees by Mode'!$H:$H,"&lt;"&amp;$D17,'All Employees by Mode'!$BE:$BE,"=No"),SUMIFS('All Employees by Mode'!M:M,'All Employees by Mode'!$H:$H,"&gt;="&amp;$B17,'All Employees by Mode'!$BE:$BE,"=No"))),IF($A17="","",IF($A17="between",SUMIFS('All Employees by Mode'!M:M,'All Employees by Mode'!$H:$H,"&gt;="&amp;$B17,'All Employees by Mode'!$H:$H,"&lt;"&amp;$D17),SUMIFS('All Employees by Mode'!M:M,'All Employees by Mode'!$H:$H,"&gt;="&amp;$B17))))</f>
        <v/>
      </c>
      <c r="H17" s="160" t="str">
        <f>IF($AF$1,IF($A17="","",IF($A17="between",SUMIFS('All Employees by Mode'!O:O,'All Employees by Mode'!$H:$H,"&gt;="&amp;$B17,'All Employees by Mode'!$H:$H,"&lt;"&amp;$D17,'All Employees by Mode'!$BE:$BE,"=No"),SUMIFS('All Employees by Mode'!O:O,'All Employees by Mode'!$H:$H,"&gt;="&amp;$B17,'All Employees by Mode'!$BE:$BE,"=No"))),IF($A17="","",IF($A17="between",SUMIFS('All Employees by Mode'!O:O,'All Employees by Mode'!$H:$H,"&gt;="&amp;$B17,'All Employees by Mode'!$H:$H,"&lt;"&amp;$D17),SUMIFS('All Employees by Mode'!O:O,'All Employees by Mode'!$H:$H,"&gt;="&amp;$B17))))</f>
        <v/>
      </c>
      <c r="I17" s="160" t="str">
        <f>IF($AF$1,IF($A17="","",IF($A17="between",SUMIFS('All Employees by Mode'!Q:Q,'All Employees by Mode'!$H:$H,"&gt;="&amp;$B17,'All Employees by Mode'!$H:$H,"&lt;"&amp;$D17,'All Employees by Mode'!$BE:$BE,"=No"),SUMIFS('All Employees by Mode'!Q:Q,'All Employees by Mode'!$H:$H,"&gt;="&amp;$B17,'All Employees by Mode'!$BE:$BE,"=No"))),IF($A17="","",IF($A17="between",SUMIFS('All Employees by Mode'!Q:Q,'All Employees by Mode'!$H:$H,"&gt;="&amp;$B17,'All Employees by Mode'!$H:$H,"&lt;"&amp;$D17),SUMIFS('All Employees by Mode'!Q:Q,'All Employees by Mode'!$H:$H,"&gt;="&amp;$B17))))</f>
        <v/>
      </c>
      <c r="J17" s="160" t="str">
        <f>IF($AF$1,IF($A17="","",IF($A17="between",SUMIFS('All Employees by Mode'!S:S,'All Employees by Mode'!$H:$H,"&gt;="&amp;$B17,'All Employees by Mode'!$H:$H,"&lt;"&amp;$D17,'All Employees by Mode'!$BE:$BE,"=No"),SUMIFS('All Employees by Mode'!S:S,'All Employees by Mode'!$H:$H,"&gt;="&amp;$B17,'All Employees by Mode'!$BE:$BE,"=No"))),IF($A17="","",IF($A17="between",SUMIFS('All Employees by Mode'!S:S,'All Employees by Mode'!$H:$H,"&gt;="&amp;$B17,'All Employees by Mode'!$H:$H,"&lt;"&amp;$D17),SUMIFS('All Employees by Mode'!S:S,'All Employees by Mode'!$H:$H,"&gt;="&amp;$B17))))</f>
        <v/>
      </c>
      <c r="K17" s="160" t="str">
        <f>IF($AF$1,IF($A17="","",IF($A17="between",SUMIFS('All Employees by Mode'!U:U,'All Employees by Mode'!$H:$H,"&gt;="&amp;$B17,'All Employees by Mode'!$H:$H,"&lt;"&amp;$D17,'All Employees by Mode'!$BE:$BE,"=No"),SUMIFS('All Employees by Mode'!U:U,'All Employees by Mode'!$H:$H,"&gt;="&amp;$B17,'All Employees by Mode'!$BE:$BE,"=No"))),IF($A17="","",IF($A17="between",SUMIFS('All Employees by Mode'!U:U,'All Employees by Mode'!$H:$H,"&gt;="&amp;$B17,'All Employees by Mode'!$H:$H,"&lt;"&amp;$D17),SUMIFS('All Employees by Mode'!U:U,'All Employees by Mode'!$H:$H,"&gt;="&amp;$B17))))</f>
        <v/>
      </c>
      <c r="L17" s="160" t="str">
        <f>IF($AF$1,IF($A17="","",IF($A17="between",SUMIFS('All Employees by Mode'!W:W,'All Employees by Mode'!$H:$H,"&gt;="&amp;$B17,'All Employees by Mode'!$H:$H,"&lt;"&amp;$D17,'All Employees by Mode'!$BE:$BE,"=No"),SUMIFS('All Employees by Mode'!W:W,'All Employees by Mode'!$H:$H,"&gt;="&amp;$B17,'All Employees by Mode'!$BE:$BE,"=No"))),IF($A17="","",IF($A17="between",SUMIFS('All Employees by Mode'!W:W,'All Employees by Mode'!$H:$H,"&gt;="&amp;$B17,'All Employees by Mode'!$H:$H,"&lt;"&amp;$D17),SUMIFS('All Employees by Mode'!W:W,'All Employees by Mode'!$H:$H,"&gt;="&amp;$B17))))</f>
        <v/>
      </c>
      <c r="M17" s="160" t="str">
        <f>IF($AF$1,IF($A17="","",IF($A17="between",SUMIFS('All Employees by Mode'!Y:Y,'All Employees by Mode'!$H:$H,"&gt;="&amp;$B17,'All Employees by Mode'!$H:$H,"&lt;"&amp;$D17,'All Employees by Mode'!$BE:$BE,"=No"),SUMIFS('All Employees by Mode'!Y:Y,'All Employees by Mode'!$H:$H,"&gt;="&amp;$B17,'All Employees by Mode'!$BE:$BE,"=No"))),IF($A17="","",IF($A17="between",SUMIFS('All Employees by Mode'!Y:Y,'All Employees by Mode'!$H:$H,"&gt;="&amp;$B17,'All Employees by Mode'!$H:$H,"&lt;"&amp;$D17),SUMIFS('All Employees by Mode'!Y:Y,'All Employees by Mode'!$H:$H,"&gt;="&amp;$B17))))</f>
        <v/>
      </c>
      <c r="N17" s="160" t="str">
        <f>IF($AF$1,IF($A17="","",IF($A17="between",SUMIFS('All Employees by Mode'!AA:AA,'All Employees by Mode'!$H:$H,"&gt;="&amp;$B17,'All Employees by Mode'!$H:$H,"&lt;"&amp;$D17,'All Employees by Mode'!$BE:$BE,"=No"),SUMIFS('All Employees by Mode'!AA:AA,'All Employees by Mode'!$H:$H,"&gt;="&amp;$B17,'All Employees by Mode'!$BE:$BE,"=No"))),IF($A17="","",IF($A17="between",SUMIFS('All Employees by Mode'!AA:AA,'All Employees by Mode'!$H:$H,"&gt;="&amp;$B17,'All Employees by Mode'!$H:$H,"&lt;"&amp;$D17),SUMIFS('All Employees by Mode'!AA:AA,'All Employees by Mode'!$H:$H,"&gt;="&amp;$B17))))</f>
        <v/>
      </c>
      <c r="O17" s="160" t="str">
        <f>IF($AF$1,IF($A17="","",IF($A17="between",SUMIFS('All Employees by Mode'!AC:AC,'All Employees by Mode'!$H:$H,"&gt;="&amp;$B17,'All Employees by Mode'!$H:$H,"&lt;"&amp;$D17,'All Employees by Mode'!$BE:$BE,"=No"),SUMIFS('All Employees by Mode'!AC:AC,'All Employees by Mode'!$H:$H,"&gt;="&amp;$B17,'All Employees by Mode'!$BE:$BE,"=No"))),IF($A17="","",IF($A17="between",SUMIFS('All Employees by Mode'!AC:AC,'All Employees by Mode'!$H:$H,"&gt;="&amp;$B17,'All Employees by Mode'!$H:$H,"&lt;"&amp;$D17),SUMIFS('All Employees by Mode'!AC:AC,'All Employees by Mode'!$H:$H,"&gt;="&amp;$B17))))</f>
        <v/>
      </c>
      <c r="P17" s="160" t="str">
        <f>IF($AF$1,IF($A17="","",IF($A17="between",SUMIFS('All Employees by Mode'!AE:AE,'All Employees by Mode'!$H:$H,"&gt;="&amp;$B17,'All Employees by Mode'!$H:$H,"&lt;"&amp;$D17,'All Employees by Mode'!$BE:$BE,"=No"),SUMIFS('All Employees by Mode'!AE:AE,'All Employees by Mode'!$H:$H,"&gt;="&amp;$B17,'All Employees by Mode'!$BE:$BE,"=No"))),IF($A17="","",IF($A17="between",SUMIFS('All Employees by Mode'!AE:AE,'All Employees by Mode'!$H:$H,"&gt;="&amp;$B17,'All Employees by Mode'!$H:$H,"&lt;"&amp;$D17),SUMIFS('All Employees by Mode'!AE:AE,'All Employees by Mode'!$H:$H,"&gt;="&amp;$B17))))</f>
        <v/>
      </c>
      <c r="Q17" s="160" t="str">
        <f>IF($AF$1,IF($A17="","",IF($A17="between",SUMIFS('All Employees by Mode'!AG:AG,'All Employees by Mode'!$H:$H,"&gt;="&amp;$B17,'All Employees by Mode'!$H:$H,"&lt;"&amp;$D17,'All Employees by Mode'!$BE:$BE,"=No"),SUMIFS('All Employees by Mode'!AG:AG,'All Employees by Mode'!$H:$H,"&gt;="&amp;$B17,'All Employees by Mode'!$BE:$BE,"=No"))),IF($A17="","",IF($A17="between",SUMIFS('All Employees by Mode'!AG:AG,'All Employees by Mode'!$H:$H,"&gt;="&amp;$B17,'All Employees by Mode'!$H:$H,"&lt;"&amp;$D17),SUMIFS('All Employees by Mode'!AG:AG,'All Employees by Mode'!$H:$H,"&gt;="&amp;$B17))))</f>
        <v/>
      </c>
      <c r="R17" s="160" t="str">
        <f>IF($AF$1,IF($A17="","",IF($A17="between",SUMIFS('All Employees by Mode'!AI:AI,'All Employees by Mode'!$H:$H,"&gt;="&amp;$B17,'All Employees by Mode'!$H:$H,"&lt;"&amp;$D17,'All Employees by Mode'!$BE:$BE,"=No"),SUMIFS('All Employees by Mode'!AI:AI,'All Employees by Mode'!$H:$H,"&gt;="&amp;$B17,'All Employees by Mode'!$BE:$BE,"=No"))),IF($A17="","",IF($A17="between",SUMIFS('All Employees by Mode'!AI:AI,'All Employees by Mode'!$H:$H,"&gt;="&amp;$B17,'All Employees by Mode'!$H:$H,"&lt;"&amp;$D17),SUMIFS('All Employees by Mode'!AI:AI,'All Employees by Mode'!$H:$H,"&gt;="&amp;$B17))))</f>
        <v/>
      </c>
      <c r="S17" s="161" t="str">
        <f>IF($AF$1,IF($A17="","",IF($A17="between",SUMIFS('All Employees by Mode'!AK:AK,'All Employees by Mode'!$H:$H,"&gt;="&amp;$B17,'All Employees by Mode'!$H:$H,"&lt;"&amp;$D17,'All Employees by Mode'!$BE:$BE,"=No"),SUMIFS('All Employees by Mode'!AK:AK,'All Employees by Mode'!$H:$H,"&gt;="&amp;$B17,'All Employees by Mode'!$BE:$BE,"=No"))),IF($A17="","",IF($A17="between",SUMIFS('All Employees by Mode'!AK:AK,'All Employees by Mode'!$H:$H,"&gt;="&amp;$B17,'All Employees by Mode'!$H:$H,"&lt;"&amp;$D17),SUMIFS('All Employees by Mode'!AK:AK,'All Employees by Mode'!$H:$H,"&gt;="&amp;$B17))))</f>
        <v/>
      </c>
      <c r="T17" s="161" t="str">
        <f>IF($AF$1,IF($A17="","",IF($A17="between",SUMIFS('All Employees by Mode'!AM:AM,'All Employees by Mode'!$H:$H,"&gt;="&amp;$B17,'All Employees by Mode'!$H:$H,"&lt;"&amp;$D17,'All Employees by Mode'!$BE:$BE,"=No"),SUMIFS('All Employees by Mode'!AM:AM,'All Employees by Mode'!$H:$H,"&gt;="&amp;$B17,'All Employees by Mode'!$BE:$BE,"=No"))),IF($A17="","",IF($A17="between",SUMIFS('All Employees by Mode'!AM:AM,'All Employees by Mode'!$H:$H,"&gt;="&amp;$B17,'All Employees by Mode'!$H:$H,"&lt;"&amp;$D17),SUMIFS('All Employees by Mode'!AM:AM,'All Employees by Mode'!$H:$H,"&gt;="&amp;$B17))))</f>
        <v/>
      </c>
      <c r="U17" s="161" t="str">
        <f>IF($AF$1,IF($A17="","",IF($A17="between",SUMIFS('All Employees by Mode'!AO:AO,'All Employees by Mode'!$H:$H,"&gt;="&amp;$B17,'All Employees by Mode'!$H:$H,"&lt;"&amp;$D17,'All Employees by Mode'!$BE:$BE,"=No"),SUMIFS('All Employees by Mode'!AO:AO,'All Employees by Mode'!$H:$H,"&gt;="&amp;$B17,'All Employees by Mode'!$BE:$BE,"=No"))),IF($A17="","",IF($A17="between",SUMIFS('All Employees by Mode'!AO:AO,'All Employees by Mode'!$H:$H,"&gt;="&amp;$B17,'All Employees by Mode'!$H:$H,"&lt;"&amp;$D17),SUMIFS('All Employees by Mode'!AO:AO,'All Employees by Mode'!$H:$H,"&gt;="&amp;$B17))))</f>
        <v/>
      </c>
      <c r="V17" s="161" t="str">
        <f>IF($AF$1,IF($A17="","",IF($A17="between",SUMIFS('All Employees by Mode'!AQ:AQ,'All Employees by Mode'!$H:$H,"&gt;="&amp;$B17,'All Employees by Mode'!$H:$H,"&lt;"&amp;$D17,'All Employees by Mode'!$BE:$BE,"=No"),SUMIFS('All Employees by Mode'!AQ:AQ,'All Employees by Mode'!$H:$H,"&gt;="&amp;$B17,'All Employees by Mode'!$BE:$BE,"=No"))),IF($A17="","",IF($A17="between",SUMIFS('All Employees by Mode'!AQ:AQ,'All Employees by Mode'!$H:$H,"&gt;="&amp;$B17,'All Employees by Mode'!$H:$H,"&lt;"&amp;$D17),SUMIFS('All Employees by Mode'!AQ:AQ,'All Employees by Mode'!$H:$H,"&gt;="&amp;$B17))))</f>
        <v/>
      </c>
      <c r="W17" s="161" t="str">
        <f>IF($AF$1,IF($A17="","",IF($A17="between",SUMIFS('All Employees by Mode'!AS:AS,'All Employees by Mode'!$H:$H,"&gt;="&amp;$B17,'All Employees by Mode'!$H:$H,"&lt;"&amp;$D17,'All Employees by Mode'!$BE:$BE,"=No"),SUMIFS('All Employees by Mode'!AS:AS,'All Employees by Mode'!$H:$H,"&gt;="&amp;$B17,'All Employees by Mode'!$BE:$BE,"=No"))),IF($A17="","",IF($A17="between",SUMIFS('All Employees by Mode'!AS:AS,'All Employees by Mode'!$H:$H,"&gt;="&amp;$B17,'All Employees by Mode'!$H:$H,"&lt;"&amp;$D17),SUMIFS('All Employees by Mode'!AS:AS,'All Employees by Mode'!$H:$H,"&gt;="&amp;$B17))))</f>
        <v/>
      </c>
      <c r="X17" s="166" t="str">
        <f t="shared" si="9"/>
        <v/>
      </c>
      <c r="Y17" s="166" t="str">
        <f t="shared" si="10"/>
        <v/>
      </c>
      <c r="Z17" s="166" t="str">
        <f t="shared" si="11"/>
        <v/>
      </c>
      <c r="AA17" s="166" t="str">
        <f t="shared" si="12"/>
        <v/>
      </c>
      <c r="AB17" s="273" t="str">
        <f t="shared" si="13"/>
        <v/>
      </c>
      <c r="AC17" s="93"/>
      <c r="AD17" s="94"/>
      <c r="AE17" s="94"/>
      <c r="AF17" s="94"/>
      <c r="AG17" s="94"/>
      <c r="AH17" s="94" t="str">
        <f t="shared" si="2"/>
        <v/>
      </c>
      <c r="AI17" s="107" t="str">
        <f t="shared" si="3"/>
        <v/>
      </c>
      <c r="AJ17" s="107" t="str">
        <f t="shared" si="1"/>
        <v/>
      </c>
      <c r="AK17" s="107" t="str">
        <f t="shared" si="1"/>
        <v/>
      </c>
      <c r="AL17" s="107" t="str">
        <f t="shared" si="1"/>
        <v/>
      </c>
      <c r="AM17" s="107" t="str">
        <f t="shared" si="1"/>
        <v/>
      </c>
      <c r="AN17" s="108" t="str">
        <f t="shared" si="6"/>
        <v/>
      </c>
      <c r="AO17" s="108"/>
      <c r="AP17" s="94"/>
      <c r="AQ17" s="94"/>
      <c r="AR17" s="94"/>
      <c r="AS17" s="94"/>
      <c r="AT17" s="94"/>
      <c r="AU17" s="94"/>
      <c r="AV17" s="94"/>
    </row>
    <row r="18" spans="1:48" s="95" customFormat="1" ht="20.149999999999999" customHeight="1">
      <c r="A18" s="109"/>
      <c r="B18" s="110"/>
      <c r="C18" s="110"/>
      <c r="D18" s="111"/>
      <c r="E18" s="145"/>
      <c r="F18" s="146"/>
      <c r="G18" s="147"/>
      <c r="H18" s="147"/>
      <c r="I18" s="147"/>
      <c r="J18" s="147"/>
      <c r="K18" s="147"/>
      <c r="L18" s="148"/>
      <c r="M18" s="147"/>
      <c r="N18" s="147"/>
      <c r="O18" s="147"/>
      <c r="P18" s="147"/>
      <c r="Q18" s="147"/>
      <c r="R18" s="148"/>
      <c r="S18" s="149"/>
      <c r="T18" s="149"/>
      <c r="U18" s="149"/>
      <c r="V18" s="149"/>
      <c r="W18" s="149"/>
      <c r="X18" s="149"/>
      <c r="Y18" s="149"/>
      <c r="Z18" s="149"/>
      <c r="AA18" s="149"/>
      <c r="AB18" s="150"/>
      <c r="AC18" s="93"/>
      <c r="AD18" s="94"/>
      <c r="AE18" s="94"/>
      <c r="AF18" s="94"/>
      <c r="AG18" s="94"/>
      <c r="AH18" s="94"/>
      <c r="AI18" s="94"/>
      <c r="AJ18" s="94"/>
      <c r="AK18" s="94"/>
      <c r="AL18" s="94"/>
      <c r="AM18" s="94"/>
      <c r="AN18" s="108"/>
      <c r="AO18" s="94"/>
      <c r="AP18" s="94"/>
      <c r="AQ18" s="94"/>
      <c r="AR18" s="94"/>
      <c r="AS18" s="94"/>
      <c r="AT18" s="94"/>
      <c r="AU18" s="94"/>
      <c r="AV18" s="94"/>
    </row>
    <row r="19" spans="1:48" s="95" customFormat="1" ht="224.5" customHeight="1" thickBot="1">
      <c r="A19" s="112"/>
      <c r="B19" s="113"/>
      <c r="C19" s="113"/>
      <c r="D19" s="114"/>
      <c r="E19" s="115"/>
      <c r="F19" s="116"/>
      <c r="G19" s="117"/>
      <c r="H19" s="117"/>
      <c r="I19" s="117"/>
      <c r="J19" s="117"/>
      <c r="K19" s="117"/>
      <c r="L19" s="118"/>
      <c r="M19" s="117"/>
      <c r="N19" s="117"/>
      <c r="O19" s="117"/>
      <c r="P19" s="117"/>
      <c r="Q19" s="117"/>
      <c r="R19" s="118"/>
      <c r="S19" s="94"/>
      <c r="T19" s="94"/>
      <c r="U19" s="94"/>
      <c r="V19" s="94"/>
      <c r="W19" s="94"/>
      <c r="X19" s="94"/>
      <c r="Y19" s="94"/>
      <c r="Z19" s="94"/>
      <c r="AA19" s="94"/>
      <c r="AB19" s="94"/>
      <c r="AC19" s="93"/>
      <c r="AD19" s="94"/>
      <c r="AE19" s="94"/>
      <c r="AF19" s="94"/>
      <c r="AG19" s="94"/>
      <c r="AH19" s="94" t="str">
        <f>AH9&amp;CHAR(10)&amp;AH10&amp;CHAR(10)&amp;AH11&amp;CHAR(10)&amp;AH12&amp;CHAR(10)&amp;AH13&amp;CHAR(10)&amp;AH14&amp;CHAR(10)&amp;AH15&amp;CHAR(10)&amp;AH16&amp;CHAR(10)&amp;AH17</f>
        <v xml:space="preserve">under 200,000:
Vehicle Operations: $20.06
Vehicle Maintenance: $23.63
Facility Maintenance: $21.06
General Administration: $25.97
Total: $21.17
200,000 to 1,000,000:
Vehicle Operations: $20.84
Vehicle Maintenance: $23.94
Facility Maintenance: $21.58
General Administration: $27.29
Total: $21.96
over 1,000,000:
Vehicle Operations: $31.17
Vehicle Maintenance: $32.53
Facility Maintenance: $34.18
General Administration: $39.91
Total: $32.66
</v>
      </c>
      <c r="AI19" s="94"/>
      <c r="AJ19" s="94"/>
      <c r="AK19" s="94"/>
      <c r="AL19" s="94"/>
      <c r="AM19" s="94"/>
      <c r="AN19" s="108"/>
      <c r="AO19" s="94"/>
      <c r="AP19" s="94"/>
      <c r="AQ19" s="94"/>
      <c r="AR19" s="94"/>
      <c r="AS19" s="94"/>
      <c r="AT19" s="94"/>
      <c r="AU19" s="94"/>
      <c r="AV19" s="94"/>
    </row>
    <row r="20" spans="1:48" s="122" customFormat="1" ht="11.25" customHeight="1" thickBot="1">
      <c r="A20" s="119"/>
      <c r="B20" s="119"/>
      <c r="C20" s="119"/>
      <c r="D20" s="120"/>
      <c r="E20" s="120"/>
      <c r="F20" s="120"/>
      <c r="G20" s="120"/>
      <c r="H20" s="120"/>
      <c r="I20" s="120"/>
      <c r="J20" s="120"/>
      <c r="K20" s="120"/>
      <c r="L20" s="120"/>
      <c r="M20" s="120"/>
      <c r="N20" s="120"/>
      <c r="O20" s="120"/>
      <c r="P20" s="120"/>
      <c r="Q20" s="120"/>
      <c r="R20" s="120"/>
      <c r="S20" s="121"/>
      <c r="T20" s="121"/>
      <c r="U20" s="121"/>
      <c r="V20" s="121"/>
      <c r="W20" s="121"/>
      <c r="X20" s="121"/>
      <c r="Y20" s="121"/>
      <c r="Z20" s="121"/>
      <c r="AA20" s="121"/>
      <c r="AB20" s="121"/>
      <c r="AC20" s="93"/>
      <c r="AD20" s="121"/>
      <c r="AE20" s="121"/>
      <c r="AF20" s="94"/>
      <c r="AG20" s="121"/>
      <c r="AH20" s="121"/>
      <c r="AI20" s="121"/>
      <c r="AJ20" s="121"/>
      <c r="AK20" s="121"/>
      <c r="AL20" s="121"/>
      <c r="AM20" s="121"/>
      <c r="AN20" s="121"/>
      <c r="AO20" s="121"/>
      <c r="AP20" s="121"/>
      <c r="AQ20" s="121"/>
      <c r="AR20" s="121"/>
      <c r="AS20" s="121"/>
      <c r="AT20" s="121"/>
      <c r="AU20" s="121"/>
      <c r="AV20" s="121"/>
    </row>
    <row r="21" spans="1:48" s="122" customFormat="1" ht="11.25" customHeight="1" thickTop="1" thickBot="1">
      <c r="A21" s="123" t="s">
        <v>981</v>
      </c>
      <c r="B21" s="124"/>
      <c r="C21" s="124"/>
      <c r="D21" s="125"/>
      <c r="E21" s="125"/>
      <c r="F21" s="125"/>
      <c r="G21" s="125"/>
      <c r="H21" s="125"/>
      <c r="I21" s="125"/>
      <c r="J21" s="125"/>
      <c r="K21" s="125"/>
      <c r="L21" s="125"/>
      <c r="M21" s="125"/>
      <c r="N21" s="125"/>
      <c r="O21" s="125"/>
      <c r="P21" s="125"/>
      <c r="Q21" s="125"/>
      <c r="R21" s="125"/>
      <c r="S21" s="126"/>
      <c r="T21" s="126"/>
      <c r="U21" s="126"/>
      <c r="V21" s="224"/>
      <c r="W21" s="126"/>
      <c r="X21" s="126"/>
      <c r="Y21" s="126"/>
      <c r="Z21" s="126"/>
      <c r="AA21" s="224"/>
      <c r="AB21" s="127"/>
      <c r="AC21" s="93"/>
      <c r="AD21" s="121"/>
      <c r="AE21" s="121"/>
      <c r="AF21" s="94"/>
      <c r="AG21" s="121"/>
      <c r="AH21" s="121"/>
      <c r="AI21" s="121"/>
      <c r="AJ21" s="121"/>
      <c r="AK21" s="121"/>
      <c r="AL21" s="121"/>
      <c r="AM21" s="121"/>
      <c r="AN21" s="121"/>
      <c r="AO21" s="121"/>
      <c r="AP21" s="121"/>
      <c r="AQ21" s="121"/>
      <c r="AR21" s="121"/>
      <c r="AS21" s="121"/>
      <c r="AT21" s="121"/>
      <c r="AU21" s="121"/>
      <c r="AV21" s="121"/>
    </row>
    <row r="22" spans="1:48" s="122" customFormat="1" ht="11.25" customHeight="1">
      <c r="A22" s="128"/>
      <c r="B22" s="129"/>
      <c r="C22" s="129"/>
      <c r="D22" s="130"/>
      <c r="E22" s="131"/>
      <c r="F22" s="249"/>
      <c r="G22" s="216"/>
      <c r="H22" s="217"/>
      <c r="I22" s="217"/>
      <c r="J22" s="213" t="s">
        <v>1097</v>
      </c>
      <c r="K22" s="217"/>
      <c r="L22" s="218"/>
      <c r="M22" s="211"/>
      <c r="N22" s="211"/>
      <c r="O22" s="211"/>
      <c r="P22" s="220" t="s">
        <v>1098</v>
      </c>
      <c r="Q22" s="211"/>
      <c r="R22" s="219"/>
      <c r="S22" s="216"/>
      <c r="T22" s="217"/>
      <c r="U22" s="217"/>
      <c r="V22" s="225" t="s">
        <v>1099</v>
      </c>
      <c r="W22" s="218"/>
      <c r="X22" s="216"/>
      <c r="Y22" s="217"/>
      <c r="Z22" s="217"/>
      <c r="AA22" s="225" t="s">
        <v>1100</v>
      </c>
      <c r="AB22" s="223"/>
      <c r="AC22" s="93"/>
      <c r="AD22" s="121"/>
      <c r="AE22" s="121"/>
      <c r="AF22" s="94"/>
      <c r="AG22" s="121"/>
      <c r="AH22" s="121"/>
      <c r="AI22" s="121"/>
      <c r="AJ22" s="121"/>
      <c r="AK22" s="121"/>
      <c r="AL22" s="121"/>
      <c r="AM22" s="121"/>
      <c r="AN22" s="121"/>
      <c r="AO22" s="121"/>
      <c r="AP22" s="121"/>
      <c r="AQ22" s="121"/>
      <c r="AR22" s="121"/>
      <c r="AS22" s="121"/>
      <c r="AT22" s="121"/>
      <c r="AU22" s="121"/>
      <c r="AV22" s="121"/>
    </row>
    <row r="23" spans="1:48" s="95" customFormat="1" ht="22.5" customHeight="1">
      <c r="A23" s="132" t="s">
        <v>3</v>
      </c>
      <c r="B23" s="277" t="s">
        <v>1047</v>
      </c>
      <c r="C23" s="133" t="s">
        <v>1101</v>
      </c>
      <c r="D23" s="133" t="s">
        <v>1102</v>
      </c>
      <c r="E23" s="134" t="s">
        <v>1103</v>
      </c>
      <c r="F23" s="275" t="s">
        <v>1124</v>
      </c>
      <c r="G23" s="262" t="s">
        <v>1104</v>
      </c>
      <c r="H23" s="262" t="s">
        <v>1105</v>
      </c>
      <c r="I23" s="262" t="s">
        <v>1106</v>
      </c>
      <c r="J23" s="263" t="s">
        <v>1107</v>
      </c>
      <c r="K23" s="262" t="s">
        <v>1108</v>
      </c>
      <c r="L23" s="262" t="s">
        <v>1123</v>
      </c>
      <c r="M23" s="264" t="s">
        <v>1109</v>
      </c>
      <c r="N23" s="262" t="s">
        <v>1110</v>
      </c>
      <c r="O23" s="262" t="s">
        <v>1111</v>
      </c>
      <c r="P23" s="263" t="s">
        <v>1112</v>
      </c>
      <c r="Q23" s="264" t="s">
        <v>1113</v>
      </c>
      <c r="R23" s="265" t="s">
        <v>1125</v>
      </c>
      <c r="S23" s="266" t="s">
        <v>1114</v>
      </c>
      <c r="T23" s="266" t="s">
        <v>1115</v>
      </c>
      <c r="U23" s="266" t="s">
        <v>1116</v>
      </c>
      <c r="V23" s="266" t="s">
        <v>1117</v>
      </c>
      <c r="W23" s="266" t="s">
        <v>1126</v>
      </c>
      <c r="X23" s="266" t="s">
        <v>1118</v>
      </c>
      <c r="Y23" s="266" t="s">
        <v>1119</v>
      </c>
      <c r="Z23" s="266" t="s">
        <v>1120</v>
      </c>
      <c r="AA23" s="266" t="s">
        <v>1121</v>
      </c>
      <c r="AB23" s="270" t="s">
        <v>1122</v>
      </c>
      <c r="AC23" s="93"/>
      <c r="AD23" s="94"/>
      <c r="AE23" s="94"/>
      <c r="AF23" s="121"/>
      <c r="AG23" s="94"/>
      <c r="AH23" s="94"/>
      <c r="AI23" s="94"/>
      <c r="AJ23" s="94"/>
      <c r="AK23" s="94"/>
      <c r="AL23" s="94"/>
      <c r="AM23" s="94"/>
      <c r="AN23" s="94"/>
      <c r="AO23" s="94"/>
      <c r="AP23" s="94"/>
      <c r="AQ23" s="94"/>
      <c r="AR23" s="94"/>
      <c r="AS23" s="94"/>
      <c r="AT23" s="94"/>
      <c r="AU23" s="94"/>
      <c r="AV23" s="94"/>
    </row>
    <row r="24" spans="1:48" s="95" customFormat="1" ht="11.25" customHeight="1">
      <c r="A24" s="173" t="s">
        <v>6</v>
      </c>
      <c r="B24" s="174" t="s">
        <v>98</v>
      </c>
      <c r="C24" s="175"/>
      <c r="D24" s="173"/>
      <c r="E24" s="176"/>
      <c r="F24" s="156">
        <f>IF($AF$1,SUMIFS('All Employees by Mode'!L:L,'All Employees by Mode'!$J:$J,"="&amp;$A24,'All Employees by Mode'!$BE:$BE,"=No"),SUMIFS('All Employees by Mode'!L:L,'All Employees by Mode'!$J:$J,"="&amp;$A24))</f>
        <v>39</v>
      </c>
      <c r="G24" s="156">
        <f>IF($AF$1,SUMIFS('All Employees by Mode'!M:M,'All Employees by Mode'!$J:$J,"="&amp;$A24,'All Employees by Mode'!$BE:$BE,"=No"),SUMIFS('All Employees by Mode'!M:M,'All Employees by Mode'!$J:$J,"="&amp;$A24))</f>
        <v>164620</v>
      </c>
      <c r="H24" s="156">
        <f>IF($AF$1,SUMIFS('All Employees by Mode'!O:O,'All Employees by Mode'!$J:$J,"="&amp;$A24,'All Employees by Mode'!$BE:$BE,"=No"),SUMIFS('All Employees by Mode'!O:O,'All Employees by Mode'!$J:$J,"="&amp;$A24))</f>
        <v>71049</v>
      </c>
      <c r="I24" s="156">
        <f>IF($AF$1,SUMIFS('All Employees by Mode'!Q:Q,'All Employees by Mode'!$J:$J,"="&amp;$A24,'All Employees by Mode'!$BE:$BE,"=No"),SUMIFS('All Employees by Mode'!Q:Q,'All Employees by Mode'!$J:$J,"="&amp;$A24))</f>
        <v>99159</v>
      </c>
      <c r="J24" s="156">
        <f>IF($AF$1,SUMIFS('All Employees by Mode'!S:S,'All Employees by Mode'!$J:$J,"="&amp;$A24,'All Employees by Mode'!$BE:$BE,"=No"),SUMIFS('All Employees by Mode'!S:S,'All Employees by Mode'!$J:$J,"="&amp;$A24))</f>
        <v>77341</v>
      </c>
      <c r="K24" s="156">
        <f>IF($AF$1,SUMIFS('All Employees by Mode'!U:U,'All Employees by Mode'!$J:$J,"="&amp;$A24,'All Employees by Mode'!$BE:$BE,"=No"),SUMIFS('All Employees by Mode'!U:U,'All Employees by Mode'!$J:$J,"="&amp;$A24))</f>
        <v>107230</v>
      </c>
      <c r="L24" s="156">
        <f>IF($AF$1,SUMIFS('All Employees by Mode'!W:W,'All Employees by Mode'!$J:$J,"="&amp;$A24,'All Employees by Mode'!$BE:$BE,"=No"),SUMIFS('All Employees by Mode'!W:W,'All Employees by Mode'!$J:$J,"="&amp;$A24))</f>
        <v>519399</v>
      </c>
      <c r="M24" s="156">
        <f>IF($AF$1,SUMIFS('All Employees by Mode'!Y:Y,'All Employees by Mode'!$J:$J,"="&amp;$A24,'All Employees by Mode'!$BE:$BE,"=No"),SUMIFS('All Employees by Mode'!Y:Y,'All Employees by Mode'!$J:$J,"="&amp;$A24))</f>
        <v>61.2</v>
      </c>
      <c r="N24" s="156">
        <f>IF($AF$1,SUMIFS('All Employees by Mode'!AA:AA,'All Employees by Mode'!$J:$J,"="&amp;$A24,'All Employees by Mode'!$BE:$BE,"=No"),SUMIFS('All Employees by Mode'!AA:AA,'All Employees by Mode'!$J:$J,"="&amp;$A24))</f>
        <v>37.799999999999997</v>
      </c>
      <c r="O24" s="156">
        <f>IF($AF$1,SUMIFS('All Employees by Mode'!AC:AC,'All Employees by Mode'!$J:$J,"="&amp;$A24,'All Employees by Mode'!$BE:$BE,"=No"),SUMIFS('All Employees by Mode'!AC:AC,'All Employees by Mode'!$J:$J,"="&amp;$A24))</f>
        <v>72.3</v>
      </c>
      <c r="P24" s="156">
        <f>IF($AF$1,SUMIFS('All Employees by Mode'!AE:AE,'All Employees by Mode'!$J:$J,"="&amp;$A24,'All Employees by Mode'!$BE:$BE,"=No"),SUMIFS('All Employees by Mode'!AE:AE,'All Employees by Mode'!$J:$J,"="&amp;$A24))</f>
        <v>51</v>
      </c>
      <c r="Q24" s="156">
        <f>IF($AF$1,SUMIFS('All Employees by Mode'!AG:AG,'All Employees by Mode'!$J:$J,"="&amp;$A24,'All Employees by Mode'!$BE:$BE,"=No"),SUMIFS('All Employees by Mode'!AG:AG,'All Employees by Mode'!$J:$J,"="&amp;$A24))</f>
        <v>46.5</v>
      </c>
      <c r="R24" s="156">
        <f>IF($AF$1,SUMIFS('All Employees by Mode'!AI:AI,'All Employees by Mode'!$J:$J,"="&amp;$A24,'All Employees by Mode'!$BE:$BE,"=No"),SUMIFS('All Employees by Mode'!AI:AI,'All Employees by Mode'!$J:$J,"="&amp;$A24))</f>
        <v>268.8</v>
      </c>
      <c r="S24" s="157">
        <f>IF($AF$1,SUMIFS('All Employees by Mode'!AK:AK,'All Employees by Mode'!$J:$J,"="&amp;$A24,'All Employees by Mode'!$BE:$BE,"=No"),SUMIFS('All Employees by Mode'!AK:AK,'All Employees by Mode'!$J:$J,"="&amp;$A24))</f>
        <v>7300561</v>
      </c>
      <c r="T24" s="157">
        <f>IF($AF$1,SUMIFS('All Employees by Mode'!AM:AM,'All Employees by Mode'!$J:$J,"="&amp;$A24,'All Employees by Mode'!$BE:$BE,"=No"),SUMIFS('All Employees by Mode'!AM:AM,'All Employees by Mode'!$J:$J,"="&amp;$A24))</f>
        <v>3243602</v>
      </c>
      <c r="U24" s="157">
        <f>IF($AF$1,SUMIFS('All Employees by Mode'!AO:AO,'All Employees by Mode'!$J:$J,"="&amp;$A24,'All Employees by Mode'!$BE:$BE,"=No"),SUMIFS('All Employees by Mode'!AO:AO,'All Employees by Mode'!$J:$J,"="&amp;$A24))</f>
        <v>3673177</v>
      </c>
      <c r="V24" s="157">
        <f>IF($AF$1,SUMIFS('All Employees by Mode'!AQ:AQ,'All Employees by Mode'!$J:$J,"="&amp;$A24,'All Employees by Mode'!$BE:$BE,"=No"),SUMIFS('All Employees by Mode'!AQ:AQ,'All Employees by Mode'!$J:$J,"="&amp;$A24))</f>
        <v>3663135</v>
      </c>
      <c r="W24" s="157">
        <f>IF($AF$1,SUMIFS('All Employees by Mode'!AS:AS,'All Employees by Mode'!$J:$J,"="&amp;$A24,'All Employees by Mode'!$BE:$BE,"=No"),SUMIFS('All Employees by Mode'!AS:AS,'All Employees by Mode'!$J:$J,"="&amp;$A24))</f>
        <v>17880475</v>
      </c>
      <c r="X24" s="158">
        <f>IFERROR(S24/G24,"-")</f>
        <v>44.347958935730773</v>
      </c>
      <c r="Y24" s="158">
        <f>IFERROR(T24/H24,"-")</f>
        <v>45.653028191811288</v>
      </c>
      <c r="Z24" s="158">
        <f>IFERROR(U24/I24,"-")</f>
        <v>37.043304188222955</v>
      </c>
      <c r="AA24" s="158">
        <f>IFERROR(V24/J24,"-")</f>
        <v>47.363429487593905</v>
      </c>
      <c r="AB24" s="271">
        <f>IFERROR(W24/SUM(G24:J24),"-")</f>
        <v>43.381416360764639</v>
      </c>
      <c r="AC24" s="93"/>
      <c r="AD24" s="94"/>
      <c r="AE24" s="94"/>
      <c r="AF24" s="94"/>
      <c r="AG24" s="94"/>
      <c r="AH24" s="94"/>
      <c r="AI24" s="94"/>
      <c r="AJ24" s="94"/>
      <c r="AK24" s="94"/>
      <c r="AL24" s="94"/>
      <c r="AM24" s="94"/>
      <c r="AN24" s="94"/>
      <c r="AO24" s="94"/>
      <c r="AP24" s="94"/>
      <c r="AQ24" s="94"/>
      <c r="AR24" s="94"/>
      <c r="AS24" s="94"/>
      <c r="AT24" s="94"/>
      <c r="AU24" s="94"/>
      <c r="AV24" s="94"/>
    </row>
    <row r="25" spans="1:48" s="95" customFormat="1" ht="11.25" customHeight="1">
      <c r="A25" s="177" t="s">
        <v>7</v>
      </c>
      <c r="B25" s="178" t="s">
        <v>107</v>
      </c>
      <c r="C25" s="179"/>
      <c r="D25" s="177"/>
      <c r="E25" s="180"/>
      <c r="F25" s="160">
        <f>IF($AF$1,SUMIFS('All Employees by Mode'!L:L,'All Employees by Mode'!$J:$J,"="&amp;$A25,'All Employees by Mode'!$BE:$BE,"=No"),SUMIFS('All Employees by Mode'!L:L,'All Employees by Mode'!$J:$J,"="&amp;$A25))</f>
        <v>38052</v>
      </c>
      <c r="G25" s="160">
        <f>IF($AF$1,SUMIFS('All Employees by Mode'!M:M,'All Employees by Mode'!$J:$J,"="&amp;$A25,'All Employees by Mode'!$BE:$BE,"=No"),SUMIFS('All Employees by Mode'!M:M,'All Employees by Mode'!$J:$J,"="&amp;$A25))</f>
        <v>180296063</v>
      </c>
      <c r="H25" s="160">
        <f>IF($AF$1,SUMIFS('All Employees by Mode'!O:O,'All Employees by Mode'!$J:$J,"="&amp;$A25,'All Employees by Mode'!$BE:$BE,"=No"),SUMIFS('All Employees by Mode'!O:O,'All Employees by Mode'!$J:$J,"="&amp;$A25))</f>
        <v>47072079</v>
      </c>
      <c r="I25" s="160">
        <f>IF($AF$1,SUMIFS('All Employees by Mode'!Q:Q,'All Employees by Mode'!$J:$J,"="&amp;$A25,'All Employees by Mode'!$BE:$BE,"=No"),SUMIFS('All Employees by Mode'!Q:Q,'All Employees by Mode'!$J:$J,"="&amp;$A25))</f>
        <v>10057458</v>
      </c>
      <c r="J25" s="160">
        <f>IF($AF$1,SUMIFS('All Employees by Mode'!S:S,'All Employees by Mode'!$J:$J,"="&amp;$A25,'All Employees by Mode'!$BE:$BE,"=No"),SUMIFS('All Employees by Mode'!S:S,'All Employees by Mode'!$J:$J,"="&amp;$A25))</f>
        <v>23683335</v>
      </c>
      <c r="K25" s="160">
        <f>IF($AF$1,SUMIFS('All Employees by Mode'!U:U,'All Employees by Mode'!$J:$J,"="&amp;$A25,'All Employees by Mode'!$BE:$BE,"=No"),SUMIFS('All Employees by Mode'!U:U,'All Employees by Mode'!$J:$J,"="&amp;$A25))</f>
        <v>3441351</v>
      </c>
      <c r="L25" s="160">
        <f>IF($AF$1,SUMIFS('All Employees by Mode'!W:W,'All Employees by Mode'!$J:$J,"="&amp;$A25,'All Employees by Mode'!$BE:$BE,"=No"),SUMIFS('All Employees by Mode'!W:W,'All Employees by Mode'!$J:$J,"="&amp;$A25))</f>
        <v>264550286</v>
      </c>
      <c r="M25" s="160">
        <f>IF($AF$1,SUMIFS('All Employees by Mode'!Y:Y,'All Employees by Mode'!$J:$J,"="&amp;$A25,'All Employees by Mode'!$BE:$BE,"=No"),SUMIFS('All Employees by Mode'!Y:Y,'All Employees by Mode'!$J:$J,"="&amp;$A25))</f>
        <v>97414.252999999997</v>
      </c>
      <c r="N25" s="160">
        <f>IF($AF$1,SUMIFS('All Employees by Mode'!AA:AA,'All Employees by Mode'!$J:$J,"="&amp;$A25,'All Employees by Mode'!$BE:$BE,"=No"),SUMIFS('All Employees by Mode'!AA:AA,'All Employees by Mode'!$J:$J,"="&amp;$A25))</f>
        <v>25070.255000000008</v>
      </c>
      <c r="O25" s="160">
        <f>IF($AF$1,SUMIFS('All Employees by Mode'!AC:AC,'All Employees by Mode'!$J:$J,"="&amp;$A25,'All Employees by Mode'!$BE:$BE,"=No"),SUMIFS('All Employees by Mode'!AC:AC,'All Employees by Mode'!$J:$J,"="&amp;$A25))</f>
        <v>5382.8420000000006</v>
      </c>
      <c r="P25" s="160">
        <f>IF($AF$1,SUMIFS('All Employees by Mode'!AE:AE,'All Employees by Mode'!$J:$J,"="&amp;$A25,'All Employees by Mode'!$BE:$BE,"=No"),SUMIFS('All Employees by Mode'!AE:AE,'All Employees by Mode'!$J:$J,"="&amp;$A25))</f>
        <v>13491.205399999999</v>
      </c>
      <c r="Q25" s="160">
        <f>IF($AF$1,SUMIFS('All Employees by Mode'!AG:AG,'All Employees by Mode'!$J:$J,"="&amp;$A25,'All Employees by Mode'!$BE:$BE,"=No"),SUMIFS('All Employees by Mode'!AG:AG,'All Employees by Mode'!$J:$J,"="&amp;$A25))</f>
        <v>1992.2820000000004</v>
      </c>
      <c r="R25" s="160">
        <f>IF($AF$1,SUMIFS('All Employees by Mode'!AI:AI,'All Employees by Mode'!$J:$J,"="&amp;$A25,'All Employees by Mode'!$BE:$BE,"=No"),SUMIFS('All Employees by Mode'!AI:AI,'All Employees by Mode'!$J:$J,"="&amp;$A25))</f>
        <v>143350.83739999993</v>
      </c>
      <c r="S25" s="161">
        <f>IF($AF$1,SUMIFS('All Employees by Mode'!AK:AK,'All Employees by Mode'!$J:$J,"="&amp;$A25,'All Employees by Mode'!$BE:$BE,"=No"),SUMIFS('All Employees by Mode'!AK:AK,'All Employees by Mode'!$J:$J,"="&amp;$A25))</f>
        <v>4977092695</v>
      </c>
      <c r="T25" s="161">
        <f>IF($AF$1,SUMIFS('All Employees by Mode'!AM:AM,'All Employees by Mode'!$J:$J,"="&amp;$A25,'All Employees by Mode'!$BE:$BE,"=No"),SUMIFS('All Employees by Mode'!AM:AM,'All Employees by Mode'!$J:$J,"="&amp;$A25))</f>
        <v>1383798926</v>
      </c>
      <c r="U25" s="161">
        <f>IF($AF$1,SUMIFS('All Employees by Mode'!AO:AO,'All Employees by Mode'!$J:$J,"="&amp;$A25,'All Employees by Mode'!$BE:$BE,"=No"),SUMIFS('All Employees by Mode'!AO:AO,'All Employees by Mode'!$J:$J,"="&amp;$A25))</f>
        <v>283785969</v>
      </c>
      <c r="V25" s="161">
        <f>IF($AF$1,SUMIFS('All Employees by Mode'!AQ:AQ,'All Employees by Mode'!$J:$J,"="&amp;$A25,'All Employees by Mode'!$BE:$BE,"=No"),SUMIFS('All Employees by Mode'!AQ:AQ,'All Employees by Mode'!$J:$J,"="&amp;$A25))</f>
        <v>768944701</v>
      </c>
      <c r="W25" s="161">
        <f>IF($AF$1,SUMIFS('All Employees by Mode'!AS:AS,'All Employees by Mode'!$J:$J,"="&amp;$A25,'All Employees by Mode'!$BE:$BE,"=No"),SUMIFS('All Employees by Mode'!AS:AS,'All Employees by Mode'!$J:$J,"="&amp;$A25))</f>
        <v>7413622291</v>
      </c>
      <c r="X25" s="162">
        <f t="shared" ref="X25:X38" si="14">IFERROR(S25/G25,"-")</f>
        <v>27.605110240260764</v>
      </c>
      <c r="Y25" s="162">
        <f t="shared" ref="Y25:Y38" si="15">IFERROR(T25/H25,"-")</f>
        <v>29.397446541504998</v>
      </c>
      <c r="Z25" s="162">
        <f t="shared" ref="Z25:Z38" si="16">IFERROR(U25/I25,"-")</f>
        <v>28.216470702636791</v>
      </c>
      <c r="AA25" s="162">
        <f t="shared" ref="AA25:AA38" si="17">IFERROR(V25/J25,"-")</f>
        <v>32.467754266871623</v>
      </c>
      <c r="AB25" s="272">
        <f t="shared" ref="AB25:AB38" si="18">IFERROR(W25/SUM(G25:J25),"-")</f>
        <v>28.392832635160495</v>
      </c>
      <c r="AC25" s="93"/>
      <c r="AD25" s="94"/>
      <c r="AE25" s="94"/>
      <c r="AF25" s="94"/>
      <c r="AG25" s="94"/>
      <c r="AH25" s="94"/>
      <c r="AI25" s="94"/>
      <c r="AJ25" s="94"/>
      <c r="AK25" s="94"/>
      <c r="AL25" s="94"/>
      <c r="AM25" s="94"/>
      <c r="AN25" s="94"/>
      <c r="AO25" s="94"/>
      <c r="AP25" s="94"/>
      <c r="AQ25" s="94"/>
      <c r="AR25" s="94"/>
      <c r="AS25" s="94"/>
      <c r="AT25" s="94"/>
      <c r="AU25" s="94"/>
      <c r="AV25" s="94"/>
    </row>
    <row r="26" spans="1:48" s="95" customFormat="1" ht="11.25" customHeight="1">
      <c r="A26" s="177" t="s">
        <v>22</v>
      </c>
      <c r="B26" s="178" t="s">
        <v>109</v>
      </c>
      <c r="C26" s="179"/>
      <c r="D26" s="177"/>
      <c r="E26" s="180"/>
      <c r="F26" s="160">
        <f>IF($AF$1,SUMIFS('All Employees by Mode'!L:L,'All Employees by Mode'!$J:$J,"="&amp;$A26,'All Employees by Mode'!$BE:$BE,"=No"),SUMIFS('All Employees by Mode'!L:L,'All Employees by Mode'!$J:$J,"="&amp;$A26))</f>
        <v>241</v>
      </c>
      <c r="G26" s="160">
        <f>IF($AF$1,SUMIFS('All Employees by Mode'!M:M,'All Employees by Mode'!$J:$J,"="&amp;$A26,'All Employees by Mode'!$BE:$BE,"=No"),SUMIFS('All Employees by Mode'!M:M,'All Employees by Mode'!$J:$J,"="&amp;$A26))</f>
        <v>1025013</v>
      </c>
      <c r="H26" s="160">
        <f>IF($AF$1,SUMIFS('All Employees by Mode'!O:O,'All Employees by Mode'!$J:$J,"="&amp;$A26,'All Employees by Mode'!$BE:$BE,"=No"),SUMIFS('All Employees by Mode'!O:O,'All Employees by Mode'!$J:$J,"="&amp;$A26))</f>
        <v>236266</v>
      </c>
      <c r="I26" s="160">
        <f>IF($AF$1,SUMIFS('All Employees by Mode'!Q:Q,'All Employees by Mode'!$J:$J,"="&amp;$A26,'All Employees by Mode'!$BE:$BE,"=No"),SUMIFS('All Employees by Mode'!Q:Q,'All Employees by Mode'!$J:$J,"="&amp;$A26))</f>
        <v>73760</v>
      </c>
      <c r="J26" s="160">
        <f>IF($AF$1,SUMIFS('All Employees by Mode'!S:S,'All Employees by Mode'!$J:$J,"="&amp;$A26,'All Employees by Mode'!$BE:$BE,"=No"),SUMIFS('All Employees by Mode'!S:S,'All Employees by Mode'!$J:$J,"="&amp;$A26))</f>
        <v>124411</v>
      </c>
      <c r="K26" s="160">
        <f>IF($AF$1,SUMIFS('All Employees by Mode'!U:U,'All Employees by Mode'!$J:$J,"="&amp;$A26,'All Employees by Mode'!$BE:$BE,"=No"),SUMIFS('All Employees by Mode'!U:U,'All Employees by Mode'!$J:$J,"="&amp;$A26))</f>
        <v>14546</v>
      </c>
      <c r="L26" s="160">
        <f>IF($AF$1,SUMIFS('All Employees by Mode'!W:W,'All Employees by Mode'!$J:$J,"="&amp;$A26,'All Employees by Mode'!$BE:$BE,"=No"),SUMIFS('All Employees by Mode'!W:W,'All Employees by Mode'!$J:$J,"="&amp;$A26))</f>
        <v>1473996</v>
      </c>
      <c r="M26" s="160">
        <f>IF($AF$1,SUMIFS('All Employees by Mode'!Y:Y,'All Employees by Mode'!$J:$J,"="&amp;$A26,'All Employees by Mode'!$BE:$BE,"=No"),SUMIFS('All Employees by Mode'!Y:Y,'All Employees by Mode'!$J:$J,"="&amp;$A26))</f>
        <v>552.33000000000004</v>
      </c>
      <c r="N26" s="160">
        <f>IF($AF$1,SUMIFS('All Employees by Mode'!AA:AA,'All Employees by Mode'!$J:$J,"="&amp;$A26,'All Employees by Mode'!$BE:$BE,"=No"),SUMIFS('All Employees by Mode'!AA:AA,'All Employees by Mode'!$J:$J,"="&amp;$A26))</f>
        <v>121.57</v>
      </c>
      <c r="O26" s="160">
        <f>IF($AF$1,SUMIFS('All Employees by Mode'!AC:AC,'All Employees by Mode'!$J:$J,"="&amp;$A26,'All Employees by Mode'!$BE:$BE,"=No"),SUMIFS('All Employees by Mode'!AC:AC,'All Employees by Mode'!$J:$J,"="&amp;$A26))</f>
        <v>40.11</v>
      </c>
      <c r="P26" s="160">
        <f>IF($AF$1,SUMIFS('All Employees by Mode'!AE:AE,'All Employees by Mode'!$J:$J,"="&amp;$A26,'All Employees by Mode'!$BE:$BE,"=No"),SUMIFS('All Employees by Mode'!AE:AE,'All Employees by Mode'!$J:$J,"="&amp;$A26))</f>
        <v>73.81</v>
      </c>
      <c r="Q26" s="160">
        <f>IF($AF$1,SUMIFS('All Employees by Mode'!AG:AG,'All Employees by Mode'!$J:$J,"="&amp;$A26,'All Employees by Mode'!$BE:$BE,"=No"),SUMIFS('All Employees by Mode'!AG:AG,'All Employees by Mode'!$J:$J,"="&amp;$A26))</f>
        <v>8.8000000000000007</v>
      </c>
      <c r="R26" s="160">
        <f>IF($AF$1,SUMIFS('All Employees by Mode'!AI:AI,'All Employees by Mode'!$J:$J,"="&amp;$A26,'All Employees by Mode'!$BE:$BE,"=No"),SUMIFS('All Employees by Mode'!AI:AI,'All Employees by Mode'!$J:$J,"="&amp;$A26))</f>
        <v>796.62000000000012</v>
      </c>
      <c r="S26" s="161">
        <f>IF($AF$1,SUMIFS('All Employees by Mode'!AK:AK,'All Employees by Mode'!$J:$J,"="&amp;$A26,'All Employees by Mode'!$BE:$BE,"=No"),SUMIFS('All Employees by Mode'!AK:AK,'All Employees by Mode'!$J:$J,"="&amp;$A26))</f>
        <v>32170817</v>
      </c>
      <c r="T26" s="161">
        <f>IF($AF$1,SUMIFS('All Employees by Mode'!AM:AM,'All Employees by Mode'!$J:$J,"="&amp;$A26,'All Employees by Mode'!$BE:$BE,"=No"),SUMIFS('All Employees by Mode'!AM:AM,'All Employees by Mode'!$J:$J,"="&amp;$A26))</f>
        <v>7572096</v>
      </c>
      <c r="U26" s="161">
        <f>IF($AF$1,SUMIFS('All Employees by Mode'!AO:AO,'All Employees by Mode'!$J:$J,"="&amp;$A26,'All Employees by Mode'!$BE:$BE,"=No"),SUMIFS('All Employees by Mode'!AO:AO,'All Employees by Mode'!$J:$J,"="&amp;$A26))</f>
        <v>2303749</v>
      </c>
      <c r="V26" s="161">
        <f>IF($AF$1,SUMIFS('All Employees by Mode'!AQ:AQ,'All Employees by Mode'!$J:$J,"="&amp;$A26,'All Employees by Mode'!$BE:$BE,"=No"),SUMIFS('All Employees by Mode'!AQ:AQ,'All Employees by Mode'!$J:$J,"="&amp;$A26))</f>
        <v>4643811</v>
      </c>
      <c r="W26" s="161">
        <f>IF($AF$1,SUMIFS('All Employees by Mode'!AS:AS,'All Employees by Mode'!$J:$J,"="&amp;$A26,'All Employees by Mode'!$BE:$BE,"=No"),SUMIFS('All Employees by Mode'!AS:AS,'All Employees by Mode'!$J:$J,"="&amp;$A26))</f>
        <v>46690473</v>
      </c>
      <c r="X26" s="162">
        <f t="shared" si="14"/>
        <v>31.385764863470023</v>
      </c>
      <c r="Y26" s="162">
        <f t="shared" si="15"/>
        <v>32.049029483717504</v>
      </c>
      <c r="Z26" s="162">
        <f t="shared" si="16"/>
        <v>31.233039587852495</v>
      </c>
      <c r="AA26" s="162">
        <f t="shared" si="17"/>
        <v>37.326369854755612</v>
      </c>
      <c r="AB26" s="272">
        <f t="shared" si="18"/>
        <v>31.991827743327967</v>
      </c>
      <c r="AC26" s="93"/>
      <c r="AD26" s="94"/>
      <c r="AE26" s="94"/>
      <c r="AF26" s="94"/>
      <c r="AG26" s="94"/>
      <c r="AH26" s="94"/>
      <c r="AI26" s="94"/>
      <c r="AJ26" s="94"/>
      <c r="AK26" s="94"/>
      <c r="AL26" s="94"/>
      <c r="AM26" s="94"/>
      <c r="AN26" s="94"/>
      <c r="AO26" s="94"/>
      <c r="AP26" s="94"/>
      <c r="AQ26" s="94"/>
      <c r="AR26" s="94"/>
      <c r="AS26" s="94"/>
      <c r="AT26" s="94"/>
      <c r="AU26" s="94"/>
      <c r="AV26" s="94"/>
    </row>
    <row r="27" spans="1:48" s="95" customFormat="1" ht="11.25" customHeight="1">
      <c r="A27" s="177" t="s">
        <v>24</v>
      </c>
      <c r="B27" s="178" t="s">
        <v>100</v>
      </c>
      <c r="C27" s="179"/>
      <c r="D27" s="177"/>
      <c r="E27" s="180"/>
      <c r="F27" s="160">
        <f>IF($AF$1,SUMIFS('All Employees by Mode'!L:L,'All Employees by Mode'!$J:$J,"="&amp;$A27,'All Employees by Mode'!$BE:$BE,"=No"),SUMIFS('All Employees by Mode'!L:L,'All Employees by Mode'!$J:$J,"="&amp;$A27))</f>
        <v>27</v>
      </c>
      <c r="G27" s="160">
        <f>IF($AF$1,SUMIFS('All Employees by Mode'!M:M,'All Employees by Mode'!$J:$J,"="&amp;$A27,'All Employees by Mode'!$BE:$BE,"=No"),SUMIFS('All Employees by Mode'!M:M,'All Employees by Mode'!$J:$J,"="&amp;$A27))</f>
        <v>499924</v>
      </c>
      <c r="H27" s="160">
        <f>IF($AF$1,SUMIFS('All Employees by Mode'!O:O,'All Employees by Mode'!$J:$J,"="&amp;$A27,'All Employees by Mode'!$BE:$BE,"=No"),SUMIFS('All Employees by Mode'!O:O,'All Employees by Mode'!$J:$J,"="&amp;$A27))</f>
        <v>95879</v>
      </c>
      <c r="I27" s="160">
        <f>IF($AF$1,SUMIFS('All Employees by Mode'!Q:Q,'All Employees by Mode'!$J:$J,"="&amp;$A27,'All Employees by Mode'!$BE:$BE,"=No"),SUMIFS('All Employees by Mode'!Q:Q,'All Employees by Mode'!$J:$J,"="&amp;$A27))</f>
        <v>152997</v>
      </c>
      <c r="J27" s="160">
        <f>IF($AF$1,SUMIFS('All Employees by Mode'!S:S,'All Employees by Mode'!$J:$J,"="&amp;$A27,'All Employees by Mode'!$BE:$BE,"=No"),SUMIFS('All Employees by Mode'!S:S,'All Employees by Mode'!$J:$J,"="&amp;$A27))</f>
        <v>44336</v>
      </c>
      <c r="K27" s="160">
        <f>IF($AF$1,SUMIFS('All Employees by Mode'!U:U,'All Employees by Mode'!$J:$J,"="&amp;$A27,'All Employees by Mode'!$BE:$BE,"=No"),SUMIFS('All Employees by Mode'!U:U,'All Employees by Mode'!$J:$J,"="&amp;$A27))</f>
        <v>0</v>
      </c>
      <c r="L27" s="160">
        <f>IF($AF$1,SUMIFS('All Employees by Mode'!W:W,'All Employees by Mode'!$J:$J,"="&amp;$A27,'All Employees by Mode'!$BE:$BE,"=No"),SUMIFS('All Employees by Mode'!W:W,'All Employees by Mode'!$J:$J,"="&amp;$A27))</f>
        <v>793136</v>
      </c>
      <c r="M27" s="160">
        <f>IF($AF$1,SUMIFS('All Employees by Mode'!Y:Y,'All Employees by Mode'!$J:$J,"="&amp;$A27,'All Employees by Mode'!$BE:$BE,"=No"),SUMIFS('All Employees by Mode'!Y:Y,'All Employees by Mode'!$J:$J,"="&amp;$A27))</f>
        <v>226</v>
      </c>
      <c r="N27" s="160">
        <f>IF($AF$1,SUMIFS('All Employees by Mode'!AA:AA,'All Employees by Mode'!$J:$J,"="&amp;$A27,'All Employees by Mode'!$BE:$BE,"=No"),SUMIFS('All Employees by Mode'!AA:AA,'All Employees by Mode'!$J:$J,"="&amp;$A27))</f>
        <v>49</v>
      </c>
      <c r="O27" s="160">
        <f>IF($AF$1,SUMIFS('All Employees by Mode'!AC:AC,'All Employees by Mode'!$J:$J,"="&amp;$A27,'All Employees by Mode'!$BE:$BE,"=No"),SUMIFS('All Employees by Mode'!AC:AC,'All Employees by Mode'!$J:$J,"="&amp;$A27))</f>
        <v>67</v>
      </c>
      <c r="P27" s="160">
        <f>IF($AF$1,SUMIFS('All Employees by Mode'!AE:AE,'All Employees by Mode'!$J:$J,"="&amp;$A27,'All Employees by Mode'!$BE:$BE,"=No"),SUMIFS('All Employees by Mode'!AE:AE,'All Employees by Mode'!$J:$J,"="&amp;$A27))</f>
        <v>30</v>
      </c>
      <c r="Q27" s="160">
        <f>IF($AF$1,SUMIFS('All Employees by Mode'!AG:AG,'All Employees by Mode'!$J:$J,"="&amp;$A27,'All Employees by Mode'!$BE:$BE,"=No"),SUMIFS('All Employees by Mode'!AG:AG,'All Employees by Mode'!$J:$J,"="&amp;$A27))</f>
        <v>0</v>
      </c>
      <c r="R27" s="160">
        <f>IF($AF$1,SUMIFS('All Employees by Mode'!AI:AI,'All Employees by Mode'!$J:$J,"="&amp;$A27,'All Employees by Mode'!$BE:$BE,"=No"),SUMIFS('All Employees by Mode'!AI:AI,'All Employees by Mode'!$J:$J,"="&amp;$A27))</f>
        <v>372</v>
      </c>
      <c r="S27" s="161">
        <f>IF($AF$1,SUMIFS('All Employees by Mode'!AK:AK,'All Employees by Mode'!$J:$J,"="&amp;$A27,'All Employees by Mode'!$BE:$BE,"=No"),SUMIFS('All Employees by Mode'!AK:AK,'All Employees by Mode'!$J:$J,"="&amp;$A27))</f>
        <v>17464266</v>
      </c>
      <c r="T27" s="161">
        <f>IF($AF$1,SUMIFS('All Employees by Mode'!AM:AM,'All Employees by Mode'!$J:$J,"="&amp;$A27,'All Employees by Mode'!$BE:$BE,"=No"),SUMIFS('All Employees by Mode'!AM:AM,'All Employees by Mode'!$J:$J,"="&amp;$A27))</f>
        <v>4109790</v>
      </c>
      <c r="U27" s="161">
        <f>IF($AF$1,SUMIFS('All Employees by Mode'!AO:AO,'All Employees by Mode'!$J:$J,"="&amp;$A27,'All Employees by Mode'!$BE:$BE,"=No"),SUMIFS('All Employees by Mode'!AO:AO,'All Employees by Mode'!$J:$J,"="&amp;$A27))</f>
        <v>5553490</v>
      </c>
      <c r="V27" s="161">
        <f>IF($AF$1,SUMIFS('All Employees by Mode'!AQ:AQ,'All Employees by Mode'!$J:$J,"="&amp;$A27,'All Employees by Mode'!$BE:$BE,"=No"),SUMIFS('All Employees by Mode'!AQ:AQ,'All Employees by Mode'!$J:$J,"="&amp;$A27))</f>
        <v>2011687</v>
      </c>
      <c r="W27" s="161">
        <f>IF($AF$1,SUMIFS('All Employees by Mode'!AS:AS,'All Employees by Mode'!$J:$J,"="&amp;$A27,'All Employees by Mode'!$BE:$BE,"=No"),SUMIFS('All Employees by Mode'!AS:AS,'All Employees by Mode'!$J:$J,"="&amp;$A27))</f>
        <v>29139233</v>
      </c>
      <c r="X27" s="162">
        <f t="shared" si="14"/>
        <v>34.933841943975487</v>
      </c>
      <c r="Y27" s="162">
        <f t="shared" si="15"/>
        <v>42.864339427820482</v>
      </c>
      <c r="Z27" s="162">
        <f t="shared" si="16"/>
        <v>36.298031987555312</v>
      </c>
      <c r="AA27" s="162">
        <f t="shared" si="17"/>
        <v>45.373669252977265</v>
      </c>
      <c r="AB27" s="272">
        <f t="shared" si="18"/>
        <v>36.739264136289364</v>
      </c>
      <c r="AC27" s="93"/>
      <c r="AD27" s="94"/>
      <c r="AE27" s="94"/>
      <c r="AF27" s="94"/>
      <c r="AG27" s="94"/>
      <c r="AH27" s="94"/>
      <c r="AI27" s="94"/>
      <c r="AJ27" s="94"/>
      <c r="AK27" s="94"/>
      <c r="AL27" s="94"/>
      <c r="AM27" s="94"/>
      <c r="AN27" s="94"/>
      <c r="AO27" s="94"/>
      <c r="AP27" s="94"/>
      <c r="AQ27" s="94"/>
      <c r="AR27" s="94"/>
      <c r="AS27" s="94"/>
      <c r="AT27" s="94"/>
      <c r="AU27" s="94"/>
      <c r="AV27" s="94"/>
    </row>
    <row r="28" spans="1:48" s="95" customFormat="1" ht="11.25" customHeight="1">
      <c r="A28" s="177" t="s">
        <v>18</v>
      </c>
      <c r="B28" s="178" t="s">
        <v>99</v>
      </c>
      <c r="C28" s="179"/>
      <c r="D28" s="177"/>
      <c r="E28" s="180"/>
      <c r="F28" s="160">
        <f>IF($AF$1,SUMIFS('All Employees by Mode'!L:L,'All Employees by Mode'!$J:$J,"="&amp;$A28,'All Employees by Mode'!$BE:$BE,"=No"),SUMIFS('All Employees by Mode'!L:L,'All Employees by Mode'!$J:$J,"="&amp;$A28))</f>
        <v>2286</v>
      </c>
      <c r="G28" s="160">
        <f>IF($AF$1,SUMIFS('All Employees by Mode'!M:M,'All Employees by Mode'!$J:$J,"="&amp;$A28,'All Employees by Mode'!$BE:$BE,"=No"),SUMIFS('All Employees by Mode'!M:M,'All Employees by Mode'!$J:$J,"="&amp;$A28))</f>
        <v>6427352</v>
      </c>
      <c r="H28" s="160">
        <f>IF($AF$1,SUMIFS('All Employees by Mode'!O:O,'All Employees by Mode'!$J:$J,"="&amp;$A28,'All Employees by Mode'!$BE:$BE,"=No"),SUMIFS('All Employees by Mode'!O:O,'All Employees by Mode'!$J:$J,"="&amp;$A28))</f>
        <v>1838331</v>
      </c>
      <c r="I28" s="160">
        <f>IF($AF$1,SUMIFS('All Employees by Mode'!Q:Q,'All Employees by Mode'!$J:$J,"="&amp;$A28,'All Employees by Mode'!$BE:$BE,"=No"),SUMIFS('All Employees by Mode'!Q:Q,'All Employees by Mode'!$J:$J,"="&amp;$A28))</f>
        <v>303084</v>
      </c>
      <c r="J28" s="160">
        <f>IF($AF$1,SUMIFS('All Employees by Mode'!S:S,'All Employees by Mode'!$J:$J,"="&amp;$A28,'All Employees by Mode'!$BE:$BE,"=No"),SUMIFS('All Employees by Mode'!S:S,'All Employees by Mode'!$J:$J,"="&amp;$A28))</f>
        <v>950660</v>
      </c>
      <c r="K28" s="160">
        <f>IF($AF$1,SUMIFS('All Employees by Mode'!U:U,'All Employees by Mode'!$J:$J,"="&amp;$A28,'All Employees by Mode'!$BE:$BE,"=No"),SUMIFS('All Employees by Mode'!U:U,'All Employees by Mode'!$J:$J,"="&amp;$A28))</f>
        <v>92155</v>
      </c>
      <c r="L28" s="160">
        <f>IF($AF$1,SUMIFS('All Employees by Mode'!W:W,'All Employees by Mode'!$J:$J,"="&amp;$A28,'All Employees by Mode'!$BE:$BE,"=No"),SUMIFS('All Employees by Mode'!W:W,'All Employees by Mode'!$J:$J,"="&amp;$A28))</f>
        <v>9611582</v>
      </c>
      <c r="M28" s="160">
        <f>IF($AF$1,SUMIFS('All Employees by Mode'!Y:Y,'All Employees by Mode'!$J:$J,"="&amp;$A28,'All Employees by Mode'!$BE:$BE,"=No"),SUMIFS('All Employees by Mode'!Y:Y,'All Employees by Mode'!$J:$J,"="&amp;$A28))</f>
        <v>3579.3419999999996</v>
      </c>
      <c r="N28" s="160">
        <f>IF($AF$1,SUMIFS('All Employees by Mode'!AA:AA,'All Employees by Mode'!$J:$J,"="&amp;$A28,'All Employees by Mode'!$BE:$BE,"=No"),SUMIFS('All Employees by Mode'!AA:AA,'All Employees by Mode'!$J:$J,"="&amp;$A28))</f>
        <v>984.01000000000022</v>
      </c>
      <c r="O28" s="160">
        <f>IF($AF$1,SUMIFS('All Employees by Mode'!AC:AC,'All Employees by Mode'!$J:$J,"="&amp;$A28,'All Employees by Mode'!$BE:$BE,"=No"),SUMIFS('All Employees by Mode'!AC:AC,'All Employees by Mode'!$J:$J,"="&amp;$A28))</f>
        <v>180.12999999999994</v>
      </c>
      <c r="P28" s="160">
        <f>IF($AF$1,SUMIFS('All Employees by Mode'!AE:AE,'All Employees by Mode'!$J:$J,"="&amp;$A28,'All Employees by Mode'!$BE:$BE,"=No"),SUMIFS('All Employees by Mode'!AE:AE,'All Employees by Mode'!$J:$J,"="&amp;$A28))</f>
        <v>575.47</v>
      </c>
      <c r="Q28" s="160">
        <f>IF($AF$1,SUMIFS('All Employees by Mode'!AG:AG,'All Employees by Mode'!$J:$J,"="&amp;$A28,'All Employees by Mode'!$BE:$BE,"=No"),SUMIFS('All Employees by Mode'!AG:AG,'All Employees by Mode'!$J:$J,"="&amp;$A28))</f>
        <v>58.62</v>
      </c>
      <c r="R28" s="160">
        <f>IF($AF$1,SUMIFS('All Employees by Mode'!AI:AI,'All Employees by Mode'!$J:$J,"="&amp;$A28,'All Employees by Mode'!$BE:$BE,"=No"),SUMIFS('All Employees by Mode'!AI:AI,'All Employees by Mode'!$J:$J,"="&amp;$A28))</f>
        <v>5377.5719999999992</v>
      </c>
      <c r="S28" s="161">
        <f>IF($AF$1,SUMIFS('All Employees by Mode'!AK:AK,'All Employees by Mode'!$J:$J,"="&amp;$A28,'All Employees by Mode'!$BE:$BE,"=No"),SUMIFS('All Employees by Mode'!AK:AK,'All Employees by Mode'!$J:$J,"="&amp;$A28))</f>
        <v>192534161</v>
      </c>
      <c r="T28" s="161">
        <f>IF($AF$1,SUMIFS('All Employees by Mode'!AM:AM,'All Employees by Mode'!$J:$J,"="&amp;$A28,'All Employees by Mode'!$BE:$BE,"=No"),SUMIFS('All Employees by Mode'!AM:AM,'All Employees by Mode'!$J:$J,"="&amp;$A28))</f>
        <v>57022548</v>
      </c>
      <c r="U28" s="161">
        <f>IF($AF$1,SUMIFS('All Employees by Mode'!AO:AO,'All Employees by Mode'!$J:$J,"="&amp;$A28,'All Employees by Mode'!$BE:$BE,"=No"),SUMIFS('All Employees by Mode'!AO:AO,'All Employees by Mode'!$J:$J,"="&amp;$A28))</f>
        <v>10017332</v>
      </c>
      <c r="V28" s="161">
        <f>IF($AF$1,SUMIFS('All Employees by Mode'!AQ:AQ,'All Employees by Mode'!$J:$J,"="&amp;$A28,'All Employees by Mode'!$BE:$BE,"=No"),SUMIFS('All Employees by Mode'!AQ:AQ,'All Employees by Mode'!$J:$J,"="&amp;$A28))</f>
        <v>31114302</v>
      </c>
      <c r="W28" s="161">
        <f>IF($AF$1,SUMIFS('All Employees by Mode'!AS:AS,'All Employees by Mode'!$J:$J,"="&amp;$A28,'All Employees by Mode'!$BE:$BE,"=No"),SUMIFS('All Employees by Mode'!AS:AS,'All Employees by Mode'!$J:$J,"="&amp;$A28))</f>
        <v>290688343</v>
      </c>
      <c r="X28" s="162">
        <f t="shared" si="14"/>
        <v>29.955440592019855</v>
      </c>
      <c r="Y28" s="162">
        <f t="shared" si="15"/>
        <v>31.018651156946166</v>
      </c>
      <c r="Z28" s="162">
        <f t="shared" si="16"/>
        <v>33.05133890274643</v>
      </c>
      <c r="AA28" s="162">
        <f t="shared" si="17"/>
        <v>32.729158689752381</v>
      </c>
      <c r="AB28" s="272">
        <f t="shared" si="18"/>
        <v>30.536327764265643</v>
      </c>
      <c r="AC28" s="93"/>
      <c r="AD28" s="94"/>
      <c r="AE28" s="94"/>
      <c r="AF28" s="94"/>
      <c r="AG28" s="94"/>
      <c r="AH28" s="94"/>
      <c r="AI28" s="94"/>
      <c r="AJ28" s="94"/>
      <c r="AK28" s="94"/>
      <c r="AL28" s="94"/>
      <c r="AM28" s="94"/>
      <c r="AN28" s="94"/>
      <c r="AO28" s="94"/>
      <c r="AP28" s="94"/>
      <c r="AQ28" s="94"/>
      <c r="AR28" s="94"/>
      <c r="AS28" s="94"/>
      <c r="AT28" s="94"/>
      <c r="AU28" s="94"/>
      <c r="AV28" s="94"/>
    </row>
    <row r="29" spans="1:48" s="95" customFormat="1" ht="11.25" customHeight="1">
      <c r="A29" s="177" t="s">
        <v>41</v>
      </c>
      <c r="B29" s="178" t="s">
        <v>101</v>
      </c>
      <c r="C29" s="179"/>
      <c r="D29" s="177"/>
      <c r="E29" s="180"/>
      <c r="F29" s="160">
        <f>IF($AF$1,SUMIFS('All Employees by Mode'!L:L,'All Employees by Mode'!$J:$J,"="&amp;$A29,'All Employees by Mode'!$BE:$BE,"=No"),SUMIFS('All Employees by Mode'!L:L,'All Employees by Mode'!$J:$J,"="&amp;$A29))</f>
        <v>4981</v>
      </c>
      <c r="G29" s="160">
        <f>IF($AF$1,SUMIFS('All Employees by Mode'!M:M,'All Employees by Mode'!$J:$J,"="&amp;$A29,'All Employees by Mode'!$BE:$BE,"=No"),SUMIFS('All Employees by Mode'!M:M,'All Employees by Mode'!$J:$J,"="&amp;$A29))</f>
        <v>18417343</v>
      </c>
      <c r="H29" s="160">
        <f>IF($AF$1,SUMIFS('All Employees by Mode'!O:O,'All Employees by Mode'!$J:$J,"="&amp;$A29,'All Employees by Mode'!$BE:$BE,"=No"),SUMIFS('All Employees by Mode'!O:O,'All Employees by Mode'!$J:$J,"="&amp;$A29))</f>
        <v>12813965</v>
      </c>
      <c r="I29" s="160">
        <f>IF($AF$1,SUMIFS('All Employees by Mode'!Q:Q,'All Employees by Mode'!$J:$J,"="&amp;$A29,'All Employees by Mode'!$BE:$BE,"=No"),SUMIFS('All Employees by Mode'!Q:Q,'All Employees by Mode'!$J:$J,"="&amp;$A29))</f>
        <v>10227088</v>
      </c>
      <c r="J29" s="160">
        <f>IF($AF$1,SUMIFS('All Employees by Mode'!S:S,'All Employees by Mode'!$J:$J,"="&amp;$A29,'All Employees by Mode'!$BE:$BE,"=No"),SUMIFS('All Employees by Mode'!S:S,'All Employees by Mode'!$J:$J,"="&amp;$A29))</f>
        <v>4031001</v>
      </c>
      <c r="K29" s="160">
        <f>IF($AF$1,SUMIFS('All Employees by Mode'!U:U,'All Employees by Mode'!$J:$J,"="&amp;$A29,'All Employees by Mode'!$BE:$BE,"=No"),SUMIFS('All Employees by Mode'!U:U,'All Employees by Mode'!$J:$J,"="&amp;$A29))</f>
        <v>2740160</v>
      </c>
      <c r="L29" s="160">
        <f>IF($AF$1,SUMIFS('All Employees by Mode'!W:W,'All Employees by Mode'!$J:$J,"="&amp;$A29,'All Employees by Mode'!$BE:$BE,"=No"),SUMIFS('All Employees by Mode'!W:W,'All Employees by Mode'!$J:$J,"="&amp;$A29))</f>
        <v>48229557</v>
      </c>
      <c r="M29" s="160">
        <f>IF($AF$1,SUMIFS('All Employees by Mode'!Y:Y,'All Employees by Mode'!$J:$J,"="&amp;$A29,'All Employees by Mode'!$BE:$BE,"=No"),SUMIFS('All Employees by Mode'!Y:Y,'All Employees by Mode'!$J:$J,"="&amp;$A29))</f>
        <v>8567.7999999999993</v>
      </c>
      <c r="N29" s="160">
        <f>IF($AF$1,SUMIFS('All Employees by Mode'!AA:AA,'All Employees by Mode'!$J:$J,"="&amp;$A29,'All Employees by Mode'!$BE:$BE,"=No"),SUMIFS('All Employees by Mode'!AA:AA,'All Employees by Mode'!$J:$J,"="&amp;$A29))</f>
        <v>6856.6</v>
      </c>
      <c r="O29" s="160">
        <f>IF($AF$1,SUMIFS('All Employees by Mode'!AC:AC,'All Employees by Mode'!$J:$J,"="&amp;$A29,'All Employees by Mode'!$BE:$BE,"=No"),SUMIFS('All Employees by Mode'!AC:AC,'All Employees by Mode'!$J:$J,"="&amp;$A29))</f>
        <v>5488.6</v>
      </c>
      <c r="P29" s="160">
        <f>IF($AF$1,SUMIFS('All Employees by Mode'!AE:AE,'All Employees by Mode'!$J:$J,"="&amp;$A29,'All Employees by Mode'!$BE:$BE,"=No"),SUMIFS('All Employees by Mode'!AE:AE,'All Employees by Mode'!$J:$J,"="&amp;$A29))</f>
        <v>2147.8000000000002</v>
      </c>
      <c r="Q29" s="160">
        <f>IF($AF$1,SUMIFS('All Employees by Mode'!AG:AG,'All Employees by Mode'!$J:$J,"="&amp;$A29,'All Employees by Mode'!$BE:$BE,"=No"),SUMIFS('All Employees by Mode'!AG:AG,'All Employees by Mode'!$J:$J,"="&amp;$A29))</f>
        <v>1579.4</v>
      </c>
      <c r="R29" s="160">
        <f>IF($AF$1,SUMIFS('All Employees by Mode'!AI:AI,'All Employees by Mode'!$J:$J,"="&amp;$A29,'All Employees by Mode'!$BE:$BE,"=No"),SUMIFS('All Employees by Mode'!AI:AI,'All Employees by Mode'!$J:$J,"="&amp;$A29))</f>
        <v>24640.2</v>
      </c>
      <c r="S29" s="161">
        <f>IF($AF$1,SUMIFS('All Employees by Mode'!AK:AK,'All Employees by Mode'!$J:$J,"="&amp;$A29,'All Employees by Mode'!$BE:$BE,"=No"),SUMIFS('All Employees by Mode'!AK:AK,'All Employees by Mode'!$J:$J,"="&amp;$A29))</f>
        <v>694080839</v>
      </c>
      <c r="T29" s="161">
        <f>IF($AF$1,SUMIFS('All Employees by Mode'!AM:AM,'All Employees by Mode'!$J:$J,"="&amp;$A29,'All Employees by Mode'!$BE:$BE,"=No"),SUMIFS('All Employees by Mode'!AM:AM,'All Employees by Mode'!$J:$J,"="&amp;$A29))</f>
        <v>459100524</v>
      </c>
      <c r="U29" s="161">
        <f>IF($AF$1,SUMIFS('All Employees by Mode'!AO:AO,'All Employees by Mode'!$J:$J,"="&amp;$A29,'All Employees by Mode'!$BE:$BE,"=No"),SUMIFS('All Employees by Mode'!AO:AO,'All Employees by Mode'!$J:$J,"="&amp;$A29))</f>
        <v>375646121</v>
      </c>
      <c r="V29" s="161">
        <f>IF($AF$1,SUMIFS('All Employees by Mode'!AQ:AQ,'All Employees by Mode'!$J:$J,"="&amp;$A29,'All Employees by Mode'!$BE:$BE,"=No"),SUMIFS('All Employees by Mode'!AQ:AQ,'All Employees by Mode'!$J:$J,"="&amp;$A29))</f>
        <v>151311221</v>
      </c>
      <c r="W29" s="161">
        <f>IF($AF$1,SUMIFS('All Employees by Mode'!AS:AS,'All Employees by Mode'!$J:$J,"="&amp;$A29,'All Employees by Mode'!$BE:$BE,"=No"),SUMIFS('All Employees by Mode'!AS:AS,'All Employees by Mode'!$J:$J,"="&amp;$A29))</f>
        <v>1680138705</v>
      </c>
      <c r="X29" s="162">
        <f t="shared" si="14"/>
        <v>37.686263376861689</v>
      </c>
      <c r="Y29" s="162">
        <f t="shared" si="15"/>
        <v>35.828139377624332</v>
      </c>
      <c r="Z29" s="162">
        <f t="shared" si="16"/>
        <v>36.730506376790736</v>
      </c>
      <c r="AA29" s="162">
        <f t="shared" si="17"/>
        <v>37.536885006974693</v>
      </c>
      <c r="AB29" s="272">
        <f t="shared" si="18"/>
        <v>36.934732394891938</v>
      </c>
      <c r="AC29" s="93"/>
      <c r="AD29" s="94"/>
      <c r="AE29" s="94"/>
      <c r="AF29" s="94"/>
      <c r="AG29" s="94"/>
      <c r="AH29" s="94"/>
      <c r="AI29" s="94"/>
      <c r="AJ29" s="94"/>
      <c r="AK29" s="94"/>
      <c r="AL29" s="94"/>
      <c r="AM29" s="94"/>
      <c r="AN29" s="94"/>
      <c r="AO29" s="94"/>
      <c r="AP29" s="94"/>
      <c r="AQ29" s="94"/>
      <c r="AR29" s="94"/>
      <c r="AS29" s="94"/>
      <c r="AT29" s="94"/>
      <c r="AU29" s="94"/>
      <c r="AV29" s="94"/>
    </row>
    <row r="30" spans="1:48" s="95" customFormat="1" ht="11.25" customHeight="1">
      <c r="A30" s="177" t="s">
        <v>10</v>
      </c>
      <c r="B30" s="178" t="s">
        <v>102</v>
      </c>
      <c r="C30" s="179"/>
      <c r="D30" s="177"/>
      <c r="E30" s="180"/>
      <c r="F30" s="160">
        <f>IF($AF$1,SUMIFS('All Employees by Mode'!L:L,'All Employees by Mode'!$J:$J,"="&amp;$A30,'All Employees by Mode'!$BE:$BE,"=No"),SUMIFS('All Employees by Mode'!L:L,'All Employees by Mode'!$J:$J,"="&amp;$A30))</f>
        <v>5719</v>
      </c>
      <c r="G30" s="160">
        <f>IF($AF$1,SUMIFS('All Employees by Mode'!M:M,'All Employees by Mode'!$J:$J,"="&amp;$A30,'All Employees by Mode'!$BE:$BE,"=No"),SUMIFS('All Employees by Mode'!M:M,'All Employees by Mode'!$J:$J,"="&amp;$A30))</f>
        <v>16293928</v>
      </c>
      <c r="H30" s="160">
        <f>IF($AF$1,SUMIFS('All Employees by Mode'!O:O,'All Employees by Mode'!$J:$J,"="&amp;$A30,'All Employees by Mode'!$BE:$BE,"=No"),SUMIFS('All Employees by Mode'!O:O,'All Employees by Mode'!$J:$J,"="&amp;$A30))</f>
        <v>1725145</v>
      </c>
      <c r="I30" s="160">
        <f>IF($AF$1,SUMIFS('All Employees by Mode'!Q:Q,'All Employees by Mode'!$J:$J,"="&amp;$A30,'All Employees by Mode'!$BE:$BE,"=No"),SUMIFS('All Employees by Mode'!Q:Q,'All Employees by Mode'!$J:$J,"="&amp;$A30))</f>
        <v>378093</v>
      </c>
      <c r="J30" s="160">
        <f>IF($AF$1,SUMIFS('All Employees by Mode'!S:S,'All Employees by Mode'!$J:$J,"="&amp;$A30,'All Employees by Mode'!$BE:$BE,"=No"),SUMIFS('All Employees by Mode'!S:S,'All Employees by Mode'!$J:$J,"="&amp;$A30))</f>
        <v>1989660</v>
      </c>
      <c r="K30" s="160">
        <f>IF($AF$1,SUMIFS('All Employees by Mode'!U:U,'All Employees by Mode'!$J:$J,"="&amp;$A30,'All Employees by Mode'!$BE:$BE,"=No"),SUMIFS('All Employees by Mode'!U:U,'All Employees by Mode'!$J:$J,"="&amp;$A30))</f>
        <v>11686</v>
      </c>
      <c r="L30" s="160">
        <f>IF($AF$1,SUMIFS('All Employees by Mode'!W:W,'All Employees by Mode'!$J:$J,"="&amp;$A30,'All Employees by Mode'!$BE:$BE,"=No"),SUMIFS('All Employees by Mode'!W:W,'All Employees by Mode'!$J:$J,"="&amp;$A30))</f>
        <v>20398512</v>
      </c>
      <c r="M30" s="160">
        <f>IF($AF$1,SUMIFS('All Employees by Mode'!Y:Y,'All Employees by Mode'!$J:$J,"="&amp;$A30,'All Employees by Mode'!$BE:$BE,"=No"),SUMIFS('All Employees by Mode'!Y:Y,'All Employees by Mode'!$J:$J,"="&amp;$A30))</f>
        <v>9358.0129999999972</v>
      </c>
      <c r="N30" s="160">
        <f>IF($AF$1,SUMIFS('All Employees by Mode'!AA:AA,'All Employees by Mode'!$J:$J,"="&amp;$A30,'All Employees by Mode'!$BE:$BE,"=No"),SUMIFS('All Employees by Mode'!AA:AA,'All Employees by Mode'!$J:$J,"="&amp;$A30))</f>
        <v>943.66722600000014</v>
      </c>
      <c r="O30" s="160">
        <f>IF($AF$1,SUMIFS('All Employees by Mode'!AC:AC,'All Employees by Mode'!$J:$J,"="&amp;$A30,'All Employees by Mode'!$BE:$BE,"=No"),SUMIFS('All Employees by Mode'!AC:AC,'All Employees by Mode'!$J:$J,"="&amp;$A30))</f>
        <v>226.40800000000007</v>
      </c>
      <c r="P30" s="160">
        <f>IF($AF$1,SUMIFS('All Employees by Mode'!AE:AE,'All Employees by Mode'!$J:$J,"="&amp;$A30,'All Employees by Mode'!$BE:$BE,"=No"),SUMIFS('All Employees by Mode'!AE:AE,'All Employees by Mode'!$J:$J,"="&amp;$A30))</f>
        <v>1192.566</v>
      </c>
      <c r="Q30" s="160">
        <f>IF($AF$1,SUMIFS('All Employees by Mode'!AG:AG,'All Employees by Mode'!$J:$J,"="&amp;$A30,'All Employees by Mode'!$BE:$BE,"=No"),SUMIFS('All Employees by Mode'!AG:AG,'All Employees by Mode'!$J:$J,"="&amp;$A30))</f>
        <v>20.521999999999998</v>
      </c>
      <c r="R30" s="160">
        <f>IF($AF$1,SUMIFS('All Employees by Mode'!AI:AI,'All Employees by Mode'!$J:$J,"="&amp;$A30,'All Employees by Mode'!$BE:$BE,"=No"),SUMIFS('All Employees by Mode'!AI:AI,'All Employees by Mode'!$J:$J,"="&amp;$A30))</f>
        <v>11741.176226000007</v>
      </c>
      <c r="S30" s="161">
        <f>IF($AF$1,SUMIFS('All Employees by Mode'!AK:AK,'All Employees by Mode'!$J:$J,"="&amp;$A30,'All Employees by Mode'!$BE:$BE,"=No"),SUMIFS('All Employees by Mode'!AK:AK,'All Employees by Mode'!$J:$J,"="&amp;$A30))</f>
        <v>279136937</v>
      </c>
      <c r="T30" s="161">
        <f>IF($AF$1,SUMIFS('All Employees by Mode'!AM:AM,'All Employees by Mode'!$J:$J,"="&amp;$A30,'All Employees by Mode'!$BE:$BE,"=No"),SUMIFS('All Employees by Mode'!AM:AM,'All Employees by Mode'!$J:$J,"="&amp;$A30))</f>
        <v>38778404</v>
      </c>
      <c r="U30" s="161">
        <f>IF($AF$1,SUMIFS('All Employees by Mode'!AO:AO,'All Employees by Mode'!$J:$J,"="&amp;$A30,'All Employees by Mode'!$BE:$BE,"=No"),SUMIFS('All Employees by Mode'!AO:AO,'All Employees by Mode'!$J:$J,"="&amp;$A30))</f>
        <v>7460960</v>
      </c>
      <c r="V30" s="161">
        <f>IF($AF$1,SUMIFS('All Employees by Mode'!AQ:AQ,'All Employees by Mode'!$J:$J,"="&amp;$A30,'All Employees by Mode'!$BE:$BE,"=No"),SUMIFS('All Employees by Mode'!AQ:AQ,'All Employees by Mode'!$J:$J,"="&amp;$A30))</f>
        <v>52668066</v>
      </c>
      <c r="W30" s="161">
        <f>IF($AF$1,SUMIFS('All Employees by Mode'!AS:AS,'All Employees by Mode'!$J:$J,"="&amp;$A30,'All Employees by Mode'!$BE:$BE,"=No"),SUMIFS('All Employees by Mode'!AS:AS,'All Employees by Mode'!$J:$J,"="&amp;$A30))</f>
        <v>378044367</v>
      </c>
      <c r="X30" s="162">
        <f t="shared" si="14"/>
        <v>17.131347149686682</v>
      </c>
      <c r="Y30" s="162">
        <f t="shared" si="15"/>
        <v>22.478344718849719</v>
      </c>
      <c r="Z30" s="162">
        <f t="shared" si="16"/>
        <v>19.733134440468351</v>
      </c>
      <c r="AA30" s="162">
        <f t="shared" si="17"/>
        <v>26.470887488314588</v>
      </c>
      <c r="AB30" s="272">
        <f t="shared" si="18"/>
        <v>18.54356175895159</v>
      </c>
      <c r="AC30" s="93"/>
      <c r="AD30" s="94"/>
      <c r="AE30" s="94"/>
      <c r="AF30" s="94"/>
      <c r="AG30" s="94"/>
      <c r="AH30" s="94"/>
      <c r="AI30" s="94"/>
      <c r="AJ30" s="94"/>
      <c r="AK30" s="94"/>
      <c r="AL30" s="94"/>
      <c r="AM30" s="94"/>
      <c r="AN30" s="94"/>
      <c r="AO30" s="94"/>
      <c r="AP30" s="94"/>
      <c r="AQ30" s="94"/>
      <c r="AR30" s="94"/>
      <c r="AS30" s="94"/>
      <c r="AT30" s="94"/>
      <c r="AU30" s="94"/>
      <c r="AV30" s="94"/>
    </row>
    <row r="31" spans="1:48" s="95" customFormat="1" ht="11.25" customHeight="1">
      <c r="A31" s="177" t="s">
        <v>19</v>
      </c>
      <c r="B31" s="178" t="s">
        <v>103</v>
      </c>
      <c r="C31" s="179"/>
      <c r="D31" s="177"/>
      <c r="E31" s="180"/>
      <c r="F31" s="160">
        <f>IF($AF$1,SUMIFS('All Employees by Mode'!L:L,'All Employees by Mode'!$J:$J,"="&amp;$A31,'All Employees by Mode'!$BE:$BE,"=No"),SUMIFS('All Employees by Mode'!L:L,'All Employees by Mode'!$J:$J,"="&amp;$A31))</f>
        <v>75</v>
      </c>
      <c r="G31" s="160">
        <f>IF($AF$1,SUMIFS('All Employees by Mode'!M:M,'All Employees by Mode'!$J:$J,"="&amp;$A31,'All Employees by Mode'!$BE:$BE,"=No"),SUMIFS('All Employees by Mode'!M:M,'All Employees by Mode'!$J:$J,"="&amp;$A31))</f>
        <v>5228487</v>
      </c>
      <c r="H31" s="160">
        <f>IF($AF$1,SUMIFS('All Employees by Mode'!O:O,'All Employees by Mode'!$J:$J,"="&amp;$A31,'All Employees by Mode'!$BE:$BE,"=No"),SUMIFS('All Employees by Mode'!O:O,'All Employees by Mode'!$J:$J,"="&amp;$A31))</f>
        <v>737555</v>
      </c>
      <c r="I31" s="160">
        <f>IF($AF$1,SUMIFS('All Employees by Mode'!Q:Q,'All Employees by Mode'!$J:$J,"="&amp;$A31,'All Employees by Mode'!$BE:$BE,"=No"),SUMIFS('All Employees by Mode'!Q:Q,'All Employees by Mode'!$J:$J,"="&amp;$A31))</f>
        <v>294955</v>
      </c>
      <c r="J31" s="160">
        <f>IF($AF$1,SUMIFS('All Employees by Mode'!S:S,'All Employees by Mode'!$J:$J,"="&amp;$A31,'All Employees by Mode'!$BE:$BE,"=No"),SUMIFS('All Employees by Mode'!S:S,'All Employees by Mode'!$J:$J,"="&amp;$A31))</f>
        <v>686727</v>
      </c>
      <c r="K31" s="160">
        <f>IF($AF$1,SUMIFS('All Employees by Mode'!U:U,'All Employees by Mode'!$J:$J,"="&amp;$A31,'All Employees by Mode'!$BE:$BE,"=No"),SUMIFS('All Employees by Mode'!U:U,'All Employees by Mode'!$J:$J,"="&amp;$A31))</f>
        <v>207612</v>
      </c>
      <c r="L31" s="160">
        <f>IF($AF$1,SUMIFS('All Employees by Mode'!W:W,'All Employees by Mode'!$J:$J,"="&amp;$A31,'All Employees by Mode'!$BE:$BE,"=No"),SUMIFS('All Employees by Mode'!W:W,'All Employees by Mode'!$J:$J,"="&amp;$A31))</f>
        <v>7155336</v>
      </c>
      <c r="M31" s="160">
        <f>IF($AF$1,SUMIFS('All Employees by Mode'!Y:Y,'All Employees by Mode'!$J:$J,"="&amp;$A31,'All Employees by Mode'!$BE:$BE,"=No"),SUMIFS('All Employees by Mode'!Y:Y,'All Employees by Mode'!$J:$J,"="&amp;$A31))</f>
        <v>2944.7</v>
      </c>
      <c r="N31" s="160">
        <f>IF($AF$1,SUMIFS('All Employees by Mode'!AA:AA,'All Employees by Mode'!$J:$J,"="&amp;$A31,'All Employees by Mode'!$BE:$BE,"=No"),SUMIFS('All Employees by Mode'!AA:AA,'All Employees by Mode'!$J:$J,"="&amp;$A31))</f>
        <v>357.95</v>
      </c>
      <c r="O31" s="160">
        <f>IF($AF$1,SUMIFS('All Employees by Mode'!AC:AC,'All Employees by Mode'!$J:$J,"="&amp;$A31,'All Employees by Mode'!$BE:$BE,"=No"),SUMIFS('All Employees by Mode'!AC:AC,'All Employees by Mode'!$J:$J,"="&amp;$A31))</f>
        <v>145.4</v>
      </c>
      <c r="P31" s="160">
        <f>IF($AF$1,SUMIFS('All Employees by Mode'!AE:AE,'All Employees by Mode'!$J:$J,"="&amp;$A31,'All Employees by Mode'!$BE:$BE,"=No"),SUMIFS('All Employees by Mode'!AE:AE,'All Employees by Mode'!$J:$J,"="&amp;$A31))</f>
        <v>411.35</v>
      </c>
      <c r="Q31" s="160">
        <f>IF($AF$1,SUMIFS('All Employees by Mode'!AG:AG,'All Employees by Mode'!$J:$J,"="&amp;$A31,'All Employees by Mode'!$BE:$BE,"=No"),SUMIFS('All Employees by Mode'!AG:AG,'All Employees by Mode'!$J:$J,"="&amp;$A31))</f>
        <v>98.2</v>
      </c>
      <c r="R31" s="160">
        <f>IF($AF$1,SUMIFS('All Employees by Mode'!AI:AI,'All Employees by Mode'!$J:$J,"="&amp;$A31,'All Employees by Mode'!$BE:$BE,"=No"),SUMIFS('All Employees by Mode'!AI:AI,'All Employees by Mode'!$J:$J,"="&amp;$A31))</f>
        <v>3957.6</v>
      </c>
      <c r="S31" s="161">
        <f>IF($AF$1,SUMIFS('All Employees by Mode'!AK:AK,'All Employees by Mode'!$J:$J,"="&amp;$A31,'All Employees by Mode'!$BE:$BE,"=No"),SUMIFS('All Employees by Mode'!AK:AK,'All Employees by Mode'!$J:$J,"="&amp;$A31))</f>
        <v>174190081</v>
      </c>
      <c r="T31" s="161">
        <f>IF($AF$1,SUMIFS('All Employees by Mode'!AM:AM,'All Employees by Mode'!$J:$J,"="&amp;$A31,'All Employees by Mode'!$BE:$BE,"=No"),SUMIFS('All Employees by Mode'!AM:AM,'All Employees by Mode'!$J:$J,"="&amp;$A31))</f>
        <v>26281875</v>
      </c>
      <c r="U31" s="161">
        <f>IF($AF$1,SUMIFS('All Employees by Mode'!AO:AO,'All Employees by Mode'!$J:$J,"="&amp;$A31,'All Employees by Mode'!$BE:$BE,"=No"),SUMIFS('All Employees by Mode'!AO:AO,'All Employees by Mode'!$J:$J,"="&amp;$A31))</f>
        <v>9328502</v>
      </c>
      <c r="V31" s="161">
        <f>IF($AF$1,SUMIFS('All Employees by Mode'!AQ:AQ,'All Employees by Mode'!$J:$J,"="&amp;$A31,'All Employees by Mode'!$BE:$BE,"=No"),SUMIFS('All Employees by Mode'!AQ:AQ,'All Employees by Mode'!$J:$J,"="&amp;$A31))</f>
        <v>24928742</v>
      </c>
      <c r="W31" s="161">
        <f>IF($AF$1,SUMIFS('All Employees by Mode'!AS:AS,'All Employees by Mode'!$J:$J,"="&amp;$A31,'All Employees by Mode'!$BE:$BE,"=No"),SUMIFS('All Employees by Mode'!AS:AS,'All Employees by Mode'!$J:$J,"="&amp;$A31))</f>
        <v>234729200</v>
      </c>
      <c r="X31" s="162">
        <f t="shared" si="14"/>
        <v>33.31558077891367</v>
      </c>
      <c r="Y31" s="162">
        <f t="shared" si="15"/>
        <v>35.633783243283553</v>
      </c>
      <c r="Z31" s="162">
        <f t="shared" si="16"/>
        <v>31.626865115017544</v>
      </c>
      <c r="AA31" s="162">
        <f t="shared" si="17"/>
        <v>36.300803667250598</v>
      </c>
      <c r="AB31" s="272">
        <f t="shared" si="18"/>
        <v>33.785049607612507</v>
      </c>
      <c r="AC31" s="93"/>
      <c r="AD31" s="94"/>
      <c r="AE31" s="94"/>
      <c r="AF31" s="94"/>
      <c r="AG31" s="94"/>
      <c r="AH31" s="94"/>
      <c r="AI31" s="94"/>
      <c r="AJ31" s="94"/>
      <c r="AK31" s="94"/>
      <c r="AL31" s="94"/>
      <c r="AM31" s="94"/>
      <c r="AN31" s="94"/>
      <c r="AO31" s="94"/>
      <c r="AP31" s="94"/>
      <c r="AQ31" s="94"/>
      <c r="AR31" s="94"/>
      <c r="AS31" s="94"/>
      <c r="AT31" s="94"/>
      <c r="AU31" s="94"/>
      <c r="AV31" s="94"/>
    </row>
    <row r="32" spans="1:48" s="95" customFormat="1" ht="11.25" customHeight="1">
      <c r="A32" s="177" t="s">
        <v>20</v>
      </c>
      <c r="B32" s="178" t="s">
        <v>104</v>
      </c>
      <c r="C32" s="179"/>
      <c r="D32" s="177"/>
      <c r="E32" s="180"/>
      <c r="F32" s="160">
        <f>IF($AF$1,SUMIFS('All Employees by Mode'!L:L,'All Employees by Mode'!$J:$J,"="&amp;$A32,'All Employees by Mode'!$BE:$BE,"=No"),SUMIFS('All Employees by Mode'!L:L,'All Employees by Mode'!$J:$J,"="&amp;$A32))</f>
        <v>9396</v>
      </c>
      <c r="G32" s="160">
        <f>IF($AF$1,SUMIFS('All Employees by Mode'!M:M,'All Employees by Mode'!$J:$J,"="&amp;$A32,'All Employees by Mode'!$BE:$BE,"=No"),SUMIFS('All Employees by Mode'!M:M,'All Employees by Mode'!$J:$J,"="&amp;$A32))</f>
        <v>39824258</v>
      </c>
      <c r="H32" s="160">
        <f>IF($AF$1,SUMIFS('All Employees by Mode'!O:O,'All Employees by Mode'!$J:$J,"="&amp;$A32,'All Employees by Mode'!$BE:$BE,"=No"),SUMIFS('All Employees by Mode'!O:O,'All Employees by Mode'!$J:$J,"="&amp;$A32))</f>
        <v>16620739</v>
      </c>
      <c r="I32" s="160">
        <f>IF($AF$1,SUMIFS('All Employees by Mode'!Q:Q,'All Employees by Mode'!$J:$J,"="&amp;$A32,'All Employees by Mode'!$BE:$BE,"=No"),SUMIFS('All Employees by Mode'!Q:Q,'All Employees by Mode'!$J:$J,"="&amp;$A32))</f>
        <v>31216392</v>
      </c>
      <c r="J32" s="160">
        <f>IF($AF$1,SUMIFS('All Employees by Mode'!S:S,'All Employees by Mode'!$J:$J,"="&amp;$A32,'All Employees by Mode'!$BE:$BE,"=No"),SUMIFS('All Employees by Mode'!S:S,'All Employees by Mode'!$J:$J,"="&amp;$A32))</f>
        <v>9925559</v>
      </c>
      <c r="K32" s="160">
        <f>IF($AF$1,SUMIFS('All Employees by Mode'!U:U,'All Employees by Mode'!$J:$J,"="&amp;$A32,'All Employees by Mode'!$BE:$BE,"=No"),SUMIFS('All Employees by Mode'!U:U,'All Employees by Mode'!$J:$J,"="&amp;$A32))</f>
        <v>10540150</v>
      </c>
      <c r="L32" s="160">
        <f>IF($AF$1,SUMIFS('All Employees by Mode'!W:W,'All Employees by Mode'!$J:$J,"="&amp;$A32,'All Employees by Mode'!$BE:$BE,"=No"),SUMIFS('All Employees by Mode'!W:W,'All Employees by Mode'!$J:$J,"="&amp;$A32))</f>
        <v>108127098</v>
      </c>
      <c r="M32" s="160">
        <f>IF($AF$1,SUMIFS('All Employees by Mode'!Y:Y,'All Employees by Mode'!$J:$J,"="&amp;$A32,'All Employees by Mode'!$BE:$BE,"=No"),SUMIFS('All Employees by Mode'!Y:Y,'All Employees by Mode'!$J:$J,"="&amp;$A32))</f>
        <v>20318.25</v>
      </c>
      <c r="N32" s="160">
        <f>IF($AF$1,SUMIFS('All Employees by Mode'!AA:AA,'All Employees by Mode'!$J:$J,"="&amp;$A32,'All Employees by Mode'!$BE:$BE,"=No"),SUMIFS('All Employees by Mode'!AA:AA,'All Employees by Mode'!$J:$J,"="&amp;$A32))</f>
        <v>9537.5300000000007</v>
      </c>
      <c r="O32" s="160">
        <f>IF($AF$1,SUMIFS('All Employees by Mode'!AC:AC,'All Employees by Mode'!$J:$J,"="&amp;$A32,'All Employees by Mode'!$BE:$BE,"=No"),SUMIFS('All Employees by Mode'!AC:AC,'All Employees by Mode'!$J:$J,"="&amp;$A32))</f>
        <v>17499.37</v>
      </c>
      <c r="P32" s="160">
        <f>IF($AF$1,SUMIFS('All Employees by Mode'!AE:AE,'All Employees by Mode'!$J:$J,"="&amp;$A32,'All Employees by Mode'!$BE:$BE,"=No"),SUMIFS('All Employees by Mode'!AE:AE,'All Employees by Mode'!$J:$J,"="&amp;$A32))</f>
        <v>5629.3200000000006</v>
      </c>
      <c r="Q32" s="160">
        <f>IF($AF$1,SUMIFS('All Employees by Mode'!AG:AG,'All Employees by Mode'!$J:$J,"="&amp;$A32,'All Employees by Mode'!$BE:$BE,"=No"),SUMIFS('All Employees by Mode'!AG:AG,'All Employees by Mode'!$J:$J,"="&amp;$A32))</f>
        <v>5283.34</v>
      </c>
      <c r="R32" s="160">
        <f>IF($AF$1,SUMIFS('All Employees by Mode'!AI:AI,'All Employees by Mode'!$J:$J,"="&amp;$A32,'All Employees by Mode'!$BE:$BE,"=No"),SUMIFS('All Employees by Mode'!AI:AI,'All Employees by Mode'!$J:$J,"="&amp;$A32))</f>
        <v>58267.81</v>
      </c>
      <c r="S32" s="161">
        <f>IF($AF$1,SUMIFS('All Employees by Mode'!AK:AK,'All Employees by Mode'!$J:$J,"="&amp;$A32,'All Employees by Mode'!$BE:$BE,"=No"),SUMIFS('All Employees by Mode'!AK:AK,'All Employees by Mode'!$J:$J,"="&amp;$A32))</f>
        <v>1478131081</v>
      </c>
      <c r="T32" s="161">
        <f>IF($AF$1,SUMIFS('All Employees by Mode'!AM:AM,'All Employees by Mode'!$J:$J,"="&amp;$A32,'All Employees by Mode'!$BE:$BE,"=No"),SUMIFS('All Employees by Mode'!AM:AM,'All Employees by Mode'!$J:$J,"="&amp;$A32))</f>
        <v>579411550</v>
      </c>
      <c r="U32" s="161">
        <f>IF($AF$1,SUMIFS('All Employees by Mode'!AO:AO,'All Employees by Mode'!$J:$J,"="&amp;$A32,'All Employees by Mode'!$BE:$BE,"=No"),SUMIFS('All Employees by Mode'!AO:AO,'All Employees by Mode'!$J:$J,"="&amp;$A32))</f>
        <v>1090458933</v>
      </c>
      <c r="V32" s="161">
        <f>IF($AF$1,SUMIFS('All Employees by Mode'!AQ:AQ,'All Employees by Mode'!$J:$J,"="&amp;$A32,'All Employees by Mode'!$BE:$BE,"=No"),SUMIFS('All Employees by Mode'!AQ:AQ,'All Employees by Mode'!$J:$J,"="&amp;$A32))</f>
        <v>528340949</v>
      </c>
      <c r="W32" s="161">
        <f>IF($AF$1,SUMIFS('All Employees by Mode'!AS:AS,'All Employees by Mode'!$J:$J,"="&amp;$A32,'All Employees by Mode'!$BE:$BE,"=No"),SUMIFS('All Employees by Mode'!AS:AS,'All Employees by Mode'!$J:$J,"="&amp;$A32))</f>
        <v>3676342513</v>
      </c>
      <c r="X32" s="162">
        <f t="shared" si="14"/>
        <v>37.116349562620854</v>
      </c>
      <c r="Y32" s="162">
        <f t="shared" si="15"/>
        <v>34.860757394722341</v>
      </c>
      <c r="Z32" s="162">
        <f t="shared" si="16"/>
        <v>34.932253958112774</v>
      </c>
      <c r="AA32" s="162">
        <f t="shared" si="17"/>
        <v>53.230346925548474</v>
      </c>
      <c r="AB32" s="272">
        <f t="shared" si="18"/>
        <v>37.672481703188424</v>
      </c>
      <c r="AC32" s="93"/>
      <c r="AD32" s="94"/>
      <c r="AE32" s="94"/>
      <c r="AF32" s="94"/>
      <c r="AG32" s="94"/>
      <c r="AH32" s="94"/>
      <c r="AI32" s="94"/>
      <c r="AJ32" s="94"/>
      <c r="AK32" s="94"/>
      <c r="AL32" s="94"/>
      <c r="AM32" s="94"/>
      <c r="AN32" s="94"/>
      <c r="AO32" s="94"/>
      <c r="AP32" s="94"/>
      <c r="AQ32" s="94"/>
      <c r="AR32" s="94"/>
      <c r="AS32" s="94"/>
      <c r="AT32" s="94"/>
      <c r="AU32" s="94"/>
      <c r="AV32" s="94"/>
    </row>
    <row r="33" spans="1:48" s="95" customFormat="1" ht="11.25" customHeight="1">
      <c r="A33" s="177" t="s">
        <v>78</v>
      </c>
      <c r="B33" s="178" t="s">
        <v>105</v>
      </c>
      <c r="C33" s="179"/>
      <c r="D33" s="177"/>
      <c r="E33" s="180"/>
      <c r="F33" s="160">
        <f>IF($AF$1,SUMIFS('All Employees by Mode'!L:L,'All Employees by Mode'!$J:$J,"="&amp;$A33,'All Employees by Mode'!$BE:$BE,"=No"),SUMIFS('All Employees by Mode'!L:L,'All Employees by Mode'!$J:$J,"="&amp;$A33))</f>
        <v>6</v>
      </c>
      <c r="G33" s="160">
        <f>IF($AF$1,SUMIFS('All Employees by Mode'!M:M,'All Employees by Mode'!$J:$J,"="&amp;$A33,'All Employees by Mode'!$BE:$BE,"=No"),SUMIFS('All Employees by Mode'!M:M,'All Employees by Mode'!$J:$J,"="&amp;$A33))</f>
        <v>28624</v>
      </c>
      <c r="H33" s="160">
        <f>IF($AF$1,SUMIFS('All Employees by Mode'!O:O,'All Employees by Mode'!$J:$J,"="&amp;$A33,'All Employees by Mode'!$BE:$BE,"=No"),SUMIFS('All Employees by Mode'!O:O,'All Employees by Mode'!$J:$J,"="&amp;$A33))</f>
        <v>3434</v>
      </c>
      <c r="I33" s="160">
        <f>IF($AF$1,SUMIFS('All Employees by Mode'!Q:Q,'All Employees by Mode'!$J:$J,"="&amp;$A33,'All Employees by Mode'!$BE:$BE,"=No"),SUMIFS('All Employees by Mode'!Q:Q,'All Employees by Mode'!$J:$J,"="&amp;$A33))</f>
        <v>8548</v>
      </c>
      <c r="J33" s="160">
        <f>IF($AF$1,SUMIFS('All Employees by Mode'!S:S,'All Employees by Mode'!$J:$J,"="&amp;$A33,'All Employees by Mode'!$BE:$BE,"=No"),SUMIFS('All Employees by Mode'!S:S,'All Employees by Mode'!$J:$J,"="&amp;$A33))</f>
        <v>12856</v>
      </c>
      <c r="K33" s="160">
        <f>IF($AF$1,SUMIFS('All Employees by Mode'!U:U,'All Employees by Mode'!$J:$J,"="&amp;$A33,'All Employees by Mode'!$BE:$BE,"=No"),SUMIFS('All Employees by Mode'!U:U,'All Employees by Mode'!$J:$J,"="&amp;$A33))</f>
        <v>605</v>
      </c>
      <c r="L33" s="160">
        <f>IF($AF$1,SUMIFS('All Employees by Mode'!W:W,'All Employees by Mode'!$J:$J,"="&amp;$A33,'All Employees by Mode'!$BE:$BE,"=No"),SUMIFS('All Employees by Mode'!W:W,'All Employees by Mode'!$J:$J,"="&amp;$A33))</f>
        <v>54067</v>
      </c>
      <c r="M33" s="160">
        <f>IF($AF$1,SUMIFS('All Employees by Mode'!Y:Y,'All Employees by Mode'!$J:$J,"="&amp;$A33,'All Employees by Mode'!$BE:$BE,"=No"),SUMIFS('All Employees by Mode'!Y:Y,'All Employees by Mode'!$J:$J,"="&amp;$A33))</f>
        <v>18</v>
      </c>
      <c r="N33" s="160">
        <f>IF($AF$1,SUMIFS('All Employees by Mode'!AA:AA,'All Employees by Mode'!$J:$J,"="&amp;$A33,'All Employees by Mode'!$BE:$BE,"=No"),SUMIFS('All Employees by Mode'!AA:AA,'All Employees by Mode'!$J:$J,"="&amp;$A33))</f>
        <v>1.5</v>
      </c>
      <c r="O33" s="160">
        <f>IF($AF$1,SUMIFS('All Employees by Mode'!AC:AC,'All Employees by Mode'!$J:$J,"="&amp;$A33,'All Employees by Mode'!$BE:$BE,"=No"),SUMIFS('All Employees by Mode'!AC:AC,'All Employees by Mode'!$J:$J,"="&amp;$A33))</f>
        <v>4.6999999999999993</v>
      </c>
      <c r="P33" s="160">
        <f>IF($AF$1,SUMIFS('All Employees by Mode'!AE:AE,'All Employees by Mode'!$J:$J,"="&amp;$A33,'All Employees by Mode'!$BE:$BE,"=No"),SUMIFS('All Employees by Mode'!AE:AE,'All Employees by Mode'!$J:$J,"="&amp;$A33))</f>
        <v>19.53</v>
      </c>
      <c r="Q33" s="160">
        <f>IF($AF$1,SUMIFS('All Employees by Mode'!AG:AG,'All Employees by Mode'!$J:$J,"="&amp;$A33,'All Employees by Mode'!$BE:$BE,"=No"),SUMIFS('All Employees by Mode'!AG:AG,'All Employees by Mode'!$J:$J,"="&amp;$A33))</f>
        <v>0.3</v>
      </c>
      <c r="R33" s="160">
        <f>IF($AF$1,SUMIFS('All Employees by Mode'!AI:AI,'All Employees by Mode'!$J:$J,"="&amp;$A33,'All Employees by Mode'!$BE:$BE,"=No"),SUMIFS('All Employees by Mode'!AI:AI,'All Employees by Mode'!$J:$J,"="&amp;$A33))</f>
        <v>44.03</v>
      </c>
      <c r="S33" s="161">
        <f>IF($AF$1,SUMIFS('All Employees by Mode'!AK:AK,'All Employees by Mode'!$J:$J,"="&amp;$A33,'All Employees by Mode'!$BE:$BE,"=No"),SUMIFS('All Employees by Mode'!AK:AK,'All Employees by Mode'!$J:$J,"="&amp;$A33))</f>
        <v>653919</v>
      </c>
      <c r="T33" s="161">
        <f>IF($AF$1,SUMIFS('All Employees by Mode'!AM:AM,'All Employees by Mode'!$J:$J,"="&amp;$A33,'All Employees by Mode'!$BE:$BE,"=No"),SUMIFS('All Employees by Mode'!AM:AM,'All Employees by Mode'!$J:$J,"="&amp;$A33))</f>
        <v>87082</v>
      </c>
      <c r="U33" s="161">
        <f>IF($AF$1,SUMIFS('All Employees by Mode'!AO:AO,'All Employees by Mode'!$J:$J,"="&amp;$A33,'All Employees by Mode'!$BE:$BE,"=No"),SUMIFS('All Employees by Mode'!AO:AO,'All Employees by Mode'!$J:$J,"="&amp;$A33))</f>
        <v>207719</v>
      </c>
      <c r="V33" s="161">
        <f>IF($AF$1,SUMIFS('All Employees by Mode'!AQ:AQ,'All Employees by Mode'!$J:$J,"="&amp;$A33,'All Employees by Mode'!$BE:$BE,"=No"),SUMIFS('All Employees by Mode'!AQ:AQ,'All Employees by Mode'!$J:$J,"="&amp;$A33))</f>
        <v>341044</v>
      </c>
      <c r="W33" s="161">
        <f>IF($AF$1,SUMIFS('All Employees by Mode'!AS:AS,'All Employees by Mode'!$J:$J,"="&amp;$A33,'All Employees by Mode'!$BE:$BE,"=No"),SUMIFS('All Employees by Mode'!AS:AS,'All Employees by Mode'!$J:$J,"="&amp;$A33))</f>
        <v>1289764</v>
      </c>
      <c r="X33" s="162">
        <f t="shared" si="14"/>
        <v>22.845129960871997</v>
      </c>
      <c r="Y33" s="162">
        <f t="shared" si="15"/>
        <v>25.358765288293537</v>
      </c>
      <c r="Z33" s="162">
        <f t="shared" si="16"/>
        <v>24.300304164716891</v>
      </c>
      <c r="AA33" s="162">
        <f t="shared" si="17"/>
        <v>26.528002489110143</v>
      </c>
      <c r="AB33" s="272">
        <f t="shared" si="18"/>
        <v>24.12487374209719</v>
      </c>
      <c r="AC33" s="93"/>
      <c r="AD33" s="94"/>
      <c r="AE33" s="94"/>
      <c r="AF33" s="94"/>
      <c r="AG33" s="94"/>
      <c r="AH33" s="94"/>
      <c r="AI33" s="94"/>
      <c r="AJ33" s="94"/>
      <c r="AK33" s="94"/>
      <c r="AL33" s="94"/>
      <c r="AM33" s="94"/>
      <c r="AN33" s="94"/>
      <c r="AO33" s="94"/>
      <c r="AP33" s="94"/>
      <c r="AQ33" s="94"/>
      <c r="AR33" s="94"/>
      <c r="AS33" s="94"/>
      <c r="AT33" s="94"/>
      <c r="AU33" s="94"/>
      <c r="AV33" s="94"/>
    </row>
    <row r="34" spans="1:48" s="95" customFormat="1" ht="11.25" customHeight="1">
      <c r="A34" s="177" t="s">
        <v>21</v>
      </c>
      <c r="B34" s="178" t="s">
        <v>106</v>
      </c>
      <c r="C34" s="179"/>
      <c r="D34" s="177"/>
      <c r="E34" s="180"/>
      <c r="F34" s="160">
        <f>IF($AF$1,SUMIFS('All Employees by Mode'!L:L,'All Employees by Mode'!$J:$J,"="&amp;$A34,'All Employees by Mode'!$BE:$BE,"=No"),SUMIFS('All Employees by Mode'!L:L,'All Employees by Mode'!$J:$J,"="&amp;$A34))</f>
        <v>1460</v>
      </c>
      <c r="G34" s="160">
        <f>IF($AF$1,SUMIFS('All Employees by Mode'!M:M,'All Employees by Mode'!$J:$J,"="&amp;$A34,'All Employees by Mode'!$BE:$BE,"=No"),SUMIFS('All Employees by Mode'!M:M,'All Employees by Mode'!$J:$J,"="&amp;$A34))</f>
        <v>9528395</v>
      </c>
      <c r="H34" s="160">
        <f>IF($AF$1,SUMIFS('All Employees by Mode'!O:O,'All Employees by Mode'!$J:$J,"="&amp;$A34,'All Employees by Mode'!$BE:$BE,"=No"),SUMIFS('All Employees by Mode'!O:O,'All Employees by Mode'!$J:$J,"="&amp;$A34))</f>
        <v>4344990</v>
      </c>
      <c r="I34" s="160">
        <f>IF($AF$1,SUMIFS('All Employees by Mode'!Q:Q,'All Employees by Mode'!$J:$J,"="&amp;$A34,'All Employees by Mode'!$BE:$BE,"=No"),SUMIFS('All Employees by Mode'!Q:Q,'All Employees by Mode'!$J:$J,"="&amp;$A34))</f>
        <v>4541673</v>
      </c>
      <c r="J34" s="160">
        <f>IF($AF$1,SUMIFS('All Employees by Mode'!S:S,'All Employees by Mode'!$J:$J,"="&amp;$A34,'All Employees by Mode'!$BE:$BE,"=No"),SUMIFS('All Employees by Mode'!S:S,'All Employees by Mode'!$J:$J,"="&amp;$A34))</f>
        <v>2269593</v>
      </c>
      <c r="K34" s="160">
        <f>IF($AF$1,SUMIFS('All Employees by Mode'!U:U,'All Employees by Mode'!$J:$J,"="&amp;$A34,'All Employees by Mode'!$BE:$BE,"=No"),SUMIFS('All Employees by Mode'!U:U,'All Employees by Mode'!$J:$J,"="&amp;$A34))</f>
        <v>1953012</v>
      </c>
      <c r="L34" s="160">
        <f>IF($AF$1,SUMIFS('All Employees by Mode'!W:W,'All Employees by Mode'!$J:$J,"="&amp;$A34,'All Employees by Mode'!$BE:$BE,"=No"),SUMIFS('All Employees by Mode'!W:W,'All Employees by Mode'!$J:$J,"="&amp;$A34))</f>
        <v>22637663</v>
      </c>
      <c r="M34" s="160">
        <f>IF($AF$1,SUMIFS('All Employees by Mode'!Y:Y,'All Employees by Mode'!$J:$J,"="&amp;$A34,'All Employees by Mode'!$BE:$BE,"=No"),SUMIFS('All Employees by Mode'!Y:Y,'All Employees by Mode'!$J:$J,"="&amp;$A34))</f>
        <v>5002.2840000000006</v>
      </c>
      <c r="N34" s="160">
        <f>IF($AF$1,SUMIFS('All Employees by Mode'!AA:AA,'All Employees by Mode'!$J:$J,"="&amp;$A34,'All Employees by Mode'!$BE:$BE,"=No"),SUMIFS('All Employees by Mode'!AA:AA,'All Employees by Mode'!$J:$J,"="&amp;$A34))</f>
        <v>2232.15</v>
      </c>
      <c r="O34" s="160">
        <f>IF($AF$1,SUMIFS('All Employees by Mode'!AC:AC,'All Employees by Mode'!$J:$J,"="&amp;$A34,'All Employees by Mode'!$BE:$BE,"=No"),SUMIFS('All Employees by Mode'!AC:AC,'All Employees by Mode'!$J:$J,"="&amp;$A34))</f>
        <v>2370.7600000000007</v>
      </c>
      <c r="P34" s="160">
        <f>IF($AF$1,SUMIFS('All Employees by Mode'!AE:AE,'All Employees by Mode'!$J:$J,"="&amp;$A34,'All Employees by Mode'!$BE:$BE,"=No"),SUMIFS('All Employees by Mode'!AE:AE,'All Employees by Mode'!$J:$J,"="&amp;$A34))</f>
        <v>1257.9949999999999</v>
      </c>
      <c r="Q34" s="160">
        <f>IF($AF$1,SUMIFS('All Employees by Mode'!AG:AG,'All Employees by Mode'!$J:$J,"="&amp;$A34,'All Employees by Mode'!$BE:$BE,"=No"),SUMIFS('All Employees by Mode'!AG:AG,'All Employees by Mode'!$J:$J,"="&amp;$A34))</f>
        <v>1083.3199999999997</v>
      </c>
      <c r="R34" s="160">
        <f>IF($AF$1,SUMIFS('All Employees by Mode'!AI:AI,'All Employees by Mode'!$J:$J,"="&amp;$A34,'All Employees by Mode'!$BE:$BE,"=No"),SUMIFS('All Employees by Mode'!AI:AI,'All Employees by Mode'!$J:$J,"="&amp;$A34))</f>
        <v>11946.508999999998</v>
      </c>
      <c r="S34" s="161">
        <f>IF($AF$1,SUMIFS('All Employees by Mode'!AK:AK,'All Employees by Mode'!$J:$J,"="&amp;$A34,'All Employees by Mode'!$BE:$BE,"=No"),SUMIFS('All Employees by Mode'!AK:AK,'All Employees by Mode'!$J:$J,"="&amp;$A34))</f>
        <v>272566761</v>
      </c>
      <c r="T34" s="161">
        <f>IF($AF$1,SUMIFS('All Employees by Mode'!AM:AM,'All Employees by Mode'!$J:$J,"="&amp;$A34,'All Employees by Mode'!$BE:$BE,"=No"),SUMIFS('All Employees by Mode'!AM:AM,'All Employees by Mode'!$J:$J,"="&amp;$A34))</f>
        <v>146749495</v>
      </c>
      <c r="U34" s="161">
        <f>IF($AF$1,SUMIFS('All Employees by Mode'!AO:AO,'All Employees by Mode'!$J:$J,"="&amp;$A34,'All Employees by Mode'!$BE:$BE,"=No"),SUMIFS('All Employees by Mode'!AO:AO,'All Employees by Mode'!$J:$J,"="&amp;$A34))</f>
        <v>145452449</v>
      </c>
      <c r="V34" s="161">
        <f>IF($AF$1,SUMIFS('All Employees by Mode'!AQ:AQ,'All Employees by Mode'!$J:$J,"="&amp;$A34,'All Employees by Mode'!$BE:$BE,"=No"),SUMIFS('All Employees by Mode'!AQ:AQ,'All Employees by Mode'!$J:$J,"="&amp;$A34))</f>
        <v>89871192</v>
      </c>
      <c r="W34" s="161">
        <f>IF($AF$1,SUMIFS('All Employees by Mode'!AS:AS,'All Employees by Mode'!$J:$J,"="&amp;$A34,'All Employees by Mode'!$BE:$BE,"=No"),SUMIFS('All Employees by Mode'!AS:AS,'All Employees by Mode'!$J:$J,"="&amp;$A34))</f>
        <v>654639897</v>
      </c>
      <c r="X34" s="162">
        <f t="shared" si="14"/>
        <v>28.605736957798243</v>
      </c>
      <c r="Y34" s="162">
        <f t="shared" si="15"/>
        <v>33.774414900839815</v>
      </c>
      <c r="Z34" s="162">
        <f t="shared" si="16"/>
        <v>32.026182642387511</v>
      </c>
      <c r="AA34" s="162">
        <f t="shared" si="17"/>
        <v>39.597933197714305</v>
      </c>
      <c r="AB34" s="272">
        <f t="shared" si="18"/>
        <v>31.648583145057657</v>
      </c>
      <c r="AC34" s="93"/>
      <c r="AD34" s="94"/>
      <c r="AE34" s="94"/>
      <c r="AF34" s="94"/>
      <c r="AG34" s="94"/>
      <c r="AH34" s="94"/>
      <c r="AI34" s="94"/>
      <c r="AJ34" s="94"/>
      <c r="AK34" s="94"/>
      <c r="AL34" s="94"/>
      <c r="AM34" s="94"/>
      <c r="AN34" s="94"/>
      <c r="AO34" s="94"/>
      <c r="AP34" s="94"/>
      <c r="AQ34" s="94"/>
      <c r="AR34" s="94"/>
      <c r="AS34" s="94"/>
      <c r="AT34" s="94"/>
      <c r="AU34" s="94"/>
      <c r="AV34" s="94"/>
    </row>
    <row r="35" spans="1:48" s="95" customFormat="1" ht="11.25" customHeight="1">
      <c r="A35" s="177" t="s">
        <v>34</v>
      </c>
      <c r="B35" s="178" t="s">
        <v>108</v>
      </c>
      <c r="C35" s="179"/>
      <c r="D35" s="177"/>
      <c r="E35" s="180"/>
      <c r="F35" s="160">
        <f>IF($AF$1,SUMIFS('All Employees by Mode'!L:L,'All Employees by Mode'!$J:$J,"="&amp;$A35,'All Employees by Mode'!$BE:$BE,"=No"),SUMIFS('All Employees by Mode'!L:L,'All Employees by Mode'!$J:$J,"="&amp;$A35))</f>
        <v>126</v>
      </c>
      <c r="G35" s="160">
        <f>IF($AF$1,SUMIFS('All Employees by Mode'!M:M,'All Employees by Mode'!$J:$J,"="&amp;$A35,'All Employees by Mode'!$BE:$BE,"=No"),SUMIFS('All Employees by Mode'!M:M,'All Employees by Mode'!$J:$J,"="&amp;$A35))</f>
        <v>367499</v>
      </c>
      <c r="H35" s="160">
        <f>IF($AF$1,SUMIFS('All Employees by Mode'!O:O,'All Employees by Mode'!$J:$J,"="&amp;$A35,'All Employees by Mode'!$BE:$BE,"=No"),SUMIFS('All Employees by Mode'!O:O,'All Employees by Mode'!$J:$J,"="&amp;$A35))</f>
        <v>327147</v>
      </c>
      <c r="I35" s="160">
        <f>IF($AF$1,SUMIFS('All Employees by Mode'!Q:Q,'All Employees by Mode'!$J:$J,"="&amp;$A35,'All Employees by Mode'!$BE:$BE,"=No"),SUMIFS('All Employees by Mode'!Q:Q,'All Employees by Mode'!$J:$J,"="&amp;$A35))</f>
        <v>156463</v>
      </c>
      <c r="J35" s="160">
        <f>IF($AF$1,SUMIFS('All Employees by Mode'!S:S,'All Employees by Mode'!$J:$J,"="&amp;$A35,'All Employees by Mode'!$BE:$BE,"=No"),SUMIFS('All Employees by Mode'!S:S,'All Employees by Mode'!$J:$J,"="&amp;$A35))</f>
        <v>156469</v>
      </c>
      <c r="K35" s="160">
        <f>IF($AF$1,SUMIFS('All Employees by Mode'!U:U,'All Employees by Mode'!$J:$J,"="&amp;$A35,'All Employees by Mode'!$BE:$BE,"=No"),SUMIFS('All Employees by Mode'!U:U,'All Employees by Mode'!$J:$J,"="&amp;$A35))</f>
        <v>0</v>
      </c>
      <c r="L35" s="160">
        <f>IF($AF$1,SUMIFS('All Employees by Mode'!W:W,'All Employees by Mode'!$J:$J,"="&amp;$A35,'All Employees by Mode'!$BE:$BE,"=No"),SUMIFS('All Employees by Mode'!W:W,'All Employees by Mode'!$J:$J,"="&amp;$A35))</f>
        <v>1007578</v>
      </c>
      <c r="M35" s="160">
        <f>IF($AF$1,SUMIFS('All Employees by Mode'!Y:Y,'All Employees by Mode'!$J:$J,"="&amp;$A35,'All Employees by Mode'!$BE:$BE,"=No"),SUMIFS('All Employees by Mode'!Y:Y,'All Employees by Mode'!$J:$J,"="&amp;$A35))</f>
        <v>186</v>
      </c>
      <c r="N35" s="160">
        <f>IF($AF$1,SUMIFS('All Employees by Mode'!AA:AA,'All Employees by Mode'!$J:$J,"="&amp;$A35,'All Employees by Mode'!$BE:$BE,"=No"),SUMIFS('All Employees by Mode'!AA:AA,'All Employees by Mode'!$J:$J,"="&amp;$A35))</f>
        <v>173</v>
      </c>
      <c r="O35" s="160">
        <f>IF($AF$1,SUMIFS('All Employees by Mode'!AC:AC,'All Employees by Mode'!$J:$J,"="&amp;$A35,'All Employees by Mode'!$BE:$BE,"=No"),SUMIFS('All Employees by Mode'!AC:AC,'All Employees by Mode'!$J:$J,"="&amp;$A35))</f>
        <v>73</v>
      </c>
      <c r="P35" s="160">
        <f>IF($AF$1,SUMIFS('All Employees by Mode'!AE:AE,'All Employees by Mode'!$J:$J,"="&amp;$A35,'All Employees by Mode'!$BE:$BE,"=No"),SUMIFS('All Employees by Mode'!AE:AE,'All Employees by Mode'!$J:$J,"="&amp;$A35))</f>
        <v>81</v>
      </c>
      <c r="Q35" s="160">
        <f>IF($AF$1,SUMIFS('All Employees by Mode'!AG:AG,'All Employees by Mode'!$J:$J,"="&amp;$A35,'All Employees by Mode'!$BE:$BE,"=No"),SUMIFS('All Employees by Mode'!AG:AG,'All Employees by Mode'!$J:$J,"="&amp;$A35))</f>
        <v>0</v>
      </c>
      <c r="R35" s="160">
        <f>IF($AF$1,SUMIFS('All Employees by Mode'!AI:AI,'All Employees by Mode'!$J:$J,"="&amp;$A35,'All Employees by Mode'!$BE:$BE,"=No"),SUMIFS('All Employees by Mode'!AI:AI,'All Employees by Mode'!$J:$J,"="&amp;$A35))</f>
        <v>513</v>
      </c>
      <c r="S35" s="161">
        <f>IF($AF$1,SUMIFS('All Employees by Mode'!AK:AK,'All Employees by Mode'!$J:$J,"="&amp;$A35,'All Employees by Mode'!$BE:$BE,"=No"),SUMIFS('All Employees by Mode'!AK:AK,'All Employees by Mode'!$J:$J,"="&amp;$A35))</f>
        <v>9386558</v>
      </c>
      <c r="T35" s="161">
        <f>IF($AF$1,SUMIFS('All Employees by Mode'!AM:AM,'All Employees by Mode'!$J:$J,"="&amp;$A35,'All Employees by Mode'!$BE:$BE,"=No"),SUMIFS('All Employees by Mode'!AM:AM,'All Employees by Mode'!$J:$J,"="&amp;$A35))</f>
        <v>7190349</v>
      </c>
      <c r="U35" s="161">
        <f>IF($AF$1,SUMIFS('All Employees by Mode'!AO:AO,'All Employees by Mode'!$J:$J,"="&amp;$A35,'All Employees by Mode'!$BE:$BE,"=No"),SUMIFS('All Employees by Mode'!AO:AO,'All Employees by Mode'!$J:$J,"="&amp;$A35))</f>
        <v>3594234</v>
      </c>
      <c r="V35" s="161">
        <f>IF($AF$1,SUMIFS('All Employees by Mode'!AQ:AQ,'All Employees by Mode'!$J:$J,"="&amp;$A35,'All Employees by Mode'!$BE:$BE,"=No"),SUMIFS('All Employees by Mode'!AQ:AQ,'All Employees by Mode'!$J:$J,"="&amp;$A35))</f>
        <v>4860158</v>
      </c>
      <c r="W35" s="161">
        <f>IF($AF$1,SUMIFS('All Employees by Mode'!AS:AS,'All Employees by Mode'!$J:$J,"="&amp;$A35,'All Employees by Mode'!$BE:$BE,"=No"),SUMIFS('All Employees by Mode'!AS:AS,'All Employees by Mode'!$J:$J,"="&amp;$A35))</f>
        <v>25031299</v>
      </c>
      <c r="X35" s="162">
        <f t="shared" si="14"/>
        <v>25.541723923058296</v>
      </c>
      <c r="Y35" s="162">
        <f t="shared" si="15"/>
        <v>21.978954414987758</v>
      </c>
      <c r="Z35" s="162">
        <f t="shared" si="16"/>
        <v>22.971782466142155</v>
      </c>
      <c r="AA35" s="162">
        <f t="shared" si="17"/>
        <v>31.061475436028861</v>
      </c>
      <c r="AB35" s="272">
        <f t="shared" si="18"/>
        <v>24.84303845459111</v>
      </c>
      <c r="AC35" s="93"/>
      <c r="AD35" s="94"/>
      <c r="AE35" s="94"/>
      <c r="AF35" s="94"/>
      <c r="AG35" s="94"/>
      <c r="AH35" s="94"/>
      <c r="AI35" s="94"/>
      <c r="AJ35" s="94"/>
      <c r="AK35" s="94"/>
      <c r="AL35" s="94"/>
      <c r="AM35" s="94"/>
      <c r="AN35" s="94"/>
      <c r="AO35" s="94"/>
      <c r="AP35" s="94"/>
      <c r="AQ35" s="94"/>
      <c r="AR35" s="94"/>
      <c r="AS35" s="94"/>
      <c r="AT35" s="94"/>
      <c r="AU35" s="94"/>
      <c r="AV35" s="94"/>
    </row>
    <row r="36" spans="1:48" s="95" customFormat="1" ht="11.25" customHeight="1">
      <c r="A36" s="177" t="s">
        <v>12</v>
      </c>
      <c r="B36" s="178" t="s">
        <v>110</v>
      </c>
      <c r="C36" s="179"/>
      <c r="D36" s="177"/>
      <c r="E36" s="180"/>
      <c r="F36" s="160">
        <f>IF($AF$1,SUMIFS('All Employees by Mode'!L:L,'All Employees by Mode'!$J:$J,"="&amp;$A36,'All Employees by Mode'!$BE:$BE,"=No"),SUMIFS('All Employees by Mode'!L:L,'All Employees by Mode'!$J:$J,"="&amp;$A36))</f>
        <v>173</v>
      </c>
      <c r="G36" s="160">
        <f>IF($AF$1,SUMIFS('All Employees by Mode'!M:M,'All Employees by Mode'!$J:$J,"="&amp;$A36,'All Employees by Mode'!$BE:$BE,"=No"),SUMIFS('All Employees by Mode'!M:M,'All Employees by Mode'!$J:$J,"="&amp;$A36))</f>
        <v>853905</v>
      </c>
      <c r="H36" s="160">
        <f>IF($AF$1,SUMIFS('All Employees by Mode'!O:O,'All Employees by Mode'!$J:$J,"="&amp;$A36,'All Employees by Mode'!$BE:$BE,"=No"),SUMIFS('All Employees by Mode'!O:O,'All Employees by Mode'!$J:$J,"="&amp;$A36))</f>
        <v>346574</v>
      </c>
      <c r="I36" s="160">
        <f>IF($AF$1,SUMIFS('All Employees by Mode'!Q:Q,'All Employees by Mode'!$J:$J,"="&amp;$A36,'All Employees by Mode'!$BE:$BE,"=No"),SUMIFS('All Employees by Mode'!Q:Q,'All Employees by Mode'!$J:$J,"="&amp;$A36))</f>
        <v>173400</v>
      </c>
      <c r="J36" s="160">
        <f>IF($AF$1,SUMIFS('All Employees by Mode'!S:S,'All Employees by Mode'!$J:$J,"="&amp;$A36,'All Employees by Mode'!$BE:$BE,"=No"),SUMIFS('All Employees by Mode'!S:S,'All Employees by Mode'!$J:$J,"="&amp;$A36))</f>
        <v>122177</v>
      </c>
      <c r="K36" s="160">
        <f>IF($AF$1,SUMIFS('All Employees by Mode'!U:U,'All Employees by Mode'!$J:$J,"="&amp;$A36,'All Employees by Mode'!$BE:$BE,"=No"),SUMIFS('All Employees by Mode'!U:U,'All Employees by Mode'!$J:$J,"="&amp;$A36))</f>
        <v>111810</v>
      </c>
      <c r="L36" s="160">
        <f>IF($AF$1,SUMIFS('All Employees by Mode'!W:W,'All Employees by Mode'!$J:$J,"="&amp;$A36,'All Employees by Mode'!$BE:$BE,"=No"),SUMIFS('All Employees by Mode'!W:W,'All Employees by Mode'!$J:$J,"="&amp;$A36))</f>
        <v>1607866</v>
      </c>
      <c r="M36" s="160">
        <f>IF($AF$1,SUMIFS('All Employees by Mode'!Y:Y,'All Employees by Mode'!$J:$J,"="&amp;$A36,'All Employees by Mode'!$BE:$BE,"=No"),SUMIFS('All Employees by Mode'!Y:Y,'All Employees by Mode'!$J:$J,"="&amp;$A36))</f>
        <v>465.71</v>
      </c>
      <c r="N36" s="160">
        <f>IF($AF$1,SUMIFS('All Employees by Mode'!AA:AA,'All Employees by Mode'!$J:$J,"="&amp;$A36,'All Employees by Mode'!$BE:$BE,"=No"),SUMIFS('All Employees by Mode'!AA:AA,'All Employees by Mode'!$J:$J,"="&amp;$A36))</f>
        <v>190.92</v>
      </c>
      <c r="O36" s="160">
        <f>IF($AF$1,SUMIFS('All Employees by Mode'!AC:AC,'All Employees by Mode'!$J:$J,"="&amp;$A36,'All Employees by Mode'!$BE:$BE,"=No"),SUMIFS('All Employees by Mode'!AC:AC,'All Employees by Mode'!$J:$J,"="&amp;$A36))</f>
        <v>89.7</v>
      </c>
      <c r="P36" s="160">
        <f>IF($AF$1,SUMIFS('All Employees by Mode'!AE:AE,'All Employees by Mode'!$J:$J,"="&amp;$A36,'All Employees by Mode'!$BE:$BE,"=No"),SUMIFS('All Employees by Mode'!AE:AE,'All Employees by Mode'!$J:$J,"="&amp;$A36))</f>
        <v>76.17</v>
      </c>
      <c r="Q36" s="160">
        <f>IF($AF$1,SUMIFS('All Employees by Mode'!AG:AG,'All Employees by Mode'!$J:$J,"="&amp;$A36,'All Employees by Mode'!$BE:$BE,"=No"),SUMIFS('All Employees by Mode'!AG:AG,'All Employees by Mode'!$J:$J,"="&amp;$A36))</f>
        <v>59.71</v>
      </c>
      <c r="R36" s="160">
        <f>IF($AF$1,SUMIFS('All Employees by Mode'!AI:AI,'All Employees by Mode'!$J:$J,"="&amp;$A36,'All Employees by Mode'!$BE:$BE,"=No"),SUMIFS('All Employees by Mode'!AI:AI,'All Employees by Mode'!$J:$J,"="&amp;$A36))</f>
        <v>882.21</v>
      </c>
      <c r="S36" s="161">
        <f>IF($AF$1,SUMIFS('All Employees by Mode'!AK:AK,'All Employees by Mode'!$J:$J,"="&amp;$A36,'All Employees by Mode'!$BE:$BE,"=No"),SUMIFS('All Employees by Mode'!AK:AK,'All Employees by Mode'!$J:$J,"="&amp;$A36))</f>
        <v>26865289</v>
      </c>
      <c r="T36" s="161">
        <f>IF($AF$1,SUMIFS('All Employees by Mode'!AM:AM,'All Employees by Mode'!$J:$J,"="&amp;$A36,'All Employees by Mode'!$BE:$BE,"=No"),SUMIFS('All Employees by Mode'!AM:AM,'All Employees by Mode'!$J:$J,"="&amp;$A36))</f>
        <v>9799129</v>
      </c>
      <c r="U36" s="161">
        <f>IF($AF$1,SUMIFS('All Employees by Mode'!AO:AO,'All Employees by Mode'!$J:$J,"="&amp;$A36,'All Employees by Mode'!$BE:$BE,"=No"),SUMIFS('All Employees by Mode'!AO:AO,'All Employees by Mode'!$J:$J,"="&amp;$A36))</f>
        <v>5751879</v>
      </c>
      <c r="V36" s="161">
        <f>IF($AF$1,SUMIFS('All Employees by Mode'!AQ:AQ,'All Employees by Mode'!$J:$J,"="&amp;$A36,'All Employees by Mode'!$BE:$BE,"=No"),SUMIFS('All Employees by Mode'!AQ:AQ,'All Employees by Mode'!$J:$J,"="&amp;$A36))</f>
        <v>4549140</v>
      </c>
      <c r="W36" s="161">
        <f>IF($AF$1,SUMIFS('All Employees by Mode'!AS:AS,'All Employees by Mode'!$J:$J,"="&amp;$A36,'All Employees by Mode'!$BE:$BE,"=No"),SUMIFS('All Employees by Mode'!AS:AS,'All Employees by Mode'!$J:$J,"="&amp;$A36))</f>
        <v>46965437</v>
      </c>
      <c r="X36" s="162">
        <f t="shared" si="14"/>
        <v>31.461683676755612</v>
      </c>
      <c r="Y36" s="162">
        <f t="shared" si="15"/>
        <v>28.274276200753665</v>
      </c>
      <c r="Z36" s="162">
        <f t="shared" si="16"/>
        <v>33.171159169550172</v>
      </c>
      <c r="AA36" s="162">
        <f t="shared" si="17"/>
        <v>37.234012948427285</v>
      </c>
      <c r="AB36" s="272">
        <f t="shared" si="18"/>
        <v>31.392833557032624</v>
      </c>
      <c r="AC36" s="93"/>
      <c r="AD36" s="94"/>
      <c r="AE36" s="94"/>
      <c r="AF36" s="94"/>
      <c r="AG36" s="94"/>
      <c r="AH36" s="94"/>
      <c r="AI36" s="94"/>
      <c r="AJ36" s="94"/>
      <c r="AK36" s="94"/>
      <c r="AL36" s="94"/>
      <c r="AM36" s="94"/>
      <c r="AN36" s="94"/>
      <c r="AO36" s="94"/>
      <c r="AP36" s="94"/>
      <c r="AQ36" s="94"/>
      <c r="AR36" s="94"/>
      <c r="AS36" s="94"/>
      <c r="AT36" s="94"/>
      <c r="AU36" s="94"/>
      <c r="AV36" s="94"/>
    </row>
    <row r="37" spans="1:48" s="95" customFormat="1" ht="11.25" customHeight="1">
      <c r="A37" s="177" t="s">
        <v>25</v>
      </c>
      <c r="B37" s="178" t="s">
        <v>111</v>
      </c>
      <c r="C37" s="179"/>
      <c r="D37" s="177"/>
      <c r="E37" s="180"/>
      <c r="F37" s="160">
        <f>IF($AF$1,SUMIFS('All Employees by Mode'!L:L,'All Employees by Mode'!$J:$J,"="&amp;$A37,'All Employees by Mode'!$BE:$BE,"=No"),SUMIFS('All Employees by Mode'!L:L,'All Employees by Mode'!$J:$J,"="&amp;$A37))</f>
        <v>391</v>
      </c>
      <c r="G37" s="160">
        <f>IF($AF$1,SUMIFS('All Employees by Mode'!M:M,'All Employees by Mode'!$J:$J,"="&amp;$A37,'All Employees by Mode'!$BE:$BE,"=No"),SUMIFS('All Employees by Mode'!M:M,'All Employees by Mode'!$J:$J,"="&amp;$A37))</f>
        <v>2223715</v>
      </c>
      <c r="H37" s="160">
        <f>IF($AF$1,SUMIFS('All Employees by Mode'!O:O,'All Employees by Mode'!$J:$J,"="&amp;$A37,'All Employees by Mode'!$BE:$BE,"=No"),SUMIFS('All Employees by Mode'!O:O,'All Employees by Mode'!$J:$J,"="&amp;$A37))</f>
        <v>441137</v>
      </c>
      <c r="I37" s="160">
        <f>IF($AF$1,SUMIFS('All Employees by Mode'!Q:Q,'All Employees by Mode'!$J:$J,"="&amp;$A37,'All Employees by Mode'!$BE:$BE,"=No"),SUMIFS('All Employees by Mode'!Q:Q,'All Employees by Mode'!$J:$J,"="&amp;$A37))</f>
        <v>335520</v>
      </c>
      <c r="J37" s="160">
        <f>IF($AF$1,SUMIFS('All Employees by Mode'!S:S,'All Employees by Mode'!$J:$J,"="&amp;$A37,'All Employees by Mode'!$BE:$BE,"=No"),SUMIFS('All Employees by Mode'!S:S,'All Employees by Mode'!$J:$J,"="&amp;$A37))</f>
        <v>140858</v>
      </c>
      <c r="K37" s="160">
        <f>IF($AF$1,SUMIFS('All Employees by Mode'!U:U,'All Employees by Mode'!$J:$J,"="&amp;$A37,'All Employees by Mode'!$BE:$BE,"=No"),SUMIFS('All Employees by Mode'!U:U,'All Employees by Mode'!$J:$J,"="&amp;$A37))</f>
        <v>34126</v>
      </c>
      <c r="L37" s="160">
        <f>IF($AF$1,SUMIFS('All Employees by Mode'!W:W,'All Employees by Mode'!$J:$J,"="&amp;$A37,'All Employees by Mode'!$BE:$BE,"=No"),SUMIFS('All Employees by Mode'!W:W,'All Employees by Mode'!$J:$J,"="&amp;$A37))</f>
        <v>3175356</v>
      </c>
      <c r="M37" s="160">
        <f>IF($AF$1,SUMIFS('All Employees by Mode'!Y:Y,'All Employees by Mode'!$J:$J,"="&amp;$A37,'All Employees by Mode'!$BE:$BE,"=No"),SUMIFS('All Employees by Mode'!Y:Y,'All Employees by Mode'!$J:$J,"="&amp;$A37))</f>
        <v>1279.97</v>
      </c>
      <c r="N37" s="160">
        <f>IF($AF$1,SUMIFS('All Employees by Mode'!AA:AA,'All Employees by Mode'!$J:$J,"="&amp;$A37,'All Employees by Mode'!$BE:$BE,"=No"),SUMIFS('All Employees by Mode'!AA:AA,'All Employees by Mode'!$J:$J,"="&amp;$A37))</f>
        <v>250.54</v>
      </c>
      <c r="O37" s="160">
        <f>IF($AF$1,SUMIFS('All Employees by Mode'!AC:AC,'All Employees by Mode'!$J:$J,"="&amp;$A37,'All Employees by Mode'!$BE:$BE,"=No"),SUMIFS('All Employees by Mode'!AC:AC,'All Employees by Mode'!$J:$J,"="&amp;$A37))</f>
        <v>174.25</v>
      </c>
      <c r="P37" s="160">
        <f>IF($AF$1,SUMIFS('All Employees by Mode'!AE:AE,'All Employees by Mode'!$J:$J,"="&amp;$A37,'All Employees by Mode'!$BE:$BE,"=No"),SUMIFS('All Employees by Mode'!AE:AE,'All Employees by Mode'!$J:$J,"="&amp;$A37))</f>
        <v>85.09</v>
      </c>
      <c r="Q37" s="160">
        <f>IF($AF$1,SUMIFS('All Employees by Mode'!AG:AG,'All Employees by Mode'!$J:$J,"="&amp;$A37,'All Employees by Mode'!$BE:$BE,"=No"),SUMIFS('All Employees by Mode'!AG:AG,'All Employees by Mode'!$J:$J,"="&amp;$A37))</f>
        <v>20.660000000000004</v>
      </c>
      <c r="R37" s="160">
        <f>IF($AF$1,SUMIFS('All Employees by Mode'!AI:AI,'All Employees by Mode'!$J:$J,"="&amp;$A37,'All Employees by Mode'!$BE:$BE,"=No"),SUMIFS('All Employees by Mode'!AI:AI,'All Employees by Mode'!$J:$J,"="&amp;$A37))</f>
        <v>1810.5100000000002</v>
      </c>
      <c r="S37" s="161">
        <f>IF($AF$1,SUMIFS('All Employees by Mode'!AK:AK,'All Employees by Mode'!$J:$J,"="&amp;$A37,'All Employees by Mode'!$BE:$BE,"=No"),SUMIFS('All Employees by Mode'!AK:AK,'All Employees by Mode'!$J:$J,"="&amp;$A37))</f>
        <v>76773509</v>
      </c>
      <c r="T37" s="161">
        <f>IF($AF$1,SUMIFS('All Employees by Mode'!AM:AM,'All Employees by Mode'!$J:$J,"="&amp;$A37,'All Employees by Mode'!$BE:$BE,"=No"),SUMIFS('All Employees by Mode'!AM:AM,'All Employees by Mode'!$J:$J,"="&amp;$A37))</f>
        <v>18057619</v>
      </c>
      <c r="U37" s="161">
        <f>IF($AF$1,SUMIFS('All Employees by Mode'!AO:AO,'All Employees by Mode'!$J:$J,"="&amp;$A37,'All Employees by Mode'!$BE:$BE,"=No"),SUMIFS('All Employees by Mode'!AO:AO,'All Employees by Mode'!$J:$J,"="&amp;$A37))</f>
        <v>15673459</v>
      </c>
      <c r="V37" s="161">
        <f>IF($AF$1,SUMIFS('All Employees by Mode'!AQ:AQ,'All Employees by Mode'!$J:$J,"="&amp;$A37,'All Employees by Mode'!$BE:$BE,"=No"),SUMIFS('All Employees by Mode'!AQ:AQ,'All Employees by Mode'!$J:$J,"="&amp;$A37))</f>
        <v>6067823</v>
      </c>
      <c r="W37" s="161">
        <f>IF($AF$1,SUMIFS('All Employees by Mode'!AS:AS,'All Employees by Mode'!$J:$J,"="&amp;$A37,'All Employees by Mode'!$BE:$BE,"=No"),SUMIFS('All Employees by Mode'!AS:AS,'All Employees by Mode'!$J:$J,"="&amp;$A37))</f>
        <v>116572410</v>
      </c>
      <c r="X37" s="162">
        <f t="shared" si="14"/>
        <v>34.52488695718651</v>
      </c>
      <c r="Y37" s="162">
        <f t="shared" si="15"/>
        <v>40.9342653189372</v>
      </c>
      <c r="Z37" s="162">
        <f t="shared" si="16"/>
        <v>46.713933595612779</v>
      </c>
      <c r="AA37" s="162">
        <f t="shared" si="17"/>
        <v>43.077588777350236</v>
      </c>
      <c r="AB37" s="272">
        <f t="shared" si="18"/>
        <v>37.110434447652672</v>
      </c>
      <c r="AC37" s="93"/>
      <c r="AD37" s="94"/>
      <c r="AE37" s="94"/>
      <c r="AF37" s="94"/>
      <c r="AG37" s="94"/>
      <c r="AH37" s="94"/>
      <c r="AI37" s="94"/>
      <c r="AJ37" s="94"/>
      <c r="AK37" s="94"/>
      <c r="AL37" s="94"/>
      <c r="AM37" s="94"/>
      <c r="AN37" s="94"/>
      <c r="AO37" s="94"/>
      <c r="AP37" s="94"/>
      <c r="AQ37" s="94"/>
      <c r="AR37" s="94"/>
      <c r="AS37" s="94"/>
      <c r="AT37" s="94"/>
      <c r="AU37" s="94"/>
      <c r="AV37" s="94"/>
    </row>
    <row r="38" spans="1:48" s="95" customFormat="1" ht="11.25" customHeight="1" thickBot="1">
      <c r="A38" s="181" t="s">
        <v>8</v>
      </c>
      <c r="B38" s="182" t="s">
        <v>112</v>
      </c>
      <c r="C38" s="183"/>
      <c r="D38" s="181"/>
      <c r="E38" s="184"/>
      <c r="F38" s="164">
        <f>IF($AF$1,SUMIFS('All Employees by Mode'!L:L,'All Employees by Mode'!$J:$J,"="&amp;$A38,'All Employees by Mode'!$BE:$BE,"=No"),SUMIFS('All Employees by Mode'!L:L,'All Employees by Mode'!$J:$J,"="&amp;$A38))</f>
        <v>7694</v>
      </c>
      <c r="G38" s="164">
        <f>IF($AF$1,SUMIFS('All Employees by Mode'!M:M,'All Employees by Mode'!$J:$J,"="&amp;$A38,'All Employees by Mode'!$BE:$BE,"=No"),SUMIFS('All Employees by Mode'!M:M,'All Employees by Mode'!$J:$J,"="&amp;$A38))</f>
        <v>93300</v>
      </c>
      <c r="H38" s="164">
        <f>IF($AF$1,SUMIFS('All Employees by Mode'!O:O,'All Employees by Mode'!$J:$J,"="&amp;$A38,'All Employees by Mode'!$BE:$BE,"=No"),SUMIFS('All Employees by Mode'!O:O,'All Employees by Mode'!$J:$J,"="&amp;$A38))</f>
        <v>60887</v>
      </c>
      <c r="I38" s="164">
        <f>IF($AF$1,SUMIFS('All Employees by Mode'!Q:Q,'All Employees by Mode'!$J:$J,"="&amp;$A38,'All Employees by Mode'!$BE:$BE,"=No"),SUMIFS('All Employees by Mode'!Q:Q,'All Employees by Mode'!$J:$J,"="&amp;$A38))</f>
        <v>16979</v>
      </c>
      <c r="J38" s="164">
        <f>IF($AF$1,SUMIFS('All Employees by Mode'!S:S,'All Employees by Mode'!$J:$J,"="&amp;$A38,'All Employees by Mode'!$BE:$BE,"=No"),SUMIFS('All Employees by Mode'!S:S,'All Employees by Mode'!$J:$J,"="&amp;$A38))</f>
        <v>355127</v>
      </c>
      <c r="K38" s="164">
        <f>IF($AF$1,SUMIFS('All Employees by Mode'!U:U,'All Employees by Mode'!$J:$J,"="&amp;$A38,'All Employees by Mode'!$BE:$BE,"=No"),SUMIFS('All Employees by Mode'!U:U,'All Employees by Mode'!$J:$J,"="&amp;$A38))</f>
        <v>2598</v>
      </c>
      <c r="L38" s="164">
        <f>IF($AF$1,SUMIFS('All Employees by Mode'!W:W,'All Employees by Mode'!$J:$J,"="&amp;$A38,'All Employees by Mode'!$BE:$BE,"=No"),SUMIFS('All Employees by Mode'!W:W,'All Employees by Mode'!$J:$J,"="&amp;$A38))</f>
        <v>528891</v>
      </c>
      <c r="M38" s="164">
        <f>IF($AF$1,SUMIFS('All Employees by Mode'!Y:Y,'All Employees by Mode'!$J:$J,"="&amp;$A38,'All Employees by Mode'!$BE:$BE,"=No"),SUMIFS('All Employees by Mode'!Y:Y,'All Employees by Mode'!$J:$J,"="&amp;$A38))</f>
        <v>57.01</v>
      </c>
      <c r="N38" s="164">
        <f>IF($AF$1,SUMIFS('All Employees by Mode'!AA:AA,'All Employees by Mode'!$J:$J,"="&amp;$A38,'All Employees by Mode'!$BE:$BE,"=No"),SUMIFS('All Employees by Mode'!AA:AA,'All Employees by Mode'!$J:$J,"="&amp;$A38))</f>
        <v>37.595000000000006</v>
      </c>
      <c r="O38" s="164">
        <f>IF($AF$1,SUMIFS('All Employees by Mode'!AC:AC,'All Employees by Mode'!$J:$J,"="&amp;$A38,'All Employees by Mode'!$BE:$BE,"=No"),SUMIFS('All Employees by Mode'!AC:AC,'All Employees by Mode'!$J:$J,"="&amp;$A38))</f>
        <v>12.149999999999997</v>
      </c>
      <c r="P38" s="164">
        <f>IF($AF$1,SUMIFS('All Employees by Mode'!AE:AE,'All Employees by Mode'!$J:$J,"="&amp;$A38,'All Employees by Mode'!$BE:$BE,"=No"),SUMIFS('All Employees by Mode'!AE:AE,'All Employees by Mode'!$J:$J,"="&amp;$A38))</f>
        <v>264.01999999999992</v>
      </c>
      <c r="Q38" s="164">
        <f>IF($AF$1,SUMIFS('All Employees by Mode'!AG:AG,'All Employees by Mode'!$J:$J,"="&amp;$A38,'All Employees by Mode'!$BE:$BE,"=No"),SUMIFS('All Employees by Mode'!AG:AG,'All Employees by Mode'!$J:$J,"="&amp;$A38))</f>
        <v>2.3599999999999994</v>
      </c>
      <c r="R38" s="164">
        <f>IF($AF$1,SUMIFS('All Employees by Mode'!AI:AI,'All Employees by Mode'!$J:$J,"="&amp;$A38,'All Employees by Mode'!$BE:$BE,"=No"),SUMIFS('All Employees by Mode'!AI:AI,'All Employees by Mode'!$J:$J,"="&amp;$A38))</f>
        <v>373.1350000000001</v>
      </c>
      <c r="S38" s="165">
        <f>IF($AF$1,SUMIFS('All Employees by Mode'!AK:AK,'All Employees by Mode'!$J:$J,"="&amp;$A38,'All Employees by Mode'!$BE:$BE,"=No"),SUMIFS('All Employees by Mode'!AK:AK,'All Employees by Mode'!$J:$J,"="&amp;$A38))</f>
        <v>2668092</v>
      </c>
      <c r="T38" s="165">
        <f>IF($AF$1,SUMIFS('All Employees by Mode'!AM:AM,'All Employees by Mode'!$J:$J,"="&amp;$A38,'All Employees by Mode'!$BE:$BE,"=No"),SUMIFS('All Employees by Mode'!AM:AM,'All Employees by Mode'!$J:$J,"="&amp;$A38))</f>
        <v>1617034</v>
      </c>
      <c r="U38" s="165">
        <f>IF($AF$1,SUMIFS('All Employees by Mode'!AO:AO,'All Employees by Mode'!$J:$J,"="&amp;$A38,'All Employees by Mode'!$BE:$BE,"=No"),SUMIFS('All Employees by Mode'!AO:AO,'All Employees by Mode'!$J:$J,"="&amp;$A38))</f>
        <v>423045</v>
      </c>
      <c r="V38" s="165">
        <f>IF($AF$1,SUMIFS('All Employees by Mode'!AQ:AQ,'All Employees by Mode'!$J:$J,"="&amp;$A38,'All Employees by Mode'!$BE:$BE,"=No"),SUMIFS('All Employees by Mode'!AQ:AQ,'All Employees by Mode'!$J:$J,"="&amp;$A38))</f>
        <v>11260381</v>
      </c>
      <c r="W38" s="165">
        <f>IF($AF$1,SUMIFS('All Employees by Mode'!AS:AS,'All Employees by Mode'!$J:$J,"="&amp;$A38,'All Employees by Mode'!$BE:$BE,"=No"),SUMIFS('All Employees by Mode'!AS:AS,'All Employees by Mode'!$J:$J,"="&amp;$A38))</f>
        <v>15968552</v>
      </c>
      <c r="X38" s="166">
        <f t="shared" si="14"/>
        <v>28.596913183279742</v>
      </c>
      <c r="Y38" s="166">
        <f t="shared" si="15"/>
        <v>26.557951615287337</v>
      </c>
      <c r="Z38" s="166">
        <f t="shared" si="16"/>
        <v>24.915778314388362</v>
      </c>
      <c r="AA38" s="166">
        <f t="shared" si="17"/>
        <v>31.708039659051551</v>
      </c>
      <c r="AB38" s="273">
        <f t="shared" si="18"/>
        <v>30.341562589660132</v>
      </c>
      <c r="AC38" s="93"/>
      <c r="AD38" s="94"/>
      <c r="AE38" s="94"/>
      <c r="AF38" s="94"/>
      <c r="AG38" s="94"/>
      <c r="AH38" s="94"/>
      <c r="AI38" s="94"/>
      <c r="AJ38" s="94"/>
      <c r="AK38" s="94"/>
      <c r="AL38" s="94"/>
      <c r="AM38" s="94"/>
      <c r="AN38" s="94"/>
      <c r="AO38" s="94"/>
      <c r="AP38" s="94"/>
      <c r="AQ38" s="94"/>
      <c r="AR38" s="94"/>
      <c r="AS38" s="94"/>
      <c r="AT38" s="94"/>
      <c r="AU38" s="94"/>
      <c r="AV38" s="94"/>
    </row>
    <row r="39" spans="1:48" s="122" customFormat="1" ht="11.25" customHeight="1" thickTop="1">
      <c r="A39" s="244"/>
      <c r="B39" s="119"/>
      <c r="C39" s="120"/>
      <c r="D39" s="120"/>
      <c r="E39" s="120"/>
      <c r="F39" s="120"/>
      <c r="G39" s="120"/>
      <c r="H39" s="120"/>
      <c r="I39" s="120"/>
      <c r="J39" s="120"/>
      <c r="K39" s="120"/>
      <c r="L39" s="120"/>
      <c r="M39" s="120"/>
      <c r="N39" s="120"/>
      <c r="O39" s="120"/>
      <c r="P39" s="120"/>
      <c r="Q39" s="120"/>
      <c r="R39" s="120"/>
      <c r="S39" s="121"/>
      <c r="T39" s="121"/>
      <c r="U39" s="121"/>
      <c r="V39" s="121"/>
      <c r="W39" s="121"/>
      <c r="X39" s="121"/>
      <c r="Y39" s="121"/>
      <c r="Z39" s="121"/>
      <c r="AA39" s="121"/>
      <c r="AB39" s="276"/>
      <c r="AC39" s="93"/>
      <c r="AD39" s="121"/>
      <c r="AE39" s="121"/>
      <c r="AF39" s="94"/>
      <c r="AG39" s="121"/>
      <c r="AH39" s="121"/>
      <c r="AI39" s="121"/>
      <c r="AJ39" s="121"/>
      <c r="AK39" s="121"/>
      <c r="AL39" s="121"/>
      <c r="AM39" s="121"/>
      <c r="AN39" s="121"/>
      <c r="AO39" s="121"/>
      <c r="AP39" s="121"/>
      <c r="AQ39" s="121"/>
      <c r="AR39" s="121"/>
      <c r="AS39" s="121"/>
      <c r="AT39" s="121"/>
      <c r="AU39" s="121"/>
      <c r="AV39" s="121"/>
    </row>
    <row r="40" spans="1:48" s="122" customFormat="1" ht="11.25" customHeight="1" thickBot="1">
      <c r="A40" s="240" t="s">
        <v>982</v>
      </c>
      <c r="B40" s="241"/>
      <c r="C40" s="241"/>
      <c r="D40" s="242"/>
      <c r="E40" s="242"/>
      <c r="F40" s="242"/>
      <c r="G40" s="242"/>
      <c r="H40" s="242"/>
      <c r="I40" s="242"/>
      <c r="J40" s="242"/>
      <c r="K40" s="242"/>
      <c r="L40" s="242"/>
      <c r="M40" s="242"/>
      <c r="N40" s="242"/>
      <c r="O40" s="242"/>
      <c r="P40" s="242"/>
      <c r="Q40" s="242"/>
      <c r="R40" s="242"/>
      <c r="S40" s="92"/>
      <c r="T40" s="92"/>
      <c r="U40" s="92"/>
      <c r="V40" s="92"/>
      <c r="W40" s="92"/>
      <c r="X40" s="92"/>
      <c r="Y40" s="92"/>
      <c r="Z40" s="92"/>
      <c r="AA40" s="92"/>
      <c r="AB40" s="243"/>
      <c r="AC40" s="93"/>
      <c r="AD40" s="121"/>
      <c r="AE40" s="121"/>
      <c r="AF40" s="121"/>
      <c r="AG40" s="121"/>
      <c r="AH40" s="121"/>
      <c r="AI40" s="121"/>
      <c r="AJ40" s="121"/>
      <c r="AK40" s="121"/>
      <c r="AL40" s="121"/>
      <c r="AM40" s="121"/>
      <c r="AN40" s="121"/>
      <c r="AO40" s="121"/>
      <c r="AP40" s="121"/>
      <c r="AQ40" s="121"/>
      <c r="AR40" s="121"/>
      <c r="AS40" s="121"/>
      <c r="AT40" s="121"/>
      <c r="AU40" s="121"/>
      <c r="AV40" s="121"/>
    </row>
    <row r="41" spans="1:48" s="122" customFormat="1" ht="11.25" customHeight="1" thickTop="1">
      <c r="A41" s="136"/>
      <c r="B41" s="137"/>
      <c r="C41" s="137"/>
      <c r="D41" s="138"/>
      <c r="E41" s="139"/>
      <c r="F41" s="248"/>
      <c r="G41" s="214"/>
      <c r="H41" s="215"/>
      <c r="I41" s="215"/>
      <c r="J41" s="213" t="s">
        <v>1097</v>
      </c>
      <c r="K41" s="215"/>
      <c r="L41" s="212"/>
      <c r="M41" s="211"/>
      <c r="N41" s="211"/>
      <c r="O41" s="211"/>
      <c r="P41" s="220" t="s">
        <v>1098</v>
      </c>
      <c r="Q41" s="211"/>
      <c r="R41" s="219"/>
      <c r="S41" s="214"/>
      <c r="T41" s="215"/>
      <c r="U41" s="215"/>
      <c r="V41" s="221" t="s">
        <v>1099</v>
      </c>
      <c r="W41" s="212"/>
      <c r="X41" s="214"/>
      <c r="Y41" s="215"/>
      <c r="Z41" s="215"/>
      <c r="AA41" s="221" t="s">
        <v>1100</v>
      </c>
      <c r="AB41" s="222"/>
      <c r="AC41" s="93"/>
      <c r="AD41" s="121"/>
      <c r="AE41" s="121"/>
      <c r="AF41" s="121"/>
      <c r="AG41" s="121"/>
      <c r="AH41" s="121"/>
      <c r="AI41" s="121"/>
      <c r="AJ41" s="121"/>
      <c r="AK41" s="121"/>
      <c r="AL41" s="121"/>
      <c r="AM41" s="121"/>
      <c r="AN41" s="121"/>
      <c r="AO41" s="121"/>
      <c r="AP41" s="121"/>
      <c r="AQ41" s="121"/>
      <c r="AR41" s="121"/>
      <c r="AS41" s="121"/>
      <c r="AT41" s="121"/>
      <c r="AU41" s="121"/>
      <c r="AV41" s="121"/>
    </row>
    <row r="42" spans="1:48" s="95" customFormat="1" ht="21.65" customHeight="1">
      <c r="A42" s="104"/>
      <c r="B42" s="105"/>
      <c r="C42" s="105"/>
      <c r="D42" s="106" t="s">
        <v>1046</v>
      </c>
      <c r="E42" s="227" t="s">
        <v>1101</v>
      </c>
      <c r="F42" s="269" t="s">
        <v>1124</v>
      </c>
      <c r="G42" s="262" t="s">
        <v>1104</v>
      </c>
      <c r="H42" s="262" t="s">
        <v>1105</v>
      </c>
      <c r="I42" s="262" t="s">
        <v>1106</v>
      </c>
      <c r="J42" s="263" t="s">
        <v>1107</v>
      </c>
      <c r="K42" s="262" t="s">
        <v>1108</v>
      </c>
      <c r="L42" s="262" t="s">
        <v>1123</v>
      </c>
      <c r="M42" s="264" t="s">
        <v>1109</v>
      </c>
      <c r="N42" s="262" t="s">
        <v>1110</v>
      </c>
      <c r="O42" s="262" t="s">
        <v>1111</v>
      </c>
      <c r="P42" s="263" t="s">
        <v>1112</v>
      </c>
      <c r="Q42" s="264" t="s">
        <v>1113</v>
      </c>
      <c r="R42" s="265" t="s">
        <v>1125</v>
      </c>
      <c r="S42" s="266" t="s">
        <v>1114</v>
      </c>
      <c r="T42" s="266" t="s">
        <v>1115</v>
      </c>
      <c r="U42" s="266" t="s">
        <v>1116</v>
      </c>
      <c r="V42" s="266" t="s">
        <v>1117</v>
      </c>
      <c r="W42" s="266" t="s">
        <v>1126</v>
      </c>
      <c r="X42" s="266" t="s">
        <v>1118</v>
      </c>
      <c r="Y42" s="266" t="s">
        <v>1119</v>
      </c>
      <c r="Z42" s="266" t="s">
        <v>1120</v>
      </c>
      <c r="AA42" s="266" t="s">
        <v>1121</v>
      </c>
      <c r="AB42" s="270" t="s">
        <v>1122</v>
      </c>
      <c r="AC42" s="93"/>
      <c r="AD42" s="94"/>
      <c r="AE42" s="94"/>
      <c r="AF42" s="121"/>
      <c r="AG42" s="94"/>
      <c r="AH42" s="94"/>
      <c r="AI42" s="94"/>
      <c r="AJ42" s="94"/>
      <c r="AK42" s="94"/>
      <c r="AL42" s="94"/>
      <c r="AM42" s="94"/>
      <c r="AN42" s="94"/>
      <c r="AO42" s="94"/>
      <c r="AP42" s="94"/>
      <c r="AQ42" s="94"/>
      <c r="AR42" s="94"/>
      <c r="AS42" s="94"/>
      <c r="AT42" s="94"/>
      <c r="AU42" s="94"/>
      <c r="AV42" s="94"/>
    </row>
    <row r="43" spans="1:48" s="95" customFormat="1" ht="11.25" customHeight="1">
      <c r="A43" s="167" t="s">
        <v>980</v>
      </c>
      <c r="B43" s="168">
        <f>D43</f>
        <v>10</v>
      </c>
      <c r="C43" s="169"/>
      <c r="D43" s="250">
        <v>10</v>
      </c>
      <c r="E43" s="278" t="str">
        <f>A43&amp;" "&amp;FIXED(B43,0,0)</f>
        <v>under 10</v>
      </c>
      <c r="F43" s="155">
        <f>IF($AF$1,SUMIFS('All Employees by Mode'!L:L,'All Employees by Mode'!$I:$I,"&lt;"&amp;$D43,'All Employees by Mode'!$BE:$BE,"=No"),SUMIFS('All Employees by Mode'!L:L,'All Employees by Mode'!$I:$I,"&lt;"&amp;$D43))</f>
        <v>80</v>
      </c>
      <c r="G43" s="156">
        <f>IF($AF$1,SUMIFS('All Employees by Mode'!M:M,'All Employees by Mode'!$I:$I,"&lt;"&amp;$D43,'All Employees by Mode'!$BE:$BE,"=No"),SUMIFS('All Employees by Mode'!M:M,'All Employees by Mode'!$I:$I,"&lt;"&amp;$D43))</f>
        <v>641269</v>
      </c>
      <c r="H43" s="156">
        <f>IF($AF$1,SUMIFS('All Employees by Mode'!O:O,'All Employees by Mode'!$I:$I,"&lt;"&amp;$D43,'All Employees by Mode'!$BE:$BE,"=No"),SUMIFS('All Employees by Mode'!O:O,'All Employees by Mode'!$I:$I,"&lt;"&amp;$D43))</f>
        <v>183447</v>
      </c>
      <c r="I43" s="156">
        <f>IF($AF$1,SUMIFS('All Employees by Mode'!Q:Q,'All Employees by Mode'!$I:$I,"&lt;"&amp;$D43,'All Employees by Mode'!$BE:$BE,"=No"),SUMIFS('All Employees by Mode'!Q:Q,'All Employees by Mode'!$I:$I,"&lt;"&amp;$D43))</f>
        <v>27195</v>
      </c>
      <c r="J43" s="156">
        <f>IF($AF$1,SUMIFS('All Employees by Mode'!S:S,'All Employees by Mode'!$I:$I,"&lt;"&amp;$D43,'All Employees by Mode'!$BE:$BE,"=No"),SUMIFS('All Employees by Mode'!S:S,'All Employees by Mode'!$I:$I,"&lt;"&amp;$D43))</f>
        <v>148858</v>
      </c>
      <c r="K43" s="156">
        <f>IF($AF$1,SUMIFS('All Employees by Mode'!U:U,'All Employees by Mode'!$I:$I,"&lt;"&amp;$D43,'All Employees by Mode'!$BE:$BE,"=No"),SUMIFS('All Employees by Mode'!U:U,'All Employees by Mode'!$I:$I,"&lt;"&amp;$D43))</f>
        <v>6014</v>
      </c>
      <c r="L43" s="156">
        <f>IF($AF$1,SUMIFS('All Employees by Mode'!W:W,'All Employees by Mode'!$I:$I,"&lt;"&amp;$D43,'All Employees by Mode'!$BE:$BE,"=No"),SUMIFS('All Employees by Mode'!W:W,'All Employees by Mode'!$I:$I,"&lt;"&amp;$D43))</f>
        <v>1006783</v>
      </c>
      <c r="M43" s="156">
        <f>IF($AF$1,SUMIFS('All Employees by Mode'!Y:Y,'All Employees by Mode'!$I:$I,"&lt;"&amp;$D43,'All Employees by Mode'!$BE:$BE,"=No"),SUMIFS('All Employees by Mode'!Y:Y,'All Employees by Mode'!$I:$I,"&lt;"&amp;$D43))</f>
        <v>453.5</v>
      </c>
      <c r="N43" s="156">
        <f>IF($AF$1,SUMIFS('All Employees by Mode'!AA:AA,'All Employees by Mode'!$I:$I,"&lt;"&amp;$D43,'All Employees by Mode'!$BE:$BE,"=No"),SUMIFS('All Employees by Mode'!AA:AA,'All Employees by Mode'!$I:$I,"&lt;"&amp;$D43))</f>
        <v>103.15</v>
      </c>
      <c r="O43" s="156">
        <f>IF($AF$1,SUMIFS('All Employees by Mode'!AC:AC,'All Employees by Mode'!$I:$I,"&lt;"&amp;$D43,'All Employees by Mode'!$BE:$BE,"=No"),SUMIFS('All Employees by Mode'!AC:AC,'All Employees by Mode'!$I:$I,"&lt;"&amp;$D43))</f>
        <v>16.970000000000006</v>
      </c>
      <c r="P43" s="156">
        <f>IF($AF$1,SUMIFS('All Employees by Mode'!AE:AE,'All Employees by Mode'!$I:$I,"&lt;"&amp;$D43,'All Employees by Mode'!$BE:$BE,"=No"),SUMIFS('All Employees by Mode'!AE:AE,'All Employees by Mode'!$I:$I,"&lt;"&amp;$D43))</f>
        <v>130.25</v>
      </c>
      <c r="Q43" s="156">
        <f>IF($AF$1,SUMIFS('All Employees by Mode'!AG:AG,'All Employees by Mode'!$I:$I,"&lt;"&amp;$D43,'All Employees by Mode'!$BE:$BE,"=No"),SUMIFS('All Employees by Mode'!AG:AG,'All Employees by Mode'!$I:$I,"&lt;"&amp;$D43))</f>
        <v>3.19</v>
      </c>
      <c r="R43" s="156">
        <f>IF($AF$1,SUMIFS('All Employees by Mode'!AI:AI,'All Employees by Mode'!$I:$I,"&lt;"&amp;$D43,'All Employees by Mode'!$BE:$BE,"=No"),SUMIFS('All Employees by Mode'!AI:AI,'All Employees by Mode'!$I:$I,"&lt;"&amp;$D43))</f>
        <v>707.06000000000006</v>
      </c>
      <c r="S43" s="157">
        <f>IF($AF$1,SUMIFS('All Employees by Mode'!AK:AK,'All Employees by Mode'!$I:$I,"&lt;"&amp;$D43,'All Employees by Mode'!$BE:$BE,"=No"),SUMIFS('All Employees by Mode'!AK:AK,'All Employees by Mode'!$I:$I,"&lt;"&amp;$D43))</f>
        <v>16600655</v>
      </c>
      <c r="T43" s="157">
        <f>IF($AF$1,SUMIFS('All Employees by Mode'!AM:AM,'All Employees by Mode'!$I:$I,"&lt;"&amp;$D43,'All Employees by Mode'!$BE:$BE,"=No"),SUMIFS('All Employees by Mode'!AM:AM,'All Employees by Mode'!$I:$I,"&lt;"&amp;$D43))</f>
        <v>5449539</v>
      </c>
      <c r="U43" s="157">
        <f>IF($AF$1,SUMIFS('All Employees by Mode'!AO:AO,'All Employees by Mode'!$I:$I,"&lt;"&amp;$D43,'All Employees by Mode'!$BE:$BE,"=No"),SUMIFS('All Employees by Mode'!AO:AO,'All Employees by Mode'!$I:$I,"&lt;"&amp;$D43))</f>
        <v>739417</v>
      </c>
      <c r="V43" s="157">
        <f>IF($AF$1,SUMIFS('All Employees by Mode'!AQ:AQ,'All Employees by Mode'!$I:$I,"&lt;"&amp;$D43,'All Employees by Mode'!$BE:$BE,"=No"),SUMIFS('All Employees by Mode'!AQ:AQ,'All Employees by Mode'!$I:$I,"&lt;"&amp;$D43))</f>
        <v>4262215</v>
      </c>
      <c r="W43" s="157">
        <f>IF($AF$1,SUMIFS('All Employees by Mode'!AS:AS,'All Employees by Mode'!$I:$I,"&lt;"&amp;$D43,'All Employees by Mode'!$BE:$BE,"=No"),SUMIFS('All Employees by Mode'!AS:AS,'All Employees by Mode'!$I:$I,"&lt;"&amp;$D43))</f>
        <v>27051826</v>
      </c>
      <c r="X43" s="158">
        <f t="shared" ref="X43:AA44" si="19">IFERROR(S43/G43,"-")</f>
        <v>25.887193985675278</v>
      </c>
      <c r="Y43" s="158">
        <f t="shared" si="19"/>
        <v>29.706340250862645</v>
      </c>
      <c r="Z43" s="158">
        <f t="shared" si="19"/>
        <v>27.18944658944659</v>
      </c>
      <c r="AA43" s="158">
        <f t="shared" si="19"/>
        <v>28.632757392951671</v>
      </c>
      <c r="AB43" s="271">
        <f>W43/SUM(G43:J43)</f>
        <v>27.031039130908333</v>
      </c>
      <c r="AC43" s="93"/>
      <c r="AD43" s="94"/>
      <c r="AE43" s="94"/>
      <c r="AF43" s="94"/>
      <c r="AG43" s="94"/>
      <c r="AH43" s="94" t="str">
        <f>IFERROR(AT43&amp;":"&amp;CHAR(10)&amp;"Vehicle Operations: $"&amp;FIXED(AO43,2,0)&amp;CHAR(10)&amp;"Vehicle Maintenance: $"&amp;FIXED(AP43,2,0)&amp;CHAR(10)&amp;"Facility Maintenance: $"&amp;FIXED(AQ43,2,0)&amp;CHAR(10)&amp;"General Administration: $"&amp;FIXED(AR43,2,0)&amp;CHAR(10)&amp;"Total: $"&amp;FIXED(AS43,2,0),"")</f>
        <v>under 10:
Vehicle Operations: $25.89
Vehicle Maintenance: $29.71
Facility Maintenance: $27.19
General Administration: $28.63
Total: $27.03</v>
      </c>
      <c r="AI43" s="94"/>
      <c r="AJ43" s="94"/>
      <c r="AK43" s="94"/>
      <c r="AL43" s="94"/>
      <c r="AM43" s="94"/>
      <c r="AN43" s="94"/>
      <c r="AO43" s="107">
        <f>X43</f>
        <v>25.887193985675278</v>
      </c>
      <c r="AP43" s="107">
        <f t="shared" ref="AP43:AS51" si="20">Y43</f>
        <v>29.706340250862645</v>
      </c>
      <c r="AQ43" s="107">
        <f t="shared" si="20"/>
        <v>27.18944658944659</v>
      </c>
      <c r="AR43" s="107">
        <f t="shared" si="20"/>
        <v>28.632757392951671</v>
      </c>
      <c r="AS43" s="107">
        <f t="shared" si="20"/>
        <v>27.031039130908333</v>
      </c>
      <c r="AT43" s="108" t="str">
        <f>"under "&amp;FIXED($B43,0,0)</f>
        <v>under 10</v>
      </c>
      <c r="AU43" s="94"/>
      <c r="AV43" s="94"/>
    </row>
    <row r="44" spans="1:48" s="95" customFormat="1" ht="11.25" customHeight="1">
      <c r="A44" s="167" t="str">
        <f>IF(D44&lt;&gt;"","between","over")</f>
        <v>between</v>
      </c>
      <c r="B44" s="168">
        <f>D43</f>
        <v>10</v>
      </c>
      <c r="C44" s="169" t="str">
        <f>IF(D44&lt;&gt;"","and","")</f>
        <v>and</v>
      </c>
      <c r="D44" s="250">
        <v>25</v>
      </c>
      <c r="E44" s="278" t="str">
        <f>IFERROR(IF(A44="between",A44&amp;" "&amp;FIXED(B44,0,0)&amp;" "&amp;C44&amp;" "&amp;FIXED(D44,0,0),A44&amp;" "&amp;FIXED(B44,0,0)),"invalid bin")</f>
        <v>between 10 and 25</v>
      </c>
      <c r="F44" s="159">
        <f>IF($AF$1,IF($A44="between",SUMIFS('All Employees by Mode'!L:L,'All Employees by Mode'!$I:$I,"&gt;="&amp;$B44,'All Employees by Mode'!$I:$I,"&lt;"&amp;$D44,'All Employees by Mode'!$BE:$BE,"=No"),SUMIFS('All Employees by Mode'!L:L,'All Employees by Mode'!$I:$I,"&gt;="&amp;$B44,'All Employees by Mode'!$BE:$BE,"=No")),IF($A44="between",SUMIFS('All Employees by Mode'!L:L,'All Employees by Mode'!$I:$I,"&gt;="&amp;$B44,'All Employees by Mode'!$I:$I,"&lt;"&amp;$D44),SUMIFS('All Employees by Mode'!L:L,'All Employees by Mode'!$I:$I,"&gt;="&amp;$B44)))</f>
        <v>766</v>
      </c>
      <c r="G44" s="160">
        <f>IF($AF$1,IF($A44="between",SUMIFS('All Employees by Mode'!M:M,'All Employees by Mode'!$I:$I,"&gt;="&amp;$B44,'All Employees by Mode'!$I:$I,"&lt;"&amp;$D44,'All Employees by Mode'!$BE:$BE,"=No"),SUMIFS('All Employees by Mode'!M:M,'All Employees by Mode'!$I:$I,"&gt;="&amp;$B44,'All Employees by Mode'!$BE:$BE,"=No")),IF($A44="between",SUMIFS('All Employees by Mode'!M:M,'All Employees by Mode'!$I:$I,"&gt;="&amp;$B44,'All Employees by Mode'!$I:$I,"&lt;"&amp;$D44),SUMIFS('All Employees by Mode'!M:M,'All Employees by Mode'!$I:$I,"&gt;="&amp;$B44)))</f>
        <v>6580313</v>
      </c>
      <c r="H44" s="160">
        <f>IF($AF$1,IF($A44="between",SUMIFS('All Employees by Mode'!O:O,'All Employees by Mode'!$I:$I,"&gt;="&amp;$B44,'All Employees by Mode'!$I:$I,"&lt;"&amp;$D44,'All Employees by Mode'!$BE:$BE,"=No"),SUMIFS('All Employees by Mode'!O:O,'All Employees by Mode'!$I:$I,"&gt;="&amp;$B44,'All Employees by Mode'!$BE:$BE,"=No")),IF($A44="between",SUMIFS('All Employees by Mode'!O:O,'All Employees by Mode'!$I:$I,"&gt;="&amp;$B44,'All Employees by Mode'!$I:$I,"&lt;"&amp;$D44),SUMIFS('All Employees by Mode'!O:O,'All Employees by Mode'!$I:$I,"&gt;="&amp;$B44)))</f>
        <v>762821</v>
      </c>
      <c r="I44" s="160">
        <f>IF($AF$1,IF($A44="between",SUMIFS('All Employees by Mode'!Q:Q,'All Employees by Mode'!$I:$I,"&gt;="&amp;$B44,'All Employees by Mode'!$I:$I,"&lt;"&amp;$D44,'All Employees by Mode'!$BE:$BE,"=No"),SUMIFS('All Employees by Mode'!Q:Q,'All Employees by Mode'!$I:$I,"&gt;="&amp;$B44,'All Employees by Mode'!$BE:$BE,"=No")),IF($A44="between",SUMIFS('All Employees by Mode'!Q:Q,'All Employees by Mode'!$I:$I,"&gt;="&amp;$B44,'All Employees by Mode'!$I:$I,"&lt;"&amp;$D44),SUMIFS('All Employees by Mode'!Q:Q,'All Employees by Mode'!$I:$I,"&gt;="&amp;$B44)))</f>
        <v>236309</v>
      </c>
      <c r="J44" s="160">
        <f>IF($AF$1,IF($A44="between",SUMIFS('All Employees by Mode'!S:S,'All Employees by Mode'!$I:$I,"&gt;="&amp;$B44,'All Employees by Mode'!$I:$I,"&lt;"&amp;$D44,'All Employees by Mode'!$BE:$BE,"=No"),SUMIFS('All Employees by Mode'!S:S,'All Employees by Mode'!$I:$I,"&gt;="&amp;$B44,'All Employees by Mode'!$BE:$BE,"=No")),IF($A44="between",SUMIFS('All Employees by Mode'!S:S,'All Employees by Mode'!$I:$I,"&gt;="&amp;$B44,'All Employees by Mode'!$I:$I,"&lt;"&amp;$D44),SUMIFS('All Employees by Mode'!S:S,'All Employees by Mode'!$I:$I,"&gt;="&amp;$B44)))</f>
        <v>862229</v>
      </c>
      <c r="K44" s="160">
        <f>IF($AF$1,IF($A44="between",SUMIFS('All Employees by Mode'!U:U,'All Employees by Mode'!$I:$I,"&gt;="&amp;$B44,'All Employees by Mode'!$I:$I,"&lt;"&amp;$D44,'All Employees by Mode'!$BE:$BE,"=No"),SUMIFS('All Employees by Mode'!U:U,'All Employees by Mode'!$I:$I,"&gt;="&amp;$B44,'All Employees by Mode'!$BE:$BE,"=No")),IF($A44="between",SUMIFS('All Employees by Mode'!U:U,'All Employees by Mode'!$I:$I,"&gt;="&amp;$B44,'All Employees by Mode'!$I:$I,"&lt;"&amp;$D44),SUMIFS('All Employees by Mode'!U:U,'All Employees by Mode'!$I:$I,"&gt;="&amp;$B44)))</f>
        <v>198099</v>
      </c>
      <c r="L44" s="160">
        <f>IF($AF$1,IF($A44="between",SUMIFS('All Employees by Mode'!W:W,'All Employees by Mode'!$I:$I,"&gt;="&amp;$B44,'All Employees by Mode'!$I:$I,"&lt;"&amp;$D44,'All Employees by Mode'!$BE:$BE,"=No"),SUMIFS('All Employees by Mode'!W:W,'All Employees by Mode'!$I:$I,"&gt;="&amp;$B44,'All Employees by Mode'!$BE:$BE,"=No")),IF($A44="between",SUMIFS('All Employees by Mode'!W:W,'All Employees by Mode'!$I:$I,"&gt;="&amp;$B44,'All Employees by Mode'!$I:$I,"&lt;"&amp;$D44),SUMIFS('All Employees by Mode'!W:W,'All Employees by Mode'!$I:$I,"&gt;="&amp;$B44)))</f>
        <v>8639771</v>
      </c>
      <c r="M44" s="160">
        <f>IF($AF$1,IF($A44="between",SUMIFS('All Employees by Mode'!Y:Y,'All Employees by Mode'!$I:$I,"&gt;="&amp;$B44,'All Employees by Mode'!$I:$I,"&lt;"&amp;$D44,'All Employees by Mode'!$BE:$BE,"=No"),SUMIFS('All Employees by Mode'!Y:Y,'All Employees by Mode'!$I:$I,"&gt;="&amp;$B44,'All Employees by Mode'!$BE:$BE,"=No")),IF($A44="between",SUMIFS('All Employees by Mode'!Y:Y,'All Employees by Mode'!$I:$I,"&gt;="&amp;$B44,'All Employees by Mode'!$I:$I,"&lt;"&amp;$D44),SUMIFS('All Employees by Mode'!Y:Y,'All Employees by Mode'!$I:$I,"&gt;="&amp;$B44)))</f>
        <v>3961.4900000000007</v>
      </c>
      <c r="N44" s="160">
        <f>IF($AF$1,IF($A44="between",SUMIFS('All Employees by Mode'!AA:AA,'All Employees by Mode'!$I:$I,"&gt;="&amp;$B44,'All Employees by Mode'!$I:$I,"&lt;"&amp;$D44,'All Employees by Mode'!$BE:$BE,"=No"),SUMIFS('All Employees by Mode'!AA:AA,'All Employees by Mode'!$I:$I,"&gt;="&amp;$B44,'All Employees by Mode'!$BE:$BE,"=No")),IF($A44="between",SUMIFS('All Employees by Mode'!AA:AA,'All Employees by Mode'!$I:$I,"&gt;="&amp;$B44,'All Employees by Mode'!$I:$I,"&lt;"&amp;$D44),SUMIFS('All Employees by Mode'!AA:AA,'All Employees by Mode'!$I:$I,"&gt;="&amp;$B44)))</f>
        <v>410.51000000000005</v>
      </c>
      <c r="O44" s="160">
        <f>IF($AF$1,IF($A44="between",SUMIFS('All Employees by Mode'!AC:AC,'All Employees by Mode'!$I:$I,"&gt;="&amp;$B44,'All Employees by Mode'!$I:$I,"&lt;"&amp;$D44,'All Employees by Mode'!$BE:$BE,"=No"),SUMIFS('All Employees by Mode'!AC:AC,'All Employees by Mode'!$I:$I,"&gt;="&amp;$B44,'All Employees by Mode'!$BE:$BE,"=No")),IF($A44="between",SUMIFS('All Employees by Mode'!AC:AC,'All Employees by Mode'!$I:$I,"&gt;="&amp;$B44,'All Employees by Mode'!$I:$I,"&lt;"&amp;$D44),SUMIFS('All Employees by Mode'!AC:AC,'All Employees by Mode'!$I:$I,"&gt;="&amp;$B44)))</f>
        <v>138.58000000000001</v>
      </c>
      <c r="P44" s="160">
        <f>IF($AF$1,IF($A44="between",SUMIFS('All Employees by Mode'!AE:AE,'All Employees by Mode'!$I:$I,"&gt;="&amp;$B44,'All Employees by Mode'!$I:$I,"&lt;"&amp;$D44,'All Employees by Mode'!$BE:$BE,"=No"),SUMIFS('All Employees by Mode'!AE:AE,'All Employees by Mode'!$I:$I,"&gt;="&amp;$B44,'All Employees by Mode'!$BE:$BE,"=No")),IF($A44="between",SUMIFS('All Employees by Mode'!AE:AE,'All Employees by Mode'!$I:$I,"&gt;="&amp;$B44,'All Employees by Mode'!$I:$I,"&lt;"&amp;$D44),SUMIFS('All Employees by Mode'!AE:AE,'All Employees by Mode'!$I:$I,"&gt;="&amp;$B44)))</f>
        <v>549.25</v>
      </c>
      <c r="Q44" s="160">
        <f>IF($AF$1,IF($A44="between",SUMIFS('All Employees by Mode'!AG:AG,'All Employees by Mode'!$I:$I,"&gt;="&amp;$B44,'All Employees by Mode'!$I:$I,"&lt;"&amp;$D44,'All Employees by Mode'!$BE:$BE,"=No"),SUMIFS('All Employees by Mode'!AG:AG,'All Employees by Mode'!$I:$I,"&gt;="&amp;$B44,'All Employees by Mode'!$BE:$BE,"=No")),IF($A44="between",SUMIFS('All Employees by Mode'!AG:AG,'All Employees by Mode'!$I:$I,"&gt;="&amp;$B44,'All Employees by Mode'!$I:$I,"&lt;"&amp;$D44),SUMIFS('All Employees by Mode'!AG:AG,'All Employees by Mode'!$I:$I,"&gt;="&amp;$B44)))</f>
        <v>93.251999999999995</v>
      </c>
      <c r="R44" s="160">
        <f>IF($AF$1,IF($A44="between",SUMIFS('All Employees by Mode'!AI:AI,'All Employees by Mode'!$I:$I,"&gt;="&amp;$B44,'All Employees by Mode'!$I:$I,"&lt;"&amp;$D44,'All Employees by Mode'!$BE:$BE,"=No"),SUMIFS('All Employees by Mode'!AI:AI,'All Employees by Mode'!$I:$I,"&gt;="&amp;$B44,'All Employees by Mode'!$BE:$BE,"=No")),IF($A44="between",SUMIFS('All Employees by Mode'!AI:AI,'All Employees by Mode'!$I:$I,"&gt;="&amp;$B44,'All Employees by Mode'!$I:$I,"&lt;"&amp;$D44),SUMIFS('All Employees by Mode'!AI:AI,'All Employees by Mode'!$I:$I,"&gt;="&amp;$B44)))</f>
        <v>5153.0819999999994</v>
      </c>
      <c r="S44" s="161">
        <f>IF($AF$1,IF($A44="between",SUMIFS('All Employees by Mode'!AK:AK,'All Employees by Mode'!$I:$I,"&gt;="&amp;$B44,'All Employees by Mode'!$I:$I,"&lt;"&amp;$D44,'All Employees by Mode'!$BE:$BE,"=No"),SUMIFS('All Employees by Mode'!AK:AK,'All Employees by Mode'!$I:$I,"&gt;="&amp;$B44,'All Employees by Mode'!$BE:$BE,"=No")),IF($A44="between",SUMIFS('All Employees by Mode'!AK:AK,'All Employees by Mode'!$I:$I,"&gt;="&amp;$B44,'All Employees by Mode'!$I:$I,"&lt;"&amp;$D44),SUMIFS('All Employees by Mode'!AK:AK,'All Employees by Mode'!$I:$I,"&gt;="&amp;$B44)))</f>
        <v>165617511</v>
      </c>
      <c r="T44" s="161">
        <f>IF($AF$1,IF($A44="between",SUMIFS('All Employees by Mode'!AM:AM,'All Employees by Mode'!$I:$I,"&gt;="&amp;$B44,'All Employees by Mode'!$I:$I,"&lt;"&amp;$D44,'All Employees by Mode'!$BE:$BE,"=No"),SUMIFS('All Employees by Mode'!AM:AM,'All Employees by Mode'!$I:$I,"&gt;="&amp;$B44,'All Employees by Mode'!$BE:$BE,"=No")),IF($A44="between",SUMIFS('All Employees by Mode'!AM:AM,'All Employees by Mode'!$I:$I,"&gt;="&amp;$B44,'All Employees by Mode'!$I:$I,"&lt;"&amp;$D44),SUMIFS('All Employees by Mode'!AM:AM,'All Employees by Mode'!$I:$I,"&gt;="&amp;$B44)))</f>
        <v>23147834</v>
      </c>
      <c r="U44" s="161">
        <f>IF($AF$1,IF($A44="between",SUMIFS('All Employees by Mode'!AO:AO,'All Employees by Mode'!$I:$I,"&gt;="&amp;$B44,'All Employees by Mode'!$I:$I,"&lt;"&amp;$D44,'All Employees by Mode'!$BE:$BE,"=No"),SUMIFS('All Employees by Mode'!AO:AO,'All Employees by Mode'!$I:$I,"&gt;="&amp;$B44,'All Employees by Mode'!$BE:$BE,"=No")),IF($A44="between",SUMIFS('All Employees by Mode'!AO:AO,'All Employees by Mode'!$I:$I,"&gt;="&amp;$B44,'All Employees by Mode'!$I:$I,"&lt;"&amp;$D44),SUMIFS('All Employees by Mode'!AO:AO,'All Employees by Mode'!$I:$I,"&gt;="&amp;$B44)))</f>
        <v>6848687</v>
      </c>
      <c r="V44" s="161">
        <f>IF($AF$1,IF($A44="between",SUMIFS('All Employees by Mode'!AQ:AQ,'All Employees by Mode'!$I:$I,"&gt;="&amp;$B44,'All Employees by Mode'!$I:$I,"&lt;"&amp;$D44,'All Employees by Mode'!$BE:$BE,"=No"),SUMIFS('All Employees by Mode'!AQ:AQ,'All Employees by Mode'!$I:$I,"&gt;="&amp;$B44,'All Employees by Mode'!$BE:$BE,"=No")),IF($A44="between",SUMIFS('All Employees by Mode'!AQ:AQ,'All Employees by Mode'!$I:$I,"&gt;="&amp;$B44,'All Employees by Mode'!$I:$I,"&lt;"&amp;$D44),SUMIFS('All Employees by Mode'!AQ:AQ,'All Employees by Mode'!$I:$I,"&gt;="&amp;$B44)))</f>
        <v>26091659</v>
      </c>
      <c r="W44" s="161">
        <f>IF($AF$1,IF($A44="between",SUMIFS('All Employees by Mode'!AS:AS,'All Employees by Mode'!$I:$I,"&gt;="&amp;$B44,'All Employees by Mode'!$I:$I,"&lt;"&amp;$D44,'All Employees by Mode'!$BE:$BE,"=No"),SUMIFS('All Employees by Mode'!AS:AS,'All Employees by Mode'!$I:$I,"&gt;="&amp;$B44,'All Employees by Mode'!$BE:$BE,"=No")),IF($A44="between",SUMIFS('All Employees by Mode'!AS:AS,'All Employees by Mode'!$I:$I,"&gt;="&amp;$B44,'All Employees by Mode'!$I:$I,"&lt;"&amp;$D44),SUMIFS('All Employees by Mode'!AS:AS,'All Employees by Mode'!$I:$I,"&gt;="&amp;$B44)))</f>
        <v>221705691</v>
      </c>
      <c r="X44" s="162">
        <f t="shared" si="19"/>
        <v>25.168637266950675</v>
      </c>
      <c r="Y44" s="162">
        <f t="shared" si="19"/>
        <v>30.345040317453243</v>
      </c>
      <c r="Z44" s="162">
        <f t="shared" si="19"/>
        <v>28.981913511546324</v>
      </c>
      <c r="AA44" s="162">
        <f t="shared" si="19"/>
        <v>30.260706842381779</v>
      </c>
      <c r="AB44" s="272">
        <f>W44/SUM(G44:J44)</f>
        <v>26.263243940299979</v>
      </c>
      <c r="AC44" s="93"/>
      <c r="AD44" s="94"/>
      <c r="AE44" s="94"/>
      <c r="AF44" s="94"/>
      <c r="AG44" s="94"/>
      <c r="AH44" s="94" t="str">
        <f t="shared" ref="AH44:AH51" si="21">IFERROR(AT44&amp;":"&amp;CHAR(10)&amp;"Vehicle Operations: $"&amp;FIXED(AO44,2,0)&amp;CHAR(10)&amp;"Vehicle Maintenance: $"&amp;FIXED(AP44,2,0)&amp;CHAR(10)&amp;"Facility Maintenance: $"&amp;FIXED(AQ44,2,0)&amp;CHAR(10)&amp;"General Administration: $"&amp;FIXED(AR44,2,0)&amp;CHAR(10)&amp;"Total: $"&amp;FIXED(AS44,2,0),"")</f>
        <v>10 to 25:
Vehicle Operations: $25.17
Vehicle Maintenance: $30.35
Facility Maintenance: $28.98
General Administration: $30.26
Total: $26.26</v>
      </c>
      <c r="AI44" s="94"/>
      <c r="AJ44" s="94"/>
      <c r="AK44" s="94"/>
      <c r="AL44" s="94"/>
      <c r="AM44" s="94"/>
      <c r="AN44" s="94"/>
      <c r="AO44" s="107">
        <f t="shared" ref="AO44:AO51" si="22">X44</f>
        <v>25.168637266950675</v>
      </c>
      <c r="AP44" s="107">
        <f t="shared" si="20"/>
        <v>30.345040317453243</v>
      </c>
      <c r="AQ44" s="107">
        <f t="shared" si="20"/>
        <v>28.981913511546324</v>
      </c>
      <c r="AR44" s="107">
        <f t="shared" si="20"/>
        <v>30.260706842381779</v>
      </c>
      <c r="AS44" s="107">
        <f t="shared" si="20"/>
        <v>26.263243940299979</v>
      </c>
      <c r="AT44" s="108" t="str">
        <f>IFERROR(IF($A44="over","over "&amp;FIXED($B44,0,0),FIXED($B44,0,0)&amp;" to "&amp;FIXED($D44,0,0)),"")</f>
        <v>10 to 25</v>
      </c>
      <c r="AU44" s="94"/>
      <c r="AV44" s="94"/>
    </row>
    <row r="45" spans="1:48" s="95" customFormat="1" ht="11.25" customHeight="1">
      <c r="A45" s="167" t="str">
        <f>IF(OR(A44="over",A44=""),"",IF(D45="","over","between"))</f>
        <v>between</v>
      </c>
      <c r="B45" s="168">
        <f>IF(D44="","",D44)</f>
        <v>25</v>
      </c>
      <c r="C45" s="169" t="str">
        <f t="shared" ref="C45:C50" si="23">IF(D45&lt;&gt;"","and","")</f>
        <v>and</v>
      </c>
      <c r="D45" s="250">
        <v>50</v>
      </c>
      <c r="E45" s="278" t="str">
        <f t="shared" ref="E45:E51" si="24">IFERROR(IF(A45="between",A45&amp;" "&amp;FIXED(B45,0,0)&amp;" "&amp;C45&amp;" "&amp;FIXED(D45,0,0),A45&amp;" "&amp;FIXED(B45,0,0)),"invalid bin")</f>
        <v>between 25 and 50</v>
      </c>
      <c r="F45" s="159">
        <f>IF($AF$1,IF($A45="","",IF($A45="between",SUMIFS('All Employees by Mode'!L:L,'All Employees by Mode'!$I:$I,"&gt;="&amp;$B45,'All Employees by Mode'!$I:$I,"&lt;"&amp;$D45,'All Employees by Mode'!$BE:$BE,"=No"),SUMIFS('All Employees by Mode'!L:L,'All Employees by Mode'!$I:$I,"&gt;="&amp;$B45,'All Employees by Mode'!$BE:$BE,"=No"))),IF($A45="","",IF($A45="between",SUMIFS('All Employees by Mode'!L:L,'All Employees by Mode'!$I:$I,"&gt;="&amp;$B45,'All Employees by Mode'!$I:$I,"&lt;"&amp;$D45),SUMIFS('All Employees by Mode'!L:L,'All Employees by Mode'!$I:$I,"&gt;="&amp;$B45))))</f>
        <v>3098</v>
      </c>
      <c r="G45" s="160">
        <f>IF($AF$1,IF($A45="","",IF($A45="between",SUMIFS('All Employees by Mode'!M:M,'All Employees by Mode'!$I:$I,"&gt;="&amp;$B45,'All Employees by Mode'!$I:$I,"&lt;"&amp;$D45,'All Employees by Mode'!$BE:$BE,"=No"),SUMIFS('All Employees by Mode'!M:M,'All Employees by Mode'!$I:$I,"&gt;="&amp;$B45,'All Employees by Mode'!$BE:$BE,"=No"))),IF($A45="","",IF($A45="between",SUMIFS('All Employees by Mode'!M:M,'All Employees by Mode'!$I:$I,"&gt;="&amp;$B45,'All Employees by Mode'!$I:$I,"&lt;"&amp;$D45),SUMIFS('All Employees by Mode'!M:M,'All Employees by Mode'!$I:$I,"&gt;="&amp;$B45))))</f>
        <v>10991504</v>
      </c>
      <c r="H45" s="160">
        <f>IF($AF$1,IF($A45="","",IF($A45="between",SUMIFS('All Employees by Mode'!O:O,'All Employees by Mode'!$I:$I,"&gt;="&amp;$B45,'All Employees by Mode'!$I:$I,"&lt;"&amp;$D45,'All Employees by Mode'!$BE:$BE,"=No"),SUMIFS('All Employees by Mode'!O:O,'All Employees by Mode'!$I:$I,"&gt;="&amp;$B45,'All Employees by Mode'!$BE:$BE,"=No"))),IF($A45="","",IF($A45="between",SUMIFS('All Employees by Mode'!O:O,'All Employees by Mode'!$I:$I,"&gt;="&amp;$B45,'All Employees by Mode'!$I:$I,"&lt;"&amp;$D45),SUMIFS('All Employees by Mode'!O:O,'All Employees by Mode'!$I:$I,"&gt;="&amp;$B45))))</f>
        <v>1762836</v>
      </c>
      <c r="I45" s="160">
        <f>IF($AF$1,IF($A45="","",IF($A45="between",SUMIFS('All Employees by Mode'!Q:Q,'All Employees by Mode'!$I:$I,"&gt;="&amp;$B45,'All Employees by Mode'!$I:$I,"&lt;"&amp;$D45,'All Employees by Mode'!$BE:$BE,"=No"),SUMIFS('All Employees by Mode'!Q:Q,'All Employees by Mode'!$I:$I,"&gt;="&amp;$B45,'All Employees by Mode'!$BE:$BE,"=No"))),IF($A45="","",IF($A45="between",SUMIFS('All Employees by Mode'!Q:Q,'All Employees by Mode'!$I:$I,"&gt;="&amp;$B45,'All Employees by Mode'!$I:$I,"&lt;"&amp;$D45),SUMIFS('All Employees by Mode'!Q:Q,'All Employees by Mode'!$I:$I,"&gt;="&amp;$B45))))</f>
        <v>751795</v>
      </c>
      <c r="J45" s="160">
        <f>IF($AF$1,IF($A45="","",IF($A45="between",SUMIFS('All Employees by Mode'!S:S,'All Employees by Mode'!$I:$I,"&gt;="&amp;$B45,'All Employees by Mode'!$I:$I,"&lt;"&amp;$D45,'All Employees by Mode'!$BE:$BE,"=No"),SUMIFS('All Employees by Mode'!S:S,'All Employees by Mode'!$I:$I,"&gt;="&amp;$B45,'All Employees by Mode'!$BE:$BE,"=No"))),IF($A45="","",IF($A45="between",SUMIFS('All Employees by Mode'!S:S,'All Employees by Mode'!$I:$I,"&gt;="&amp;$B45,'All Employees by Mode'!$I:$I,"&lt;"&amp;$D45),SUMIFS('All Employees by Mode'!S:S,'All Employees by Mode'!$I:$I,"&gt;="&amp;$B45))))</f>
        <v>1561503</v>
      </c>
      <c r="K45" s="160">
        <f>IF($AF$1,IF($A45="","",IF($A45="between",SUMIFS('All Employees by Mode'!U:U,'All Employees by Mode'!$I:$I,"&gt;="&amp;$B45,'All Employees by Mode'!$I:$I,"&lt;"&amp;$D45,'All Employees by Mode'!$BE:$BE,"=No"),SUMIFS('All Employees by Mode'!U:U,'All Employees by Mode'!$I:$I,"&gt;="&amp;$B45,'All Employees by Mode'!$BE:$BE,"=No"))),IF($A45="","",IF($A45="between",SUMIFS('All Employees by Mode'!U:U,'All Employees by Mode'!$I:$I,"&gt;="&amp;$B45,'All Employees by Mode'!$I:$I,"&lt;"&amp;$D45),SUMIFS('All Employees by Mode'!U:U,'All Employees by Mode'!$I:$I,"&gt;="&amp;$B45))))</f>
        <v>122354</v>
      </c>
      <c r="L45" s="160">
        <f>IF($AF$1,IF($A45="","",IF($A45="between",SUMIFS('All Employees by Mode'!W:W,'All Employees by Mode'!$I:$I,"&gt;="&amp;$B45,'All Employees by Mode'!$I:$I,"&lt;"&amp;$D45,'All Employees by Mode'!$BE:$BE,"=No"),SUMIFS('All Employees by Mode'!W:W,'All Employees by Mode'!$I:$I,"&gt;="&amp;$B45,'All Employees by Mode'!$BE:$BE,"=No"))),IF($A45="","",IF($A45="between",SUMIFS('All Employees by Mode'!W:W,'All Employees by Mode'!$I:$I,"&gt;="&amp;$B45,'All Employees by Mode'!$I:$I,"&lt;"&amp;$D45),SUMIFS('All Employees by Mode'!W:W,'All Employees by Mode'!$I:$I,"&gt;="&amp;$B45))))</f>
        <v>15189992</v>
      </c>
      <c r="M45" s="160">
        <f>IF($AF$1,IF($A45="","",IF($A45="between",SUMIFS('All Employees by Mode'!Y:Y,'All Employees by Mode'!$I:$I,"&gt;="&amp;$B45,'All Employees by Mode'!$I:$I,"&lt;"&amp;$D45,'All Employees by Mode'!$BE:$BE,"=No"),SUMIFS('All Employees by Mode'!Y:Y,'All Employees by Mode'!$I:$I,"&gt;="&amp;$B45,'All Employees by Mode'!$BE:$BE,"=No"))),IF($A45="","",IF($A45="between",SUMIFS('All Employees by Mode'!Y:Y,'All Employees by Mode'!$I:$I,"&gt;="&amp;$B45,'All Employees by Mode'!$I:$I,"&lt;"&amp;$D45),SUMIFS('All Employees by Mode'!Y:Y,'All Employees by Mode'!$I:$I,"&gt;="&amp;$B45))))</f>
        <v>6919.0679999999993</v>
      </c>
      <c r="N45" s="160">
        <f>IF($AF$1,IF($A45="","",IF($A45="between",SUMIFS('All Employees by Mode'!AA:AA,'All Employees by Mode'!$I:$I,"&gt;="&amp;$B45,'All Employees by Mode'!$I:$I,"&lt;"&amp;$D45,'All Employees by Mode'!$BE:$BE,"=No"),SUMIFS('All Employees by Mode'!AA:AA,'All Employees by Mode'!$I:$I,"&gt;="&amp;$B45,'All Employees by Mode'!$BE:$BE,"=No"))),IF($A45="","",IF($A45="between",SUMIFS('All Employees by Mode'!AA:AA,'All Employees by Mode'!$I:$I,"&gt;="&amp;$B45,'All Employees by Mode'!$I:$I,"&lt;"&amp;$D45),SUMIFS('All Employees by Mode'!AA:AA,'All Employees by Mode'!$I:$I,"&gt;="&amp;$B45))))</f>
        <v>979.37722600000006</v>
      </c>
      <c r="O45" s="160">
        <f>IF($AF$1,IF($A45="","",IF($A45="between",SUMIFS('All Employees by Mode'!AC:AC,'All Employees by Mode'!$I:$I,"&gt;="&amp;$B45,'All Employees by Mode'!$I:$I,"&lt;"&amp;$D45,'All Employees by Mode'!$BE:$BE,"=No"),SUMIFS('All Employees by Mode'!AC:AC,'All Employees by Mode'!$I:$I,"&gt;="&amp;$B45,'All Employees by Mode'!$BE:$BE,"=No"))),IF($A45="","",IF($A45="between",SUMIFS('All Employees by Mode'!AC:AC,'All Employees by Mode'!$I:$I,"&gt;="&amp;$B45,'All Employees by Mode'!$I:$I,"&lt;"&amp;$D45),SUMIFS('All Employees by Mode'!AC:AC,'All Employees by Mode'!$I:$I,"&gt;="&amp;$B45))))</f>
        <v>442.82999999999993</v>
      </c>
      <c r="P45" s="160">
        <f>IF($AF$1,IF($A45="","",IF($A45="between",SUMIFS('All Employees by Mode'!AE:AE,'All Employees by Mode'!$I:$I,"&gt;="&amp;$B45,'All Employees by Mode'!$I:$I,"&lt;"&amp;$D45,'All Employees by Mode'!$BE:$BE,"=No"),SUMIFS('All Employees by Mode'!AE:AE,'All Employees by Mode'!$I:$I,"&gt;="&amp;$B45,'All Employees by Mode'!$BE:$BE,"=No"))),IF($A45="","",IF($A45="between",SUMIFS('All Employees by Mode'!AE:AE,'All Employees by Mode'!$I:$I,"&gt;="&amp;$B45,'All Employees by Mode'!$I:$I,"&lt;"&amp;$D45),SUMIFS('All Employees by Mode'!AE:AE,'All Employees by Mode'!$I:$I,"&gt;="&amp;$B45))))</f>
        <v>977.88200000000006</v>
      </c>
      <c r="Q45" s="160">
        <f>IF($AF$1,IF($A45="","",IF($A45="between",SUMIFS('All Employees by Mode'!AG:AG,'All Employees by Mode'!$I:$I,"&gt;="&amp;$B45,'All Employees by Mode'!$I:$I,"&lt;"&amp;$D45,'All Employees by Mode'!$BE:$BE,"=No"),SUMIFS('All Employees by Mode'!AG:AG,'All Employees by Mode'!$I:$I,"&gt;="&amp;$B45,'All Employees by Mode'!$BE:$BE,"=No"))),IF($A45="","",IF($A45="between",SUMIFS('All Employees by Mode'!AG:AG,'All Employees by Mode'!$I:$I,"&gt;="&amp;$B45,'All Employees by Mode'!$I:$I,"&lt;"&amp;$D45),SUMIFS('All Employees by Mode'!AG:AG,'All Employees by Mode'!$I:$I,"&gt;="&amp;$B45))))</f>
        <v>55.170000000000009</v>
      </c>
      <c r="R45" s="160">
        <f>IF($AF$1,IF($A45="","",IF($A45="between",SUMIFS('All Employees by Mode'!AI:AI,'All Employees by Mode'!$I:$I,"&gt;="&amp;$B45,'All Employees by Mode'!$I:$I,"&lt;"&amp;$D45,'All Employees by Mode'!$BE:$BE,"=No"),SUMIFS('All Employees by Mode'!AI:AI,'All Employees by Mode'!$I:$I,"&gt;="&amp;$B45,'All Employees by Mode'!$BE:$BE,"=No"))),IF($A45="","",IF($A45="between",SUMIFS('All Employees by Mode'!AI:AI,'All Employees by Mode'!$I:$I,"&gt;="&amp;$B45,'All Employees by Mode'!$I:$I,"&lt;"&amp;$D45),SUMIFS('All Employees by Mode'!AI:AI,'All Employees by Mode'!$I:$I,"&gt;="&amp;$B45))))</f>
        <v>9374.3272260000012</v>
      </c>
      <c r="S45" s="161">
        <f>IF($AF$1,IF($A45="","",IF($A45="between",SUMIFS('All Employees by Mode'!AK:AK,'All Employees by Mode'!$I:$I,"&gt;="&amp;$B45,'All Employees by Mode'!$I:$I,"&lt;"&amp;$D45,'All Employees by Mode'!$BE:$BE,"=No"),SUMIFS('All Employees by Mode'!AK:AK,'All Employees by Mode'!$I:$I,"&gt;="&amp;$B45,'All Employees by Mode'!$BE:$BE,"=No"))),IF($A45="","",IF($A45="between",SUMIFS('All Employees by Mode'!AK:AK,'All Employees by Mode'!$I:$I,"&gt;="&amp;$B45,'All Employees by Mode'!$I:$I,"&lt;"&amp;$D45),SUMIFS('All Employees by Mode'!AK:AK,'All Employees by Mode'!$I:$I,"&gt;="&amp;$B45))))</f>
        <v>244003315</v>
      </c>
      <c r="T45" s="161">
        <f>IF($AF$1,IF($A45="","",IF($A45="between",SUMIFS('All Employees by Mode'!AM:AM,'All Employees by Mode'!$I:$I,"&gt;="&amp;$B45,'All Employees by Mode'!$I:$I,"&lt;"&amp;$D45,'All Employees by Mode'!$BE:$BE,"=No"),SUMIFS('All Employees by Mode'!AM:AM,'All Employees by Mode'!$I:$I,"&gt;="&amp;$B45,'All Employees by Mode'!$BE:$BE,"=No"))),IF($A45="","",IF($A45="between",SUMIFS('All Employees by Mode'!AM:AM,'All Employees by Mode'!$I:$I,"&gt;="&amp;$B45,'All Employees by Mode'!$I:$I,"&lt;"&amp;$D45),SUMIFS('All Employees by Mode'!AM:AM,'All Employees by Mode'!$I:$I,"&gt;="&amp;$B45))))</f>
        <v>45615027</v>
      </c>
      <c r="U45" s="161">
        <f>IF($AF$1,IF($A45="","",IF($A45="between",SUMIFS('All Employees by Mode'!AO:AO,'All Employees by Mode'!$I:$I,"&gt;="&amp;$B45,'All Employees by Mode'!$I:$I,"&lt;"&amp;$D45,'All Employees by Mode'!$BE:$BE,"=No"),SUMIFS('All Employees by Mode'!AO:AO,'All Employees by Mode'!$I:$I,"&gt;="&amp;$B45,'All Employees by Mode'!$BE:$BE,"=No"))),IF($A45="","",IF($A45="between",SUMIFS('All Employees by Mode'!AO:AO,'All Employees by Mode'!$I:$I,"&gt;="&amp;$B45,'All Employees by Mode'!$I:$I,"&lt;"&amp;$D45),SUMIFS('All Employees by Mode'!AO:AO,'All Employees by Mode'!$I:$I,"&gt;="&amp;$B45))))</f>
        <v>23269407</v>
      </c>
      <c r="V45" s="161">
        <f>IF($AF$1,IF($A45="","",IF($A45="between",SUMIFS('All Employees by Mode'!AQ:AQ,'All Employees by Mode'!$I:$I,"&gt;="&amp;$B45,'All Employees by Mode'!$I:$I,"&lt;"&amp;$D45,'All Employees by Mode'!$BE:$BE,"=No"),SUMIFS('All Employees by Mode'!AQ:AQ,'All Employees by Mode'!$I:$I,"&gt;="&amp;$B45,'All Employees by Mode'!$BE:$BE,"=No"))),IF($A45="","",IF($A45="between",SUMIFS('All Employees by Mode'!AQ:AQ,'All Employees by Mode'!$I:$I,"&gt;="&amp;$B45,'All Employees by Mode'!$I:$I,"&lt;"&amp;$D45),SUMIFS('All Employees by Mode'!AQ:AQ,'All Employees by Mode'!$I:$I,"&gt;="&amp;$B45))))</f>
        <v>43085968</v>
      </c>
      <c r="W45" s="161">
        <f>IF($AF$1,IF($A45="","",IF($A45="between",SUMIFS('All Employees by Mode'!AS:AS,'All Employees by Mode'!$I:$I,"&gt;="&amp;$B45,'All Employees by Mode'!$I:$I,"&lt;"&amp;$D45,'All Employees by Mode'!$BE:$BE,"=No"),SUMIFS('All Employees by Mode'!AS:AS,'All Employees by Mode'!$I:$I,"&gt;="&amp;$B45,'All Employees by Mode'!$BE:$BE,"=No"))),IF($A45="","",IF($A45="between",SUMIFS('All Employees by Mode'!AS:AS,'All Employees by Mode'!$I:$I,"&gt;="&amp;$B45,'All Employees by Mode'!$I:$I,"&lt;"&amp;$D45),SUMIFS('All Employees by Mode'!AS:AS,'All Employees by Mode'!$I:$I,"&gt;="&amp;$B45))))</f>
        <v>355973717</v>
      </c>
      <c r="X45" s="162">
        <f>IFERROR(IF($A45="","",S45/G45),"-")</f>
        <v>22.199265450842759</v>
      </c>
      <c r="Y45" s="162">
        <f>IFERROR(IF($A45="","",T45/H45),"-")</f>
        <v>25.875933439072039</v>
      </c>
      <c r="Z45" s="162">
        <f>IFERROR(IF($A45="","",U45/I45),"-")</f>
        <v>30.951798030048085</v>
      </c>
      <c r="AA45" s="162">
        <f>IFERROR(IF($A45="","",V45/J45),"-")</f>
        <v>27.592625822684941</v>
      </c>
      <c r="AB45" s="272">
        <f>IFERROR(IF(A45="","",W45/SUM(G45:J45)),"-")</f>
        <v>23.625051053124583</v>
      </c>
      <c r="AC45" s="93"/>
      <c r="AD45" s="94"/>
      <c r="AE45" s="94"/>
      <c r="AF45" s="94"/>
      <c r="AG45" s="94"/>
      <c r="AH45" s="94" t="str">
        <f t="shared" si="21"/>
        <v>25 to 50:
Vehicle Operations: $22.20
Vehicle Maintenance: $25.88
Facility Maintenance: $30.95
General Administration: $27.59
Total: $23.63</v>
      </c>
      <c r="AI45" s="94"/>
      <c r="AJ45" s="94"/>
      <c r="AK45" s="94"/>
      <c r="AL45" s="94"/>
      <c r="AM45" s="94"/>
      <c r="AN45" s="94"/>
      <c r="AO45" s="107">
        <f t="shared" si="22"/>
        <v>22.199265450842759</v>
      </c>
      <c r="AP45" s="107">
        <f t="shared" si="20"/>
        <v>25.875933439072039</v>
      </c>
      <c r="AQ45" s="107">
        <f t="shared" si="20"/>
        <v>30.951798030048085</v>
      </c>
      <c r="AR45" s="107">
        <f t="shared" si="20"/>
        <v>27.592625822684941</v>
      </c>
      <c r="AS45" s="107">
        <f t="shared" si="20"/>
        <v>23.625051053124583</v>
      </c>
      <c r="AT45" s="108" t="str">
        <f t="shared" ref="AT45:AT51" si="25">IFERROR(IF($A45="over","over "&amp;FIXED($B45,0,0),FIXED($B45,0,0)&amp;" to "&amp;FIXED($D45,0,0)),"")</f>
        <v>25 to 50</v>
      </c>
      <c r="AU45" s="94"/>
      <c r="AV45" s="94"/>
    </row>
    <row r="46" spans="1:48" s="95" customFormat="1" ht="11.25" customHeight="1">
      <c r="A46" s="167" t="str">
        <f t="shared" ref="A46:A51" si="26">IF(OR(A45="over",A45=""),"",IF(D46="","over","between"))</f>
        <v>between</v>
      </c>
      <c r="B46" s="168">
        <f t="shared" ref="B46:B51" si="27">IF(D45="","",D45)</f>
        <v>50</v>
      </c>
      <c r="C46" s="169" t="str">
        <f t="shared" si="23"/>
        <v>and</v>
      </c>
      <c r="D46" s="250">
        <v>100</v>
      </c>
      <c r="E46" s="278" t="str">
        <f t="shared" si="24"/>
        <v>between 50 and 100</v>
      </c>
      <c r="F46" s="159">
        <f>IF($AF$1,IF($A46="","",IF($A46="between",SUMIFS('All Employees by Mode'!L:L,'All Employees by Mode'!$I:$I,"&gt;="&amp;$B46,'All Employees by Mode'!$I:$I,"&lt;"&amp;$D46,'All Employees by Mode'!$BE:$BE,"=No"),SUMIFS('All Employees by Mode'!L:L,'All Employees by Mode'!$I:$I,"&gt;="&amp;$B46,'All Employees by Mode'!$BE:$BE,"=No"))),IF($A46="","",IF($A46="between",SUMIFS('All Employees by Mode'!L:L,'All Employees by Mode'!$I:$I,"&gt;="&amp;$B46,'All Employees by Mode'!$I:$I,"&lt;"&amp;$D46),SUMIFS('All Employees by Mode'!L:L,'All Employees by Mode'!$I:$I,"&gt;="&amp;$B46))))</f>
        <v>5265</v>
      </c>
      <c r="G46" s="160">
        <f>IF($AF$1,IF($A46="","",IF($A46="between",SUMIFS('All Employees by Mode'!M:M,'All Employees by Mode'!$I:$I,"&gt;="&amp;$B46,'All Employees by Mode'!$I:$I,"&lt;"&amp;$D46,'All Employees by Mode'!$BE:$BE,"=No"),SUMIFS('All Employees by Mode'!M:M,'All Employees by Mode'!$I:$I,"&gt;="&amp;$B46,'All Employees by Mode'!$BE:$BE,"=No"))),IF($A46="","",IF($A46="between",SUMIFS('All Employees by Mode'!M:M,'All Employees by Mode'!$I:$I,"&gt;="&amp;$B46,'All Employees by Mode'!$I:$I,"&lt;"&amp;$D46),SUMIFS('All Employees by Mode'!M:M,'All Employees by Mode'!$I:$I,"&gt;="&amp;$B46))))</f>
        <v>17331582</v>
      </c>
      <c r="H46" s="160">
        <f>IF($AF$1,IF($A46="","",IF($A46="between",SUMIFS('All Employees by Mode'!O:O,'All Employees by Mode'!$I:$I,"&gt;="&amp;$B46,'All Employees by Mode'!$I:$I,"&lt;"&amp;$D46,'All Employees by Mode'!$BE:$BE,"=No"),SUMIFS('All Employees by Mode'!O:O,'All Employees by Mode'!$I:$I,"&gt;="&amp;$B46,'All Employees by Mode'!$BE:$BE,"=No"))),IF($A46="","",IF($A46="between",SUMIFS('All Employees by Mode'!O:O,'All Employees by Mode'!$I:$I,"&gt;="&amp;$B46,'All Employees by Mode'!$I:$I,"&lt;"&amp;$D46),SUMIFS('All Employees by Mode'!O:O,'All Employees by Mode'!$I:$I,"&gt;="&amp;$B46))))</f>
        <v>3358997</v>
      </c>
      <c r="I46" s="160">
        <f>IF($AF$1,IF($A46="","",IF($A46="between",SUMIFS('All Employees by Mode'!Q:Q,'All Employees by Mode'!$I:$I,"&gt;="&amp;$B46,'All Employees by Mode'!$I:$I,"&lt;"&amp;$D46,'All Employees by Mode'!$BE:$BE,"=No"),SUMIFS('All Employees by Mode'!Q:Q,'All Employees by Mode'!$I:$I,"&gt;="&amp;$B46,'All Employees by Mode'!$BE:$BE,"=No"))),IF($A46="","",IF($A46="between",SUMIFS('All Employees by Mode'!Q:Q,'All Employees by Mode'!$I:$I,"&gt;="&amp;$B46,'All Employees by Mode'!$I:$I,"&lt;"&amp;$D46),SUMIFS('All Employees by Mode'!Q:Q,'All Employees by Mode'!$I:$I,"&gt;="&amp;$B46))))</f>
        <v>842189</v>
      </c>
      <c r="J46" s="160">
        <f>IF($AF$1,IF($A46="","",IF($A46="between",SUMIFS('All Employees by Mode'!S:S,'All Employees by Mode'!$I:$I,"&gt;="&amp;$B46,'All Employees by Mode'!$I:$I,"&lt;"&amp;$D46,'All Employees by Mode'!$BE:$BE,"=No"),SUMIFS('All Employees by Mode'!S:S,'All Employees by Mode'!$I:$I,"&gt;="&amp;$B46,'All Employees by Mode'!$BE:$BE,"=No"))),IF($A46="","",IF($A46="between",SUMIFS('All Employees by Mode'!S:S,'All Employees by Mode'!$I:$I,"&gt;="&amp;$B46,'All Employees by Mode'!$I:$I,"&lt;"&amp;$D46),SUMIFS('All Employees by Mode'!S:S,'All Employees by Mode'!$I:$I,"&gt;="&amp;$B46))))</f>
        <v>2608293</v>
      </c>
      <c r="K46" s="160">
        <f>IF($AF$1,IF($A46="","",IF($A46="between",SUMIFS('All Employees by Mode'!U:U,'All Employees by Mode'!$I:$I,"&gt;="&amp;$B46,'All Employees by Mode'!$I:$I,"&lt;"&amp;$D46,'All Employees by Mode'!$BE:$BE,"=No"),SUMIFS('All Employees by Mode'!U:U,'All Employees by Mode'!$I:$I,"&gt;="&amp;$B46,'All Employees by Mode'!$BE:$BE,"=No"))),IF($A46="","",IF($A46="between",SUMIFS('All Employees by Mode'!U:U,'All Employees by Mode'!$I:$I,"&gt;="&amp;$B46,'All Employees by Mode'!$I:$I,"&lt;"&amp;$D46),SUMIFS('All Employees by Mode'!U:U,'All Employees by Mode'!$I:$I,"&gt;="&amp;$B46))))</f>
        <v>101837</v>
      </c>
      <c r="L46" s="160">
        <f>IF($AF$1,IF($A46="","",IF($A46="between",SUMIFS('All Employees by Mode'!W:W,'All Employees by Mode'!$I:$I,"&gt;="&amp;$B46,'All Employees by Mode'!$I:$I,"&lt;"&amp;$D46,'All Employees by Mode'!$BE:$BE,"=No"),SUMIFS('All Employees by Mode'!W:W,'All Employees by Mode'!$I:$I,"&gt;="&amp;$B46,'All Employees by Mode'!$BE:$BE,"=No"))),IF($A46="","",IF($A46="between",SUMIFS('All Employees by Mode'!W:W,'All Employees by Mode'!$I:$I,"&gt;="&amp;$B46,'All Employees by Mode'!$I:$I,"&lt;"&amp;$D46),SUMIFS('All Employees by Mode'!W:W,'All Employees by Mode'!$I:$I,"&gt;="&amp;$B46))))</f>
        <v>24242898</v>
      </c>
      <c r="M46" s="160">
        <f>IF($AF$1,IF($A46="","",IF($A46="between",SUMIFS('All Employees by Mode'!Y:Y,'All Employees by Mode'!$I:$I,"&gt;="&amp;$B46,'All Employees by Mode'!$I:$I,"&lt;"&amp;$D46,'All Employees by Mode'!$BE:$BE,"=No"),SUMIFS('All Employees by Mode'!Y:Y,'All Employees by Mode'!$I:$I,"&gt;="&amp;$B46,'All Employees by Mode'!$BE:$BE,"=No"))),IF($A46="","",IF($A46="between",SUMIFS('All Employees by Mode'!Y:Y,'All Employees by Mode'!$I:$I,"&gt;="&amp;$B46,'All Employees by Mode'!$I:$I,"&lt;"&amp;$D46),SUMIFS('All Employees by Mode'!Y:Y,'All Employees by Mode'!$I:$I,"&gt;="&amp;$B46))))</f>
        <v>9827</v>
      </c>
      <c r="N46" s="160">
        <f>IF($AF$1,IF($A46="","",IF($A46="between",SUMIFS('All Employees by Mode'!AA:AA,'All Employees by Mode'!$I:$I,"&gt;="&amp;$B46,'All Employees by Mode'!$I:$I,"&lt;"&amp;$D46,'All Employees by Mode'!$BE:$BE,"=No"),SUMIFS('All Employees by Mode'!AA:AA,'All Employees by Mode'!$I:$I,"&gt;="&amp;$B46,'All Employees by Mode'!$BE:$BE,"=No"))),IF($A46="","",IF($A46="between",SUMIFS('All Employees by Mode'!AA:AA,'All Employees by Mode'!$I:$I,"&gt;="&amp;$B46,'All Employees by Mode'!$I:$I,"&lt;"&amp;$D46),SUMIFS('All Employees by Mode'!AA:AA,'All Employees by Mode'!$I:$I,"&gt;="&amp;$B46))))</f>
        <v>1824.8000000000009</v>
      </c>
      <c r="O46" s="160">
        <f>IF($AF$1,IF($A46="","",IF($A46="between",SUMIFS('All Employees by Mode'!AC:AC,'All Employees by Mode'!$I:$I,"&gt;="&amp;$B46,'All Employees by Mode'!$I:$I,"&lt;"&amp;$D46,'All Employees by Mode'!$BE:$BE,"=No"),SUMIFS('All Employees by Mode'!AC:AC,'All Employees by Mode'!$I:$I,"&gt;="&amp;$B46,'All Employees by Mode'!$BE:$BE,"=No"))),IF($A46="","",IF($A46="between",SUMIFS('All Employees by Mode'!AC:AC,'All Employees by Mode'!$I:$I,"&gt;="&amp;$B46,'All Employees by Mode'!$I:$I,"&lt;"&amp;$D46),SUMIFS('All Employees by Mode'!AC:AC,'All Employees by Mode'!$I:$I,"&gt;="&amp;$B46))))</f>
        <v>454.5200000000001</v>
      </c>
      <c r="P46" s="160">
        <f>IF($AF$1,IF($A46="","",IF($A46="between",SUMIFS('All Employees by Mode'!AE:AE,'All Employees by Mode'!$I:$I,"&gt;="&amp;$B46,'All Employees by Mode'!$I:$I,"&lt;"&amp;$D46,'All Employees by Mode'!$BE:$BE,"=No"),SUMIFS('All Employees by Mode'!AE:AE,'All Employees by Mode'!$I:$I,"&gt;="&amp;$B46,'All Employees by Mode'!$BE:$BE,"=No"))),IF($A46="","",IF($A46="between",SUMIFS('All Employees by Mode'!AE:AE,'All Employees by Mode'!$I:$I,"&gt;="&amp;$B46,'All Employees by Mode'!$I:$I,"&lt;"&amp;$D46),SUMIFS('All Employees by Mode'!AE:AE,'All Employees by Mode'!$I:$I,"&gt;="&amp;$B46))))</f>
        <v>1580.5800000000002</v>
      </c>
      <c r="Q46" s="160">
        <f>IF($AF$1,IF($A46="","",IF($A46="between",SUMIFS('All Employees by Mode'!AG:AG,'All Employees by Mode'!$I:$I,"&gt;="&amp;$B46,'All Employees by Mode'!$I:$I,"&lt;"&amp;$D46,'All Employees by Mode'!$BE:$BE,"=No"),SUMIFS('All Employees by Mode'!AG:AG,'All Employees by Mode'!$I:$I,"&gt;="&amp;$B46,'All Employees by Mode'!$BE:$BE,"=No"))),IF($A46="","",IF($A46="between",SUMIFS('All Employees by Mode'!AG:AG,'All Employees by Mode'!$I:$I,"&gt;="&amp;$B46,'All Employees by Mode'!$I:$I,"&lt;"&amp;$D46),SUMIFS('All Employees by Mode'!AG:AG,'All Employees by Mode'!$I:$I,"&gt;="&amp;$B46))))</f>
        <v>45.2</v>
      </c>
      <c r="R46" s="160">
        <f>IF($AF$1,IF($A46="","",IF($A46="between",SUMIFS('All Employees by Mode'!AI:AI,'All Employees by Mode'!$I:$I,"&gt;="&amp;$B46,'All Employees by Mode'!$I:$I,"&lt;"&amp;$D46,'All Employees by Mode'!$BE:$BE,"=No"),SUMIFS('All Employees by Mode'!AI:AI,'All Employees by Mode'!$I:$I,"&gt;="&amp;$B46,'All Employees by Mode'!$BE:$BE,"=No"))),IF($A46="","",IF($A46="between",SUMIFS('All Employees by Mode'!AI:AI,'All Employees by Mode'!$I:$I,"&gt;="&amp;$B46,'All Employees by Mode'!$I:$I,"&lt;"&amp;$D46),SUMIFS('All Employees by Mode'!AI:AI,'All Employees by Mode'!$I:$I,"&gt;="&amp;$B46))))</f>
        <v>13732.100000000006</v>
      </c>
      <c r="S46" s="161">
        <f>IF($AF$1,IF($A46="","",IF($A46="between",SUMIFS('All Employees by Mode'!AK:AK,'All Employees by Mode'!$I:$I,"&gt;="&amp;$B46,'All Employees by Mode'!$I:$I,"&lt;"&amp;$D46,'All Employees by Mode'!$BE:$BE,"=No"),SUMIFS('All Employees by Mode'!AK:AK,'All Employees by Mode'!$I:$I,"&gt;="&amp;$B46,'All Employees by Mode'!$BE:$BE,"=No"))),IF($A46="","",IF($A46="between",SUMIFS('All Employees by Mode'!AK:AK,'All Employees by Mode'!$I:$I,"&gt;="&amp;$B46,'All Employees by Mode'!$I:$I,"&lt;"&amp;$D46),SUMIFS('All Employees by Mode'!AK:AK,'All Employees by Mode'!$I:$I,"&gt;="&amp;$B46))))</f>
        <v>357891093</v>
      </c>
      <c r="T46" s="161">
        <f>IF($AF$1,IF($A46="","",IF($A46="between",SUMIFS('All Employees by Mode'!AM:AM,'All Employees by Mode'!$I:$I,"&gt;="&amp;$B46,'All Employees by Mode'!$I:$I,"&lt;"&amp;$D46,'All Employees by Mode'!$BE:$BE,"=No"),SUMIFS('All Employees by Mode'!AM:AM,'All Employees by Mode'!$I:$I,"&gt;="&amp;$B46,'All Employees by Mode'!$BE:$BE,"=No"))),IF($A46="","",IF($A46="between",SUMIFS('All Employees by Mode'!AM:AM,'All Employees by Mode'!$I:$I,"&gt;="&amp;$B46,'All Employees by Mode'!$I:$I,"&lt;"&amp;$D46),SUMIFS('All Employees by Mode'!AM:AM,'All Employees by Mode'!$I:$I,"&gt;="&amp;$B46))))</f>
        <v>80534248</v>
      </c>
      <c r="U46" s="161">
        <f>IF($AF$1,IF($A46="","",IF($A46="between",SUMIFS('All Employees by Mode'!AO:AO,'All Employees by Mode'!$I:$I,"&gt;="&amp;$B46,'All Employees by Mode'!$I:$I,"&lt;"&amp;$D46,'All Employees by Mode'!$BE:$BE,"=No"),SUMIFS('All Employees by Mode'!AO:AO,'All Employees by Mode'!$I:$I,"&gt;="&amp;$B46,'All Employees by Mode'!$BE:$BE,"=No"))),IF($A46="","",IF($A46="between",SUMIFS('All Employees by Mode'!AO:AO,'All Employees by Mode'!$I:$I,"&gt;="&amp;$B46,'All Employees by Mode'!$I:$I,"&lt;"&amp;$D46),SUMIFS('All Employees by Mode'!AO:AO,'All Employees by Mode'!$I:$I,"&gt;="&amp;$B46))))</f>
        <v>16721258</v>
      </c>
      <c r="V46" s="161">
        <f>IF($AF$1,IF($A46="","",IF($A46="between",SUMIFS('All Employees by Mode'!AQ:AQ,'All Employees by Mode'!$I:$I,"&gt;="&amp;$B46,'All Employees by Mode'!$I:$I,"&lt;"&amp;$D46,'All Employees by Mode'!$BE:$BE,"=No"),SUMIFS('All Employees by Mode'!AQ:AQ,'All Employees by Mode'!$I:$I,"&gt;="&amp;$B46,'All Employees by Mode'!$BE:$BE,"=No"))),IF($A46="","",IF($A46="between",SUMIFS('All Employees by Mode'!AQ:AQ,'All Employees by Mode'!$I:$I,"&gt;="&amp;$B46,'All Employees by Mode'!$I:$I,"&lt;"&amp;$D46),SUMIFS('All Employees by Mode'!AQ:AQ,'All Employees by Mode'!$I:$I,"&gt;="&amp;$B46))))</f>
        <v>70760700</v>
      </c>
      <c r="W46" s="161">
        <f>IF($AF$1,IF($A46="","",IF($A46="between",SUMIFS('All Employees by Mode'!AS:AS,'All Employees by Mode'!$I:$I,"&gt;="&amp;$B46,'All Employees by Mode'!$I:$I,"&lt;"&amp;$D46,'All Employees by Mode'!$BE:$BE,"=No"),SUMIFS('All Employees by Mode'!AS:AS,'All Employees by Mode'!$I:$I,"&gt;="&amp;$B46,'All Employees by Mode'!$BE:$BE,"=No"))),IF($A46="","",IF($A46="between",SUMIFS('All Employees by Mode'!AS:AS,'All Employees by Mode'!$I:$I,"&gt;="&amp;$B46,'All Employees by Mode'!$I:$I,"&lt;"&amp;$D46),SUMIFS('All Employees by Mode'!AS:AS,'All Employees by Mode'!$I:$I,"&gt;="&amp;$B46))))</f>
        <v>525907299</v>
      </c>
      <c r="X46" s="162">
        <f t="shared" ref="X46:X51" si="28">IFERROR(IF($A46="","",S46/G46),"-")</f>
        <v>20.649649466505711</v>
      </c>
      <c r="Y46" s="162">
        <f t="shared" ref="Y46:Y51" si="29">IFERROR(IF($A46="","",T46/H46),"-")</f>
        <v>23.975683217341366</v>
      </c>
      <c r="Z46" s="162">
        <f t="shared" ref="Z46:Z51" si="30">IFERROR(IF($A46="","",U46/I46),"-")</f>
        <v>19.854519591208149</v>
      </c>
      <c r="AA46" s="162">
        <f t="shared" ref="AA46:AA51" si="31">IFERROR(IF($A46="","",V46/J46),"-")</f>
        <v>27.129122380039359</v>
      </c>
      <c r="AB46" s="272">
        <f t="shared" ref="AB46:AB51" si="32">IFERROR(IF(A46="","",W46/SUM(G46:J46)),"-")</f>
        <v>21.784763271175198</v>
      </c>
      <c r="AC46" s="93"/>
      <c r="AD46" s="94"/>
      <c r="AE46" s="94"/>
      <c r="AF46" s="94"/>
      <c r="AG46" s="94"/>
      <c r="AH46" s="94" t="str">
        <f t="shared" si="21"/>
        <v>50 to 100:
Vehicle Operations: $20.65
Vehicle Maintenance: $23.98
Facility Maintenance: $19.85
General Administration: $27.13
Total: $21.78</v>
      </c>
      <c r="AI46" s="94"/>
      <c r="AJ46" s="94"/>
      <c r="AK46" s="94"/>
      <c r="AL46" s="94"/>
      <c r="AM46" s="94"/>
      <c r="AN46" s="94"/>
      <c r="AO46" s="107">
        <f t="shared" si="22"/>
        <v>20.649649466505711</v>
      </c>
      <c r="AP46" s="107">
        <f t="shared" si="20"/>
        <v>23.975683217341366</v>
      </c>
      <c r="AQ46" s="107">
        <f t="shared" si="20"/>
        <v>19.854519591208149</v>
      </c>
      <c r="AR46" s="107">
        <f t="shared" si="20"/>
        <v>27.129122380039359</v>
      </c>
      <c r="AS46" s="107">
        <f t="shared" si="20"/>
        <v>21.784763271175198</v>
      </c>
      <c r="AT46" s="108" t="str">
        <f t="shared" si="25"/>
        <v>50 to 100</v>
      </c>
      <c r="AU46" s="94"/>
      <c r="AV46" s="94"/>
    </row>
    <row r="47" spans="1:48" s="95" customFormat="1" ht="11.25" customHeight="1">
      <c r="A47" s="167" t="str">
        <f t="shared" si="26"/>
        <v>between</v>
      </c>
      <c r="B47" s="168">
        <f t="shared" si="27"/>
        <v>100</v>
      </c>
      <c r="C47" s="169" t="str">
        <f t="shared" si="23"/>
        <v>and</v>
      </c>
      <c r="D47" s="250">
        <v>250</v>
      </c>
      <c r="E47" s="278" t="str">
        <f t="shared" si="24"/>
        <v>between 100 and 250</v>
      </c>
      <c r="F47" s="159">
        <f>IF($AF$1,IF($A47="","",IF($A47="between",SUMIFS('All Employees by Mode'!L:L,'All Employees by Mode'!$I:$I,"&gt;="&amp;$B47,'All Employees by Mode'!$I:$I,"&lt;"&amp;$D47,'All Employees by Mode'!$BE:$BE,"=No"),SUMIFS('All Employees by Mode'!L:L,'All Employees by Mode'!$I:$I,"&gt;="&amp;$B47,'All Employees by Mode'!$BE:$BE,"=No"))),IF($A47="","",IF($A47="between",SUMIFS('All Employees by Mode'!L:L,'All Employees by Mode'!$I:$I,"&gt;="&amp;$B47,'All Employees by Mode'!$I:$I,"&lt;"&amp;$D47),SUMIFS('All Employees by Mode'!L:L,'All Employees by Mode'!$I:$I,"&gt;="&amp;$B47))))</f>
        <v>8003</v>
      </c>
      <c r="G47" s="160">
        <f>IF($AF$1,IF($A47="","",IF($A47="between",SUMIFS('All Employees by Mode'!M:M,'All Employees by Mode'!$I:$I,"&gt;="&amp;$B47,'All Employees by Mode'!$I:$I,"&lt;"&amp;$D47,'All Employees by Mode'!$BE:$BE,"=No"),SUMIFS('All Employees by Mode'!M:M,'All Employees by Mode'!$I:$I,"&gt;="&amp;$B47,'All Employees by Mode'!$BE:$BE,"=No"))),IF($A47="","",IF($A47="between",SUMIFS('All Employees by Mode'!M:M,'All Employees by Mode'!$I:$I,"&gt;="&amp;$B47,'All Employees by Mode'!$I:$I,"&lt;"&amp;$D47),SUMIFS('All Employees by Mode'!M:M,'All Employees by Mode'!$I:$I,"&gt;="&amp;$B47))))</f>
        <v>27728878</v>
      </c>
      <c r="H47" s="160">
        <f>IF($AF$1,IF($A47="","",IF($A47="between",SUMIFS('All Employees by Mode'!O:O,'All Employees by Mode'!$I:$I,"&gt;="&amp;$B47,'All Employees by Mode'!$I:$I,"&lt;"&amp;$D47,'All Employees by Mode'!$BE:$BE,"=No"),SUMIFS('All Employees by Mode'!O:O,'All Employees by Mode'!$I:$I,"&gt;="&amp;$B47,'All Employees by Mode'!$BE:$BE,"=No"))),IF($A47="","",IF($A47="between",SUMIFS('All Employees by Mode'!O:O,'All Employees by Mode'!$I:$I,"&gt;="&amp;$B47,'All Employees by Mode'!$I:$I,"&lt;"&amp;$D47),SUMIFS('All Employees by Mode'!O:O,'All Employees by Mode'!$I:$I,"&gt;="&amp;$B47))))</f>
        <v>5675876</v>
      </c>
      <c r="I47" s="160">
        <f>IF($AF$1,IF($A47="","",IF($A47="between",SUMIFS('All Employees by Mode'!Q:Q,'All Employees by Mode'!$I:$I,"&gt;="&amp;$B47,'All Employees by Mode'!$I:$I,"&lt;"&amp;$D47,'All Employees by Mode'!$BE:$BE,"=No"),SUMIFS('All Employees by Mode'!Q:Q,'All Employees by Mode'!$I:$I,"&gt;="&amp;$B47,'All Employees by Mode'!$BE:$BE,"=No"))),IF($A47="","",IF($A47="between",SUMIFS('All Employees by Mode'!Q:Q,'All Employees by Mode'!$I:$I,"&gt;="&amp;$B47,'All Employees by Mode'!$I:$I,"&lt;"&amp;$D47),SUMIFS('All Employees by Mode'!Q:Q,'All Employees by Mode'!$I:$I,"&gt;="&amp;$B47))))</f>
        <v>1219288</v>
      </c>
      <c r="J47" s="160">
        <f>IF($AF$1,IF($A47="","",IF($A47="between",SUMIFS('All Employees by Mode'!S:S,'All Employees by Mode'!$I:$I,"&gt;="&amp;$B47,'All Employees by Mode'!$I:$I,"&lt;"&amp;$D47,'All Employees by Mode'!$BE:$BE,"=No"),SUMIFS('All Employees by Mode'!S:S,'All Employees by Mode'!$I:$I,"&gt;="&amp;$B47,'All Employees by Mode'!$BE:$BE,"=No"))),IF($A47="","",IF($A47="between",SUMIFS('All Employees by Mode'!S:S,'All Employees by Mode'!$I:$I,"&gt;="&amp;$B47,'All Employees by Mode'!$I:$I,"&lt;"&amp;$D47),SUMIFS('All Employees by Mode'!S:S,'All Employees by Mode'!$I:$I,"&gt;="&amp;$B47))))</f>
        <v>4277026</v>
      </c>
      <c r="K47" s="160">
        <f>IF($AF$1,IF($A47="","",IF($A47="between",SUMIFS('All Employees by Mode'!U:U,'All Employees by Mode'!$I:$I,"&gt;="&amp;$B47,'All Employees by Mode'!$I:$I,"&lt;"&amp;$D47,'All Employees by Mode'!$BE:$BE,"=No"),SUMIFS('All Employees by Mode'!U:U,'All Employees by Mode'!$I:$I,"&gt;="&amp;$B47,'All Employees by Mode'!$BE:$BE,"=No"))),IF($A47="","",IF($A47="between",SUMIFS('All Employees by Mode'!U:U,'All Employees by Mode'!$I:$I,"&gt;="&amp;$B47,'All Employees by Mode'!$I:$I,"&lt;"&amp;$D47),SUMIFS('All Employees by Mode'!U:U,'All Employees by Mode'!$I:$I,"&gt;="&amp;$B47))))</f>
        <v>146015</v>
      </c>
      <c r="L47" s="160">
        <f>IF($AF$1,IF($A47="","",IF($A47="between",SUMIFS('All Employees by Mode'!W:W,'All Employees by Mode'!$I:$I,"&gt;="&amp;$B47,'All Employees by Mode'!$I:$I,"&lt;"&amp;$D47,'All Employees by Mode'!$BE:$BE,"=No"),SUMIFS('All Employees by Mode'!W:W,'All Employees by Mode'!$I:$I,"&gt;="&amp;$B47,'All Employees by Mode'!$BE:$BE,"=No"))),IF($A47="","",IF($A47="between",SUMIFS('All Employees by Mode'!W:W,'All Employees by Mode'!$I:$I,"&gt;="&amp;$B47,'All Employees by Mode'!$I:$I,"&lt;"&amp;$D47),SUMIFS('All Employees by Mode'!W:W,'All Employees by Mode'!$I:$I,"&gt;="&amp;$B47))))</f>
        <v>39047083</v>
      </c>
      <c r="M47" s="160">
        <f>IF($AF$1,IF($A47="","",IF($A47="between",SUMIFS('All Employees by Mode'!Y:Y,'All Employees by Mode'!$I:$I,"&gt;="&amp;$B47,'All Employees by Mode'!$I:$I,"&lt;"&amp;$D47,'All Employees by Mode'!$BE:$BE,"=No"),SUMIFS('All Employees by Mode'!Y:Y,'All Employees by Mode'!$I:$I,"&gt;="&amp;$B47,'All Employees by Mode'!$BE:$BE,"=No"))),IF($A47="","",IF($A47="between",SUMIFS('All Employees by Mode'!Y:Y,'All Employees by Mode'!$I:$I,"&gt;="&amp;$B47,'All Employees by Mode'!$I:$I,"&lt;"&amp;$D47),SUMIFS('All Employees by Mode'!Y:Y,'All Employees by Mode'!$I:$I,"&gt;="&amp;$B47))))</f>
        <v>14730.639999999998</v>
      </c>
      <c r="N47" s="160">
        <f>IF($AF$1,IF($A47="","",IF($A47="between",SUMIFS('All Employees by Mode'!AA:AA,'All Employees by Mode'!$I:$I,"&gt;="&amp;$B47,'All Employees by Mode'!$I:$I,"&lt;"&amp;$D47,'All Employees by Mode'!$BE:$BE,"=No"),SUMIFS('All Employees by Mode'!AA:AA,'All Employees by Mode'!$I:$I,"&gt;="&amp;$B47,'All Employees by Mode'!$BE:$BE,"=No"))),IF($A47="","",IF($A47="between",SUMIFS('All Employees by Mode'!AA:AA,'All Employees by Mode'!$I:$I,"&gt;="&amp;$B47,'All Employees by Mode'!$I:$I,"&lt;"&amp;$D47),SUMIFS('All Employees by Mode'!AA:AA,'All Employees by Mode'!$I:$I,"&gt;="&amp;$B47))))</f>
        <v>3060.3000000000006</v>
      </c>
      <c r="O47" s="160">
        <f>IF($AF$1,IF($A47="","",IF($A47="between",SUMIFS('All Employees by Mode'!AC:AC,'All Employees by Mode'!$I:$I,"&gt;="&amp;$B47,'All Employees by Mode'!$I:$I,"&lt;"&amp;$D47,'All Employees by Mode'!$BE:$BE,"=No"),SUMIFS('All Employees by Mode'!AC:AC,'All Employees by Mode'!$I:$I,"&gt;="&amp;$B47,'All Employees by Mode'!$BE:$BE,"=No"))),IF($A47="","",IF($A47="between",SUMIFS('All Employees by Mode'!AC:AC,'All Employees by Mode'!$I:$I,"&gt;="&amp;$B47,'All Employees by Mode'!$I:$I,"&lt;"&amp;$D47),SUMIFS('All Employees by Mode'!AC:AC,'All Employees by Mode'!$I:$I,"&gt;="&amp;$B47))))</f>
        <v>672.82</v>
      </c>
      <c r="P47" s="160">
        <f>IF($AF$1,IF($A47="","",IF($A47="between",SUMIFS('All Employees by Mode'!AE:AE,'All Employees by Mode'!$I:$I,"&gt;="&amp;$B47,'All Employees by Mode'!$I:$I,"&lt;"&amp;$D47,'All Employees by Mode'!$BE:$BE,"=No"),SUMIFS('All Employees by Mode'!AE:AE,'All Employees by Mode'!$I:$I,"&gt;="&amp;$B47,'All Employees by Mode'!$BE:$BE,"=No"))),IF($A47="","",IF($A47="between",SUMIFS('All Employees by Mode'!AE:AE,'All Employees by Mode'!$I:$I,"&gt;="&amp;$B47,'All Employees by Mode'!$I:$I,"&lt;"&amp;$D47),SUMIFS('All Employees by Mode'!AE:AE,'All Employees by Mode'!$I:$I,"&gt;="&amp;$B47))))</f>
        <v>2484.66</v>
      </c>
      <c r="Q47" s="160">
        <f>IF($AF$1,IF($A47="","",IF($A47="between",SUMIFS('All Employees by Mode'!AG:AG,'All Employees by Mode'!$I:$I,"&gt;="&amp;$B47,'All Employees by Mode'!$I:$I,"&lt;"&amp;$D47,'All Employees by Mode'!$BE:$BE,"=No"),SUMIFS('All Employees by Mode'!AG:AG,'All Employees by Mode'!$I:$I,"&gt;="&amp;$B47,'All Employees by Mode'!$BE:$BE,"=No"))),IF($A47="","",IF($A47="between",SUMIFS('All Employees by Mode'!AG:AG,'All Employees by Mode'!$I:$I,"&gt;="&amp;$B47,'All Employees by Mode'!$I:$I,"&lt;"&amp;$D47),SUMIFS('All Employees by Mode'!AG:AG,'All Employees by Mode'!$I:$I,"&gt;="&amp;$B47))))</f>
        <v>77.960000000000008</v>
      </c>
      <c r="R47" s="160">
        <f>IF($AF$1,IF($A47="","",IF($A47="between",SUMIFS('All Employees by Mode'!AI:AI,'All Employees by Mode'!$I:$I,"&gt;="&amp;$B47,'All Employees by Mode'!$I:$I,"&lt;"&amp;$D47,'All Employees by Mode'!$BE:$BE,"=No"),SUMIFS('All Employees by Mode'!AI:AI,'All Employees by Mode'!$I:$I,"&gt;="&amp;$B47,'All Employees by Mode'!$BE:$BE,"=No"))),IF($A47="","",IF($A47="between",SUMIFS('All Employees by Mode'!AI:AI,'All Employees by Mode'!$I:$I,"&gt;="&amp;$B47,'All Employees by Mode'!$I:$I,"&lt;"&amp;$D47),SUMIFS('All Employees by Mode'!AI:AI,'All Employees by Mode'!$I:$I,"&gt;="&amp;$B47))))</f>
        <v>21026.38</v>
      </c>
      <c r="S47" s="161">
        <f>IF($AF$1,IF($A47="","",IF($A47="between",SUMIFS('All Employees by Mode'!AK:AK,'All Employees by Mode'!$I:$I,"&gt;="&amp;$B47,'All Employees by Mode'!$I:$I,"&lt;"&amp;$D47,'All Employees by Mode'!$BE:$BE,"=No"),SUMIFS('All Employees by Mode'!AK:AK,'All Employees by Mode'!$I:$I,"&gt;="&amp;$B47,'All Employees by Mode'!$BE:$BE,"=No"))),IF($A47="","",IF($A47="between",SUMIFS('All Employees by Mode'!AK:AK,'All Employees by Mode'!$I:$I,"&gt;="&amp;$B47,'All Employees by Mode'!$I:$I,"&lt;"&amp;$D47),SUMIFS('All Employees by Mode'!AK:AK,'All Employees by Mode'!$I:$I,"&gt;="&amp;$B47))))</f>
        <v>610253063</v>
      </c>
      <c r="T47" s="161">
        <f>IF($AF$1,IF($A47="","",IF($A47="between",SUMIFS('All Employees by Mode'!AM:AM,'All Employees by Mode'!$I:$I,"&gt;="&amp;$B47,'All Employees by Mode'!$I:$I,"&lt;"&amp;$D47,'All Employees by Mode'!$BE:$BE,"=No"),SUMIFS('All Employees by Mode'!AM:AM,'All Employees by Mode'!$I:$I,"&gt;="&amp;$B47,'All Employees by Mode'!$BE:$BE,"=No"))),IF($A47="","",IF($A47="between",SUMIFS('All Employees by Mode'!AM:AM,'All Employees by Mode'!$I:$I,"&gt;="&amp;$B47,'All Employees by Mode'!$I:$I,"&lt;"&amp;$D47),SUMIFS('All Employees by Mode'!AM:AM,'All Employees by Mode'!$I:$I,"&gt;="&amp;$B47))))</f>
        <v>139432979</v>
      </c>
      <c r="U47" s="161">
        <f>IF($AF$1,IF($A47="","",IF($A47="between",SUMIFS('All Employees by Mode'!AO:AO,'All Employees by Mode'!$I:$I,"&gt;="&amp;$B47,'All Employees by Mode'!$I:$I,"&lt;"&amp;$D47,'All Employees by Mode'!$BE:$BE,"=No"),SUMIFS('All Employees by Mode'!AO:AO,'All Employees by Mode'!$I:$I,"&gt;="&amp;$B47,'All Employees by Mode'!$BE:$BE,"=No"))),IF($A47="","",IF($A47="between",SUMIFS('All Employees by Mode'!AO:AO,'All Employees by Mode'!$I:$I,"&gt;="&amp;$B47,'All Employees by Mode'!$I:$I,"&lt;"&amp;$D47),SUMIFS('All Employees by Mode'!AO:AO,'All Employees by Mode'!$I:$I,"&gt;="&amp;$B47))))</f>
        <v>27586246</v>
      </c>
      <c r="V47" s="161">
        <f>IF($AF$1,IF($A47="","",IF($A47="between",SUMIFS('All Employees by Mode'!AQ:AQ,'All Employees by Mode'!$I:$I,"&gt;="&amp;$B47,'All Employees by Mode'!$I:$I,"&lt;"&amp;$D47,'All Employees by Mode'!$BE:$BE,"=No"),SUMIFS('All Employees by Mode'!AQ:AQ,'All Employees by Mode'!$I:$I,"&gt;="&amp;$B47,'All Employees by Mode'!$BE:$BE,"=No"))),IF($A47="","",IF($A47="between",SUMIFS('All Employees by Mode'!AQ:AQ,'All Employees by Mode'!$I:$I,"&gt;="&amp;$B47,'All Employees by Mode'!$I:$I,"&lt;"&amp;$D47),SUMIFS('All Employees by Mode'!AQ:AQ,'All Employees by Mode'!$I:$I,"&gt;="&amp;$B47))))</f>
        <v>122658477</v>
      </c>
      <c r="W47" s="161">
        <f>IF($AF$1,IF($A47="","",IF($A47="between",SUMIFS('All Employees by Mode'!AS:AS,'All Employees by Mode'!$I:$I,"&gt;="&amp;$B47,'All Employees by Mode'!$I:$I,"&lt;"&amp;$D47,'All Employees by Mode'!$BE:$BE,"=No"),SUMIFS('All Employees by Mode'!AS:AS,'All Employees by Mode'!$I:$I,"&gt;="&amp;$B47,'All Employees by Mode'!$BE:$BE,"=No"))),IF($A47="","",IF($A47="between",SUMIFS('All Employees by Mode'!AS:AS,'All Employees by Mode'!$I:$I,"&gt;="&amp;$B47,'All Employees by Mode'!$I:$I,"&lt;"&amp;$D47),SUMIFS('All Employees by Mode'!AS:AS,'All Employees by Mode'!$I:$I,"&gt;="&amp;$B47))))</f>
        <v>899930765</v>
      </c>
      <c r="X47" s="162">
        <f t="shared" si="28"/>
        <v>22.007852715858174</v>
      </c>
      <c r="Y47" s="162">
        <f t="shared" si="29"/>
        <v>24.565895907521586</v>
      </c>
      <c r="Z47" s="162">
        <f t="shared" si="30"/>
        <v>22.624881078137406</v>
      </c>
      <c r="AA47" s="162">
        <f t="shared" si="31"/>
        <v>28.678450166073343</v>
      </c>
      <c r="AB47" s="272">
        <f t="shared" si="32"/>
        <v>23.13383182693082</v>
      </c>
      <c r="AC47" s="93"/>
      <c r="AD47" s="94"/>
      <c r="AE47" s="94"/>
      <c r="AF47" s="94"/>
      <c r="AG47" s="94"/>
      <c r="AH47" s="94" t="str">
        <f t="shared" si="21"/>
        <v>100 to 250:
Vehicle Operations: $22.01
Vehicle Maintenance: $24.57
Facility Maintenance: $22.62
General Administration: $28.68
Total: $23.13</v>
      </c>
      <c r="AI47" s="94"/>
      <c r="AJ47" s="94"/>
      <c r="AK47" s="94"/>
      <c r="AL47" s="94"/>
      <c r="AM47" s="94"/>
      <c r="AN47" s="94"/>
      <c r="AO47" s="107">
        <f t="shared" si="22"/>
        <v>22.007852715858174</v>
      </c>
      <c r="AP47" s="107">
        <f t="shared" si="20"/>
        <v>24.565895907521586</v>
      </c>
      <c r="AQ47" s="107">
        <f t="shared" si="20"/>
        <v>22.624881078137406</v>
      </c>
      <c r="AR47" s="107">
        <f t="shared" si="20"/>
        <v>28.678450166073343</v>
      </c>
      <c r="AS47" s="107">
        <f t="shared" si="20"/>
        <v>23.13383182693082</v>
      </c>
      <c r="AT47" s="108" t="str">
        <f t="shared" si="25"/>
        <v>100 to 250</v>
      </c>
      <c r="AU47" s="94"/>
      <c r="AV47" s="94"/>
    </row>
    <row r="48" spans="1:48" s="95" customFormat="1" ht="11.25" customHeight="1">
      <c r="A48" s="167" t="str">
        <f t="shared" si="26"/>
        <v>between</v>
      </c>
      <c r="B48" s="168">
        <f t="shared" si="27"/>
        <v>250</v>
      </c>
      <c r="C48" s="169" t="str">
        <f t="shared" si="23"/>
        <v>and</v>
      </c>
      <c r="D48" s="250">
        <v>500</v>
      </c>
      <c r="E48" s="278" t="str">
        <f t="shared" si="24"/>
        <v>between 250 and 500</v>
      </c>
      <c r="F48" s="159">
        <f>IF($AF$1,IF($A48="","",IF($A48="between",SUMIFS('All Employees by Mode'!L:L,'All Employees by Mode'!$I:$I,"&gt;="&amp;$B48,'All Employees by Mode'!$I:$I,"&lt;"&amp;$D48,'All Employees by Mode'!$BE:$BE,"=No"),SUMIFS('All Employees by Mode'!L:L,'All Employees by Mode'!$I:$I,"&gt;="&amp;$B48,'All Employees by Mode'!$BE:$BE,"=No"))),IF($A48="","",IF($A48="between",SUMIFS('All Employees by Mode'!L:L,'All Employees by Mode'!$I:$I,"&gt;="&amp;$B48,'All Employees by Mode'!$I:$I,"&lt;"&amp;$D48),SUMIFS('All Employees by Mode'!L:L,'All Employees by Mode'!$I:$I,"&gt;="&amp;$B48))))</f>
        <v>8910</v>
      </c>
      <c r="G48" s="160">
        <f>IF($AF$1,IF($A48="","",IF($A48="between",SUMIFS('All Employees by Mode'!M:M,'All Employees by Mode'!$I:$I,"&gt;="&amp;$B48,'All Employees by Mode'!$I:$I,"&lt;"&amp;$D48,'All Employees by Mode'!$BE:$BE,"=No"),SUMIFS('All Employees by Mode'!M:M,'All Employees by Mode'!$I:$I,"&gt;="&amp;$B48,'All Employees by Mode'!$BE:$BE,"=No"))),IF($A48="","",IF($A48="between",SUMIFS('All Employees by Mode'!M:M,'All Employees by Mode'!$I:$I,"&gt;="&amp;$B48,'All Employees by Mode'!$I:$I,"&lt;"&amp;$D48),SUMIFS('All Employees by Mode'!M:M,'All Employees by Mode'!$I:$I,"&gt;="&amp;$B48))))</f>
        <v>31920688</v>
      </c>
      <c r="H48" s="160">
        <f>IF($AF$1,IF($A48="","",IF($A48="between",SUMIFS('All Employees by Mode'!O:O,'All Employees by Mode'!$I:$I,"&gt;="&amp;$B48,'All Employees by Mode'!$I:$I,"&lt;"&amp;$D48,'All Employees by Mode'!$BE:$BE,"=No"),SUMIFS('All Employees by Mode'!O:O,'All Employees by Mode'!$I:$I,"&gt;="&amp;$B48,'All Employees by Mode'!$BE:$BE,"=No"))),IF($A48="","",IF($A48="between",SUMIFS('All Employees by Mode'!O:O,'All Employees by Mode'!$I:$I,"&gt;="&amp;$B48,'All Employees by Mode'!$I:$I,"&lt;"&amp;$D48),SUMIFS('All Employees by Mode'!O:O,'All Employees by Mode'!$I:$I,"&gt;="&amp;$B48))))</f>
        <v>7367717</v>
      </c>
      <c r="I48" s="160">
        <f>IF($AF$1,IF($A48="","",IF($A48="between",SUMIFS('All Employees by Mode'!Q:Q,'All Employees by Mode'!$I:$I,"&gt;="&amp;$B48,'All Employees by Mode'!$I:$I,"&lt;"&amp;$D48,'All Employees by Mode'!$BE:$BE,"=No"),SUMIFS('All Employees by Mode'!Q:Q,'All Employees by Mode'!$I:$I,"&gt;="&amp;$B48,'All Employees by Mode'!$BE:$BE,"=No"))),IF($A48="","",IF($A48="between",SUMIFS('All Employees by Mode'!Q:Q,'All Employees by Mode'!$I:$I,"&gt;="&amp;$B48,'All Employees by Mode'!$I:$I,"&lt;"&amp;$D48),SUMIFS('All Employees by Mode'!Q:Q,'All Employees by Mode'!$I:$I,"&gt;="&amp;$B48))))</f>
        <v>2523467</v>
      </c>
      <c r="J48" s="160">
        <f>IF($AF$1,IF($A48="","",IF($A48="between",SUMIFS('All Employees by Mode'!S:S,'All Employees by Mode'!$I:$I,"&gt;="&amp;$B48,'All Employees by Mode'!$I:$I,"&lt;"&amp;$D48,'All Employees by Mode'!$BE:$BE,"=No"),SUMIFS('All Employees by Mode'!S:S,'All Employees by Mode'!$I:$I,"&gt;="&amp;$B48,'All Employees by Mode'!$BE:$BE,"=No"))),IF($A48="","",IF($A48="between",SUMIFS('All Employees by Mode'!S:S,'All Employees by Mode'!$I:$I,"&gt;="&amp;$B48,'All Employees by Mode'!$I:$I,"&lt;"&amp;$D48),SUMIFS('All Employees by Mode'!S:S,'All Employees by Mode'!$I:$I,"&gt;="&amp;$B48))))</f>
        <v>4472193</v>
      </c>
      <c r="K48" s="160">
        <f>IF($AF$1,IF($A48="","",IF($A48="between",SUMIFS('All Employees by Mode'!U:U,'All Employees by Mode'!$I:$I,"&gt;="&amp;$B48,'All Employees by Mode'!$I:$I,"&lt;"&amp;$D48,'All Employees by Mode'!$BE:$BE,"=No"),SUMIFS('All Employees by Mode'!U:U,'All Employees by Mode'!$I:$I,"&gt;="&amp;$B48,'All Employees by Mode'!$BE:$BE,"=No"))),IF($A48="","",IF($A48="between",SUMIFS('All Employees by Mode'!U:U,'All Employees by Mode'!$I:$I,"&gt;="&amp;$B48,'All Employees by Mode'!$I:$I,"&lt;"&amp;$D48),SUMIFS('All Employees by Mode'!U:U,'All Employees by Mode'!$I:$I,"&gt;="&amp;$B48))))</f>
        <v>921071</v>
      </c>
      <c r="L48" s="160">
        <f>IF($AF$1,IF($A48="","",IF($A48="between",SUMIFS('All Employees by Mode'!W:W,'All Employees by Mode'!$I:$I,"&gt;="&amp;$B48,'All Employees by Mode'!$I:$I,"&lt;"&amp;$D48,'All Employees by Mode'!$BE:$BE,"=No"),SUMIFS('All Employees by Mode'!W:W,'All Employees by Mode'!$I:$I,"&gt;="&amp;$B48,'All Employees by Mode'!$BE:$BE,"=No"))),IF($A48="","",IF($A48="between",SUMIFS('All Employees by Mode'!W:W,'All Employees by Mode'!$I:$I,"&gt;="&amp;$B48,'All Employees by Mode'!$I:$I,"&lt;"&amp;$D48),SUMIFS('All Employees by Mode'!W:W,'All Employees by Mode'!$I:$I,"&gt;="&amp;$B48))))</f>
        <v>47205136</v>
      </c>
      <c r="M48" s="160">
        <f>IF($AF$1,IF($A48="","",IF($A48="between",SUMIFS('All Employees by Mode'!Y:Y,'All Employees by Mode'!$I:$I,"&gt;="&amp;$B48,'All Employees by Mode'!$I:$I,"&lt;"&amp;$D48,'All Employees by Mode'!$BE:$BE,"=No"),SUMIFS('All Employees by Mode'!Y:Y,'All Employees by Mode'!$I:$I,"&gt;="&amp;$B48,'All Employees by Mode'!$BE:$BE,"=No"))),IF($A48="","",IF($A48="between",SUMIFS('All Employees by Mode'!Y:Y,'All Employees by Mode'!$I:$I,"&gt;="&amp;$B48,'All Employees by Mode'!$I:$I,"&lt;"&amp;$D48),SUMIFS('All Employees by Mode'!Y:Y,'All Employees by Mode'!$I:$I,"&gt;="&amp;$B48))))</f>
        <v>16872.054000000004</v>
      </c>
      <c r="N48" s="160">
        <f>IF($AF$1,IF($A48="","",IF($A48="between",SUMIFS('All Employees by Mode'!AA:AA,'All Employees by Mode'!$I:$I,"&gt;="&amp;$B48,'All Employees by Mode'!$I:$I,"&lt;"&amp;$D48,'All Employees by Mode'!$BE:$BE,"=No"),SUMIFS('All Employees by Mode'!AA:AA,'All Employees by Mode'!$I:$I,"&gt;="&amp;$B48,'All Employees by Mode'!$BE:$BE,"=No"))),IF($A48="","",IF($A48="between",SUMIFS('All Employees by Mode'!AA:AA,'All Employees by Mode'!$I:$I,"&gt;="&amp;$B48,'All Employees by Mode'!$I:$I,"&lt;"&amp;$D48),SUMIFS('All Employees by Mode'!AA:AA,'All Employees by Mode'!$I:$I,"&gt;="&amp;$B48))))</f>
        <v>3913.7799999999997</v>
      </c>
      <c r="O48" s="160">
        <f>IF($AF$1,IF($A48="","",IF($A48="between",SUMIFS('All Employees by Mode'!AC:AC,'All Employees by Mode'!$I:$I,"&gt;="&amp;$B48,'All Employees by Mode'!$I:$I,"&lt;"&amp;$D48,'All Employees by Mode'!$BE:$BE,"=No"),SUMIFS('All Employees by Mode'!AC:AC,'All Employees by Mode'!$I:$I,"&gt;="&amp;$B48,'All Employees by Mode'!$BE:$BE,"=No"))),IF($A48="","",IF($A48="between",SUMIFS('All Employees by Mode'!AC:AC,'All Employees by Mode'!$I:$I,"&gt;="&amp;$B48,'All Employees by Mode'!$I:$I,"&lt;"&amp;$D48),SUMIFS('All Employees by Mode'!AC:AC,'All Employees by Mode'!$I:$I,"&gt;="&amp;$B48))))</f>
        <v>1420.4299999999996</v>
      </c>
      <c r="P48" s="160">
        <f>IF($AF$1,IF($A48="","",IF($A48="between",SUMIFS('All Employees by Mode'!AE:AE,'All Employees by Mode'!$I:$I,"&gt;="&amp;$B48,'All Employees by Mode'!$I:$I,"&lt;"&amp;$D48,'All Employees by Mode'!$BE:$BE,"=No"),SUMIFS('All Employees by Mode'!AE:AE,'All Employees by Mode'!$I:$I,"&gt;="&amp;$B48,'All Employees by Mode'!$BE:$BE,"=No"))),IF($A48="","",IF($A48="between",SUMIFS('All Employees by Mode'!AE:AE,'All Employees by Mode'!$I:$I,"&gt;="&amp;$B48,'All Employees by Mode'!$I:$I,"&lt;"&amp;$D48),SUMIFS('All Employees by Mode'!AE:AE,'All Employees by Mode'!$I:$I,"&gt;="&amp;$B48))))</f>
        <v>2525.4043999999999</v>
      </c>
      <c r="Q48" s="160">
        <f>IF($AF$1,IF($A48="","",IF($A48="between",SUMIFS('All Employees by Mode'!AG:AG,'All Employees by Mode'!$I:$I,"&gt;="&amp;$B48,'All Employees by Mode'!$I:$I,"&lt;"&amp;$D48,'All Employees by Mode'!$BE:$BE,"=No"),SUMIFS('All Employees by Mode'!AG:AG,'All Employees by Mode'!$I:$I,"&gt;="&amp;$B48,'All Employees by Mode'!$BE:$BE,"=No"))),IF($A48="","",IF($A48="between",SUMIFS('All Employees by Mode'!AG:AG,'All Employees by Mode'!$I:$I,"&gt;="&amp;$B48,'All Employees by Mode'!$I:$I,"&lt;"&amp;$D48),SUMIFS('All Employees by Mode'!AG:AG,'All Employees by Mode'!$I:$I,"&gt;="&amp;$B48))))</f>
        <v>509.78199999999998</v>
      </c>
      <c r="R48" s="160">
        <f>IF($AF$1,IF($A48="","",IF($A48="between",SUMIFS('All Employees by Mode'!AI:AI,'All Employees by Mode'!$I:$I,"&gt;="&amp;$B48,'All Employees by Mode'!$I:$I,"&lt;"&amp;$D48,'All Employees by Mode'!$BE:$BE,"=No"),SUMIFS('All Employees by Mode'!AI:AI,'All Employees by Mode'!$I:$I,"&gt;="&amp;$B48,'All Employees by Mode'!$BE:$BE,"=No"))),IF($A48="","",IF($A48="between",SUMIFS('All Employees by Mode'!AI:AI,'All Employees by Mode'!$I:$I,"&gt;="&amp;$B48,'All Employees by Mode'!$I:$I,"&lt;"&amp;$D48),SUMIFS('All Employees by Mode'!AI:AI,'All Employees by Mode'!$I:$I,"&gt;="&amp;$B48))))</f>
        <v>25241.450399999998</v>
      </c>
      <c r="S48" s="161">
        <f>IF($AF$1,IF($A48="","",IF($A48="between",SUMIFS('All Employees by Mode'!AK:AK,'All Employees by Mode'!$I:$I,"&gt;="&amp;$B48,'All Employees by Mode'!$I:$I,"&lt;"&amp;$D48,'All Employees by Mode'!$BE:$BE,"=No"),SUMIFS('All Employees by Mode'!AK:AK,'All Employees by Mode'!$I:$I,"&gt;="&amp;$B48,'All Employees by Mode'!$BE:$BE,"=No"))),IF($A48="","",IF($A48="between",SUMIFS('All Employees by Mode'!AK:AK,'All Employees by Mode'!$I:$I,"&gt;="&amp;$B48,'All Employees by Mode'!$I:$I,"&lt;"&amp;$D48),SUMIFS('All Employees by Mode'!AK:AK,'All Employees by Mode'!$I:$I,"&gt;="&amp;$B48))))</f>
        <v>790281729</v>
      </c>
      <c r="T48" s="161">
        <f>IF($AF$1,IF($A48="","",IF($A48="between",SUMIFS('All Employees by Mode'!AM:AM,'All Employees by Mode'!$I:$I,"&gt;="&amp;$B48,'All Employees by Mode'!$I:$I,"&lt;"&amp;$D48,'All Employees by Mode'!$BE:$BE,"=No"),SUMIFS('All Employees by Mode'!AM:AM,'All Employees by Mode'!$I:$I,"&gt;="&amp;$B48,'All Employees by Mode'!$BE:$BE,"=No"))),IF($A48="","",IF($A48="between",SUMIFS('All Employees by Mode'!AM:AM,'All Employees by Mode'!$I:$I,"&gt;="&amp;$B48,'All Employees by Mode'!$I:$I,"&lt;"&amp;$D48),SUMIFS('All Employees by Mode'!AM:AM,'All Employees by Mode'!$I:$I,"&gt;="&amp;$B48))))</f>
        <v>210615072</v>
      </c>
      <c r="U48" s="161">
        <f>IF($AF$1,IF($A48="","",IF($A48="between",SUMIFS('All Employees by Mode'!AO:AO,'All Employees by Mode'!$I:$I,"&gt;="&amp;$B48,'All Employees by Mode'!$I:$I,"&lt;"&amp;$D48,'All Employees by Mode'!$BE:$BE,"=No"),SUMIFS('All Employees by Mode'!AO:AO,'All Employees by Mode'!$I:$I,"&gt;="&amp;$B48,'All Employees by Mode'!$BE:$BE,"=No"))),IF($A48="","",IF($A48="between",SUMIFS('All Employees by Mode'!AO:AO,'All Employees by Mode'!$I:$I,"&gt;="&amp;$B48,'All Employees by Mode'!$I:$I,"&lt;"&amp;$D48),SUMIFS('All Employees by Mode'!AO:AO,'All Employees by Mode'!$I:$I,"&gt;="&amp;$B48))))</f>
        <v>74653688</v>
      </c>
      <c r="V48" s="161">
        <f>IF($AF$1,IF($A48="","",IF($A48="between",SUMIFS('All Employees by Mode'!AQ:AQ,'All Employees by Mode'!$I:$I,"&gt;="&amp;$B48,'All Employees by Mode'!$I:$I,"&lt;"&amp;$D48,'All Employees by Mode'!$BE:$BE,"=No"),SUMIFS('All Employees by Mode'!AQ:AQ,'All Employees by Mode'!$I:$I,"&gt;="&amp;$B48,'All Employees by Mode'!$BE:$BE,"=No"))),IF($A48="","",IF($A48="between",SUMIFS('All Employees by Mode'!AQ:AQ,'All Employees by Mode'!$I:$I,"&gt;="&amp;$B48,'All Employees by Mode'!$I:$I,"&lt;"&amp;$D48),SUMIFS('All Employees by Mode'!AQ:AQ,'All Employees by Mode'!$I:$I,"&gt;="&amp;$B48))))</f>
        <v>140952365</v>
      </c>
      <c r="W48" s="161">
        <f>IF($AF$1,IF($A48="","",IF($A48="between",SUMIFS('All Employees by Mode'!AS:AS,'All Employees by Mode'!$I:$I,"&gt;="&amp;$B48,'All Employees by Mode'!$I:$I,"&lt;"&amp;$D48,'All Employees by Mode'!$BE:$BE,"=No"),SUMIFS('All Employees by Mode'!AS:AS,'All Employees by Mode'!$I:$I,"&gt;="&amp;$B48,'All Employees by Mode'!$BE:$BE,"=No"))),IF($A48="","",IF($A48="between",SUMIFS('All Employees by Mode'!AS:AS,'All Employees by Mode'!$I:$I,"&gt;="&amp;$B48,'All Employees by Mode'!$I:$I,"&lt;"&amp;$D48),SUMIFS('All Employees by Mode'!AS:AS,'All Employees by Mode'!$I:$I,"&gt;="&amp;$B48))))</f>
        <v>1216502854</v>
      </c>
      <c r="X48" s="162">
        <f t="shared" si="28"/>
        <v>24.757665906198515</v>
      </c>
      <c r="Y48" s="162">
        <f t="shared" si="29"/>
        <v>28.586205469075427</v>
      </c>
      <c r="Z48" s="162">
        <f t="shared" si="30"/>
        <v>29.583778190877869</v>
      </c>
      <c r="AA48" s="162">
        <f t="shared" si="31"/>
        <v>31.517504946678287</v>
      </c>
      <c r="AB48" s="272">
        <f t="shared" si="32"/>
        <v>26.283405617030397</v>
      </c>
      <c r="AC48" s="93"/>
      <c r="AD48" s="94"/>
      <c r="AE48" s="94"/>
      <c r="AF48" s="94"/>
      <c r="AG48" s="94"/>
      <c r="AH48" s="94" t="str">
        <f t="shared" si="21"/>
        <v>250 to 500:
Vehicle Operations: $24.76
Vehicle Maintenance: $28.59
Facility Maintenance: $29.58
General Administration: $31.52
Total: $26.28</v>
      </c>
      <c r="AI48" s="94"/>
      <c r="AJ48" s="94"/>
      <c r="AK48" s="94"/>
      <c r="AL48" s="94"/>
      <c r="AM48" s="94"/>
      <c r="AN48" s="94"/>
      <c r="AO48" s="107">
        <f t="shared" si="22"/>
        <v>24.757665906198515</v>
      </c>
      <c r="AP48" s="107">
        <f t="shared" si="20"/>
        <v>28.586205469075427</v>
      </c>
      <c r="AQ48" s="107">
        <f t="shared" si="20"/>
        <v>29.583778190877869</v>
      </c>
      <c r="AR48" s="107">
        <f t="shared" si="20"/>
        <v>31.517504946678287</v>
      </c>
      <c r="AS48" s="107">
        <f t="shared" si="20"/>
        <v>26.283405617030397</v>
      </c>
      <c r="AT48" s="108" t="str">
        <f t="shared" si="25"/>
        <v>250 to 500</v>
      </c>
      <c r="AU48" s="94"/>
      <c r="AV48" s="94"/>
    </row>
    <row r="49" spans="1:48" s="95" customFormat="1" ht="11.25" customHeight="1">
      <c r="A49" s="167" t="str">
        <f t="shared" si="26"/>
        <v>between</v>
      </c>
      <c r="B49" s="168">
        <f t="shared" si="27"/>
        <v>500</v>
      </c>
      <c r="C49" s="169" t="str">
        <f t="shared" si="23"/>
        <v>and</v>
      </c>
      <c r="D49" s="250">
        <v>1000</v>
      </c>
      <c r="E49" s="278" t="str">
        <f t="shared" si="24"/>
        <v>between 500 and 1,000</v>
      </c>
      <c r="F49" s="159">
        <f>IF($AF$1,IF($A49="","",IF($A49="between",SUMIFS('All Employees by Mode'!L:L,'All Employees by Mode'!$I:$I,"&gt;="&amp;$B49,'All Employees by Mode'!$I:$I,"&lt;"&amp;$D49,'All Employees by Mode'!$BE:$BE,"=No"),SUMIFS('All Employees by Mode'!L:L,'All Employees by Mode'!$I:$I,"&gt;="&amp;$B49,'All Employees by Mode'!$BE:$BE,"=No"))),IF($A49="","",IF($A49="between",SUMIFS('All Employees by Mode'!L:L,'All Employees by Mode'!$I:$I,"&gt;="&amp;$B49,'All Employees by Mode'!$I:$I,"&lt;"&amp;$D49),SUMIFS('All Employees by Mode'!L:L,'All Employees by Mode'!$I:$I,"&gt;="&amp;$B49))))</f>
        <v>7929</v>
      </c>
      <c r="G49" s="160">
        <f>IF($AF$1,IF($A49="","",IF($A49="between",SUMIFS('All Employees by Mode'!M:M,'All Employees by Mode'!$I:$I,"&gt;="&amp;$B49,'All Employees by Mode'!$I:$I,"&lt;"&amp;$D49,'All Employees by Mode'!$BE:$BE,"=No"),SUMIFS('All Employees by Mode'!M:M,'All Employees by Mode'!$I:$I,"&gt;="&amp;$B49,'All Employees by Mode'!$BE:$BE,"=No"))),IF($A49="","",IF($A49="between",SUMIFS('All Employees by Mode'!M:M,'All Employees by Mode'!$I:$I,"&gt;="&amp;$B49,'All Employees by Mode'!$I:$I,"&lt;"&amp;$D49),SUMIFS('All Employees by Mode'!M:M,'All Employees by Mode'!$I:$I,"&gt;="&amp;$B49))))</f>
        <v>31504759</v>
      </c>
      <c r="H49" s="160">
        <f>IF($AF$1,IF($A49="","",IF($A49="between",SUMIFS('All Employees by Mode'!O:O,'All Employees by Mode'!$I:$I,"&gt;="&amp;$B49,'All Employees by Mode'!$I:$I,"&lt;"&amp;$D49,'All Employees by Mode'!$BE:$BE,"=No"),SUMIFS('All Employees by Mode'!O:O,'All Employees by Mode'!$I:$I,"&gt;="&amp;$B49,'All Employees by Mode'!$BE:$BE,"=No"))),IF($A49="","",IF($A49="between",SUMIFS('All Employees by Mode'!O:O,'All Employees by Mode'!$I:$I,"&gt;="&amp;$B49,'All Employees by Mode'!$I:$I,"&lt;"&amp;$D49),SUMIFS('All Employees by Mode'!O:O,'All Employees by Mode'!$I:$I,"&gt;="&amp;$B49))))</f>
        <v>9013808</v>
      </c>
      <c r="I49" s="160">
        <f>IF($AF$1,IF($A49="","",IF($A49="between",SUMIFS('All Employees by Mode'!Q:Q,'All Employees by Mode'!$I:$I,"&gt;="&amp;$B49,'All Employees by Mode'!$I:$I,"&lt;"&amp;$D49,'All Employees by Mode'!$BE:$BE,"=No"),SUMIFS('All Employees by Mode'!Q:Q,'All Employees by Mode'!$I:$I,"&gt;="&amp;$B49,'All Employees by Mode'!$BE:$BE,"=No"))),IF($A49="","",IF($A49="between",SUMIFS('All Employees by Mode'!Q:Q,'All Employees by Mode'!$I:$I,"&gt;="&amp;$B49,'All Employees by Mode'!$I:$I,"&lt;"&amp;$D49),SUMIFS('All Employees by Mode'!Q:Q,'All Employees by Mode'!$I:$I,"&gt;="&amp;$B49))))</f>
        <v>5194339</v>
      </c>
      <c r="J49" s="160">
        <f>IF($AF$1,IF($A49="","",IF($A49="between",SUMIFS('All Employees by Mode'!S:S,'All Employees by Mode'!$I:$I,"&gt;="&amp;$B49,'All Employees by Mode'!$I:$I,"&lt;"&amp;$D49,'All Employees by Mode'!$BE:$BE,"=No"),SUMIFS('All Employees by Mode'!S:S,'All Employees by Mode'!$I:$I,"&gt;="&amp;$B49,'All Employees by Mode'!$BE:$BE,"=No"))),IF($A49="","",IF($A49="between",SUMIFS('All Employees by Mode'!S:S,'All Employees by Mode'!$I:$I,"&gt;="&amp;$B49,'All Employees by Mode'!$I:$I,"&lt;"&amp;$D49),SUMIFS('All Employees by Mode'!S:S,'All Employees by Mode'!$I:$I,"&gt;="&amp;$B49))))</f>
        <v>6264573</v>
      </c>
      <c r="K49" s="160">
        <f>IF($AF$1,IF($A49="","",IF($A49="between",SUMIFS('All Employees by Mode'!U:U,'All Employees by Mode'!$I:$I,"&gt;="&amp;$B49,'All Employees by Mode'!$I:$I,"&lt;"&amp;$D49,'All Employees by Mode'!$BE:$BE,"=No"),SUMIFS('All Employees by Mode'!U:U,'All Employees by Mode'!$I:$I,"&gt;="&amp;$B49,'All Employees by Mode'!$BE:$BE,"=No"))),IF($A49="","",IF($A49="between",SUMIFS('All Employees by Mode'!U:U,'All Employees by Mode'!$I:$I,"&gt;="&amp;$B49,'All Employees by Mode'!$I:$I,"&lt;"&amp;$D49),SUMIFS('All Employees by Mode'!U:U,'All Employees by Mode'!$I:$I,"&gt;="&amp;$B49))))</f>
        <v>1264063</v>
      </c>
      <c r="L49" s="160">
        <f>IF($AF$1,IF($A49="","",IF($A49="between",SUMIFS('All Employees by Mode'!W:W,'All Employees by Mode'!$I:$I,"&gt;="&amp;$B49,'All Employees by Mode'!$I:$I,"&lt;"&amp;$D49,'All Employees by Mode'!$BE:$BE,"=No"),SUMIFS('All Employees by Mode'!W:W,'All Employees by Mode'!$I:$I,"&gt;="&amp;$B49,'All Employees by Mode'!$BE:$BE,"=No"))),IF($A49="","",IF($A49="between",SUMIFS('All Employees by Mode'!W:W,'All Employees by Mode'!$I:$I,"&gt;="&amp;$B49,'All Employees by Mode'!$I:$I,"&lt;"&amp;$D49),SUMIFS('All Employees by Mode'!W:W,'All Employees by Mode'!$I:$I,"&gt;="&amp;$B49))))</f>
        <v>53241542</v>
      </c>
      <c r="M49" s="160">
        <f>IF($AF$1,IF($A49="","",IF($A49="between",SUMIFS('All Employees by Mode'!Y:Y,'All Employees by Mode'!$I:$I,"&gt;="&amp;$B49,'All Employees by Mode'!$I:$I,"&lt;"&amp;$D49,'All Employees by Mode'!$BE:$BE,"=No"),SUMIFS('All Employees by Mode'!Y:Y,'All Employees by Mode'!$I:$I,"&gt;="&amp;$B49,'All Employees by Mode'!$BE:$BE,"=No"))),IF($A49="","",IF($A49="between",SUMIFS('All Employees by Mode'!Y:Y,'All Employees by Mode'!$I:$I,"&gt;="&amp;$B49,'All Employees by Mode'!$I:$I,"&lt;"&amp;$D49),SUMIFS('All Employees by Mode'!Y:Y,'All Employees by Mode'!$I:$I,"&gt;="&amp;$B49))))</f>
        <v>16960.11</v>
      </c>
      <c r="N49" s="160">
        <f>IF($AF$1,IF($A49="","",IF($A49="between",SUMIFS('All Employees by Mode'!AA:AA,'All Employees by Mode'!$I:$I,"&gt;="&amp;$B49,'All Employees by Mode'!$I:$I,"&lt;"&amp;$D49,'All Employees by Mode'!$BE:$BE,"=No"),SUMIFS('All Employees by Mode'!AA:AA,'All Employees by Mode'!$I:$I,"&gt;="&amp;$B49,'All Employees by Mode'!$BE:$BE,"=No"))),IF($A49="","",IF($A49="between",SUMIFS('All Employees by Mode'!AA:AA,'All Employees by Mode'!$I:$I,"&gt;="&amp;$B49,'All Employees by Mode'!$I:$I,"&lt;"&amp;$D49),SUMIFS('All Employees by Mode'!AA:AA,'All Employees by Mode'!$I:$I,"&gt;="&amp;$B49))))</f>
        <v>4729.4999999999991</v>
      </c>
      <c r="O49" s="160">
        <f>IF($AF$1,IF($A49="","",IF($A49="between",SUMIFS('All Employees by Mode'!AC:AC,'All Employees by Mode'!$I:$I,"&gt;="&amp;$B49,'All Employees by Mode'!$I:$I,"&lt;"&amp;$D49,'All Employees by Mode'!$BE:$BE,"=No"),SUMIFS('All Employees by Mode'!AC:AC,'All Employees by Mode'!$I:$I,"&gt;="&amp;$B49,'All Employees by Mode'!$BE:$BE,"=No"))),IF($A49="","",IF($A49="between",SUMIFS('All Employees by Mode'!AC:AC,'All Employees by Mode'!$I:$I,"&gt;="&amp;$B49,'All Employees by Mode'!$I:$I,"&lt;"&amp;$D49),SUMIFS('All Employees by Mode'!AC:AC,'All Employees by Mode'!$I:$I,"&gt;="&amp;$B49))))</f>
        <v>2637.69</v>
      </c>
      <c r="P49" s="160">
        <f>IF($AF$1,IF($A49="","",IF($A49="between",SUMIFS('All Employees by Mode'!AE:AE,'All Employees by Mode'!$I:$I,"&gt;="&amp;$B49,'All Employees by Mode'!$I:$I,"&lt;"&amp;$D49,'All Employees by Mode'!$BE:$BE,"=No"),SUMIFS('All Employees by Mode'!AE:AE,'All Employees by Mode'!$I:$I,"&gt;="&amp;$B49,'All Employees by Mode'!$BE:$BE,"=No"))),IF($A49="","",IF($A49="between",SUMIFS('All Employees by Mode'!AE:AE,'All Employees by Mode'!$I:$I,"&gt;="&amp;$B49,'All Employees by Mode'!$I:$I,"&lt;"&amp;$D49),SUMIFS('All Employees by Mode'!AE:AE,'All Employees by Mode'!$I:$I,"&gt;="&amp;$B49))))</f>
        <v>3331.9</v>
      </c>
      <c r="Q49" s="160">
        <f>IF($AF$1,IF($A49="","",IF($A49="between",SUMIFS('All Employees by Mode'!AG:AG,'All Employees by Mode'!$I:$I,"&gt;="&amp;$B49,'All Employees by Mode'!$I:$I,"&lt;"&amp;$D49,'All Employees by Mode'!$BE:$BE,"=No"),SUMIFS('All Employees by Mode'!AG:AG,'All Employees by Mode'!$I:$I,"&gt;="&amp;$B49,'All Employees by Mode'!$BE:$BE,"=No"))),IF($A49="","",IF($A49="between",SUMIFS('All Employees by Mode'!AG:AG,'All Employees by Mode'!$I:$I,"&gt;="&amp;$B49,'All Employees by Mode'!$I:$I,"&lt;"&amp;$D49),SUMIFS('All Employees by Mode'!AG:AG,'All Employees by Mode'!$I:$I,"&gt;="&amp;$B49))))</f>
        <v>660.56</v>
      </c>
      <c r="R49" s="160">
        <f>IF($AF$1,IF($A49="","",IF($A49="between",SUMIFS('All Employees by Mode'!AI:AI,'All Employees by Mode'!$I:$I,"&gt;="&amp;$B49,'All Employees by Mode'!$I:$I,"&lt;"&amp;$D49,'All Employees by Mode'!$BE:$BE,"=No"),SUMIFS('All Employees by Mode'!AI:AI,'All Employees by Mode'!$I:$I,"&gt;="&amp;$B49,'All Employees by Mode'!$BE:$BE,"=No"))),IF($A49="","",IF($A49="between",SUMIFS('All Employees by Mode'!AI:AI,'All Employees by Mode'!$I:$I,"&gt;="&amp;$B49,'All Employees by Mode'!$I:$I,"&lt;"&amp;$D49),SUMIFS('All Employees by Mode'!AI:AI,'All Employees by Mode'!$I:$I,"&gt;="&amp;$B49))))</f>
        <v>28319.760000000006</v>
      </c>
      <c r="S49" s="161">
        <f>IF($AF$1,IF($A49="","",IF($A49="between",SUMIFS('All Employees by Mode'!AK:AK,'All Employees by Mode'!$I:$I,"&gt;="&amp;$B49,'All Employees by Mode'!$I:$I,"&lt;"&amp;$D49,'All Employees by Mode'!$BE:$BE,"=No"),SUMIFS('All Employees by Mode'!AK:AK,'All Employees by Mode'!$I:$I,"&gt;="&amp;$B49,'All Employees by Mode'!$BE:$BE,"=No"))),IF($A49="","",IF($A49="between",SUMIFS('All Employees by Mode'!AK:AK,'All Employees by Mode'!$I:$I,"&gt;="&amp;$B49,'All Employees by Mode'!$I:$I,"&lt;"&amp;$D49),SUMIFS('All Employees by Mode'!AK:AK,'All Employees by Mode'!$I:$I,"&gt;="&amp;$B49))))</f>
        <v>835114033</v>
      </c>
      <c r="T49" s="161">
        <f>IF($AF$1,IF($A49="","",IF($A49="between",SUMIFS('All Employees by Mode'!AM:AM,'All Employees by Mode'!$I:$I,"&gt;="&amp;$B49,'All Employees by Mode'!$I:$I,"&lt;"&amp;$D49,'All Employees by Mode'!$BE:$BE,"=No"),SUMIFS('All Employees by Mode'!AM:AM,'All Employees by Mode'!$I:$I,"&gt;="&amp;$B49,'All Employees by Mode'!$BE:$BE,"=No"))),IF($A49="","",IF($A49="between",SUMIFS('All Employees by Mode'!AM:AM,'All Employees by Mode'!$I:$I,"&gt;="&amp;$B49,'All Employees by Mode'!$I:$I,"&lt;"&amp;$D49),SUMIFS('All Employees by Mode'!AM:AM,'All Employees by Mode'!$I:$I,"&gt;="&amp;$B49))))</f>
        <v>269447817</v>
      </c>
      <c r="U49" s="161">
        <f>IF($AF$1,IF($A49="","",IF($A49="between",SUMIFS('All Employees by Mode'!AO:AO,'All Employees by Mode'!$I:$I,"&gt;="&amp;$B49,'All Employees by Mode'!$I:$I,"&lt;"&amp;$D49,'All Employees by Mode'!$BE:$BE,"=No"),SUMIFS('All Employees by Mode'!AO:AO,'All Employees by Mode'!$I:$I,"&gt;="&amp;$B49,'All Employees by Mode'!$BE:$BE,"=No"))),IF($A49="","",IF($A49="between",SUMIFS('All Employees by Mode'!AO:AO,'All Employees by Mode'!$I:$I,"&gt;="&amp;$B49,'All Employees by Mode'!$I:$I,"&lt;"&amp;$D49),SUMIFS('All Employees by Mode'!AO:AO,'All Employees by Mode'!$I:$I,"&gt;="&amp;$B49))))</f>
        <v>155654233</v>
      </c>
      <c r="V49" s="161">
        <f>IF($AF$1,IF($A49="","",IF($A49="between",SUMIFS('All Employees by Mode'!AQ:AQ,'All Employees by Mode'!$I:$I,"&gt;="&amp;$B49,'All Employees by Mode'!$I:$I,"&lt;"&amp;$D49,'All Employees by Mode'!$BE:$BE,"=No"),SUMIFS('All Employees by Mode'!AQ:AQ,'All Employees by Mode'!$I:$I,"&gt;="&amp;$B49,'All Employees by Mode'!$BE:$BE,"=No"))),IF($A49="","",IF($A49="between",SUMIFS('All Employees by Mode'!AQ:AQ,'All Employees by Mode'!$I:$I,"&gt;="&amp;$B49,'All Employees by Mode'!$I:$I,"&lt;"&amp;$D49),SUMIFS('All Employees by Mode'!AQ:AQ,'All Employees by Mode'!$I:$I,"&gt;="&amp;$B49))))</f>
        <v>220889692</v>
      </c>
      <c r="W49" s="161">
        <f>IF($AF$1,IF($A49="","",IF($A49="between",SUMIFS('All Employees by Mode'!AS:AS,'All Employees by Mode'!$I:$I,"&gt;="&amp;$B49,'All Employees by Mode'!$I:$I,"&lt;"&amp;$D49,'All Employees by Mode'!$BE:$BE,"=No"),SUMIFS('All Employees by Mode'!AS:AS,'All Employees by Mode'!$I:$I,"&gt;="&amp;$B49,'All Employees by Mode'!$BE:$BE,"=No"))),IF($A49="","",IF($A49="between",SUMIFS('All Employees by Mode'!AS:AS,'All Employees by Mode'!$I:$I,"&gt;="&amp;$B49,'All Employees by Mode'!$I:$I,"&lt;"&amp;$D49),SUMIFS('All Employees by Mode'!AS:AS,'All Employees by Mode'!$I:$I,"&gt;="&amp;$B49))))</f>
        <v>1481105775</v>
      </c>
      <c r="X49" s="162">
        <f t="shared" si="28"/>
        <v>26.507551859069928</v>
      </c>
      <c r="Y49" s="162">
        <f t="shared" si="29"/>
        <v>29.892784159591596</v>
      </c>
      <c r="Z49" s="162">
        <f t="shared" si="30"/>
        <v>29.966129087839665</v>
      </c>
      <c r="AA49" s="162">
        <f t="shared" si="31"/>
        <v>35.26013536756615</v>
      </c>
      <c r="AB49" s="272">
        <f t="shared" si="32"/>
        <v>28.495144502872101</v>
      </c>
      <c r="AC49" s="93"/>
      <c r="AD49" s="94"/>
      <c r="AE49" s="94"/>
      <c r="AF49" s="94"/>
      <c r="AG49" s="94"/>
      <c r="AH49" s="94" t="str">
        <f t="shared" si="21"/>
        <v>500 to 1,000:
Vehicle Operations: $26.51
Vehicle Maintenance: $29.89
Facility Maintenance: $29.97
General Administration: $35.26
Total: $28.50</v>
      </c>
      <c r="AI49" s="94"/>
      <c r="AJ49" s="94"/>
      <c r="AK49" s="94"/>
      <c r="AL49" s="94"/>
      <c r="AM49" s="94"/>
      <c r="AN49" s="94"/>
      <c r="AO49" s="107">
        <f t="shared" si="22"/>
        <v>26.507551859069928</v>
      </c>
      <c r="AP49" s="107">
        <f t="shared" si="20"/>
        <v>29.892784159591596</v>
      </c>
      <c r="AQ49" s="107">
        <f t="shared" si="20"/>
        <v>29.966129087839665</v>
      </c>
      <c r="AR49" s="107">
        <f t="shared" si="20"/>
        <v>35.26013536756615</v>
      </c>
      <c r="AS49" s="107">
        <f t="shared" si="20"/>
        <v>28.495144502872101</v>
      </c>
      <c r="AT49" s="108" t="str">
        <f t="shared" si="25"/>
        <v>500 to 1,000</v>
      </c>
      <c r="AU49" s="94"/>
      <c r="AV49" s="94"/>
    </row>
    <row r="50" spans="1:48" s="95" customFormat="1" ht="11.25" customHeight="1">
      <c r="A50" s="167" t="str">
        <f t="shared" si="26"/>
        <v>between</v>
      </c>
      <c r="B50" s="168">
        <f t="shared" si="27"/>
        <v>1000</v>
      </c>
      <c r="C50" s="169" t="str">
        <f t="shared" si="23"/>
        <v>and</v>
      </c>
      <c r="D50" s="250">
        <v>2000</v>
      </c>
      <c r="E50" s="278" t="str">
        <f t="shared" si="24"/>
        <v>between 1,000 and 2,000</v>
      </c>
      <c r="F50" s="159">
        <f>IF($AF$1,IF($A50="","",IF($A50="between",SUMIFS('All Employees by Mode'!L:L,'All Employees by Mode'!$I:$I,"&gt;="&amp;$B50,'All Employees by Mode'!$I:$I,"&lt;"&amp;$D50,'All Employees by Mode'!$BE:$BE,"=No"),SUMIFS('All Employees by Mode'!L:L,'All Employees by Mode'!$I:$I,"&gt;="&amp;$B50,'All Employees by Mode'!$BE:$BE,"=No"))),IF($A50="","",IF($A50="between",SUMIFS('All Employees by Mode'!L:L,'All Employees by Mode'!$I:$I,"&gt;="&amp;$B50,'All Employees by Mode'!$I:$I,"&lt;"&amp;$D50),SUMIFS('All Employees by Mode'!L:L,'All Employees by Mode'!$I:$I,"&gt;="&amp;$B50))))</f>
        <v>10668</v>
      </c>
      <c r="G50" s="160">
        <f>IF($AF$1,IF($A50="","",IF($A50="between",SUMIFS('All Employees by Mode'!M:M,'All Employees by Mode'!$I:$I,"&gt;="&amp;$B50,'All Employees by Mode'!$I:$I,"&lt;"&amp;$D50,'All Employees by Mode'!$BE:$BE,"=No"),SUMIFS('All Employees by Mode'!M:M,'All Employees by Mode'!$I:$I,"&gt;="&amp;$B50,'All Employees by Mode'!$BE:$BE,"=No"))),IF($A50="","",IF($A50="between",SUMIFS('All Employees by Mode'!M:M,'All Employees by Mode'!$I:$I,"&gt;="&amp;$B50,'All Employees by Mode'!$I:$I,"&lt;"&amp;$D50),SUMIFS('All Employees by Mode'!M:M,'All Employees by Mode'!$I:$I,"&gt;="&amp;$B50))))</f>
        <v>44140057</v>
      </c>
      <c r="H50" s="160">
        <f>IF($AF$1,IF($A50="","",IF($A50="between",SUMIFS('All Employees by Mode'!O:O,'All Employees by Mode'!$I:$I,"&gt;="&amp;$B50,'All Employees by Mode'!$I:$I,"&lt;"&amp;$D50,'All Employees by Mode'!$BE:$BE,"=No"),SUMIFS('All Employees by Mode'!O:O,'All Employees by Mode'!$I:$I,"&gt;="&amp;$B50,'All Employees by Mode'!$BE:$BE,"=No"))),IF($A50="","",IF($A50="between",SUMIFS('All Employees by Mode'!O:O,'All Employees by Mode'!$I:$I,"&gt;="&amp;$B50,'All Employees by Mode'!$I:$I,"&lt;"&amp;$D50),SUMIFS('All Employees by Mode'!O:O,'All Employees by Mode'!$I:$I,"&gt;="&amp;$B50))))</f>
        <v>19236506</v>
      </c>
      <c r="I50" s="160">
        <f>IF($AF$1,IF($A50="","",IF($A50="between",SUMIFS('All Employees by Mode'!Q:Q,'All Employees by Mode'!$I:$I,"&gt;="&amp;$B50,'All Employees by Mode'!$I:$I,"&lt;"&amp;$D50,'All Employees by Mode'!$BE:$BE,"=No"),SUMIFS('All Employees by Mode'!Q:Q,'All Employees by Mode'!$I:$I,"&gt;="&amp;$B50,'All Employees by Mode'!$BE:$BE,"=No"))),IF($A50="","",IF($A50="between",SUMIFS('All Employees by Mode'!Q:Q,'All Employees by Mode'!$I:$I,"&gt;="&amp;$B50,'All Employees by Mode'!$I:$I,"&lt;"&amp;$D50),SUMIFS('All Employees by Mode'!Q:Q,'All Employees by Mode'!$I:$I,"&gt;="&amp;$B50))))</f>
        <v>12261206</v>
      </c>
      <c r="J50" s="160">
        <f>IF($AF$1,IF($A50="","",IF($A50="between",SUMIFS('All Employees by Mode'!S:S,'All Employees by Mode'!$I:$I,"&gt;="&amp;$B50,'All Employees by Mode'!$I:$I,"&lt;"&amp;$D50,'All Employees by Mode'!$BE:$BE,"=No"),SUMIFS('All Employees by Mode'!S:S,'All Employees by Mode'!$I:$I,"&gt;="&amp;$B50,'All Employees by Mode'!$BE:$BE,"=No"))),IF($A50="","",IF($A50="between",SUMIFS('All Employees by Mode'!S:S,'All Employees by Mode'!$I:$I,"&gt;="&amp;$B50,'All Employees by Mode'!$I:$I,"&lt;"&amp;$D50),SUMIFS('All Employees by Mode'!S:S,'All Employees by Mode'!$I:$I,"&gt;="&amp;$B50))))</f>
        <v>7350699</v>
      </c>
      <c r="K50" s="160">
        <f>IF($AF$1,IF($A50="","",IF($A50="between",SUMIFS('All Employees by Mode'!U:U,'All Employees by Mode'!$I:$I,"&gt;="&amp;$B50,'All Employees by Mode'!$I:$I,"&lt;"&amp;$D50,'All Employees by Mode'!$BE:$BE,"=No"),SUMIFS('All Employees by Mode'!U:U,'All Employees by Mode'!$I:$I,"&gt;="&amp;$B50,'All Employees by Mode'!$BE:$BE,"=No"))),IF($A50="","",IF($A50="between",SUMIFS('All Employees by Mode'!U:U,'All Employees by Mode'!$I:$I,"&gt;="&amp;$B50,'All Employees by Mode'!$I:$I,"&lt;"&amp;$D50),SUMIFS('All Employees by Mode'!U:U,'All Employees by Mode'!$I:$I,"&gt;="&amp;$B50))))</f>
        <v>2474409</v>
      </c>
      <c r="L50" s="160">
        <f>IF($AF$1,IF($A50="","",IF($A50="between",SUMIFS('All Employees by Mode'!W:W,'All Employees by Mode'!$I:$I,"&gt;="&amp;$B50,'All Employees by Mode'!$I:$I,"&lt;"&amp;$D50,'All Employees by Mode'!$BE:$BE,"=No"),SUMIFS('All Employees by Mode'!W:W,'All Employees by Mode'!$I:$I,"&gt;="&amp;$B50,'All Employees by Mode'!$BE:$BE,"=No"))),IF($A50="","",IF($A50="between",SUMIFS('All Employees by Mode'!W:W,'All Employees by Mode'!$I:$I,"&gt;="&amp;$B50,'All Employees by Mode'!$I:$I,"&lt;"&amp;$D50),SUMIFS('All Employees by Mode'!W:W,'All Employees by Mode'!$I:$I,"&gt;="&amp;$B50))))</f>
        <v>85462877</v>
      </c>
      <c r="M50" s="160">
        <f>IF($AF$1,IF($A50="","",IF($A50="between",SUMIFS('All Employees by Mode'!Y:Y,'All Employees by Mode'!$I:$I,"&gt;="&amp;$B50,'All Employees by Mode'!$I:$I,"&lt;"&amp;$D50,'All Employees by Mode'!$BE:$BE,"=No"),SUMIFS('All Employees by Mode'!Y:Y,'All Employees by Mode'!$I:$I,"&gt;="&amp;$B50,'All Employees by Mode'!$BE:$BE,"=No"))),IF($A50="","",IF($A50="between",SUMIFS('All Employees by Mode'!Y:Y,'All Employees by Mode'!$I:$I,"&gt;="&amp;$B50,'All Employees by Mode'!$I:$I,"&lt;"&amp;$D50),SUMIFS('All Employees by Mode'!Y:Y,'All Employees by Mode'!$I:$I,"&gt;="&amp;$B50))))</f>
        <v>21755.329999999998</v>
      </c>
      <c r="N50" s="160">
        <f>IF($AF$1,IF($A50="","",IF($A50="between",SUMIFS('All Employees by Mode'!AA:AA,'All Employees by Mode'!$I:$I,"&gt;="&amp;$B50,'All Employees by Mode'!$I:$I,"&lt;"&amp;$D50,'All Employees by Mode'!$BE:$BE,"=No"),SUMIFS('All Employees by Mode'!AA:AA,'All Employees by Mode'!$I:$I,"&gt;="&amp;$B50,'All Employees by Mode'!$BE:$BE,"=No"))),IF($A50="","",IF($A50="between",SUMIFS('All Employees by Mode'!AA:AA,'All Employees by Mode'!$I:$I,"&gt;="&amp;$B50,'All Employees by Mode'!$I:$I,"&lt;"&amp;$D50),SUMIFS('All Employees by Mode'!AA:AA,'All Employees by Mode'!$I:$I,"&gt;="&amp;$B50))))</f>
        <v>9893.4</v>
      </c>
      <c r="O50" s="160">
        <f>IF($AF$1,IF($A50="","",IF($A50="between",SUMIFS('All Employees by Mode'!AC:AC,'All Employees by Mode'!$I:$I,"&gt;="&amp;$B50,'All Employees by Mode'!$I:$I,"&lt;"&amp;$D50,'All Employees by Mode'!$BE:$BE,"=No"),SUMIFS('All Employees by Mode'!AC:AC,'All Employees by Mode'!$I:$I,"&gt;="&amp;$B50,'All Employees by Mode'!$BE:$BE,"=No"))),IF($A50="","",IF($A50="between",SUMIFS('All Employees by Mode'!AC:AC,'All Employees by Mode'!$I:$I,"&gt;="&amp;$B50,'All Employees by Mode'!$I:$I,"&lt;"&amp;$D50),SUMIFS('All Employees by Mode'!AC:AC,'All Employees by Mode'!$I:$I,"&gt;="&amp;$B50))))</f>
        <v>6449.7</v>
      </c>
      <c r="P50" s="160">
        <f>IF($AF$1,IF($A50="","",IF($A50="between",SUMIFS('All Employees by Mode'!AE:AE,'All Employees by Mode'!$I:$I,"&gt;="&amp;$B50,'All Employees by Mode'!$I:$I,"&lt;"&amp;$D50,'All Employees by Mode'!$BE:$BE,"=No"),SUMIFS('All Employees by Mode'!AE:AE,'All Employees by Mode'!$I:$I,"&gt;="&amp;$B50,'All Employees by Mode'!$BE:$BE,"=No"))),IF($A50="","",IF($A50="between",SUMIFS('All Employees by Mode'!AE:AE,'All Employees by Mode'!$I:$I,"&gt;="&amp;$B50,'All Employees by Mode'!$I:$I,"&lt;"&amp;$D50),SUMIFS('All Employees by Mode'!AE:AE,'All Employees by Mode'!$I:$I,"&gt;="&amp;$B50))))</f>
        <v>4119.84</v>
      </c>
      <c r="Q50" s="160">
        <f>IF($AF$1,IF($A50="","",IF($A50="between",SUMIFS('All Employees by Mode'!AG:AG,'All Employees by Mode'!$I:$I,"&gt;="&amp;$B50,'All Employees by Mode'!$I:$I,"&lt;"&amp;$D50,'All Employees by Mode'!$BE:$BE,"=No"),SUMIFS('All Employees by Mode'!AG:AG,'All Employees by Mode'!$I:$I,"&gt;="&amp;$B50,'All Employees by Mode'!$BE:$BE,"=No"))),IF($A50="","",IF($A50="between",SUMIFS('All Employees by Mode'!AG:AG,'All Employees by Mode'!$I:$I,"&gt;="&amp;$B50,'All Employees by Mode'!$I:$I,"&lt;"&amp;$D50),SUMIFS('All Employees by Mode'!AG:AG,'All Employees by Mode'!$I:$I,"&gt;="&amp;$B50))))</f>
        <v>1471.3999999999999</v>
      </c>
      <c r="R50" s="160">
        <f>IF($AF$1,IF($A50="","",IF($A50="between",SUMIFS('All Employees by Mode'!AI:AI,'All Employees by Mode'!$I:$I,"&gt;="&amp;$B50,'All Employees by Mode'!$I:$I,"&lt;"&amp;$D50,'All Employees by Mode'!$BE:$BE,"=No"),SUMIFS('All Employees by Mode'!AI:AI,'All Employees by Mode'!$I:$I,"&gt;="&amp;$B50,'All Employees by Mode'!$BE:$BE,"=No"))),IF($A50="","",IF($A50="between",SUMIFS('All Employees by Mode'!AI:AI,'All Employees by Mode'!$I:$I,"&gt;="&amp;$B50,'All Employees by Mode'!$I:$I,"&lt;"&amp;$D50),SUMIFS('All Employees by Mode'!AI:AI,'All Employees by Mode'!$I:$I,"&gt;="&amp;$B50))))</f>
        <v>43689.67</v>
      </c>
      <c r="S50" s="161">
        <f>IF($AF$1,IF($A50="","",IF($A50="between",SUMIFS('All Employees by Mode'!AK:AK,'All Employees by Mode'!$I:$I,"&gt;="&amp;$B50,'All Employees by Mode'!$I:$I,"&lt;"&amp;$D50,'All Employees by Mode'!$BE:$BE,"=No"),SUMIFS('All Employees by Mode'!AK:AK,'All Employees by Mode'!$I:$I,"&gt;="&amp;$B50,'All Employees by Mode'!$BE:$BE,"=No"))),IF($A50="","",IF($A50="between",SUMIFS('All Employees by Mode'!AK:AK,'All Employees by Mode'!$I:$I,"&gt;="&amp;$B50,'All Employees by Mode'!$I:$I,"&lt;"&amp;$D50),SUMIFS('All Employees by Mode'!AK:AK,'All Employees by Mode'!$I:$I,"&gt;="&amp;$B50))))</f>
        <v>1389672609</v>
      </c>
      <c r="T50" s="161">
        <f>IF($AF$1,IF($A50="","",IF($A50="between",SUMIFS('All Employees by Mode'!AM:AM,'All Employees by Mode'!$I:$I,"&gt;="&amp;$B50,'All Employees by Mode'!$I:$I,"&lt;"&amp;$D50,'All Employees by Mode'!$BE:$BE,"=No"),SUMIFS('All Employees by Mode'!AM:AM,'All Employees by Mode'!$I:$I,"&gt;="&amp;$B50,'All Employees by Mode'!$BE:$BE,"=No"))),IF($A50="","",IF($A50="between",SUMIFS('All Employees by Mode'!AM:AM,'All Employees by Mode'!$I:$I,"&gt;="&amp;$B50,'All Employees by Mode'!$I:$I,"&lt;"&amp;$D50),SUMIFS('All Employees by Mode'!AM:AM,'All Employees by Mode'!$I:$I,"&gt;="&amp;$B50))))</f>
        <v>663774800</v>
      </c>
      <c r="U50" s="161">
        <f>IF($AF$1,IF($A50="","",IF($A50="between",SUMIFS('All Employees by Mode'!AO:AO,'All Employees by Mode'!$I:$I,"&gt;="&amp;$B50,'All Employees by Mode'!$I:$I,"&lt;"&amp;$D50,'All Employees by Mode'!$BE:$BE,"=No"),SUMIFS('All Employees by Mode'!AO:AO,'All Employees by Mode'!$I:$I,"&gt;="&amp;$B50,'All Employees by Mode'!$BE:$BE,"=No"))),IF($A50="","",IF($A50="between",SUMIFS('All Employees by Mode'!AO:AO,'All Employees by Mode'!$I:$I,"&gt;="&amp;$B50,'All Employees by Mode'!$I:$I,"&lt;"&amp;$D50),SUMIFS('All Employees by Mode'!AO:AO,'All Employees by Mode'!$I:$I,"&gt;="&amp;$B50))))</f>
        <v>419816874</v>
      </c>
      <c r="V50" s="161">
        <f>IF($AF$1,IF($A50="","",IF($A50="between",SUMIFS('All Employees by Mode'!AQ:AQ,'All Employees by Mode'!$I:$I,"&gt;="&amp;$B50,'All Employees by Mode'!$I:$I,"&lt;"&amp;$D50,'All Employees by Mode'!$BE:$BE,"=No"),SUMIFS('All Employees by Mode'!AQ:AQ,'All Employees by Mode'!$I:$I,"&gt;="&amp;$B50,'All Employees by Mode'!$BE:$BE,"=No"))),IF($A50="","",IF($A50="between",SUMIFS('All Employees by Mode'!AQ:AQ,'All Employees by Mode'!$I:$I,"&gt;="&amp;$B50,'All Employees by Mode'!$I:$I,"&lt;"&amp;$D50),SUMIFS('All Employees by Mode'!AQ:AQ,'All Employees by Mode'!$I:$I,"&gt;="&amp;$B50))))</f>
        <v>269601804</v>
      </c>
      <c r="W50" s="161">
        <f>IF($AF$1,IF($A50="","",IF($A50="between",SUMIFS('All Employees by Mode'!AS:AS,'All Employees by Mode'!$I:$I,"&gt;="&amp;$B50,'All Employees by Mode'!$I:$I,"&lt;"&amp;$D50,'All Employees by Mode'!$BE:$BE,"=No"),SUMIFS('All Employees by Mode'!AS:AS,'All Employees by Mode'!$I:$I,"&gt;="&amp;$B50,'All Employees by Mode'!$BE:$BE,"=No"))),IF($A50="","",IF($A50="between",SUMIFS('All Employees by Mode'!AS:AS,'All Employees by Mode'!$I:$I,"&gt;="&amp;$B50,'All Employees by Mode'!$I:$I,"&lt;"&amp;$D50),SUMIFS('All Employees by Mode'!AS:AS,'All Employees by Mode'!$I:$I,"&gt;="&amp;$B50))))</f>
        <v>2742866087</v>
      </c>
      <c r="X50" s="162">
        <f t="shared" si="28"/>
        <v>31.48325361247268</v>
      </c>
      <c r="Y50" s="162">
        <f t="shared" si="29"/>
        <v>34.505996047307136</v>
      </c>
      <c r="Z50" s="162">
        <f t="shared" si="30"/>
        <v>34.239443819800435</v>
      </c>
      <c r="AA50" s="162">
        <f t="shared" si="31"/>
        <v>36.677029490664765</v>
      </c>
      <c r="AB50" s="272">
        <f t="shared" si="32"/>
        <v>33.051171483247529</v>
      </c>
      <c r="AC50" s="93"/>
      <c r="AD50" s="94"/>
      <c r="AE50" s="94"/>
      <c r="AF50" s="94"/>
      <c r="AG50" s="94"/>
      <c r="AH50" s="94" t="str">
        <f t="shared" si="21"/>
        <v>1,000 to 2,000:
Vehicle Operations: $31.48
Vehicle Maintenance: $34.51
Facility Maintenance: $34.24
General Administration: $36.68
Total: $33.05</v>
      </c>
      <c r="AI50" s="94"/>
      <c r="AJ50" s="94"/>
      <c r="AK50" s="94"/>
      <c r="AL50" s="94"/>
      <c r="AM50" s="94"/>
      <c r="AN50" s="94"/>
      <c r="AO50" s="107">
        <f t="shared" si="22"/>
        <v>31.48325361247268</v>
      </c>
      <c r="AP50" s="107">
        <f t="shared" si="20"/>
        <v>34.505996047307136</v>
      </c>
      <c r="AQ50" s="107">
        <f t="shared" si="20"/>
        <v>34.239443819800435</v>
      </c>
      <c r="AR50" s="107">
        <f t="shared" si="20"/>
        <v>36.677029490664765</v>
      </c>
      <c r="AS50" s="107">
        <f t="shared" si="20"/>
        <v>33.051171483247529</v>
      </c>
      <c r="AT50" s="108" t="str">
        <f t="shared" si="25"/>
        <v>1,000 to 2,000</v>
      </c>
      <c r="AU50" s="94"/>
      <c r="AV50" s="94"/>
    </row>
    <row r="51" spans="1:48" s="95" customFormat="1" ht="11.25" customHeight="1">
      <c r="A51" s="185" t="str">
        <f t="shared" si="26"/>
        <v>over</v>
      </c>
      <c r="B51" s="186">
        <f t="shared" si="27"/>
        <v>2000</v>
      </c>
      <c r="C51" s="187"/>
      <c r="D51" s="251"/>
      <c r="E51" s="278" t="str">
        <f t="shared" si="24"/>
        <v>over 2,000</v>
      </c>
      <c r="F51" s="163">
        <f>IF($AF$1,IF($A51="","",IF($A51="between",SUMIFS('All Employees by Mode'!L:L,'All Employees by Mode'!$I:$I,"&gt;="&amp;$B51,'All Employees by Mode'!$I:$I,"&lt;"&amp;$D51,'All Employees by Mode'!$BE:$BE,"=No"),SUMIFS('All Employees by Mode'!L:L,'All Employees by Mode'!$I:$I,"&gt;="&amp;$B51,'All Employees by Mode'!$BE:$BE,"=No"))),IF($A51="","",IF($A51="between",SUMIFS('All Employees by Mode'!L:L,'All Employees by Mode'!$I:$I,"&gt;="&amp;$B51,'All Employees by Mode'!$I:$I,"&lt;"&amp;$D51),SUMIFS('All Employees by Mode'!L:L,'All Employees by Mode'!$I:$I,"&gt;="&amp;$B51))))</f>
        <v>25947</v>
      </c>
      <c r="G51" s="164">
        <f>IF($AF$1,IF($A51="","",IF($A51="between",SUMIFS('All Employees by Mode'!M:M,'All Employees by Mode'!$I:$I,"&gt;="&amp;$B51,'All Employees by Mode'!$I:$I,"&lt;"&amp;$D51,'All Employees by Mode'!$BE:$BE,"=No"),SUMIFS('All Employees by Mode'!M:M,'All Employees by Mode'!$I:$I,"&gt;="&amp;$B51,'All Employees by Mode'!$BE:$BE,"=No"))),IF($A51="","",IF($A51="between",SUMIFS('All Employees by Mode'!M:M,'All Employees by Mode'!$I:$I,"&gt;="&amp;$B51,'All Employees by Mode'!$I:$I,"&lt;"&amp;$D51),SUMIFS('All Employees by Mode'!M:M,'All Employees by Mode'!$I:$I,"&gt;="&amp;$B51))))</f>
        <v>110433376</v>
      </c>
      <c r="H51" s="164">
        <f>IF($AF$1,IF($A51="","",IF($A51="between",SUMIFS('All Employees by Mode'!O:O,'All Employees by Mode'!$I:$I,"&gt;="&amp;$B51,'All Employees by Mode'!$I:$I,"&lt;"&amp;$D51,'All Employees by Mode'!$BE:$BE,"=No"),SUMIFS('All Employees by Mode'!O:O,'All Employees by Mode'!$I:$I,"&gt;="&amp;$B51,'All Employees by Mode'!$BE:$BE,"=No"))),IF($A51="","",IF($A51="between",SUMIFS('All Employees by Mode'!O:O,'All Employees by Mode'!$I:$I,"&gt;="&amp;$B51,'All Employees by Mode'!$I:$I,"&lt;"&amp;$D51),SUMIFS('All Employees by Mode'!O:O,'All Employees by Mode'!$I:$I,"&gt;="&amp;$B51))))</f>
        <v>39373169</v>
      </c>
      <c r="I51" s="164">
        <f>IF($AF$1,IF($A51="","",IF($A51="between",SUMIFS('All Employees by Mode'!Q:Q,'All Employees by Mode'!$I:$I,"&gt;="&amp;$B51,'All Employees by Mode'!$I:$I,"&lt;"&amp;$D51,'All Employees by Mode'!$BE:$BE,"=No"),SUMIFS('All Employees by Mode'!Q:Q,'All Employees by Mode'!$I:$I,"&gt;="&amp;$B51,'All Employees by Mode'!$BE:$BE,"=No"))),IF($A51="","",IF($A51="between",SUMIFS('All Employees by Mode'!Q:Q,'All Employees by Mode'!$I:$I,"&gt;="&amp;$B51,'All Employees by Mode'!$I:$I,"&lt;"&amp;$D51),SUMIFS('All Employees by Mode'!Q:Q,'All Employees by Mode'!$I:$I,"&gt;="&amp;$B51))))</f>
        <v>34979781</v>
      </c>
      <c r="J51" s="164">
        <f>IF($AF$1,IF($A51="","",IF($A51="between",SUMIFS('All Employees by Mode'!S:S,'All Employees by Mode'!$I:$I,"&gt;="&amp;$B51,'All Employees by Mode'!$I:$I,"&lt;"&amp;$D51,'All Employees by Mode'!$BE:$BE,"=No"),SUMIFS('All Employees by Mode'!S:S,'All Employees by Mode'!$I:$I,"&gt;="&amp;$B51,'All Employees by Mode'!$BE:$BE,"=No"))),IF($A51="","",IF($A51="between",SUMIFS('All Employees by Mode'!S:S,'All Employees by Mode'!$I:$I,"&gt;="&amp;$B51,'All Employees by Mode'!$I:$I,"&lt;"&amp;$D51),SUMIFS('All Employees by Mode'!S:S,'All Employees by Mode'!$I:$I,"&gt;="&amp;$B51))))</f>
        <v>17024736</v>
      </c>
      <c r="K51" s="164">
        <f>IF($AF$1,IF($A51="","",IF($A51="between",SUMIFS('All Employees by Mode'!U:U,'All Employees by Mode'!$I:$I,"&gt;="&amp;$B51,'All Employees by Mode'!$I:$I,"&lt;"&amp;$D51,'All Employees by Mode'!$BE:$BE,"=No"),SUMIFS('All Employees by Mode'!U:U,'All Employees by Mode'!$I:$I,"&gt;="&amp;$B51,'All Employees by Mode'!$BE:$BE,"=No"))),IF($A51="","",IF($A51="between",SUMIFS('All Employees by Mode'!U:U,'All Employees by Mode'!$I:$I,"&gt;="&amp;$B51,'All Employees by Mode'!$I:$I,"&lt;"&amp;$D51),SUMIFS('All Employees by Mode'!U:U,'All Employees by Mode'!$I:$I,"&gt;="&amp;$B51))))</f>
        <v>14023179</v>
      </c>
      <c r="L51" s="164">
        <f>IF($AF$1,IF($A51="","",IF($A51="between",SUMIFS('All Employees by Mode'!W:W,'All Employees by Mode'!$I:$I,"&gt;="&amp;$B51,'All Employees by Mode'!$I:$I,"&lt;"&amp;$D51,'All Employees by Mode'!$BE:$BE,"=No"),SUMIFS('All Employees by Mode'!W:W,'All Employees by Mode'!$I:$I,"&gt;="&amp;$B51,'All Employees by Mode'!$BE:$BE,"=No"))),IF($A51="","",IF($A51="between",SUMIFS('All Employees by Mode'!W:W,'All Employees by Mode'!$I:$I,"&gt;="&amp;$B51,'All Employees by Mode'!$I:$I,"&lt;"&amp;$D51),SUMIFS('All Employees by Mode'!W:W,'All Employees by Mode'!$I:$I,"&gt;="&amp;$B51))))</f>
        <v>215834241</v>
      </c>
      <c r="M51" s="164">
        <f>IF($AF$1,IF($A51="","",IF($A51="between",SUMIFS('All Employees by Mode'!Y:Y,'All Employees by Mode'!$I:$I,"&gt;="&amp;$B51,'All Employees by Mode'!$I:$I,"&lt;"&amp;$D51,'All Employees by Mode'!$BE:$BE,"=No"),SUMIFS('All Employees by Mode'!Y:Y,'All Employees by Mode'!$I:$I,"&gt;="&amp;$B51,'All Employees by Mode'!$BE:$BE,"=No"))),IF($A51="","",IF($A51="between",SUMIFS('All Employees by Mode'!Y:Y,'All Employees by Mode'!$I:$I,"&gt;="&amp;$B51,'All Employees by Mode'!$I:$I,"&lt;"&amp;$D51),SUMIFS('All Employees by Mode'!Y:Y,'All Employees by Mode'!$I:$I,"&gt;="&amp;$B51))))</f>
        <v>58551.67</v>
      </c>
      <c r="N51" s="164">
        <f>IF($AF$1,IF($A51="","",IF($A51="between",SUMIFS('All Employees by Mode'!AA:AA,'All Employees by Mode'!$I:$I,"&gt;="&amp;$B51,'All Employees by Mode'!$I:$I,"&lt;"&amp;$D51,'All Employees by Mode'!$BE:$BE,"=No"),SUMIFS('All Employees by Mode'!AA:AA,'All Employees by Mode'!$I:$I,"&gt;="&amp;$B51,'All Employees by Mode'!$BE:$BE,"=No"))),IF($A51="","",IF($A51="between",SUMIFS('All Employees by Mode'!AA:AA,'All Employees by Mode'!$I:$I,"&gt;="&amp;$B51,'All Employees by Mode'!$I:$I,"&lt;"&amp;$D51),SUMIFS('All Employees by Mode'!AA:AA,'All Employees by Mode'!$I:$I,"&gt;="&amp;$B51))))</f>
        <v>21929.27</v>
      </c>
      <c r="O51" s="164">
        <f>IF($AF$1,IF($A51="","",IF($A51="between",SUMIFS('All Employees by Mode'!AC:AC,'All Employees by Mode'!$I:$I,"&gt;="&amp;$B51,'All Employees by Mode'!$I:$I,"&lt;"&amp;$D51,'All Employees by Mode'!$BE:$BE,"=No"),SUMIFS('All Employees by Mode'!AC:AC,'All Employees by Mode'!$I:$I,"&gt;="&amp;$B51,'All Employees by Mode'!$BE:$BE,"=No"))),IF($A51="","",IF($A51="between",SUMIFS('All Employees by Mode'!AC:AC,'All Employees by Mode'!$I:$I,"&gt;="&amp;$B51,'All Employees by Mode'!$I:$I,"&lt;"&amp;$D51),SUMIFS('All Employees by Mode'!AC:AC,'All Employees by Mode'!$I:$I,"&gt;="&amp;$B51))))</f>
        <v>19593.18</v>
      </c>
      <c r="P51" s="164">
        <f>IF($AF$1,IF($A51="","",IF($A51="between",SUMIFS('All Employees by Mode'!AE:AE,'All Employees by Mode'!$I:$I,"&gt;="&amp;$B51,'All Employees by Mode'!$I:$I,"&lt;"&amp;$D51,'All Employees by Mode'!$BE:$BE,"=No"),SUMIFS('All Employees by Mode'!AE:AE,'All Employees by Mode'!$I:$I,"&gt;="&amp;$B51,'All Employees by Mode'!$BE:$BE,"=No"))),IF($A51="","",IF($A51="between",SUMIFS('All Employees by Mode'!AE:AE,'All Employees by Mode'!$I:$I,"&gt;="&amp;$B51,'All Employees by Mode'!$I:$I,"&lt;"&amp;$D51),SUMIFS('All Employees by Mode'!AE:AE,'All Employees by Mode'!$I:$I,"&gt;="&amp;$B51))))</f>
        <v>9686.5600000000013</v>
      </c>
      <c r="Q51" s="164">
        <f>IF($AF$1,IF($A51="","",IF($A51="between",SUMIFS('All Employees by Mode'!AG:AG,'All Employees by Mode'!$I:$I,"&gt;="&amp;$B51,'All Employees by Mode'!$I:$I,"&lt;"&amp;$D51,'All Employees by Mode'!$BE:$BE,"=No"),SUMIFS('All Employees by Mode'!AG:AG,'All Employees by Mode'!$I:$I,"&gt;="&amp;$B51,'All Employees by Mode'!$BE:$BE,"=No"))),IF($A51="","",IF($A51="between",SUMIFS('All Employees by Mode'!AG:AG,'All Employees by Mode'!$I:$I,"&gt;="&amp;$B51,'All Employees by Mode'!$I:$I,"&lt;"&amp;$D51),SUMIFS('All Employees by Mode'!AG:AG,'All Employees by Mode'!$I:$I,"&gt;="&amp;$B51))))</f>
        <v>7337.5000000000009</v>
      </c>
      <c r="R51" s="164">
        <f>IF($AF$1,IF($A51="","",IF($A51="between",SUMIFS('All Employees by Mode'!AI:AI,'All Employees by Mode'!$I:$I,"&gt;="&amp;$B51,'All Employees by Mode'!$I:$I,"&lt;"&amp;$D51,'All Employees by Mode'!$BE:$BE,"=No"),SUMIFS('All Employees by Mode'!AI:AI,'All Employees by Mode'!$I:$I,"&gt;="&amp;$B51,'All Employees by Mode'!$BE:$BE,"=No"))),IF($A51="","",IF($A51="between",SUMIFS('All Employees by Mode'!AI:AI,'All Employees by Mode'!$I:$I,"&gt;="&amp;$B51,'All Employees by Mode'!$I:$I,"&lt;"&amp;$D51),SUMIFS('All Employees by Mode'!AI:AI,'All Employees by Mode'!$I:$I,"&gt;="&amp;$B51))))</f>
        <v>117098.18000000001</v>
      </c>
      <c r="S51" s="165">
        <f>IF($AF$1,IF($A51="","",IF($A51="between",SUMIFS('All Employees by Mode'!AK:AK,'All Employees by Mode'!$I:$I,"&gt;="&amp;$B51,'All Employees by Mode'!$I:$I,"&lt;"&amp;$D51,'All Employees by Mode'!$BE:$BE,"=No"),SUMIFS('All Employees by Mode'!AK:AK,'All Employees by Mode'!$I:$I,"&gt;="&amp;$B51,'All Employees by Mode'!$BE:$BE,"=No"))),IF($A51="","",IF($A51="between",SUMIFS('All Employees by Mode'!AK:AK,'All Employees by Mode'!$I:$I,"&gt;="&amp;$B51,'All Employees by Mode'!$I:$I,"&lt;"&amp;$D51),SUMIFS('All Employees by Mode'!AK:AK,'All Employees by Mode'!$I:$I,"&gt;="&amp;$B51))))</f>
        <v>3831581558</v>
      </c>
      <c r="T51" s="165">
        <f>IF($AF$1,IF($A51="","",IF($A51="between",SUMIFS('All Employees by Mode'!AM:AM,'All Employees by Mode'!$I:$I,"&gt;="&amp;$B51,'All Employees by Mode'!$I:$I,"&lt;"&amp;$D51,'All Employees by Mode'!$BE:$BE,"=No"),SUMIFS('All Employees by Mode'!AM:AM,'All Employees by Mode'!$I:$I,"&gt;="&amp;$B51,'All Employees by Mode'!$BE:$BE,"=No"))),IF($A51="","",IF($A51="between",SUMIFS('All Employees by Mode'!AM:AM,'All Employees by Mode'!$I:$I,"&gt;="&amp;$B51,'All Employees by Mode'!$I:$I,"&lt;"&amp;$D51),SUMIFS('All Employees by Mode'!AM:AM,'All Employees by Mode'!$I:$I,"&gt;="&amp;$B51))))</f>
        <v>1304802707</v>
      </c>
      <c r="U51" s="165">
        <f>IF($AF$1,IF($A51="","",IF($A51="between",SUMIFS('All Employees by Mode'!AO:AO,'All Employees by Mode'!$I:$I,"&gt;="&amp;$B51,'All Employees by Mode'!$I:$I,"&lt;"&amp;$D51,'All Employees by Mode'!$BE:$BE,"=No"),SUMIFS('All Employees by Mode'!AO:AO,'All Employees by Mode'!$I:$I,"&gt;="&amp;$B51,'All Employees by Mode'!$BE:$BE,"=No"))),IF($A51="","",IF($A51="between",SUMIFS('All Employees by Mode'!AO:AO,'All Employees by Mode'!$I:$I,"&gt;="&amp;$B51,'All Employees by Mode'!$I:$I,"&lt;"&amp;$D51),SUMIFS('All Employees by Mode'!AO:AO,'All Employees by Mode'!$I:$I,"&gt;="&amp;$B51))))</f>
        <v>1234041208</v>
      </c>
      <c r="V51" s="165">
        <f>IF($AF$1,IF($A51="","",IF($A51="between",SUMIFS('All Employees by Mode'!AQ:AQ,'All Employees by Mode'!$I:$I,"&gt;="&amp;$B51,'All Employees by Mode'!$I:$I,"&lt;"&amp;$D51,'All Employees by Mode'!$BE:$BE,"=No"),SUMIFS('All Employees by Mode'!AQ:AQ,'All Employees by Mode'!$I:$I,"&gt;="&amp;$B51,'All Employees by Mode'!$BE:$BE,"=No"))),IF($A51="","",IF($A51="between",SUMIFS('All Employees by Mode'!AQ:AQ,'All Employees by Mode'!$I:$I,"&gt;="&amp;$B51,'All Employees by Mode'!$I:$I,"&lt;"&amp;$D51),SUMIFS('All Employees by Mode'!AQ:AQ,'All Employees by Mode'!$I:$I,"&gt;="&amp;$B51))))</f>
        <v>786273472</v>
      </c>
      <c r="W51" s="165">
        <f>IF($AF$1,IF($A51="","",IF($A51="between",SUMIFS('All Employees by Mode'!AS:AS,'All Employees by Mode'!$I:$I,"&gt;="&amp;$B51,'All Employees by Mode'!$I:$I,"&lt;"&amp;$D51,'All Employees by Mode'!$BE:$BE,"=No"),SUMIFS('All Employees by Mode'!AS:AS,'All Employees by Mode'!$I:$I,"&gt;="&amp;$B51,'All Employees by Mode'!$BE:$BE,"=No"))),IF($A51="","",IF($A51="between",SUMIFS('All Employees by Mode'!AS:AS,'All Employees by Mode'!$I:$I,"&gt;="&amp;$B51,'All Employees by Mode'!$I:$I,"&lt;"&amp;$D51),SUMIFS('All Employees by Mode'!AS:AS,'All Employees by Mode'!$I:$I,"&gt;="&amp;$B51))))</f>
        <v>7156698945</v>
      </c>
      <c r="X51" s="166">
        <f t="shared" si="28"/>
        <v>34.695865478204702</v>
      </c>
      <c r="Y51" s="166">
        <f t="shared" si="29"/>
        <v>33.139387561107924</v>
      </c>
      <c r="Z51" s="166">
        <f t="shared" si="30"/>
        <v>35.278700229712705</v>
      </c>
      <c r="AA51" s="166">
        <f t="shared" si="31"/>
        <v>46.184180007255328</v>
      </c>
      <c r="AB51" s="273">
        <f t="shared" si="32"/>
        <v>35.462371953624626</v>
      </c>
      <c r="AC51" s="93"/>
      <c r="AD51" s="94"/>
      <c r="AE51" s="94"/>
      <c r="AF51" s="94"/>
      <c r="AG51" s="94"/>
      <c r="AH51" s="94" t="str">
        <f t="shared" si="21"/>
        <v>over 2,000:
Vehicle Operations: $34.70
Vehicle Maintenance: $33.14
Facility Maintenance: $35.28
General Administration: $46.18
Total: $35.46</v>
      </c>
      <c r="AI51" s="94"/>
      <c r="AJ51" s="94"/>
      <c r="AK51" s="94"/>
      <c r="AL51" s="94"/>
      <c r="AM51" s="94"/>
      <c r="AN51" s="94"/>
      <c r="AO51" s="107">
        <f t="shared" si="22"/>
        <v>34.695865478204702</v>
      </c>
      <c r="AP51" s="107">
        <f t="shared" si="20"/>
        <v>33.139387561107924</v>
      </c>
      <c r="AQ51" s="107">
        <f t="shared" si="20"/>
        <v>35.278700229712705</v>
      </c>
      <c r="AR51" s="107">
        <f t="shared" si="20"/>
        <v>46.184180007255328</v>
      </c>
      <c r="AS51" s="107">
        <f t="shared" si="20"/>
        <v>35.462371953624626</v>
      </c>
      <c r="AT51" s="108" t="str">
        <f t="shared" si="25"/>
        <v>over 2,000</v>
      </c>
      <c r="AU51" s="94"/>
      <c r="AV51" s="94"/>
    </row>
    <row r="52" spans="1:48" s="95" customFormat="1" ht="11.25" customHeight="1">
      <c r="A52" s="140"/>
      <c r="B52" s="141"/>
      <c r="C52" s="141"/>
      <c r="D52" s="111"/>
      <c r="E52" s="279"/>
      <c r="F52" s="280"/>
      <c r="G52" s="281"/>
      <c r="H52" s="281"/>
      <c r="I52" s="281"/>
      <c r="J52" s="281"/>
      <c r="K52" s="281"/>
      <c r="L52" s="282"/>
      <c r="M52" s="281"/>
      <c r="N52" s="281"/>
      <c r="O52" s="281"/>
      <c r="P52" s="281"/>
      <c r="Q52" s="281"/>
      <c r="R52" s="282"/>
      <c r="S52" s="283"/>
      <c r="T52" s="283"/>
      <c r="U52" s="283"/>
      <c r="V52" s="283"/>
      <c r="W52" s="283"/>
      <c r="X52" s="283"/>
      <c r="Y52" s="283"/>
      <c r="Z52" s="283"/>
      <c r="AA52" s="283"/>
      <c r="AB52" s="284"/>
      <c r="AC52" s="93"/>
      <c r="AD52" s="94"/>
      <c r="AE52" s="94"/>
      <c r="AF52" s="94"/>
      <c r="AG52" s="94"/>
      <c r="AH52" s="94"/>
      <c r="AI52" s="94"/>
      <c r="AJ52" s="94"/>
      <c r="AK52" s="94"/>
      <c r="AL52" s="94"/>
      <c r="AM52" s="94"/>
      <c r="AN52" s="94"/>
      <c r="AO52" s="94"/>
      <c r="AP52" s="94"/>
      <c r="AQ52" s="94"/>
      <c r="AR52" s="94"/>
      <c r="AS52" s="94"/>
      <c r="AT52" s="94"/>
      <c r="AU52" s="94"/>
      <c r="AV52" s="94"/>
    </row>
    <row r="53" spans="1:48" s="95" customFormat="1" ht="11.25" customHeight="1" thickBot="1">
      <c r="A53" s="142"/>
      <c r="B53" s="143"/>
      <c r="C53" s="143"/>
      <c r="D53" s="144"/>
      <c r="E53" s="145"/>
      <c r="F53" s="146"/>
      <c r="G53" s="147"/>
      <c r="H53" s="147"/>
      <c r="I53" s="147"/>
      <c r="J53" s="147"/>
      <c r="K53" s="147"/>
      <c r="L53" s="148"/>
      <c r="M53" s="147"/>
      <c r="N53" s="147"/>
      <c r="O53" s="147"/>
      <c r="P53" s="147"/>
      <c r="Q53" s="147"/>
      <c r="R53" s="148"/>
      <c r="S53" s="149"/>
      <c r="T53" s="149"/>
      <c r="U53" s="149"/>
      <c r="V53" s="149"/>
      <c r="W53" s="149"/>
      <c r="X53" s="149"/>
      <c r="Y53" s="149"/>
      <c r="Z53" s="149"/>
      <c r="AA53" s="149"/>
      <c r="AB53" s="150"/>
      <c r="AC53" s="93"/>
      <c r="AD53" s="94"/>
      <c r="AE53" s="94"/>
      <c r="AF53" s="94"/>
      <c r="AG53" s="94"/>
      <c r="AH53" s="94" t="str">
        <f>AH43&amp;CHAR(10)&amp;AH44&amp;CHAR(10)&amp;AH45&amp;CHAR(10)&amp;AH46&amp;CHAR(10)&amp;AH47&amp;CHAR(10)&amp;AH48&amp;CHAR(10)&amp;AH49&amp;CHAR(10)&amp;AH50&amp;CHAR(10)&amp;AH51</f>
        <v>under 10:
Vehicle Operations: $25.89
Vehicle Maintenance: $29.71
Facility Maintenance: $27.19
General Administration: $28.63
Total: $27.03
10 to 25:
Vehicle Operations: $25.17
Vehicle Maintenance: $30.35
Facility Maintenance: $28.98
General Administration: $30.26
Total: $26.26
25 to 50:
Vehicle Operations: $22.20
Vehicle Maintenance: $25.88
Facility Maintenance: $30.95
General Administration: $27.59
Total: $23.63
50 to 100:
Vehicle Operations: $20.65
Vehicle Maintenance: $23.98
Facility Maintenance: $19.85
General Administration: $27.13
Total: $21.78
100 to 250:
Vehicle Operations: $22.01
Vehicle Maintenance: $24.57
Facility Maintenance: $22.62
General Administration: $28.68
Total: $23.13
250 to 500:
Vehicle Operations: $24.76
Vehicle Maintenance: $28.59
Facility Maintenance: $29.58
General Administration: $31.52
Total: $26.28
500 to 1,000:
Vehicle Operations: $26.51
Vehicle Maintenance: $29.89
Facility Maintenance: $29.97
General Administration: $35.26
Total: $28.50
1,000 to 2,000:
Vehicle Operations: $31.48
Vehicle Maintenance: $34.51
Facility Maintenance: $34.24
General Administration: $36.68
Total: $33.05
over 2,000:
Vehicle Operations: $34.70
Vehicle Maintenance: $33.14
Facility Maintenance: $35.28
General Administration: $46.18
Total: $35.46</v>
      </c>
      <c r="AI53" s="94"/>
      <c r="AJ53" s="94"/>
      <c r="AK53" s="94"/>
      <c r="AL53" s="94"/>
      <c r="AM53" s="94"/>
      <c r="AN53" s="94"/>
      <c r="AO53" s="94"/>
      <c r="AP53" s="94"/>
      <c r="AQ53" s="94"/>
      <c r="AR53" s="94"/>
      <c r="AS53" s="94"/>
      <c r="AT53" s="94"/>
      <c r="AU53" s="94"/>
      <c r="AV53" s="94"/>
    </row>
    <row r="54" spans="1:48" ht="263.25" customHeight="1" thickBot="1">
      <c r="A54" s="98"/>
      <c r="B54" s="98"/>
      <c r="C54" s="98"/>
      <c r="D54" s="98"/>
      <c r="E54" s="98"/>
      <c r="F54" s="98"/>
      <c r="G54" s="98"/>
      <c r="H54" s="98"/>
      <c r="I54" s="98"/>
      <c r="J54" s="98"/>
      <c r="K54" s="98"/>
      <c r="L54" s="98"/>
      <c r="M54" s="98"/>
      <c r="N54" s="98"/>
      <c r="O54" s="98"/>
      <c r="P54" s="98"/>
      <c r="Q54" s="98"/>
      <c r="R54" s="98"/>
      <c r="S54" s="98"/>
      <c r="T54" s="98"/>
      <c r="U54" s="98"/>
      <c r="V54" s="98"/>
      <c r="W54" s="98"/>
      <c r="X54" s="98"/>
      <c r="Y54" s="98"/>
      <c r="Z54" s="98"/>
      <c r="AA54" s="98"/>
      <c r="AB54" s="98"/>
      <c r="AC54" s="97"/>
      <c r="AD54" s="98"/>
      <c r="AE54" s="98"/>
      <c r="AF54" s="94"/>
      <c r="AG54" s="98"/>
      <c r="AH54" s="98"/>
      <c r="AI54" s="98"/>
      <c r="AJ54" s="98"/>
      <c r="AK54" s="98"/>
      <c r="AL54" s="98"/>
      <c r="AM54" s="98"/>
      <c r="AN54" s="98"/>
      <c r="AO54" s="98"/>
      <c r="AP54" s="98"/>
      <c r="AQ54" s="98"/>
      <c r="AR54" s="98"/>
      <c r="AS54" s="98"/>
      <c r="AT54" s="98"/>
      <c r="AU54" s="98"/>
      <c r="AV54" s="98"/>
    </row>
    <row r="55" spans="1:48" ht="13.5" thickTop="1" thickBot="1">
      <c r="A55" s="135" t="s">
        <v>983</v>
      </c>
      <c r="B55" s="101"/>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c r="AB55" s="102"/>
      <c r="AC55" s="97"/>
      <c r="AD55" s="98"/>
      <c r="AE55" s="98"/>
      <c r="AF55" s="98"/>
      <c r="AG55" s="98"/>
      <c r="AH55" s="98"/>
      <c r="AI55" s="98"/>
      <c r="AJ55" s="98"/>
      <c r="AK55" s="98"/>
      <c r="AL55" s="98"/>
      <c r="AM55" s="98"/>
      <c r="AN55" s="98"/>
      <c r="AO55" s="98"/>
      <c r="AP55" s="98"/>
      <c r="AQ55" s="98"/>
      <c r="AR55" s="98"/>
      <c r="AS55" s="98"/>
      <c r="AT55" s="98"/>
      <c r="AU55" s="98"/>
      <c r="AV55" s="98"/>
    </row>
    <row r="56" spans="1:48" ht="13" thickTop="1">
      <c r="A56" s="96"/>
      <c r="B56" s="96"/>
      <c r="C56" s="151"/>
      <c r="D56" s="152"/>
      <c r="E56" s="98"/>
      <c r="F56" s="248"/>
      <c r="G56" s="214"/>
      <c r="H56" s="215"/>
      <c r="I56" s="215"/>
      <c r="J56" s="213" t="s">
        <v>1097</v>
      </c>
      <c r="K56" s="215"/>
      <c r="L56" s="212"/>
      <c r="M56" s="211"/>
      <c r="N56" s="211"/>
      <c r="O56" s="211"/>
      <c r="P56" s="220" t="s">
        <v>1098</v>
      </c>
      <c r="Q56" s="211"/>
      <c r="R56" s="219"/>
      <c r="S56" s="214"/>
      <c r="T56" s="215"/>
      <c r="U56" s="215"/>
      <c r="V56" s="221" t="s">
        <v>1099</v>
      </c>
      <c r="W56" s="212"/>
      <c r="X56" s="214"/>
      <c r="Y56" s="215"/>
      <c r="Z56" s="215"/>
      <c r="AA56" s="221" t="s">
        <v>1100</v>
      </c>
      <c r="AB56" s="222"/>
      <c r="AC56" s="97"/>
      <c r="AD56" s="98"/>
      <c r="AE56" s="98"/>
      <c r="AF56" s="98"/>
      <c r="AG56" s="98"/>
      <c r="AH56" s="98"/>
      <c r="AI56" s="98"/>
      <c r="AJ56" s="98"/>
      <c r="AK56" s="98"/>
      <c r="AL56" s="98"/>
      <c r="AM56" s="98"/>
      <c r="AN56" s="98"/>
      <c r="AO56" s="98"/>
      <c r="AP56" s="98"/>
      <c r="AQ56" s="98"/>
      <c r="AR56" s="98"/>
      <c r="AS56" s="98"/>
      <c r="AT56" s="98"/>
      <c r="AU56" s="98"/>
      <c r="AV56" s="98"/>
    </row>
    <row r="57" spans="1:48" ht="21" customHeight="1">
      <c r="A57" s="96"/>
      <c r="B57" s="96"/>
      <c r="C57" s="153" t="s">
        <v>984</v>
      </c>
      <c r="D57" s="277" t="s">
        <v>0</v>
      </c>
      <c r="E57" s="285" t="s">
        <v>1101</v>
      </c>
      <c r="F57" s="269" t="s">
        <v>1124</v>
      </c>
      <c r="G57" s="262" t="s">
        <v>1104</v>
      </c>
      <c r="H57" s="262" t="s">
        <v>1105</v>
      </c>
      <c r="I57" s="262" t="s">
        <v>1106</v>
      </c>
      <c r="J57" s="263" t="s">
        <v>1107</v>
      </c>
      <c r="K57" s="262" t="s">
        <v>1108</v>
      </c>
      <c r="L57" s="262" t="s">
        <v>1123</v>
      </c>
      <c r="M57" s="264" t="s">
        <v>1109</v>
      </c>
      <c r="N57" s="262" t="s">
        <v>1110</v>
      </c>
      <c r="O57" s="262" t="s">
        <v>1111</v>
      </c>
      <c r="P57" s="263" t="s">
        <v>1112</v>
      </c>
      <c r="Q57" s="264" t="s">
        <v>1113</v>
      </c>
      <c r="R57" s="265" t="s">
        <v>1125</v>
      </c>
      <c r="S57" s="266" t="s">
        <v>1114</v>
      </c>
      <c r="T57" s="266" t="s">
        <v>1115</v>
      </c>
      <c r="U57" s="266" t="s">
        <v>1116</v>
      </c>
      <c r="V57" s="266" t="s">
        <v>1117</v>
      </c>
      <c r="W57" s="266" t="s">
        <v>1126</v>
      </c>
      <c r="X57" s="266" t="s">
        <v>1118</v>
      </c>
      <c r="Y57" s="266" t="s">
        <v>1119</v>
      </c>
      <c r="Z57" s="266" t="s">
        <v>1120</v>
      </c>
      <c r="AA57" s="266" t="s">
        <v>1121</v>
      </c>
      <c r="AB57" s="270" t="s">
        <v>1122</v>
      </c>
      <c r="AC57" s="97"/>
      <c r="AD57" s="98"/>
      <c r="AE57" s="98"/>
      <c r="AF57" s="98"/>
      <c r="AG57" s="98"/>
      <c r="AH57" s="98"/>
      <c r="AI57" s="98"/>
      <c r="AJ57" s="98"/>
      <c r="AK57" s="98"/>
      <c r="AL57" s="98"/>
      <c r="AM57" s="98"/>
      <c r="AN57" s="98"/>
      <c r="AO57" s="98"/>
      <c r="AP57" s="98"/>
      <c r="AQ57" s="98"/>
      <c r="AR57" s="98"/>
      <c r="AS57" s="98"/>
      <c r="AT57" s="98"/>
      <c r="AU57" s="98"/>
      <c r="AV57" s="98"/>
    </row>
    <row r="58" spans="1:48">
      <c r="A58" s="96"/>
      <c r="B58" s="96"/>
      <c r="C58" s="188" t="s">
        <v>5</v>
      </c>
      <c r="D58" s="189" t="s">
        <v>985</v>
      </c>
      <c r="E58" s="190"/>
      <c r="F58" s="191">
        <f>IF($AF$1,SUMIFS('All Employees by Mode'!L:L,'All Employees by Mode'!$C:$C,"="&amp;$C58,'All Employees by Mode'!$BE:$BE,"=No"),SUMIFS('All Employees by Mode'!L:L,'All Employees by Mode'!$C:$C,"="&amp;$C58))</f>
        <v>149</v>
      </c>
      <c r="G58" s="192">
        <f>IF($AF$1,SUMIFS('All Employees by Mode'!M:M,'All Employees by Mode'!$C:$C,"="&amp;$C58,'All Employees by Mode'!$BE:$BE,"=No"),SUMIFS('All Employees by Mode'!M:M,'All Employees by Mode'!$C:$C,"="&amp;$C58))</f>
        <v>358788</v>
      </c>
      <c r="H58" s="192">
        <f>IF($AF$1,SUMIFS('All Employees by Mode'!O:O,'All Employees by Mode'!$C:$C,"="&amp;$C58,'All Employees by Mode'!$BE:$BE,"=No"),SUMIFS('All Employees by Mode'!O:O,'All Employees by Mode'!$C:$C,"="&amp;$C58))</f>
        <v>124854</v>
      </c>
      <c r="I58" s="192">
        <f>IF($AF$1,SUMIFS('All Employees by Mode'!Q:Q,'All Employees by Mode'!$C:$C,"="&amp;$C58,'All Employees by Mode'!$BE:$BE,"=No"),SUMIFS('All Employees by Mode'!Q:Q,'All Employees by Mode'!$C:$C,"="&amp;$C58))</f>
        <v>105418</v>
      </c>
      <c r="J58" s="192">
        <f>IF($AF$1,SUMIFS('All Employees by Mode'!S:S,'All Employees by Mode'!$C:$C,"="&amp;$C58,'All Employees by Mode'!$BE:$BE,"=No"),SUMIFS('All Employees by Mode'!S:S,'All Employees by Mode'!$C:$C,"="&amp;$C58))</f>
        <v>108607</v>
      </c>
      <c r="K58" s="192">
        <f>IF($AF$1,SUMIFS('All Employees by Mode'!U:U,'All Employees by Mode'!$C:$C,"="&amp;$C58,'All Employees by Mode'!$BE:$BE,"=No"),SUMIFS('All Employees by Mode'!U:U,'All Employees by Mode'!$C:$C,"="&amp;$C58))</f>
        <v>108814</v>
      </c>
      <c r="L58" s="192">
        <f>IF($AF$1,SUMIFS('All Employees by Mode'!W:W,'All Employees by Mode'!$C:$C,"="&amp;$C58,'All Employees by Mode'!$BE:$BE,"=No"),SUMIFS('All Employees by Mode'!W:W,'All Employees by Mode'!$C:$C,"="&amp;$C58))</f>
        <v>806481</v>
      </c>
      <c r="M58" s="192">
        <f>IF($AF$1,SUMIFS('All Employees by Mode'!Y:Y,'All Employees by Mode'!$C:$C,"="&amp;$C58,'All Employees by Mode'!$BE:$BE,"=No"),SUMIFS('All Employees by Mode'!Y:Y,'All Employees by Mode'!$C:$C,"="&amp;$C58))</f>
        <v>169.2</v>
      </c>
      <c r="N58" s="192">
        <f>IF($AF$1,SUMIFS('All Employees by Mode'!AA:AA,'All Employees by Mode'!$C:$C,"="&amp;$C58,'All Employees by Mode'!$BE:$BE,"=No"),SUMIFS('All Employees by Mode'!AA:AA,'All Employees by Mode'!$C:$C,"="&amp;$C58))</f>
        <v>69.8</v>
      </c>
      <c r="O58" s="192">
        <f>IF($AF$1,SUMIFS('All Employees by Mode'!AC:AC,'All Employees by Mode'!$C:$C,"="&amp;$C58,'All Employees by Mode'!$BE:$BE,"=No"),SUMIFS('All Employees by Mode'!AC:AC,'All Employees by Mode'!$C:$C,"="&amp;$C58))</f>
        <v>76.3</v>
      </c>
      <c r="P58" s="192">
        <f>IF($AF$1,SUMIFS('All Employees by Mode'!AE:AE,'All Employees by Mode'!$C:$C,"="&amp;$C58,'All Employees by Mode'!$BE:$BE,"=No"),SUMIFS('All Employees by Mode'!AE:AE,'All Employees by Mode'!$C:$C,"="&amp;$C58))</f>
        <v>72</v>
      </c>
      <c r="Q58" s="192">
        <f>IF($AF$1,SUMIFS('All Employees by Mode'!AG:AG,'All Employees by Mode'!$C:$C,"="&amp;$C58,'All Employees by Mode'!$BE:$BE,"=No"),SUMIFS('All Employees by Mode'!AG:AG,'All Employees by Mode'!$C:$C,"="&amp;$C58))</f>
        <v>47.5</v>
      </c>
      <c r="R58" s="192">
        <f>IF($AF$1,SUMIFS('All Employees by Mode'!AI:AI,'All Employees by Mode'!$C:$C,"="&amp;$C58,'All Employees by Mode'!$BE:$BE,"=No"),SUMIFS('All Employees by Mode'!AI:AI,'All Employees by Mode'!$C:$C,"="&amp;$C58))</f>
        <v>434.8</v>
      </c>
      <c r="S58" s="193">
        <f>IF($AF$1,SUMIFS('All Employees by Mode'!AK:AK,'All Employees by Mode'!$C:$C,"="&amp;$C58,'All Employees by Mode'!$BE:$BE,"=No"),SUMIFS('All Employees by Mode'!AK:AK,'All Employees by Mode'!$C:$C,"="&amp;$C58))</f>
        <v>13482757</v>
      </c>
      <c r="T58" s="193">
        <f>IF($AF$1,SUMIFS('All Employees by Mode'!AM:AM,'All Employees by Mode'!$C:$C,"="&amp;$C58,'All Employees by Mode'!$BE:$BE,"=No"),SUMIFS('All Employees by Mode'!AM:AM,'All Employees by Mode'!$C:$C,"="&amp;$C58))</f>
        <v>5177897</v>
      </c>
      <c r="U58" s="193">
        <f>IF($AF$1,SUMIFS('All Employees by Mode'!AO:AO,'All Employees by Mode'!$C:$C,"="&amp;$C58,'All Employees by Mode'!$BE:$BE,"=No"),SUMIFS('All Employees by Mode'!AO:AO,'All Employees by Mode'!$C:$C,"="&amp;$C58))</f>
        <v>3836157</v>
      </c>
      <c r="V58" s="193">
        <f>IF($AF$1,SUMIFS('All Employees by Mode'!AQ:AQ,'All Employees by Mode'!$C:$C,"="&amp;$C58,'All Employees by Mode'!$BE:$BE,"=No"),SUMIFS('All Employees by Mode'!AQ:AQ,'All Employees by Mode'!$C:$C,"="&amp;$C58))</f>
        <v>4523037</v>
      </c>
      <c r="W58" s="193">
        <f>IF($AF$1,SUMIFS('All Employees by Mode'!AS:AS,'All Employees by Mode'!$C:$C,"="&amp;$C58,'All Employees by Mode'!$BE:$BE,"=No"),SUMIFS('All Employees by Mode'!AS:AS,'All Employees by Mode'!$C:$C,"="&amp;$C58))</f>
        <v>27019848</v>
      </c>
      <c r="X58" s="194">
        <f>IFERROR(S58/G58,"-")</f>
        <v>37.578617456548159</v>
      </c>
      <c r="Y58" s="194">
        <f>IFERROR(T58/H58,"-")</f>
        <v>41.471614846140291</v>
      </c>
      <c r="Z58" s="194">
        <f>IFERROR(U58/I58,"-")</f>
        <v>36.389961866094971</v>
      </c>
      <c r="AA58" s="194">
        <f>IFERROR(V58/J58,"-")</f>
        <v>41.645906801587373</v>
      </c>
      <c r="AB58" s="286">
        <f>IFERROR(W58/SUM(G58:J58),"-")</f>
        <v>38.72886061688456</v>
      </c>
      <c r="AC58" s="97"/>
      <c r="AD58" s="98"/>
      <c r="AE58" s="98"/>
      <c r="AF58" s="98"/>
      <c r="AG58" s="98"/>
      <c r="AH58" s="98"/>
      <c r="AI58" s="98"/>
      <c r="AJ58" s="98"/>
      <c r="AK58" s="98"/>
      <c r="AL58" s="98"/>
      <c r="AM58" s="98"/>
      <c r="AN58" s="98"/>
      <c r="AO58" s="98"/>
      <c r="AP58" s="98"/>
      <c r="AQ58" s="98"/>
      <c r="AR58" s="98"/>
      <c r="AS58" s="98"/>
      <c r="AT58" s="98"/>
      <c r="AU58" s="98"/>
      <c r="AV58" s="98"/>
    </row>
    <row r="59" spans="1:48">
      <c r="A59" s="96"/>
      <c r="B59" s="96"/>
      <c r="C59" s="195" t="s">
        <v>9</v>
      </c>
      <c r="D59" s="196" t="s">
        <v>986</v>
      </c>
      <c r="E59" s="197"/>
      <c r="F59" s="198">
        <f>IF($AF$1,SUMIFS('All Employees by Mode'!L:L,'All Employees by Mode'!$C:$C,"="&amp;$C59,'All Employees by Mode'!$BE:$BE,"=No"),SUMIFS('All Employees by Mode'!L:L,'All Employees by Mode'!$C:$C,"="&amp;$C59))</f>
        <v>255</v>
      </c>
      <c r="G59" s="160">
        <f>IF($AF$1,SUMIFS('All Employees by Mode'!M:M,'All Employees by Mode'!$C:$C,"="&amp;$C59,'All Employees by Mode'!$BE:$BE,"=No"),SUMIFS('All Employees by Mode'!M:M,'All Employees by Mode'!$C:$C,"="&amp;$C59))</f>
        <v>890177</v>
      </c>
      <c r="H59" s="160">
        <f>IF($AF$1,SUMIFS('All Employees by Mode'!O:O,'All Employees by Mode'!$C:$C,"="&amp;$C59,'All Employees by Mode'!$BE:$BE,"=No"),SUMIFS('All Employees by Mode'!O:O,'All Employees by Mode'!$C:$C,"="&amp;$C59))</f>
        <v>177365</v>
      </c>
      <c r="I59" s="160">
        <f>IF($AF$1,SUMIFS('All Employees by Mode'!Q:Q,'All Employees by Mode'!$C:$C,"="&amp;$C59,'All Employees by Mode'!$BE:$BE,"=No"),SUMIFS('All Employees by Mode'!Q:Q,'All Employees by Mode'!$C:$C,"="&amp;$C59))</f>
        <v>34142</v>
      </c>
      <c r="J59" s="160">
        <f>IF($AF$1,SUMIFS('All Employees by Mode'!S:S,'All Employees by Mode'!$C:$C,"="&amp;$C59,'All Employees by Mode'!$BE:$BE,"=No"),SUMIFS('All Employees by Mode'!S:S,'All Employees by Mode'!$C:$C,"="&amp;$C59))</f>
        <v>126800</v>
      </c>
      <c r="K59" s="160">
        <f>IF($AF$1,SUMIFS('All Employees by Mode'!U:U,'All Employees by Mode'!$C:$C,"="&amp;$C59,'All Employees by Mode'!$BE:$BE,"=No"),SUMIFS('All Employees by Mode'!U:U,'All Employees by Mode'!$C:$C,"="&amp;$C59))</f>
        <v>0</v>
      </c>
      <c r="L59" s="160">
        <f>IF($AF$1,SUMIFS('All Employees by Mode'!W:W,'All Employees by Mode'!$C:$C,"="&amp;$C59,'All Employees by Mode'!$BE:$BE,"=No"),SUMIFS('All Employees by Mode'!W:W,'All Employees by Mode'!$C:$C,"="&amp;$C59))</f>
        <v>1228484</v>
      </c>
      <c r="M59" s="160">
        <f>IF($AF$1,SUMIFS('All Employees by Mode'!Y:Y,'All Employees by Mode'!$C:$C,"="&amp;$C59,'All Employees by Mode'!$BE:$BE,"=No"),SUMIFS('All Employees by Mode'!Y:Y,'All Employees by Mode'!$C:$C,"="&amp;$C59))</f>
        <v>508.76</v>
      </c>
      <c r="N59" s="160">
        <f>IF($AF$1,SUMIFS('All Employees by Mode'!AA:AA,'All Employees by Mode'!$C:$C,"="&amp;$C59,'All Employees by Mode'!$BE:$BE,"=No"),SUMIFS('All Employees by Mode'!AA:AA,'All Employees by Mode'!$C:$C,"="&amp;$C59))</f>
        <v>93.515000000000001</v>
      </c>
      <c r="O59" s="160">
        <f>IF($AF$1,SUMIFS('All Employees by Mode'!AC:AC,'All Employees by Mode'!$C:$C,"="&amp;$C59,'All Employees by Mode'!$BE:$BE,"=No"),SUMIFS('All Employees by Mode'!AC:AC,'All Employees by Mode'!$C:$C,"="&amp;$C59))</f>
        <v>19.12</v>
      </c>
      <c r="P59" s="160">
        <f>IF($AF$1,SUMIFS('All Employees by Mode'!AE:AE,'All Employees by Mode'!$C:$C,"="&amp;$C59,'All Employees by Mode'!$BE:$BE,"=No"),SUMIFS('All Employees by Mode'!AE:AE,'All Employees by Mode'!$C:$C,"="&amp;$C59))</f>
        <v>70.61</v>
      </c>
      <c r="Q59" s="160">
        <f>IF($AF$1,SUMIFS('All Employees by Mode'!AG:AG,'All Employees by Mode'!$C:$C,"="&amp;$C59,'All Employees by Mode'!$BE:$BE,"=No"),SUMIFS('All Employees by Mode'!AG:AG,'All Employees by Mode'!$C:$C,"="&amp;$C59))</f>
        <v>0</v>
      </c>
      <c r="R59" s="160">
        <f>IF($AF$1,SUMIFS('All Employees by Mode'!AI:AI,'All Employees by Mode'!$C:$C,"="&amp;$C59,'All Employees by Mode'!$BE:$BE,"=No"),SUMIFS('All Employees by Mode'!AI:AI,'All Employees by Mode'!$C:$C,"="&amp;$C59))</f>
        <v>692.005</v>
      </c>
      <c r="S59" s="161">
        <f>IF($AF$1,SUMIFS('All Employees by Mode'!AK:AK,'All Employees by Mode'!$C:$C,"="&amp;$C59,'All Employees by Mode'!$BE:$BE,"=No"),SUMIFS('All Employees by Mode'!AK:AK,'All Employees by Mode'!$C:$C,"="&amp;$C59))</f>
        <v>16746012</v>
      </c>
      <c r="T59" s="161">
        <f>IF($AF$1,SUMIFS('All Employees by Mode'!AM:AM,'All Employees by Mode'!$C:$C,"="&amp;$C59,'All Employees by Mode'!$BE:$BE,"=No"),SUMIFS('All Employees by Mode'!AM:AM,'All Employees by Mode'!$C:$C,"="&amp;$C59))</f>
        <v>4173667</v>
      </c>
      <c r="U59" s="161">
        <f>IF($AF$1,SUMIFS('All Employees by Mode'!AO:AO,'All Employees by Mode'!$C:$C,"="&amp;$C59,'All Employees by Mode'!$BE:$BE,"=No"),SUMIFS('All Employees by Mode'!AO:AO,'All Employees by Mode'!$C:$C,"="&amp;$C59))</f>
        <v>533877</v>
      </c>
      <c r="V59" s="161">
        <f>IF($AF$1,SUMIFS('All Employees by Mode'!AQ:AQ,'All Employees by Mode'!$C:$C,"="&amp;$C59,'All Employees by Mode'!$BE:$BE,"=No"),SUMIFS('All Employees by Mode'!AQ:AQ,'All Employees by Mode'!$C:$C,"="&amp;$C59))</f>
        <v>2919318</v>
      </c>
      <c r="W59" s="161">
        <f>IF($AF$1,SUMIFS('All Employees by Mode'!AS:AS,'All Employees by Mode'!$C:$C,"="&amp;$C59,'All Employees by Mode'!$BE:$BE,"=No"),SUMIFS('All Employees by Mode'!AS:AS,'All Employees by Mode'!$C:$C,"="&amp;$C59))</f>
        <v>24372874</v>
      </c>
      <c r="X59" s="162">
        <f t="shared" ref="X59:X113" si="33">IFERROR(S59/G59,"-")</f>
        <v>18.812002556794884</v>
      </c>
      <c r="Y59" s="162">
        <f t="shared" ref="Y59:Y113" si="34">IFERROR(T59/H59,"-")</f>
        <v>23.531514109322583</v>
      </c>
      <c r="Z59" s="162">
        <f t="shared" ref="Z59:Z113" si="35">IFERROR(U59/I59,"-")</f>
        <v>15.636957413156816</v>
      </c>
      <c r="AA59" s="162">
        <f t="shared" ref="AA59:AA113" si="36">IFERROR(V59/J59,"-")</f>
        <v>23.02301261829653</v>
      </c>
      <c r="AB59" s="272">
        <f t="shared" ref="AB59:AB113" si="37">IFERROR(W59/SUM(G59:J59),"-")</f>
        <v>19.839797669322515</v>
      </c>
      <c r="AC59" s="97"/>
      <c r="AD59" s="98"/>
      <c r="AE59" s="98"/>
      <c r="AF59" s="98"/>
      <c r="AG59" s="98"/>
      <c r="AH59" s="98"/>
      <c r="AI59" s="98"/>
      <c r="AJ59" s="98"/>
      <c r="AK59" s="98"/>
      <c r="AL59" s="98"/>
      <c r="AM59" s="98"/>
      <c r="AN59" s="98"/>
      <c r="AO59" s="98"/>
      <c r="AP59" s="98"/>
      <c r="AQ59" s="98"/>
      <c r="AR59" s="98"/>
      <c r="AS59" s="98"/>
      <c r="AT59" s="98"/>
      <c r="AU59" s="98"/>
      <c r="AV59" s="98"/>
    </row>
    <row r="60" spans="1:48">
      <c r="A60" s="96"/>
      <c r="B60" s="96"/>
      <c r="C60" s="195" t="s">
        <v>6</v>
      </c>
      <c r="D60" s="196" t="s">
        <v>987</v>
      </c>
      <c r="E60" s="197"/>
      <c r="F60" s="198">
        <f>IF($AF$1,SUMIFS('All Employees by Mode'!L:L,'All Employees by Mode'!$C:$C,"="&amp;$C60,'All Employees by Mode'!$BE:$BE,"=No"),SUMIFS('All Employees by Mode'!L:L,'All Employees by Mode'!$C:$C,"="&amp;$C60))</f>
        <v>100</v>
      </c>
      <c r="G60" s="160">
        <f>IF($AF$1,SUMIFS('All Employees by Mode'!M:M,'All Employees by Mode'!$C:$C,"="&amp;$C60,'All Employees by Mode'!$BE:$BE,"=No"),SUMIFS('All Employees by Mode'!M:M,'All Employees by Mode'!$C:$C,"="&amp;$C60))</f>
        <v>403107</v>
      </c>
      <c r="H60" s="160">
        <f>IF($AF$1,SUMIFS('All Employees by Mode'!O:O,'All Employees by Mode'!$C:$C,"="&amp;$C60,'All Employees by Mode'!$BE:$BE,"=No"),SUMIFS('All Employees by Mode'!O:O,'All Employees by Mode'!$C:$C,"="&amp;$C60))</f>
        <v>71409</v>
      </c>
      <c r="I60" s="160">
        <f>IF($AF$1,SUMIFS('All Employees by Mode'!Q:Q,'All Employees by Mode'!$C:$C,"="&amp;$C60,'All Employees by Mode'!$BE:$BE,"=No"),SUMIFS('All Employees by Mode'!Q:Q,'All Employees by Mode'!$C:$C,"="&amp;$C60))</f>
        <v>6520</v>
      </c>
      <c r="J60" s="160">
        <f>IF($AF$1,SUMIFS('All Employees by Mode'!S:S,'All Employees by Mode'!$C:$C,"="&amp;$C60,'All Employees by Mode'!$BE:$BE,"=No"),SUMIFS('All Employees by Mode'!S:S,'All Employees by Mode'!$C:$C,"="&amp;$C60))</f>
        <v>48318</v>
      </c>
      <c r="K60" s="160">
        <f>IF($AF$1,SUMIFS('All Employees by Mode'!U:U,'All Employees by Mode'!$C:$C,"="&amp;$C60,'All Employees by Mode'!$BE:$BE,"=No"),SUMIFS('All Employees by Mode'!U:U,'All Employees by Mode'!$C:$C,"="&amp;$C60))</f>
        <v>1832</v>
      </c>
      <c r="L60" s="160">
        <f>IF($AF$1,SUMIFS('All Employees by Mode'!W:W,'All Employees by Mode'!$C:$C,"="&amp;$C60,'All Employees by Mode'!$BE:$BE,"=No"),SUMIFS('All Employees by Mode'!W:W,'All Employees by Mode'!$C:$C,"="&amp;$C60))</f>
        <v>531186</v>
      </c>
      <c r="M60" s="160">
        <f>IF($AF$1,SUMIFS('All Employees by Mode'!Y:Y,'All Employees by Mode'!$C:$C,"="&amp;$C60,'All Employees by Mode'!$BE:$BE,"=No"),SUMIFS('All Employees by Mode'!Y:Y,'All Employees by Mode'!$C:$C,"="&amp;$C60))</f>
        <v>200.29999999999998</v>
      </c>
      <c r="N60" s="160">
        <f>IF($AF$1,SUMIFS('All Employees by Mode'!AA:AA,'All Employees by Mode'!$C:$C,"="&amp;$C60,'All Employees by Mode'!$BE:$BE,"=No"),SUMIFS('All Employees by Mode'!AA:AA,'All Employees by Mode'!$C:$C,"="&amp;$C60))</f>
        <v>37</v>
      </c>
      <c r="O60" s="160">
        <f>IF($AF$1,SUMIFS('All Employees by Mode'!AC:AC,'All Employees by Mode'!$C:$C,"="&amp;$C60,'All Employees by Mode'!$BE:$BE,"=No"),SUMIFS('All Employees by Mode'!AC:AC,'All Employees by Mode'!$C:$C,"="&amp;$C60))</f>
        <v>4</v>
      </c>
      <c r="P60" s="160">
        <f>IF($AF$1,SUMIFS('All Employees by Mode'!AE:AE,'All Employees by Mode'!$C:$C,"="&amp;$C60,'All Employees by Mode'!$BE:$BE,"=No"),SUMIFS('All Employees by Mode'!AE:AE,'All Employees by Mode'!$C:$C,"="&amp;$C60))</f>
        <v>27.7</v>
      </c>
      <c r="Q60" s="160">
        <f>IF($AF$1,SUMIFS('All Employees by Mode'!AG:AG,'All Employees by Mode'!$C:$C,"="&amp;$C60,'All Employees by Mode'!$BE:$BE,"=No"),SUMIFS('All Employees by Mode'!AG:AG,'All Employees by Mode'!$C:$C,"="&amp;$C60))</f>
        <v>1</v>
      </c>
      <c r="R60" s="160">
        <f>IF($AF$1,SUMIFS('All Employees by Mode'!AI:AI,'All Employees by Mode'!$C:$C,"="&amp;$C60,'All Employees by Mode'!$BE:$BE,"=No"),SUMIFS('All Employees by Mode'!AI:AI,'All Employees by Mode'!$C:$C,"="&amp;$C60))</f>
        <v>270</v>
      </c>
      <c r="S60" s="161">
        <f>IF($AF$1,SUMIFS('All Employees by Mode'!AK:AK,'All Employees by Mode'!$C:$C,"="&amp;$C60,'All Employees by Mode'!$BE:$BE,"=No"),SUMIFS('All Employees by Mode'!AK:AK,'All Employees by Mode'!$C:$C,"="&amp;$C60))</f>
        <v>7403526</v>
      </c>
      <c r="T60" s="161">
        <f>IF($AF$1,SUMIFS('All Employees by Mode'!AM:AM,'All Employees by Mode'!$C:$C,"="&amp;$C60,'All Employees by Mode'!$BE:$BE,"=No"),SUMIFS('All Employees by Mode'!AM:AM,'All Employees by Mode'!$C:$C,"="&amp;$C60))</f>
        <v>1583015</v>
      </c>
      <c r="U60" s="161">
        <f>IF($AF$1,SUMIFS('All Employees by Mode'!AO:AO,'All Employees by Mode'!$C:$C,"="&amp;$C60,'All Employees by Mode'!$BE:$BE,"=No"),SUMIFS('All Employees by Mode'!AO:AO,'All Employees by Mode'!$C:$C,"="&amp;$C60))</f>
        <v>83329</v>
      </c>
      <c r="V60" s="161">
        <f>IF($AF$1,SUMIFS('All Employees by Mode'!AQ:AQ,'All Employees by Mode'!$C:$C,"="&amp;$C60,'All Employees by Mode'!$BE:$BE,"=No"),SUMIFS('All Employees by Mode'!AQ:AQ,'All Employees by Mode'!$C:$C,"="&amp;$C60))</f>
        <v>1204506</v>
      </c>
      <c r="W60" s="161">
        <f>IF($AF$1,SUMIFS('All Employees by Mode'!AS:AS,'All Employees by Mode'!$C:$C,"="&amp;$C60,'All Employees by Mode'!$BE:$BE,"=No"),SUMIFS('All Employees by Mode'!AS:AS,'All Employees by Mode'!$C:$C,"="&amp;$C60))</f>
        <v>10274376</v>
      </c>
      <c r="X60" s="162">
        <f t="shared" si="33"/>
        <v>18.366155884169711</v>
      </c>
      <c r="Y60" s="162">
        <f t="shared" si="34"/>
        <v>22.168284109846098</v>
      </c>
      <c r="Z60" s="162">
        <f t="shared" si="35"/>
        <v>12.780521472392637</v>
      </c>
      <c r="AA60" s="162">
        <f t="shared" si="36"/>
        <v>24.928722215323482</v>
      </c>
      <c r="AB60" s="272">
        <f t="shared" si="37"/>
        <v>19.409272433947795</v>
      </c>
      <c r="AC60" s="97"/>
      <c r="AD60" s="98"/>
      <c r="AE60" s="98"/>
      <c r="AF60" s="98"/>
      <c r="AG60" s="98"/>
      <c r="AH60" s="98"/>
      <c r="AI60" s="98"/>
      <c r="AJ60" s="98"/>
      <c r="AK60" s="98"/>
      <c r="AL60" s="98"/>
      <c r="AM60" s="98"/>
      <c r="AN60" s="98"/>
      <c r="AO60" s="98"/>
      <c r="AP60" s="98"/>
      <c r="AQ60" s="98"/>
      <c r="AR60" s="98"/>
      <c r="AS60" s="98"/>
      <c r="AT60" s="98"/>
      <c r="AU60" s="98"/>
      <c r="AV60" s="98"/>
    </row>
    <row r="61" spans="1:48">
      <c r="A61" s="96"/>
      <c r="B61" s="96"/>
      <c r="C61" s="195" t="s">
        <v>988</v>
      </c>
      <c r="D61" s="196" t="s">
        <v>989</v>
      </c>
      <c r="E61" s="197"/>
      <c r="F61" s="198">
        <f>IF($AF$1,SUMIFS('All Employees by Mode'!L:L,'All Employees by Mode'!$C:$C,"="&amp;$C61,'All Employees by Mode'!$BE:$BE,"=No"),SUMIFS('All Employees by Mode'!L:L,'All Employees by Mode'!$C:$C,"="&amp;$C61))</f>
        <v>0</v>
      </c>
      <c r="G61" s="160">
        <f>IF($AF$1,SUMIFS('All Employees by Mode'!M:M,'All Employees by Mode'!$C:$C,"="&amp;$C61,'All Employees by Mode'!$BE:$BE,"=No"),SUMIFS('All Employees by Mode'!M:M,'All Employees by Mode'!$C:$C,"="&amp;$C61))</f>
        <v>0</v>
      </c>
      <c r="H61" s="160">
        <f>IF($AF$1,SUMIFS('All Employees by Mode'!O:O,'All Employees by Mode'!$C:$C,"="&amp;$C61,'All Employees by Mode'!$BE:$BE,"=No"),SUMIFS('All Employees by Mode'!O:O,'All Employees by Mode'!$C:$C,"="&amp;$C61))</f>
        <v>0</v>
      </c>
      <c r="I61" s="160">
        <f>IF($AF$1,SUMIFS('All Employees by Mode'!Q:Q,'All Employees by Mode'!$C:$C,"="&amp;$C61,'All Employees by Mode'!$BE:$BE,"=No"),SUMIFS('All Employees by Mode'!Q:Q,'All Employees by Mode'!$C:$C,"="&amp;$C61))</f>
        <v>0</v>
      </c>
      <c r="J61" s="160">
        <f>IF($AF$1,SUMIFS('All Employees by Mode'!S:S,'All Employees by Mode'!$C:$C,"="&amp;$C61,'All Employees by Mode'!$BE:$BE,"=No"),SUMIFS('All Employees by Mode'!S:S,'All Employees by Mode'!$C:$C,"="&amp;$C61))</f>
        <v>0</v>
      </c>
      <c r="K61" s="160">
        <f>IF($AF$1,SUMIFS('All Employees by Mode'!U:U,'All Employees by Mode'!$C:$C,"="&amp;$C61,'All Employees by Mode'!$BE:$BE,"=No"),SUMIFS('All Employees by Mode'!U:U,'All Employees by Mode'!$C:$C,"="&amp;$C61))</f>
        <v>0</v>
      </c>
      <c r="L61" s="160">
        <f>IF($AF$1,SUMIFS('All Employees by Mode'!W:W,'All Employees by Mode'!$C:$C,"="&amp;$C61,'All Employees by Mode'!$BE:$BE,"=No"),SUMIFS('All Employees by Mode'!W:W,'All Employees by Mode'!$C:$C,"="&amp;$C61))</f>
        <v>0</v>
      </c>
      <c r="M61" s="160">
        <f>IF($AF$1,SUMIFS('All Employees by Mode'!Y:Y,'All Employees by Mode'!$C:$C,"="&amp;$C61,'All Employees by Mode'!$BE:$BE,"=No"),SUMIFS('All Employees by Mode'!Y:Y,'All Employees by Mode'!$C:$C,"="&amp;$C61))</f>
        <v>0</v>
      </c>
      <c r="N61" s="160">
        <f>IF($AF$1,SUMIFS('All Employees by Mode'!AA:AA,'All Employees by Mode'!$C:$C,"="&amp;$C61,'All Employees by Mode'!$BE:$BE,"=No"),SUMIFS('All Employees by Mode'!AA:AA,'All Employees by Mode'!$C:$C,"="&amp;$C61))</f>
        <v>0</v>
      </c>
      <c r="O61" s="160">
        <f>IF($AF$1,SUMIFS('All Employees by Mode'!AC:AC,'All Employees by Mode'!$C:$C,"="&amp;$C61,'All Employees by Mode'!$BE:$BE,"=No"),SUMIFS('All Employees by Mode'!AC:AC,'All Employees by Mode'!$C:$C,"="&amp;$C61))</f>
        <v>0</v>
      </c>
      <c r="P61" s="160">
        <f>IF($AF$1,SUMIFS('All Employees by Mode'!AE:AE,'All Employees by Mode'!$C:$C,"="&amp;$C61,'All Employees by Mode'!$BE:$BE,"=No"),SUMIFS('All Employees by Mode'!AE:AE,'All Employees by Mode'!$C:$C,"="&amp;$C61))</f>
        <v>0</v>
      </c>
      <c r="Q61" s="160">
        <f>IF($AF$1,SUMIFS('All Employees by Mode'!AG:AG,'All Employees by Mode'!$C:$C,"="&amp;$C61,'All Employees by Mode'!$BE:$BE,"=No"),SUMIFS('All Employees by Mode'!AG:AG,'All Employees by Mode'!$C:$C,"="&amp;$C61))</f>
        <v>0</v>
      </c>
      <c r="R61" s="160">
        <f>IF($AF$1,SUMIFS('All Employees by Mode'!AI:AI,'All Employees by Mode'!$C:$C,"="&amp;$C61,'All Employees by Mode'!$BE:$BE,"=No"),SUMIFS('All Employees by Mode'!AI:AI,'All Employees by Mode'!$C:$C,"="&amp;$C61))</f>
        <v>0</v>
      </c>
      <c r="S61" s="161">
        <f>IF($AF$1,SUMIFS('All Employees by Mode'!AK:AK,'All Employees by Mode'!$C:$C,"="&amp;$C61,'All Employees by Mode'!$BE:$BE,"=No"),SUMIFS('All Employees by Mode'!AK:AK,'All Employees by Mode'!$C:$C,"="&amp;$C61))</f>
        <v>0</v>
      </c>
      <c r="T61" s="161">
        <f>IF($AF$1,SUMIFS('All Employees by Mode'!AM:AM,'All Employees by Mode'!$C:$C,"="&amp;$C61,'All Employees by Mode'!$BE:$BE,"=No"),SUMIFS('All Employees by Mode'!AM:AM,'All Employees by Mode'!$C:$C,"="&amp;$C61))</f>
        <v>0</v>
      </c>
      <c r="U61" s="161">
        <f>IF($AF$1,SUMIFS('All Employees by Mode'!AO:AO,'All Employees by Mode'!$C:$C,"="&amp;$C61,'All Employees by Mode'!$BE:$BE,"=No"),SUMIFS('All Employees by Mode'!AO:AO,'All Employees by Mode'!$C:$C,"="&amp;$C61))</f>
        <v>0</v>
      </c>
      <c r="V61" s="161">
        <f>IF($AF$1,SUMIFS('All Employees by Mode'!AQ:AQ,'All Employees by Mode'!$C:$C,"="&amp;$C61,'All Employees by Mode'!$BE:$BE,"=No"),SUMIFS('All Employees by Mode'!AQ:AQ,'All Employees by Mode'!$C:$C,"="&amp;$C61))</f>
        <v>0</v>
      </c>
      <c r="W61" s="161">
        <f>IF($AF$1,SUMIFS('All Employees by Mode'!AS:AS,'All Employees by Mode'!$C:$C,"="&amp;$C61,'All Employees by Mode'!$BE:$BE,"=No"),SUMIFS('All Employees by Mode'!AS:AS,'All Employees by Mode'!$C:$C,"="&amp;$C61))</f>
        <v>0</v>
      </c>
      <c r="X61" s="162" t="str">
        <f t="shared" si="33"/>
        <v>-</v>
      </c>
      <c r="Y61" s="162" t="str">
        <f t="shared" si="34"/>
        <v>-</v>
      </c>
      <c r="Z61" s="162" t="str">
        <f t="shared" si="35"/>
        <v>-</v>
      </c>
      <c r="AA61" s="162" t="str">
        <f t="shared" si="36"/>
        <v>-</v>
      </c>
      <c r="AB61" s="272" t="str">
        <f t="shared" si="37"/>
        <v>-</v>
      </c>
      <c r="AC61" s="97"/>
      <c r="AD61" s="98"/>
      <c r="AE61" s="98"/>
      <c r="AF61" s="98"/>
      <c r="AG61" s="98"/>
      <c r="AH61" s="98"/>
      <c r="AI61" s="98"/>
      <c r="AJ61" s="98"/>
      <c r="AK61" s="98"/>
      <c r="AL61" s="98"/>
      <c r="AM61" s="98"/>
      <c r="AN61" s="98"/>
      <c r="AO61" s="98"/>
      <c r="AP61" s="98"/>
      <c r="AQ61" s="98"/>
      <c r="AR61" s="98"/>
      <c r="AS61" s="98"/>
      <c r="AT61" s="98"/>
      <c r="AU61" s="98"/>
      <c r="AV61" s="98"/>
    </row>
    <row r="62" spans="1:48">
      <c r="A62" s="96"/>
      <c r="B62" s="96"/>
      <c r="C62" s="195" t="s">
        <v>13</v>
      </c>
      <c r="D62" s="196" t="s">
        <v>990</v>
      </c>
      <c r="E62" s="197"/>
      <c r="F62" s="198">
        <f>IF($AF$1,SUMIFS('All Employees by Mode'!L:L,'All Employees by Mode'!$C:$C,"="&amp;$C62,'All Employees by Mode'!$BE:$BE,"=No"),SUMIFS('All Employees by Mode'!L:L,'All Employees by Mode'!$C:$C,"="&amp;$C62))</f>
        <v>814</v>
      </c>
      <c r="G62" s="160">
        <f>IF($AF$1,SUMIFS('All Employees by Mode'!M:M,'All Employees by Mode'!$C:$C,"="&amp;$C62,'All Employees by Mode'!$BE:$BE,"=No"),SUMIFS('All Employees by Mode'!M:M,'All Employees by Mode'!$C:$C,"="&amp;$C62))</f>
        <v>1599845</v>
      </c>
      <c r="H62" s="160">
        <f>IF($AF$1,SUMIFS('All Employees by Mode'!O:O,'All Employees by Mode'!$C:$C,"="&amp;$C62,'All Employees by Mode'!$BE:$BE,"=No"),SUMIFS('All Employees by Mode'!O:O,'All Employees by Mode'!$C:$C,"="&amp;$C62))</f>
        <v>232759</v>
      </c>
      <c r="I62" s="160">
        <f>IF($AF$1,SUMIFS('All Employees by Mode'!Q:Q,'All Employees by Mode'!$C:$C,"="&amp;$C62,'All Employees by Mode'!$BE:$BE,"=No"),SUMIFS('All Employees by Mode'!Q:Q,'All Employees by Mode'!$C:$C,"="&amp;$C62))</f>
        <v>38790</v>
      </c>
      <c r="J62" s="160">
        <f>IF($AF$1,SUMIFS('All Employees by Mode'!S:S,'All Employees by Mode'!$C:$C,"="&amp;$C62,'All Employees by Mode'!$BE:$BE,"=No"),SUMIFS('All Employees by Mode'!S:S,'All Employees by Mode'!$C:$C,"="&amp;$C62))</f>
        <v>173612</v>
      </c>
      <c r="K62" s="160">
        <f>IF($AF$1,SUMIFS('All Employees by Mode'!U:U,'All Employees by Mode'!$C:$C,"="&amp;$C62,'All Employees by Mode'!$BE:$BE,"=No"),SUMIFS('All Employees by Mode'!U:U,'All Employees by Mode'!$C:$C,"="&amp;$C62))</f>
        <v>1944</v>
      </c>
      <c r="L62" s="160">
        <f>IF($AF$1,SUMIFS('All Employees by Mode'!W:W,'All Employees by Mode'!$C:$C,"="&amp;$C62,'All Employees by Mode'!$BE:$BE,"=No"),SUMIFS('All Employees by Mode'!W:W,'All Employees by Mode'!$C:$C,"="&amp;$C62))</f>
        <v>2046950</v>
      </c>
      <c r="M62" s="160">
        <f>IF($AF$1,SUMIFS('All Employees by Mode'!Y:Y,'All Employees by Mode'!$C:$C,"="&amp;$C62,'All Employees by Mode'!$BE:$BE,"=No"),SUMIFS('All Employees by Mode'!Y:Y,'All Employees by Mode'!$C:$C,"="&amp;$C62))</f>
        <v>887</v>
      </c>
      <c r="N62" s="160">
        <f>IF($AF$1,SUMIFS('All Employees by Mode'!AA:AA,'All Employees by Mode'!$C:$C,"="&amp;$C62,'All Employees by Mode'!$BE:$BE,"=No"),SUMIFS('All Employees by Mode'!AA:AA,'All Employees by Mode'!$C:$C,"="&amp;$C62))</f>
        <v>126.38000000000001</v>
      </c>
      <c r="O62" s="160">
        <f>IF($AF$1,SUMIFS('All Employees by Mode'!AC:AC,'All Employees by Mode'!$C:$C,"="&amp;$C62,'All Employees by Mode'!$BE:$BE,"=No"),SUMIFS('All Employees by Mode'!AC:AC,'All Employees by Mode'!$C:$C,"="&amp;$C62))</f>
        <v>20.37</v>
      </c>
      <c r="P62" s="160">
        <f>IF($AF$1,SUMIFS('All Employees by Mode'!AE:AE,'All Employees by Mode'!$C:$C,"="&amp;$C62,'All Employees by Mode'!$BE:$BE,"=No"),SUMIFS('All Employees by Mode'!AE:AE,'All Employees by Mode'!$C:$C,"="&amp;$C62))</f>
        <v>106.9</v>
      </c>
      <c r="Q62" s="160">
        <f>IF($AF$1,SUMIFS('All Employees by Mode'!AG:AG,'All Employees by Mode'!$C:$C,"="&amp;$C62,'All Employees by Mode'!$BE:$BE,"=No"),SUMIFS('All Employees by Mode'!AG:AG,'All Employees by Mode'!$C:$C,"="&amp;$C62))</f>
        <v>1</v>
      </c>
      <c r="R62" s="160">
        <f>IF($AF$1,SUMIFS('All Employees by Mode'!AI:AI,'All Employees by Mode'!$C:$C,"="&amp;$C62,'All Employees by Mode'!$BE:$BE,"=No"),SUMIFS('All Employees by Mode'!AI:AI,'All Employees by Mode'!$C:$C,"="&amp;$C62))</f>
        <v>1141.6500000000001</v>
      </c>
      <c r="S62" s="161">
        <f>IF($AF$1,SUMIFS('All Employees by Mode'!AK:AK,'All Employees by Mode'!$C:$C,"="&amp;$C62,'All Employees by Mode'!$BE:$BE,"=No"),SUMIFS('All Employees by Mode'!AK:AK,'All Employees by Mode'!$C:$C,"="&amp;$C62))</f>
        <v>26444818</v>
      </c>
      <c r="T62" s="161">
        <f>IF($AF$1,SUMIFS('All Employees by Mode'!AM:AM,'All Employees by Mode'!$C:$C,"="&amp;$C62,'All Employees by Mode'!$BE:$BE,"=No"),SUMIFS('All Employees by Mode'!AM:AM,'All Employees by Mode'!$C:$C,"="&amp;$C62))</f>
        <v>4618820</v>
      </c>
      <c r="U62" s="161">
        <f>IF($AF$1,SUMIFS('All Employees by Mode'!AO:AO,'All Employees by Mode'!$C:$C,"="&amp;$C62,'All Employees by Mode'!$BE:$BE,"=No"),SUMIFS('All Employees by Mode'!AO:AO,'All Employees by Mode'!$C:$C,"="&amp;$C62))</f>
        <v>681663</v>
      </c>
      <c r="V62" s="161">
        <f>IF($AF$1,SUMIFS('All Employees by Mode'!AQ:AQ,'All Employees by Mode'!$C:$C,"="&amp;$C62,'All Employees by Mode'!$BE:$BE,"=No"),SUMIFS('All Employees by Mode'!AQ:AQ,'All Employees by Mode'!$C:$C,"="&amp;$C62))</f>
        <v>4029025</v>
      </c>
      <c r="W62" s="161">
        <f>IF($AF$1,SUMIFS('All Employees by Mode'!AS:AS,'All Employees by Mode'!$C:$C,"="&amp;$C62,'All Employees by Mode'!$BE:$BE,"=No"),SUMIFS('All Employees by Mode'!AS:AS,'All Employees by Mode'!$C:$C,"="&amp;$C62))</f>
        <v>35774326</v>
      </c>
      <c r="X62" s="162">
        <f t="shared" si="33"/>
        <v>16.529612556216385</v>
      </c>
      <c r="Y62" s="162">
        <f t="shared" si="34"/>
        <v>19.843786921236127</v>
      </c>
      <c r="Z62" s="162">
        <f t="shared" si="35"/>
        <v>17.573163186388243</v>
      </c>
      <c r="AA62" s="162">
        <f t="shared" si="36"/>
        <v>23.20706517982628</v>
      </c>
      <c r="AB62" s="272">
        <f t="shared" si="37"/>
        <v>17.493506620518474</v>
      </c>
      <c r="AC62" s="97"/>
      <c r="AD62" s="98"/>
      <c r="AE62" s="98"/>
      <c r="AF62" s="98"/>
      <c r="AG62" s="98"/>
      <c r="AH62" s="98"/>
      <c r="AI62" s="98"/>
      <c r="AJ62" s="98"/>
      <c r="AK62" s="98"/>
      <c r="AL62" s="98"/>
      <c r="AM62" s="98"/>
      <c r="AN62" s="98"/>
      <c r="AO62" s="98"/>
      <c r="AP62" s="98"/>
      <c r="AQ62" s="98"/>
      <c r="AR62" s="98"/>
      <c r="AS62" s="98"/>
      <c r="AT62" s="98"/>
      <c r="AU62" s="98"/>
      <c r="AV62" s="98"/>
    </row>
    <row r="63" spans="1:48">
      <c r="A63" s="96"/>
      <c r="B63" s="96"/>
      <c r="C63" s="195" t="s">
        <v>17</v>
      </c>
      <c r="D63" s="196" t="s">
        <v>991</v>
      </c>
      <c r="E63" s="197"/>
      <c r="F63" s="198">
        <f>IF($AF$1,SUMIFS('All Employees by Mode'!L:L,'All Employees by Mode'!$C:$C,"="&amp;$C63,'All Employees by Mode'!$BE:$BE,"=No"),SUMIFS('All Employees by Mode'!L:L,'All Employees by Mode'!$C:$C,"="&amp;$C63))</f>
        <v>7701</v>
      </c>
      <c r="G63" s="160">
        <f>IF($AF$1,SUMIFS('All Employees by Mode'!M:M,'All Employees by Mode'!$C:$C,"="&amp;$C63,'All Employees by Mode'!$BE:$BE,"=No"),SUMIFS('All Employees by Mode'!M:M,'All Employees by Mode'!$C:$C,"="&amp;$C63))</f>
        <v>36592473</v>
      </c>
      <c r="H63" s="160">
        <f>IF($AF$1,SUMIFS('All Employees by Mode'!O:O,'All Employees by Mode'!$C:$C,"="&amp;$C63,'All Employees by Mode'!$BE:$BE,"=No"),SUMIFS('All Employees by Mode'!O:O,'All Employees by Mode'!$C:$C,"="&amp;$C63))</f>
        <v>10747969</v>
      </c>
      <c r="I63" s="160">
        <f>IF($AF$1,SUMIFS('All Employees by Mode'!Q:Q,'All Employees by Mode'!$C:$C,"="&amp;$C63,'All Employees by Mode'!$BE:$BE,"=No"),SUMIFS('All Employees by Mode'!Q:Q,'All Employees by Mode'!$C:$C,"="&amp;$C63))</f>
        <v>4382077</v>
      </c>
      <c r="J63" s="160">
        <f>IF($AF$1,SUMIFS('All Employees by Mode'!S:S,'All Employees by Mode'!$C:$C,"="&amp;$C63,'All Employees by Mode'!$BE:$BE,"=No"),SUMIFS('All Employees by Mode'!S:S,'All Employees by Mode'!$C:$C,"="&amp;$C63))</f>
        <v>4549726</v>
      </c>
      <c r="K63" s="160">
        <f>IF($AF$1,SUMIFS('All Employees by Mode'!U:U,'All Employees by Mode'!$C:$C,"="&amp;$C63,'All Employees by Mode'!$BE:$BE,"=No"),SUMIFS('All Employees by Mode'!U:U,'All Employees by Mode'!$C:$C,"="&amp;$C63))</f>
        <v>772281</v>
      </c>
      <c r="L63" s="160">
        <f>IF($AF$1,SUMIFS('All Employees by Mode'!W:W,'All Employees by Mode'!$C:$C,"="&amp;$C63,'All Employees by Mode'!$BE:$BE,"=No"),SUMIFS('All Employees by Mode'!W:W,'All Employees by Mode'!$C:$C,"="&amp;$C63))</f>
        <v>57044526</v>
      </c>
      <c r="M63" s="160">
        <f>IF($AF$1,SUMIFS('All Employees by Mode'!Y:Y,'All Employees by Mode'!$C:$C,"="&amp;$C63,'All Employees by Mode'!$BE:$BE,"=No"),SUMIFS('All Employees by Mode'!Y:Y,'All Employees by Mode'!$C:$C,"="&amp;$C63))</f>
        <v>19197.477999999999</v>
      </c>
      <c r="N63" s="160">
        <f>IF($AF$1,SUMIFS('All Employees by Mode'!AA:AA,'All Employees by Mode'!$C:$C,"="&amp;$C63,'All Employees by Mode'!$BE:$BE,"=No"),SUMIFS('All Employees by Mode'!AA:AA,'All Employees by Mode'!$C:$C,"="&amp;$C63))</f>
        <v>5741.1050000000014</v>
      </c>
      <c r="O63" s="160">
        <f>IF($AF$1,SUMIFS('All Employees by Mode'!AC:AC,'All Employees by Mode'!$C:$C,"="&amp;$C63,'All Employees by Mode'!$BE:$BE,"=No"),SUMIFS('All Employees by Mode'!AC:AC,'All Employees by Mode'!$C:$C,"="&amp;$C63))</f>
        <v>2238.0000000000005</v>
      </c>
      <c r="P63" s="160">
        <f>IF($AF$1,SUMIFS('All Employees by Mode'!AE:AE,'All Employees by Mode'!$C:$C,"="&amp;$C63,'All Employees by Mode'!$BE:$BE,"=No"),SUMIFS('All Employees by Mode'!AE:AE,'All Employees by Mode'!$C:$C,"="&amp;$C63))</f>
        <v>2638.3119999999994</v>
      </c>
      <c r="Q63" s="160">
        <f>IF($AF$1,SUMIFS('All Employees by Mode'!AG:AG,'All Employees by Mode'!$C:$C,"="&amp;$C63,'All Employees by Mode'!$BE:$BE,"=No"),SUMIFS('All Employees by Mode'!AG:AG,'All Employees by Mode'!$C:$C,"="&amp;$C63))</f>
        <v>410.21</v>
      </c>
      <c r="R63" s="160">
        <f>IF($AF$1,SUMIFS('All Employees by Mode'!AI:AI,'All Employees by Mode'!$C:$C,"="&amp;$C63,'All Employees by Mode'!$BE:$BE,"=No"),SUMIFS('All Employees by Mode'!AI:AI,'All Employees by Mode'!$C:$C,"="&amp;$C63))</f>
        <v>30225.105</v>
      </c>
      <c r="S63" s="161">
        <f>IF($AF$1,SUMIFS('All Employees by Mode'!AK:AK,'All Employees by Mode'!$C:$C,"="&amp;$C63,'All Employees by Mode'!$BE:$BE,"=No"),SUMIFS('All Employees by Mode'!AK:AK,'All Employees by Mode'!$C:$C,"="&amp;$C63))</f>
        <v>1079994023</v>
      </c>
      <c r="T63" s="161">
        <f>IF($AF$1,SUMIFS('All Employees by Mode'!AM:AM,'All Employees by Mode'!$C:$C,"="&amp;$C63,'All Employees by Mode'!$BE:$BE,"=No"),SUMIFS('All Employees by Mode'!AM:AM,'All Employees by Mode'!$C:$C,"="&amp;$C63))</f>
        <v>364147127</v>
      </c>
      <c r="U63" s="161">
        <f>IF($AF$1,SUMIFS('All Employees by Mode'!AO:AO,'All Employees by Mode'!$C:$C,"="&amp;$C63,'All Employees by Mode'!$BE:$BE,"=No"),SUMIFS('All Employees by Mode'!AO:AO,'All Employees by Mode'!$C:$C,"="&amp;$C63))</f>
        <v>153521535</v>
      </c>
      <c r="V63" s="161">
        <f>IF($AF$1,SUMIFS('All Employees by Mode'!AQ:AQ,'All Employees by Mode'!$C:$C,"="&amp;$C63,'All Employees by Mode'!$BE:$BE,"=No"),SUMIFS('All Employees by Mode'!AQ:AQ,'All Employees by Mode'!$C:$C,"="&amp;$C63))</f>
        <v>181829546</v>
      </c>
      <c r="W63" s="161">
        <f>IF($AF$1,SUMIFS('All Employees by Mode'!AS:AS,'All Employees by Mode'!$C:$C,"="&amp;$C63,'All Employees by Mode'!$BE:$BE,"=No"),SUMIFS('All Employees by Mode'!AS:AS,'All Employees by Mode'!$C:$C,"="&amp;$C63))</f>
        <v>1779492231</v>
      </c>
      <c r="X63" s="162">
        <f t="shared" si="33"/>
        <v>29.514103159958609</v>
      </c>
      <c r="Y63" s="162">
        <f t="shared" si="34"/>
        <v>33.88055240948313</v>
      </c>
      <c r="Z63" s="162">
        <f t="shared" si="35"/>
        <v>35.033965628627705</v>
      </c>
      <c r="AA63" s="162">
        <f t="shared" si="36"/>
        <v>39.964944262577568</v>
      </c>
      <c r="AB63" s="272">
        <f t="shared" si="37"/>
        <v>31.622911632546383</v>
      </c>
      <c r="AC63" s="97"/>
      <c r="AD63" s="98"/>
      <c r="AE63" s="98"/>
      <c r="AF63" s="98"/>
      <c r="AG63" s="98"/>
      <c r="AH63" s="98"/>
      <c r="AI63" s="98"/>
      <c r="AJ63" s="98"/>
      <c r="AK63" s="98"/>
      <c r="AL63" s="98"/>
      <c r="AM63" s="98"/>
      <c r="AN63" s="98"/>
      <c r="AO63" s="98"/>
      <c r="AP63" s="98"/>
      <c r="AQ63" s="98"/>
      <c r="AR63" s="98"/>
      <c r="AS63" s="98"/>
      <c r="AT63" s="98"/>
      <c r="AU63" s="98"/>
      <c r="AV63" s="98"/>
    </row>
    <row r="64" spans="1:48">
      <c r="A64" s="96"/>
      <c r="B64" s="96"/>
      <c r="C64" s="195" t="s">
        <v>26</v>
      </c>
      <c r="D64" s="196" t="s">
        <v>992</v>
      </c>
      <c r="E64" s="197"/>
      <c r="F64" s="198">
        <f>IF($AF$1,SUMIFS('All Employees by Mode'!L:L,'All Employees by Mode'!$C:$C,"="&amp;$C64,'All Employees by Mode'!$BE:$BE,"=No"),SUMIFS('All Employees by Mode'!L:L,'All Employees by Mode'!$C:$C,"="&amp;$C64))</f>
        <v>904</v>
      </c>
      <c r="G64" s="160">
        <f>IF($AF$1,SUMIFS('All Employees by Mode'!M:M,'All Employees by Mode'!$C:$C,"="&amp;$C64,'All Employees by Mode'!$BE:$BE,"=No"),SUMIFS('All Employees by Mode'!M:M,'All Employees by Mode'!$C:$C,"="&amp;$C64))</f>
        <v>3215853</v>
      </c>
      <c r="H64" s="160">
        <f>IF($AF$1,SUMIFS('All Employees by Mode'!O:O,'All Employees by Mode'!$C:$C,"="&amp;$C64,'All Employees by Mode'!$BE:$BE,"=No"),SUMIFS('All Employees by Mode'!O:O,'All Employees by Mode'!$C:$C,"="&amp;$C64))</f>
        <v>1088975</v>
      </c>
      <c r="I64" s="160">
        <f>IF($AF$1,SUMIFS('All Employees by Mode'!Q:Q,'All Employees by Mode'!$C:$C,"="&amp;$C64,'All Employees by Mode'!$BE:$BE,"=No"),SUMIFS('All Employees by Mode'!Q:Q,'All Employees by Mode'!$C:$C,"="&amp;$C64))</f>
        <v>593084</v>
      </c>
      <c r="J64" s="160">
        <f>IF($AF$1,SUMIFS('All Employees by Mode'!S:S,'All Employees by Mode'!$C:$C,"="&amp;$C64,'All Employees by Mode'!$BE:$BE,"=No"),SUMIFS('All Employees by Mode'!S:S,'All Employees by Mode'!$C:$C,"="&amp;$C64))</f>
        <v>875954</v>
      </c>
      <c r="K64" s="160">
        <f>IF($AF$1,SUMIFS('All Employees by Mode'!U:U,'All Employees by Mode'!$C:$C,"="&amp;$C64,'All Employees by Mode'!$BE:$BE,"=No"),SUMIFS('All Employees by Mode'!U:U,'All Employees by Mode'!$C:$C,"="&amp;$C64))</f>
        <v>465714</v>
      </c>
      <c r="L64" s="160">
        <f>IF($AF$1,SUMIFS('All Employees by Mode'!W:W,'All Employees by Mode'!$C:$C,"="&amp;$C64,'All Employees by Mode'!$BE:$BE,"=No"),SUMIFS('All Employees by Mode'!W:W,'All Employees by Mode'!$C:$C,"="&amp;$C64))</f>
        <v>6239580</v>
      </c>
      <c r="M64" s="160">
        <f>IF($AF$1,SUMIFS('All Employees by Mode'!Y:Y,'All Employees by Mode'!$C:$C,"="&amp;$C64,'All Employees by Mode'!$BE:$BE,"=No"),SUMIFS('All Employees by Mode'!Y:Y,'All Employees by Mode'!$C:$C,"="&amp;$C64))</f>
        <v>1625.5</v>
      </c>
      <c r="N64" s="160">
        <f>IF($AF$1,SUMIFS('All Employees by Mode'!AA:AA,'All Employees by Mode'!$C:$C,"="&amp;$C64,'All Employees by Mode'!$BE:$BE,"=No"),SUMIFS('All Employees by Mode'!AA:AA,'All Employees by Mode'!$C:$C,"="&amp;$C64))</f>
        <v>488.5</v>
      </c>
      <c r="O64" s="160">
        <f>IF($AF$1,SUMIFS('All Employees by Mode'!AC:AC,'All Employees by Mode'!$C:$C,"="&amp;$C64,'All Employees by Mode'!$BE:$BE,"=No"),SUMIFS('All Employees by Mode'!AC:AC,'All Employees by Mode'!$C:$C,"="&amp;$C64))</f>
        <v>207.33</v>
      </c>
      <c r="P64" s="160">
        <f>IF($AF$1,SUMIFS('All Employees by Mode'!AE:AE,'All Employees by Mode'!$C:$C,"="&amp;$C64,'All Employees by Mode'!$BE:$BE,"=No"),SUMIFS('All Employees by Mode'!AE:AE,'All Employees by Mode'!$C:$C,"="&amp;$C64))</f>
        <v>423.16</v>
      </c>
      <c r="Q64" s="160">
        <f>IF($AF$1,SUMIFS('All Employees by Mode'!AG:AG,'All Employees by Mode'!$C:$C,"="&amp;$C64,'All Employees by Mode'!$BE:$BE,"=No"),SUMIFS('All Employees by Mode'!AG:AG,'All Employees by Mode'!$C:$C,"="&amp;$C64))</f>
        <v>244</v>
      </c>
      <c r="R64" s="160">
        <f>IF($AF$1,SUMIFS('All Employees by Mode'!AI:AI,'All Employees by Mode'!$C:$C,"="&amp;$C64,'All Employees by Mode'!$BE:$BE,"=No"),SUMIFS('All Employees by Mode'!AI:AI,'All Employees by Mode'!$C:$C,"="&amp;$C64))</f>
        <v>2988.49</v>
      </c>
      <c r="S64" s="161">
        <f>IF($AF$1,SUMIFS('All Employees by Mode'!AK:AK,'All Employees by Mode'!$C:$C,"="&amp;$C64,'All Employees by Mode'!$BE:$BE,"=No"),SUMIFS('All Employees by Mode'!AK:AK,'All Employees by Mode'!$C:$C,"="&amp;$C64))</f>
        <v>70149268</v>
      </c>
      <c r="T64" s="161">
        <f>IF($AF$1,SUMIFS('All Employees by Mode'!AM:AM,'All Employees by Mode'!$C:$C,"="&amp;$C64,'All Employees by Mode'!$BE:$BE,"=No"),SUMIFS('All Employees by Mode'!AM:AM,'All Employees by Mode'!$C:$C,"="&amp;$C64))</f>
        <v>24519116</v>
      </c>
      <c r="U64" s="161">
        <f>IF($AF$1,SUMIFS('All Employees by Mode'!AO:AO,'All Employees by Mode'!$C:$C,"="&amp;$C64,'All Employees by Mode'!$BE:$BE,"=No"),SUMIFS('All Employees by Mode'!AO:AO,'All Employees by Mode'!$C:$C,"="&amp;$C64))</f>
        <v>13502818</v>
      </c>
      <c r="V64" s="161">
        <f>IF($AF$1,SUMIFS('All Employees by Mode'!AQ:AQ,'All Employees by Mode'!$C:$C,"="&amp;$C64,'All Employees by Mode'!$BE:$BE,"=No"),SUMIFS('All Employees by Mode'!AQ:AQ,'All Employees by Mode'!$C:$C,"="&amp;$C64))</f>
        <v>30681959</v>
      </c>
      <c r="W64" s="161">
        <f>IF($AF$1,SUMIFS('All Employees by Mode'!AS:AS,'All Employees by Mode'!$C:$C,"="&amp;$C64,'All Employees by Mode'!$BE:$BE,"=No"),SUMIFS('All Employees by Mode'!AS:AS,'All Employees by Mode'!$C:$C,"="&amp;$C64))</f>
        <v>138853161</v>
      </c>
      <c r="X64" s="162">
        <f t="shared" si="33"/>
        <v>21.813580409303533</v>
      </c>
      <c r="Y64" s="162">
        <f t="shared" si="34"/>
        <v>22.515774925962489</v>
      </c>
      <c r="Z64" s="162">
        <f t="shared" si="35"/>
        <v>22.767125735983434</v>
      </c>
      <c r="AA64" s="162">
        <f t="shared" si="36"/>
        <v>35.026906664048568</v>
      </c>
      <c r="AB64" s="272">
        <f t="shared" si="37"/>
        <v>24.048559665222573</v>
      </c>
      <c r="AC64" s="97"/>
      <c r="AD64" s="98"/>
      <c r="AE64" s="98"/>
      <c r="AF64" s="98"/>
      <c r="AG64" s="98"/>
      <c r="AH64" s="98"/>
      <c r="AI64" s="98"/>
      <c r="AJ64" s="98"/>
      <c r="AK64" s="98"/>
      <c r="AL64" s="98"/>
      <c r="AM64" s="98"/>
      <c r="AN64" s="98"/>
      <c r="AO64" s="98"/>
      <c r="AP64" s="98"/>
      <c r="AQ64" s="98"/>
      <c r="AR64" s="98"/>
      <c r="AS64" s="98"/>
      <c r="AT64" s="98"/>
      <c r="AU64" s="98"/>
      <c r="AV64" s="98"/>
    </row>
    <row r="65" spans="1:48">
      <c r="A65" s="96"/>
      <c r="B65" s="96"/>
      <c r="C65" s="195" t="s">
        <v>28</v>
      </c>
      <c r="D65" s="196" t="s">
        <v>993</v>
      </c>
      <c r="E65" s="197"/>
      <c r="F65" s="198">
        <f>IF($AF$1,SUMIFS('All Employees by Mode'!L:L,'All Employees by Mode'!$C:$C,"="&amp;$C65,'All Employees by Mode'!$BE:$BE,"=No"),SUMIFS('All Employees by Mode'!L:L,'All Employees by Mode'!$C:$C,"="&amp;$C65))</f>
        <v>880</v>
      </c>
      <c r="G65" s="160">
        <f>IF($AF$1,SUMIFS('All Employees by Mode'!M:M,'All Employees by Mode'!$C:$C,"="&amp;$C65,'All Employees by Mode'!$BE:$BE,"=No"),SUMIFS('All Employees by Mode'!M:M,'All Employees by Mode'!$C:$C,"="&amp;$C65))</f>
        <v>2596624</v>
      </c>
      <c r="H65" s="160">
        <f>IF($AF$1,SUMIFS('All Employees by Mode'!O:O,'All Employees by Mode'!$C:$C,"="&amp;$C65,'All Employees by Mode'!$BE:$BE,"=No"),SUMIFS('All Employees by Mode'!O:O,'All Employees by Mode'!$C:$C,"="&amp;$C65))</f>
        <v>541503</v>
      </c>
      <c r="I65" s="160">
        <f>IF($AF$1,SUMIFS('All Employees by Mode'!Q:Q,'All Employees by Mode'!$C:$C,"="&amp;$C65,'All Employees by Mode'!$BE:$BE,"=No"),SUMIFS('All Employees by Mode'!Q:Q,'All Employees by Mode'!$C:$C,"="&amp;$C65))</f>
        <v>66743</v>
      </c>
      <c r="J65" s="160">
        <f>IF($AF$1,SUMIFS('All Employees by Mode'!S:S,'All Employees by Mode'!$C:$C,"="&amp;$C65,'All Employees by Mode'!$BE:$BE,"=No"),SUMIFS('All Employees by Mode'!S:S,'All Employees by Mode'!$C:$C,"="&amp;$C65))</f>
        <v>287042</v>
      </c>
      <c r="K65" s="160">
        <f>IF($AF$1,SUMIFS('All Employees by Mode'!U:U,'All Employees by Mode'!$C:$C,"="&amp;$C65,'All Employees by Mode'!$BE:$BE,"=No"),SUMIFS('All Employees by Mode'!U:U,'All Employees by Mode'!$C:$C,"="&amp;$C65))</f>
        <v>943</v>
      </c>
      <c r="L65" s="160">
        <f>IF($AF$1,SUMIFS('All Employees by Mode'!W:W,'All Employees by Mode'!$C:$C,"="&amp;$C65,'All Employees by Mode'!$BE:$BE,"=No"),SUMIFS('All Employees by Mode'!W:W,'All Employees by Mode'!$C:$C,"="&amp;$C65))</f>
        <v>3492855</v>
      </c>
      <c r="M65" s="160">
        <f>IF($AF$1,SUMIFS('All Employees by Mode'!Y:Y,'All Employees by Mode'!$C:$C,"="&amp;$C65,'All Employees by Mode'!$BE:$BE,"=No"),SUMIFS('All Employees by Mode'!Y:Y,'All Employees by Mode'!$C:$C,"="&amp;$C65))</f>
        <v>1453.3999999999999</v>
      </c>
      <c r="N65" s="160">
        <f>IF($AF$1,SUMIFS('All Employees by Mode'!AA:AA,'All Employees by Mode'!$C:$C,"="&amp;$C65,'All Employees by Mode'!$BE:$BE,"=No"),SUMIFS('All Employees by Mode'!AA:AA,'All Employees by Mode'!$C:$C,"="&amp;$C65))</f>
        <v>288.20000000000005</v>
      </c>
      <c r="O65" s="160">
        <f>IF($AF$1,SUMIFS('All Employees by Mode'!AC:AC,'All Employees by Mode'!$C:$C,"="&amp;$C65,'All Employees by Mode'!$BE:$BE,"=No"),SUMIFS('All Employees by Mode'!AC:AC,'All Employees by Mode'!$C:$C,"="&amp;$C65))</f>
        <v>41.07</v>
      </c>
      <c r="P65" s="160">
        <f>IF($AF$1,SUMIFS('All Employees by Mode'!AE:AE,'All Employees by Mode'!$C:$C,"="&amp;$C65,'All Employees by Mode'!$BE:$BE,"=No"),SUMIFS('All Employees by Mode'!AE:AE,'All Employees by Mode'!$C:$C,"="&amp;$C65))</f>
        <v>205.65</v>
      </c>
      <c r="Q65" s="160">
        <f>IF($AF$1,SUMIFS('All Employees by Mode'!AG:AG,'All Employees by Mode'!$C:$C,"="&amp;$C65,'All Employees by Mode'!$BE:$BE,"=No"),SUMIFS('All Employees by Mode'!AG:AG,'All Employees by Mode'!$C:$C,"="&amp;$C65))</f>
        <v>8</v>
      </c>
      <c r="R65" s="160">
        <f>IF($AF$1,SUMIFS('All Employees by Mode'!AI:AI,'All Employees by Mode'!$C:$C,"="&amp;$C65,'All Employees by Mode'!$BE:$BE,"=No"),SUMIFS('All Employees by Mode'!AI:AI,'All Employees by Mode'!$C:$C,"="&amp;$C65))</f>
        <v>1996.3199999999997</v>
      </c>
      <c r="S65" s="161">
        <f>IF($AF$1,SUMIFS('All Employees by Mode'!AK:AK,'All Employees by Mode'!$C:$C,"="&amp;$C65,'All Employees by Mode'!$BE:$BE,"=No"),SUMIFS('All Employees by Mode'!AK:AK,'All Employees by Mode'!$C:$C,"="&amp;$C65))</f>
        <v>65345444</v>
      </c>
      <c r="T65" s="161">
        <f>IF($AF$1,SUMIFS('All Employees by Mode'!AM:AM,'All Employees by Mode'!$C:$C,"="&amp;$C65,'All Employees by Mode'!$BE:$BE,"=No"),SUMIFS('All Employees by Mode'!AM:AM,'All Employees by Mode'!$C:$C,"="&amp;$C65))</f>
        <v>14933312</v>
      </c>
      <c r="U65" s="161">
        <f>IF($AF$1,SUMIFS('All Employees by Mode'!AO:AO,'All Employees by Mode'!$C:$C,"="&amp;$C65,'All Employees by Mode'!$BE:$BE,"=No"),SUMIFS('All Employees by Mode'!AO:AO,'All Employees by Mode'!$C:$C,"="&amp;$C65))</f>
        <v>1952408</v>
      </c>
      <c r="V65" s="161">
        <f>IF($AF$1,SUMIFS('All Employees by Mode'!AQ:AQ,'All Employees by Mode'!$C:$C,"="&amp;$C65,'All Employees by Mode'!$BE:$BE,"=No"),SUMIFS('All Employees by Mode'!AQ:AQ,'All Employees by Mode'!$C:$C,"="&amp;$C65))</f>
        <v>7997092</v>
      </c>
      <c r="W65" s="161">
        <f>IF($AF$1,SUMIFS('All Employees by Mode'!AS:AS,'All Employees by Mode'!$C:$C,"="&amp;$C65,'All Employees by Mode'!$BE:$BE,"=No"),SUMIFS('All Employees by Mode'!AS:AS,'All Employees by Mode'!$C:$C,"="&amp;$C65))</f>
        <v>90228256</v>
      </c>
      <c r="X65" s="162">
        <f t="shared" si="33"/>
        <v>25.165539562139148</v>
      </c>
      <c r="Y65" s="162">
        <f t="shared" si="34"/>
        <v>27.57752403957134</v>
      </c>
      <c r="Z65" s="162">
        <f t="shared" si="35"/>
        <v>29.252625743523666</v>
      </c>
      <c r="AA65" s="162">
        <f t="shared" si="36"/>
        <v>27.860354930637328</v>
      </c>
      <c r="AB65" s="272">
        <f t="shared" si="37"/>
        <v>25.839212442925252</v>
      </c>
      <c r="AC65" s="97"/>
      <c r="AD65" s="98"/>
      <c r="AE65" s="98"/>
      <c r="AF65" s="98"/>
      <c r="AG65" s="98"/>
      <c r="AH65" s="98"/>
      <c r="AI65" s="98"/>
      <c r="AJ65" s="98"/>
      <c r="AK65" s="98"/>
      <c r="AL65" s="98"/>
      <c r="AM65" s="98"/>
      <c r="AN65" s="98"/>
      <c r="AO65" s="98"/>
      <c r="AP65" s="98"/>
      <c r="AQ65" s="98"/>
      <c r="AR65" s="98"/>
      <c r="AS65" s="98"/>
      <c r="AT65" s="98"/>
      <c r="AU65" s="98"/>
      <c r="AV65" s="98"/>
    </row>
    <row r="66" spans="1:48">
      <c r="A66" s="96"/>
      <c r="B66" s="96"/>
      <c r="C66" s="195" t="s">
        <v>30</v>
      </c>
      <c r="D66" s="196" t="s">
        <v>994</v>
      </c>
      <c r="E66" s="197"/>
      <c r="F66" s="198">
        <f>IF($AF$1,SUMIFS('All Employees by Mode'!L:L,'All Employees by Mode'!$C:$C,"="&amp;$C66,'All Employees by Mode'!$BE:$BE,"=No"),SUMIFS('All Employees by Mode'!L:L,'All Employees by Mode'!$C:$C,"="&amp;$C66))</f>
        <v>2254</v>
      </c>
      <c r="G66" s="160">
        <f>IF($AF$1,SUMIFS('All Employees by Mode'!M:M,'All Employees by Mode'!$C:$C,"="&amp;$C66,'All Employees by Mode'!$BE:$BE,"=No"),SUMIFS('All Employees by Mode'!M:M,'All Employees by Mode'!$C:$C,"="&amp;$C66))</f>
        <v>10508154</v>
      </c>
      <c r="H66" s="160">
        <f>IF($AF$1,SUMIFS('All Employees by Mode'!O:O,'All Employees by Mode'!$C:$C,"="&amp;$C66,'All Employees by Mode'!$BE:$BE,"=No"),SUMIFS('All Employees by Mode'!O:O,'All Employees by Mode'!$C:$C,"="&amp;$C66))</f>
        <v>4019503</v>
      </c>
      <c r="I66" s="160">
        <f>IF($AF$1,SUMIFS('All Employees by Mode'!Q:Q,'All Employees by Mode'!$C:$C,"="&amp;$C66,'All Employees by Mode'!$BE:$BE,"=No"),SUMIFS('All Employees by Mode'!Q:Q,'All Employees by Mode'!$C:$C,"="&amp;$C66))</f>
        <v>5277826</v>
      </c>
      <c r="J66" s="160">
        <f>IF($AF$1,SUMIFS('All Employees by Mode'!S:S,'All Employees by Mode'!$C:$C,"="&amp;$C66,'All Employees by Mode'!$BE:$BE,"=No"),SUMIFS('All Employees by Mode'!S:S,'All Employees by Mode'!$C:$C,"="&amp;$C66))</f>
        <v>2525306</v>
      </c>
      <c r="K66" s="160">
        <f>IF($AF$1,SUMIFS('All Employees by Mode'!U:U,'All Employees by Mode'!$C:$C,"="&amp;$C66,'All Employees by Mode'!$BE:$BE,"=No"),SUMIFS('All Employees by Mode'!U:U,'All Employees by Mode'!$C:$C,"="&amp;$C66))</f>
        <v>2286439</v>
      </c>
      <c r="L66" s="160">
        <f>IF($AF$1,SUMIFS('All Employees by Mode'!W:W,'All Employees by Mode'!$C:$C,"="&amp;$C66,'All Employees by Mode'!$BE:$BE,"=No"),SUMIFS('All Employees by Mode'!W:W,'All Employees by Mode'!$C:$C,"="&amp;$C66))</f>
        <v>24617228</v>
      </c>
      <c r="M66" s="160">
        <f>IF($AF$1,SUMIFS('All Employees by Mode'!Y:Y,'All Employees by Mode'!$C:$C,"="&amp;$C66,'All Employees by Mode'!$BE:$BE,"=No"),SUMIFS('All Employees by Mode'!Y:Y,'All Employees by Mode'!$C:$C,"="&amp;$C66))</f>
        <v>6494</v>
      </c>
      <c r="N66" s="160">
        <f>IF($AF$1,SUMIFS('All Employees by Mode'!AA:AA,'All Employees by Mode'!$C:$C,"="&amp;$C66,'All Employees by Mode'!$BE:$BE,"=No"),SUMIFS('All Employees by Mode'!AA:AA,'All Employees by Mode'!$C:$C,"="&amp;$C66))</f>
        <v>2411</v>
      </c>
      <c r="O66" s="160">
        <f>IF($AF$1,SUMIFS('All Employees by Mode'!AC:AC,'All Employees by Mode'!$C:$C,"="&amp;$C66,'All Employees by Mode'!$BE:$BE,"=No"),SUMIFS('All Employees by Mode'!AC:AC,'All Employees by Mode'!$C:$C,"="&amp;$C66))</f>
        <v>3357</v>
      </c>
      <c r="P66" s="160">
        <f>IF($AF$1,SUMIFS('All Employees by Mode'!AE:AE,'All Employees by Mode'!$C:$C,"="&amp;$C66,'All Employees by Mode'!$BE:$BE,"=No"),SUMIFS('All Employees by Mode'!AE:AE,'All Employees by Mode'!$C:$C,"="&amp;$C66))</f>
        <v>1586</v>
      </c>
      <c r="Q66" s="160">
        <f>IF($AF$1,SUMIFS('All Employees by Mode'!AG:AG,'All Employees by Mode'!$C:$C,"="&amp;$C66,'All Employees by Mode'!$BE:$BE,"=No"),SUMIFS('All Employees by Mode'!AG:AG,'All Employees by Mode'!$C:$C,"="&amp;$C66))</f>
        <v>1345</v>
      </c>
      <c r="R66" s="160">
        <f>IF($AF$1,SUMIFS('All Employees by Mode'!AI:AI,'All Employees by Mode'!$C:$C,"="&amp;$C66,'All Employees by Mode'!$BE:$BE,"=No"),SUMIFS('All Employees by Mode'!AI:AI,'All Employees by Mode'!$C:$C,"="&amp;$C66))</f>
        <v>15193</v>
      </c>
      <c r="S66" s="161">
        <f>IF($AF$1,SUMIFS('All Employees by Mode'!AK:AK,'All Employees by Mode'!$C:$C,"="&amp;$C66,'All Employees by Mode'!$BE:$BE,"=No"),SUMIFS('All Employees by Mode'!AK:AK,'All Employees by Mode'!$C:$C,"="&amp;$C66))</f>
        <v>341649591</v>
      </c>
      <c r="T66" s="161">
        <f>IF($AF$1,SUMIFS('All Employees by Mode'!AM:AM,'All Employees by Mode'!$C:$C,"="&amp;$C66,'All Employees by Mode'!$BE:$BE,"=No"),SUMIFS('All Employees by Mode'!AM:AM,'All Employees by Mode'!$C:$C,"="&amp;$C66))</f>
        <v>124762942</v>
      </c>
      <c r="U66" s="161">
        <f>IF($AF$1,SUMIFS('All Employees by Mode'!AO:AO,'All Employees by Mode'!$C:$C,"="&amp;$C66,'All Employees by Mode'!$BE:$BE,"=No"),SUMIFS('All Employees by Mode'!AO:AO,'All Employees by Mode'!$C:$C,"="&amp;$C66))</f>
        <v>124955819</v>
      </c>
      <c r="V66" s="161">
        <f>IF($AF$1,SUMIFS('All Employees by Mode'!AQ:AQ,'All Employees by Mode'!$C:$C,"="&amp;$C66,'All Employees by Mode'!$BE:$BE,"=No"),SUMIFS('All Employees by Mode'!AQ:AQ,'All Employees by Mode'!$C:$C,"="&amp;$C66))</f>
        <v>105276113</v>
      </c>
      <c r="W66" s="161">
        <f>IF($AF$1,SUMIFS('All Employees by Mode'!AS:AS,'All Employees by Mode'!$C:$C,"="&amp;$C66,'All Employees by Mode'!$BE:$BE,"=No"),SUMIFS('All Employees by Mode'!AS:AS,'All Employees by Mode'!$C:$C,"="&amp;$C66))</f>
        <v>696644465</v>
      </c>
      <c r="X66" s="162">
        <f t="shared" si="33"/>
        <v>32.512807768138913</v>
      </c>
      <c r="Y66" s="162">
        <f t="shared" si="34"/>
        <v>31.039395169004724</v>
      </c>
      <c r="Z66" s="162">
        <f t="shared" si="35"/>
        <v>23.675623069043958</v>
      </c>
      <c r="AA66" s="162">
        <f t="shared" si="36"/>
        <v>41.688457953214382</v>
      </c>
      <c r="AB66" s="272">
        <f t="shared" si="37"/>
        <v>31.19658982940549</v>
      </c>
      <c r="AC66" s="97"/>
      <c r="AD66" s="98"/>
      <c r="AE66" s="98"/>
      <c r="AF66" s="98"/>
      <c r="AG66" s="98"/>
      <c r="AH66" s="98"/>
      <c r="AI66" s="98"/>
      <c r="AJ66" s="98"/>
      <c r="AK66" s="98"/>
      <c r="AL66" s="98"/>
      <c r="AM66" s="98"/>
      <c r="AN66" s="98"/>
      <c r="AO66" s="98"/>
      <c r="AP66" s="98"/>
      <c r="AQ66" s="98"/>
      <c r="AR66" s="98"/>
      <c r="AS66" s="98"/>
      <c r="AT66" s="98"/>
      <c r="AU66" s="98"/>
      <c r="AV66" s="98"/>
    </row>
    <row r="67" spans="1:48">
      <c r="A67" s="96"/>
      <c r="B67" s="96"/>
      <c r="C67" s="195" t="s">
        <v>31</v>
      </c>
      <c r="D67" s="196" t="s">
        <v>808</v>
      </c>
      <c r="E67" s="197"/>
      <c r="F67" s="198">
        <f>IF($AF$1,SUMIFS('All Employees by Mode'!L:L,'All Employees by Mode'!$C:$C,"="&amp;$C67,'All Employees by Mode'!$BE:$BE,"=No"),SUMIFS('All Employees by Mode'!L:L,'All Employees by Mode'!$C:$C,"="&amp;$C67))</f>
        <v>413</v>
      </c>
      <c r="G67" s="160">
        <f>IF($AF$1,SUMIFS('All Employees by Mode'!M:M,'All Employees by Mode'!$C:$C,"="&amp;$C67,'All Employees by Mode'!$BE:$BE,"=No"),SUMIFS('All Employees by Mode'!M:M,'All Employees by Mode'!$C:$C,"="&amp;$C67))</f>
        <v>1435420</v>
      </c>
      <c r="H67" s="160">
        <f>IF($AF$1,SUMIFS('All Employees by Mode'!O:O,'All Employees by Mode'!$C:$C,"="&amp;$C67,'All Employees by Mode'!$BE:$BE,"=No"),SUMIFS('All Employees by Mode'!O:O,'All Employees by Mode'!$C:$C,"="&amp;$C67))</f>
        <v>249393</v>
      </c>
      <c r="I67" s="160">
        <f>IF($AF$1,SUMIFS('All Employees by Mode'!Q:Q,'All Employees by Mode'!$C:$C,"="&amp;$C67,'All Employees by Mode'!$BE:$BE,"=No"),SUMIFS('All Employees by Mode'!Q:Q,'All Employees by Mode'!$C:$C,"="&amp;$C67))</f>
        <v>19702</v>
      </c>
      <c r="J67" s="160">
        <f>IF($AF$1,SUMIFS('All Employees by Mode'!S:S,'All Employees by Mode'!$C:$C,"="&amp;$C67,'All Employees by Mode'!$BE:$BE,"=No"),SUMIFS('All Employees by Mode'!S:S,'All Employees by Mode'!$C:$C,"="&amp;$C67))</f>
        <v>214724</v>
      </c>
      <c r="K67" s="160">
        <f>IF($AF$1,SUMIFS('All Employees by Mode'!U:U,'All Employees by Mode'!$C:$C,"="&amp;$C67,'All Employees by Mode'!$BE:$BE,"=No"),SUMIFS('All Employees by Mode'!U:U,'All Employees by Mode'!$C:$C,"="&amp;$C67))</f>
        <v>0</v>
      </c>
      <c r="L67" s="160">
        <f>IF($AF$1,SUMIFS('All Employees by Mode'!W:W,'All Employees by Mode'!$C:$C,"="&amp;$C67,'All Employees by Mode'!$BE:$BE,"=No"),SUMIFS('All Employees by Mode'!W:W,'All Employees by Mode'!$C:$C,"="&amp;$C67))</f>
        <v>1919239</v>
      </c>
      <c r="M67" s="160">
        <f>IF($AF$1,SUMIFS('All Employees by Mode'!Y:Y,'All Employees by Mode'!$C:$C,"="&amp;$C67,'All Employees by Mode'!$BE:$BE,"=No"),SUMIFS('All Employees by Mode'!Y:Y,'All Employees by Mode'!$C:$C,"="&amp;$C67))</f>
        <v>714</v>
      </c>
      <c r="N67" s="160">
        <f>IF($AF$1,SUMIFS('All Employees by Mode'!AA:AA,'All Employees by Mode'!$C:$C,"="&amp;$C67,'All Employees by Mode'!$BE:$BE,"=No"),SUMIFS('All Employees by Mode'!AA:AA,'All Employees by Mode'!$C:$C,"="&amp;$C67))</f>
        <v>133</v>
      </c>
      <c r="O67" s="160">
        <f>IF($AF$1,SUMIFS('All Employees by Mode'!AC:AC,'All Employees by Mode'!$C:$C,"="&amp;$C67,'All Employees by Mode'!$BE:$BE,"=No"),SUMIFS('All Employees by Mode'!AC:AC,'All Employees by Mode'!$C:$C,"="&amp;$C67))</f>
        <v>12</v>
      </c>
      <c r="P67" s="160">
        <f>IF($AF$1,SUMIFS('All Employees by Mode'!AE:AE,'All Employees by Mode'!$C:$C,"="&amp;$C67,'All Employees by Mode'!$BE:$BE,"=No"),SUMIFS('All Employees by Mode'!AE:AE,'All Employees by Mode'!$C:$C,"="&amp;$C67))</f>
        <v>141</v>
      </c>
      <c r="Q67" s="160">
        <f>IF($AF$1,SUMIFS('All Employees by Mode'!AG:AG,'All Employees by Mode'!$C:$C,"="&amp;$C67,'All Employees by Mode'!$BE:$BE,"=No"),SUMIFS('All Employees by Mode'!AG:AG,'All Employees by Mode'!$C:$C,"="&amp;$C67))</f>
        <v>0</v>
      </c>
      <c r="R67" s="160">
        <f>IF($AF$1,SUMIFS('All Employees by Mode'!AI:AI,'All Employees by Mode'!$C:$C,"="&amp;$C67,'All Employees by Mode'!$BE:$BE,"=No"),SUMIFS('All Employees by Mode'!AI:AI,'All Employees by Mode'!$C:$C,"="&amp;$C67))</f>
        <v>1000</v>
      </c>
      <c r="S67" s="161">
        <f>IF($AF$1,SUMIFS('All Employees by Mode'!AK:AK,'All Employees by Mode'!$C:$C,"="&amp;$C67,'All Employees by Mode'!$BE:$BE,"=No"),SUMIFS('All Employees by Mode'!AK:AK,'All Employees by Mode'!$C:$C,"="&amp;$C67))</f>
        <v>29162390</v>
      </c>
      <c r="T67" s="161">
        <f>IF($AF$1,SUMIFS('All Employees by Mode'!AM:AM,'All Employees by Mode'!$C:$C,"="&amp;$C67,'All Employees by Mode'!$BE:$BE,"=No"),SUMIFS('All Employees by Mode'!AM:AM,'All Employees by Mode'!$C:$C,"="&amp;$C67))</f>
        <v>5567036</v>
      </c>
      <c r="U67" s="161">
        <f>IF($AF$1,SUMIFS('All Employees by Mode'!AO:AO,'All Employees by Mode'!$C:$C,"="&amp;$C67,'All Employees by Mode'!$BE:$BE,"=No"),SUMIFS('All Employees by Mode'!AO:AO,'All Employees by Mode'!$C:$C,"="&amp;$C67))</f>
        <v>411406</v>
      </c>
      <c r="V67" s="161">
        <f>IF($AF$1,SUMIFS('All Employees by Mode'!AQ:AQ,'All Employees by Mode'!$C:$C,"="&amp;$C67,'All Employees by Mode'!$BE:$BE,"=No"),SUMIFS('All Employees by Mode'!AQ:AQ,'All Employees by Mode'!$C:$C,"="&amp;$C67))</f>
        <v>5364619</v>
      </c>
      <c r="W67" s="161">
        <f>IF($AF$1,SUMIFS('All Employees by Mode'!AS:AS,'All Employees by Mode'!$C:$C,"="&amp;$C67,'All Employees by Mode'!$BE:$BE,"=No"),SUMIFS('All Employees by Mode'!AS:AS,'All Employees by Mode'!$C:$C,"="&amp;$C67))</f>
        <v>40505451</v>
      </c>
      <c r="X67" s="162">
        <f t="shared" si="33"/>
        <v>20.316276769168606</v>
      </c>
      <c r="Y67" s="162">
        <f t="shared" si="34"/>
        <v>22.32234264794922</v>
      </c>
      <c r="Z67" s="162">
        <f t="shared" si="35"/>
        <v>20.881433357019592</v>
      </c>
      <c r="AA67" s="162">
        <f t="shared" si="36"/>
        <v>24.983788491272517</v>
      </c>
      <c r="AB67" s="272">
        <f t="shared" si="37"/>
        <v>21.104954098994444</v>
      </c>
      <c r="AC67" s="97"/>
      <c r="AD67" s="98"/>
      <c r="AE67" s="98"/>
      <c r="AF67" s="98"/>
      <c r="AG67" s="98"/>
      <c r="AH67" s="98"/>
      <c r="AI67" s="98"/>
      <c r="AJ67" s="98"/>
      <c r="AK67" s="98"/>
      <c r="AL67" s="98"/>
      <c r="AM67" s="98"/>
      <c r="AN67" s="98"/>
      <c r="AO67" s="98"/>
      <c r="AP67" s="98"/>
      <c r="AQ67" s="98"/>
      <c r="AR67" s="98"/>
      <c r="AS67" s="98"/>
      <c r="AT67" s="98"/>
      <c r="AU67" s="98"/>
      <c r="AV67" s="98"/>
    </row>
    <row r="68" spans="1:48">
      <c r="A68" s="96"/>
      <c r="B68" s="96"/>
      <c r="C68" s="195" t="s">
        <v>32</v>
      </c>
      <c r="D68" s="196" t="s">
        <v>995</v>
      </c>
      <c r="E68" s="197"/>
      <c r="F68" s="198">
        <f>IF($AF$1,SUMIFS('All Employees by Mode'!L:L,'All Employees by Mode'!$C:$C,"="&amp;$C68,'All Employees by Mode'!$BE:$BE,"=No"),SUMIFS('All Employees by Mode'!L:L,'All Employees by Mode'!$C:$C,"="&amp;$C68))</f>
        <v>2938</v>
      </c>
      <c r="G68" s="160">
        <f>IF($AF$1,SUMIFS('All Employees by Mode'!M:M,'All Employees by Mode'!$C:$C,"="&amp;$C68,'All Employees by Mode'!$BE:$BE,"=No"),SUMIFS('All Employees by Mode'!M:M,'All Employees by Mode'!$C:$C,"="&amp;$C68))</f>
        <v>13644650</v>
      </c>
      <c r="H68" s="160">
        <f>IF($AF$1,SUMIFS('All Employees by Mode'!O:O,'All Employees by Mode'!$C:$C,"="&amp;$C68,'All Employees by Mode'!$BE:$BE,"=No"),SUMIFS('All Employees by Mode'!O:O,'All Employees by Mode'!$C:$C,"="&amp;$C68))</f>
        <v>3088993</v>
      </c>
      <c r="I68" s="160">
        <f>IF($AF$1,SUMIFS('All Employees by Mode'!Q:Q,'All Employees by Mode'!$C:$C,"="&amp;$C68,'All Employees by Mode'!$BE:$BE,"=No"),SUMIFS('All Employees by Mode'!Q:Q,'All Employees by Mode'!$C:$C,"="&amp;$C68))</f>
        <v>1185054</v>
      </c>
      <c r="J68" s="160">
        <f>IF($AF$1,SUMIFS('All Employees by Mode'!S:S,'All Employees by Mode'!$C:$C,"="&amp;$C68,'All Employees by Mode'!$BE:$BE,"=No"),SUMIFS('All Employees by Mode'!S:S,'All Employees by Mode'!$C:$C,"="&amp;$C68))</f>
        <v>2275097</v>
      </c>
      <c r="K68" s="160">
        <f>IF($AF$1,SUMIFS('All Employees by Mode'!U:U,'All Employees by Mode'!$C:$C,"="&amp;$C68,'All Employees by Mode'!$BE:$BE,"=No"),SUMIFS('All Employees by Mode'!U:U,'All Employees by Mode'!$C:$C,"="&amp;$C68))</f>
        <v>74823</v>
      </c>
      <c r="L68" s="160">
        <f>IF($AF$1,SUMIFS('All Employees by Mode'!W:W,'All Employees by Mode'!$C:$C,"="&amp;$C68,'All Employees by Mode'!$BE:$BE,"=No"),SUMIFS('All Employees by Mode'!W:W,'All Employees by Mode'!$C:$C,"="&amp;$C68))</f>
        <v>20268617</v>
      </c>
      <c r="M68" s="160">
        <f>IF($AF$1,SUMIFS('All Employees by Mode'!Y:Y,'All Employees by Mode'!$C:$C,"="&amp;$C68,'All Employees by Mode'!$BE:$BE,"=No"),SUMIFS('All Employees by Mode'!Y:Y,'All Employees by Mode'!$C:$C,"="&amp;$C68))</f>
        <v>6927.56</v>
      </c>
      <c r="N68" s="160">
        <f>IF($AF$1,SUMIFS('All Employees by Mode'!AA:AA,'All Employees by Mode'!$C:$C,"="&amp;$C68,'All Employees by Mode'!$BE:$BE,"=No"),SUMIFS('All Employees by Mode'!AA:AA,'All Employees by Mode'!$C:$C,"="&amp;$C68))</f>
        <v>1486.825</v>
      </c>
      <c r="O68" s="160">
        <f>IF($AF$1,SUMIFS('All Employees by Mode'!AC:AC,'All Employees by Mode'!$C:$C,"="&amp;$C68,'All Employees by Mode'!$BE:$BE,"=No"),SUMIFS('All Employees by Mode'!AC:AC,'All Employees by Mode'!$C:$C,"="&amp;$C68))</f>
        <v>591.38</v>
      </c>
      <c r="P68" s="160">
        <f>IF($AF$1,SUMIFS('All Employees by Mode'!AE:AE,'All Employees by Mode'!$C:$C,"="&amp;$C68,'All Employees by Mode'!$BE:$BE,"=No"),SUMIFS('All Employees by Mode'!AE:AE,'All Employees by Mode'!$C:$C,"="&amp;$C68))</f>
        <v>1229.3699999999999</v>
      </c>
      <c r="Q68" s="160">
        <f>IF($AF$1,SUMIFS('All Employees by Mode'!AG:AG,'All Employees by Mode'!$C:$C,"="&amp;$C68,'All Employees by Mode'!$BE:$BE,"=No"),SUMIFS('All Employees by Mode'!AG:AG,'All Employees by Mode'!$C:$C,"="&amp;$C68))</f>
        <v>38</v>
      </c>
      <c r="R68" s="160">
        <f>IF($AF$1,SUMIFS('All Employees by Mode'!AI:AI,'All Employees by Mode'!$C:$C,"="&amp;$C68,'All Employees by Mode'!$BE:$BE,"=No"),SUMIFS('All Employees by Mode'!AI:AI,'All Employees by Mode'!$C:$C,"="&amp;$C68))</f>
        <v>10273.135</v>
      </c>
      <c r="S68" s="161">
        <f>IF($AF$1,SUMIFS('All Employees by Mode'!AK:AK,'All Employees by Mode'!$C:$C,"="&amp;$C68,'All Employees by Mode'!$BE:$BE,"=No"),SUMIFS('All Employees by Mode'!AK:AK,'All Employees by Mode'!$C:$C,"="&amp;$C68))</f>
        <v>331059094</v>
      </c>
      <c r="T68" s="161">
        <f>IF($AF$1,SUMIFS('All Employees by Mode'!AM:AM,'All Employees by Mode'!$C:$C,"="&amp;$C68,'All Employees by Mode'!$BE:$BE,"=No"),SUMIFS('All Employees by Mode'!AM:AM,'All Employees by Mode'!$C:$C,"="&amp;$C68))</f>
        <v>82514855</v>
      </c>
      <c r="U68" s="161">
        <f>IF($AF$1,SUMIFS('All Employees by Mode'!AO:AO,'All Employees by Mode'!$C:$C,"="&amp;$C68,'All Employees by Mode'!$BE:$BE,"=No"),SUMIFS('All Employees by Mode'!AO:AO,'All Employees by Mode'!$C:$C,"="&amp;$C68))</f>
        <v>23602774</v>
      </c>
      <c r="V68" s="161">
        <f>IF($AF$1,SUMIFS('All Employees by Mode'!AQ:AQ,'All Employees by Mode'!$C:$C,"="&amp;$C68,'All Employees by Mode'!$BE:$BE,"=No"),SUMIFS('All Employees by Mode'!AQ:AQ,'All Employees by Mode'!$C:$C,"="&amp;$C68))</f>
        <v>66565280</v>
      </c>
      <c r="W68" s="161">
        <f>IF($AF$1,SUMIFS('All Employees by Mode'!AS:AS,'All Employees by Mode'!$C:$C,"="&amp;$C68,'All Employees by Mode'!$BE:$BE,"=No"),SUMIFS('All Employees by Mode'!AS:AS,'All Employees by Mode'!$C:$C,"="&amp;$C68))</f>
        <v>503742003</v>
      </c>
      <c r="X68" s="162">
        <f t="shared" si="33"/>
        <v>24.262923123715154</v>
      </c>
      <c r="Y68" s="162">
        <f t="shared" si="34"/>
        <v>26.712541919000788</v>
      </c>
      <c r="Z68" s="162">
        <f t="shared" si="35"/>
        <v>19.917045130432875</v>
      </c>
      <c r="AA68" s="162">
        <f t="shared" si="36"/>
        <v>29.258216243087656</v>
      </c>
      <c r="AB68" s="272">
        <f t="shared" si="37"/>
        <v>24.945386835183125</v>
      </c>
      <c r="AC68" s="97"/>
      <c r="AD68" s="98"/>
      <c r="AE68" s="98"/>
      <c r="AF68" s="98"/>
      <c r="AG68" s="98"/>
      <c r="AH68" s="98"/>
      <c r="AI68" s="98"/>
      <c r="AJ68" s="98"/>
      <c r="AK68" s="98"/>
      <c r="AL68" s="98"/>
      <c r="AM68" s="98"/>
      <c r="AN68" s="98"/>
      <c r="AO68" s="98"/>
      <c r="AP68" s="98"/>
      <c r="AQ68" s="98"/>
      <c r="AR68" s="98"/>
      <c r="AS68" s="98"/>
      <c r="AT68" s="98"/>
      <c r="AU68" s="98"/>
      <c r="AV68" s="98"/>
    </row>
    <row r="69" spans="1:48">
      <c r="A69" s="96"/>
      <c r="B69" s="96"/>
      <c r="C69" s="195" t="s">
        <v>36</v>
      </c>
      <c r="D69" s="196" t="s">
        <v>996</v>
      </c>
      <c r="E69" s="197"/>
      <c r="F69" s="198">
        <f>IF($AF$1,SUMIFS('All Employees by Mode'!L:L,'All Employees by Mode'!$C:$C,"="&amp;$C69,'All Employees by Mode'!$BE:$BE,"=No"),SUMIFS('All Employees by Mode'!L:L,'All Employees by Mode'!$C:$C,"="&amp;$C69))</f>
        <v>1439</v>
      </c>
      <c r="G69" s="160">
        <f>IF($AF$1,SUMIFS('All Employees by Mode'!M:M,'All Employees by Mode'!$C:$C,"="&amp;$C69,'All Employees by Mode'!$BE:$BE,"=No"),SUMIFS('All Employees by Mode'!M:M,'All Employees by Mode'!$C:$C,"="&amp;$C69))</f>
        <v>5803087</v>
      </c>
      <c r="H69" s="160">
        <f>IF($AF$1,SUMIFS('All Employees by Mode'!O:O,'All Employees by Mode'!$C:$C,"="&amp;$C69,'All Employees by Mode'!$BE:$BE,"=No"),SUMIFS('All Employees by Mode'!O:O,'All Employees by Mode'!$C:$C,"="&amp;$C69))</f>
        <v>1458993</v>
      </c>
      <c r="I69" s="160">
        <f>IF($AF$1,SUMIFS('All Employees by Mode'!Q:Q,'All Employees by Mode'!$C:$C,"="&amp;$C69,'All Employees by Mode'!$BE:$BE,"=No"),SUMIFS('All Employees by Mode'!Q:Q,'All Employees by Mode'!$C:$C,"="&amp;$C69))</f>
        <v>1137008</v>
      </c>
      <c r="J69" s="160">
        <f>IF($AF$1,SUMIFS('All Employees by Mode'!S:S,'All Employees by Mode'!$C:$C,"="&amp;$C69,'All Employees by Mode'!$BE:$BE,"=No"),SUMIFS('All Employees by Mode'!S:S,'All Employees by Mode'!$C:$C,"="&amp;$C69))</f>
        <v>1583197</v>
      </c>
      <c r="K69" s="160">
        <f>IF($AF$1,SUMIFS('All Employees by Mode'!U:U,'All Employees by Mode'!$C:$C,"="&amp;$C69,'All Employees by Mode'!$BE:$BE,"=No"),SUMIFS('All Employees by Mode'!U:U,'All Employees by Mode'!$C:$C,"="&amp;$C69))</f>
        <v>50492</v>
      </c>
      <c r="L69" s="160">
        <f>IF($AF$1,SUMIFS('All Employees by Mode'!W:W,'All Employees by Mode'!$C:$C,"="&amp;$C69,'All Employees by Mode'!$BE:$BE,"=No"),SUMIFS('All Employees by Mode'!W:W,'All Employees by Mode'!$C:$C,"="&amp;$C69))</f>
        <v>10032777</v>
      </c>
      <c r="M69" s="160">
        <f>IF($AF$1,SUMIFS('All Employees by Mode'!Y:Y,'All Employees by Mode'!$C:$C,"="&amp;$C69,'All Employees by Mode'!$BE:$BE,"=No"),SUMIFS('All Employees by Mode'!Y:Y,'All Employees by Mode'!$C:$C,"="&amp;$C69))</f>
        <v>3230.34</v>
      </c>
      <c r="N69" s="160">
        <f>IF($AF$1,SUMIFS('All Employees by Mode'!AA:AA,'All Employees by Mode'!$C:$C,"="&amp;$C69,'All Employees by Mode'!$BE:$BE,"=No"),SUMIFS('All Employees by Mode'!AA:AA,'All Employees by Mode'!$C:$C,"="&amp;$C69))</f>
        <v>669.93</v>
      </c>
      <c r="O69" s="160">
        <f>IF($AF$1,SUMIFS('All Employees by Mode'!AC:AC,'All Employees by Mode'!$C:$C,"="&amp;$C69,'All Employees by Mode'!$BE:$BE,"=No"),SUMIFS('All Employees by Mode'!AC:AC,'All Employees by Mode'!$C:$C,"="&amp;$C69))</f>
        <v>596.4</v>
      </c>
      <c r="P69" s="160">
        <f>IF($AF$1,SUMIFS('All Employees by Mode'!AE:AE,'All Employees by Mode'!$C:$C,"="&amp;$C69,'All Employees by Mode'!$BE:$BE,"=No"),SUMIFS('All Employees by Mode'!AE:AE,'All Employees by Mode'!$C:$C,"="&amp;$C69))</f>
        <v>788.33</v>
      </c>
      <c r="Q69" s="160">
        <f>IF($AF$1,SUMIFS('All Employees by Mode'!AG:AG,'All Employees by Mode'!$C:$C,"="&amp;$C69,'All Employees by Mode'!$BE:$BE,"=No"),SUMIFS('All Employees by Mode'!AG:AG,'All Employees by Mode'!$C:$C,"="&amp;$C69))</f>
        <v>26.66</v>
      </c>
      <c r="R69" s="160">
        <f>IF($AF$1,SUMIFS('All Employees by Mode'!AI:AI,'All Employees by Mode'!$C:$C,"="&amp;$C69,'All Employees by Mode'!$BE:$BE,"=No"),SUMIFS('All Employees by Mode'!AI:AI,'All Employees by Mode'!$C:$C,"="&amp;$C69))</f>
        <v>5311.66</v>
      </c>
      <c r="S69" s="161">
        <f>IF($AF$1,SUMIFS('All Employees by Mode'!AK:AK,'All Employees by Mode'!$C:$C,"="&amp;$C69,'All Employees by Mode'!$BE:$BE,"=No"),SUMIFS('All Employees by Mode'!AK:AK,'All Employees by Mode'!$C:$C,"="&amp;$C69))</f>
        <v>115155554</v>
      </c>
      <c r="T69" s="161">
        <f>IF($AF$1,SUMIFS('All Employees by Mode'!AM:AM,'All Employees by Mode'!$C:$C,"="&amp;$C69,'All Employees by Mode'!$BE:$BE,"=No"),SUMIFS('All Employees by Mode'!AM:AM,'All Employees by Mode'!$C:$C,"="&amp;$C69))</f>
        <v>31867049</v>
      </c>
      <c r="U69" s="161">
        <f>IF($AF$1,SUMIFS('All Employees by Mode'!AO:AO,'All Employees by Mode'!$C:$C,"="&amp;$C69,'All Employees by Mode'!$BE:$BE,"=No"),SUMIFS('All Employees by Mode'!AO:AO,'All Employees by Mode'!$C:$C,"="&amp;$C69))</f>
        <v>27574848</v>
      </c>
      <c r="V69" s="161">
        <f>IF($AF$1,SUMIFS('All Employees by Mode'!AQ:AQ,'All Employees by Mode'!$C:$C,"="&amp;$C69,'All Employees by Mode'!$BE:$BE,"=No"),SUMIFS('All Employees by Mode'!AQ:AQ,'All Employees by Mode'!$C:$C,"="&amp;$C69))</f>
        <v>49942453</v>
      </c>
      <c r="W69" s="161">
        <f>IF($AF$1,SUMIFS('All Employees by Mode'!AS:AS,'All Employees by Mode'!$C:$C,"="&amp;$C69,'All Employees by Mode'!$BE:$BE,"=No"),SUMIFS('All Employees by Mode'!AS:AS,'All Employees by Mode'!$C:$C,"="&amp;$C69))</f>
        <v>224539904</v>
      </c>
      <c r="X69" s="162">
        <f t="shared" si="33"/>
        <v>19.8438441470893</v>
      </c>
      <c r="Y69" s="162">
        <f t="shared" si="34"/>
        <v>21.841810755774702</v>
      </c>
      <c r="Z69" s="162">
        <f t="shared" si="35"/>
        <v>24.252114321095366</v>
      </c>
      <c r="AA69" s="162">
        <f t="shared" si="36"/>
        <v>31.545318112654332</v>
      </c>
      <c r="AB69" s="272">
        <f t="shared" si="37"/>
        <v>22.493838234432296</v>
      </c>
      <c r="AC69" s="97"/>
      <c r="AD69" s="98"/>
      <c r="AE69" s="98"/>
      <c r="AF69" s="98"/>
      <c r="AG69" s="98"/>
      <c r="AH69" s="98"/>
      <c r="AI69" s="98"/>
      <c r="AJ69" s="98"/>
      <c r="AK69" s="98"/>
      <c r="AL69" s="98"/>
      <c r="AM69" s="98"/>
      <c r="AN69" s="98"/>
      <c r="AO69" s="98"/>
      <c r="AP69" s="98"/>
      <c r="AQ69" s="98"/>
      <c r="AR69" s="98"/>
      <c r="AS69" s="98"/>
      <c r="AT69" s="98"/>
      <c r="AU69" s="98"/>
      <c r="AV69" s="98"/>
    </row>
    <row r="70" spans="1:48">
      <c r="A70" s="96"/>
      <c r="B70" s="96"/>
      <c r="C70" s="195" t="s">
        <v>997</v>
      </c>
      <c r="D70" s="196" t="s">
        <v>998</v>
      </c>
      <c r="E70" s="197"/>
      <c r="F70" s="198">
        <f>IF($AF$1,SUMIFS('All Employees by Mode'!L:L,'All Employees by Mode'!$C:$C,"="&amp;$C70,'All Employees by Mode'!$BE:$BE,"=No"),SUMIFS('All Employees by Mode'!L:L,'All Employees by Mode'!$C:$C,"="&amp;$C70))</f>
        <v>0</v>
      </c>
      <c r="G70" s="160">
        <f>IF($AF$1,SUMIFS('All Employees by Mode'!M:M,'All Employees by Mode'!$C:$C,"="&amp;$C70,'All Employees by Mode'!$BE:$BE,"=No"),SUMIFS('All Employees by Mode'!M:M,'All Employees by Mode'!$C:$C,"="&amp;$C70))</f>
        <v>0</v>
      </c>
      <c r="H70" s="160">
        <f>IF($AF$1,SUMIFS('All Employees by Mode'!O:O,'All Employees by Mode'!$C:$C,"="&amp;$C70,'All Employees by Mode'!$BE:$BE,"=No"),SUMIFS('All Employees by Mode'!O:O,'All Employees by Mode'!$C:$C,"="&amp;$C70))</f>
        <v>0</v>
      </c>
      <c r="I70" s="160">
        <f>IF($AF$1,SUMIFS('All Employees by Mode'!Q:Q,'All Employees by Mode'!$C:$C,"="&amp;$C70,'All Employees by Mode'!$BE:$BE,"=No"),SUMIFS('All Employees by Mode'!Q:Q,'All Employees by Mode'!$C:$C,"="&amp;$C70))</f>
        <v>0</v>
      </c>
      <c r="J70" s="160">
        <f>IF($AF$1,SUMIFS('All Employees by Mode'!S:S,'All Employees by Mode'!$C:$C,"="&amp;$C70,'All Employees by Mode'!$BE:$BE,"=No"),SUMIFS('All Employees by Mode'!S:S,'All Employees by Mode'!$C:$C,"="&amp;$C70))</f>
        <v>0</v>
      </c>
      <c r="K70" s="160">
        <f>IF($AF$1,SUMIFS('All Employees by Mode'!U:U,'All Employees by Mode'!$C:$C,"="&amp;$C70,'All Employees by Mode'!$BE:$BE,"=No"),SUMIFS('All Employees by Mode'!U:U,'All Employees by Mode'!$C:$C,"="&amp;$C70))</f>
        <v>0</v>
      </c>
      <c r="L70" s="160">
        <f>IF($AF$1,SUMIFS('All Employees by Mode'!W:W,'All Employees by Mode'!$C:$C,"="&amp;$C70,'All Employees by Mode'!$BE:$BE,"=No"),SUMIFS('All Employees by Mode'!W:W,'All Employees by Mode'!$C:$C,"="&amp;$C70))</f>
        <v>0</v>
      </c>
      <c r="M70" s="160">
        <f>IF($AF$1,SUMIFS('All Employees by Mode'!Y:Y,'All Employees by Mode'!$C:$C,"="&amp;$C70,'All Employees by Mode'!$BE:$BE,"=No"),SUMIFS('All Employees by Mode'!Y:Y,'All Employees by Mode'!$C:$C,"="&amp;$C70))</f>
        <v>0</v>
      </c>
      <c r="N70" s="160">
        <f>IF($AF$1,SUMIFS('All Employees by Mode'!AA:AA,'All Employees by Mode'!$C:$C,"="&amp;$C70,'All Employees by Mode'!$BE:$BE,"=No"),SUMIFS('All Employees by Mode'!AA:AA,'All Employees by Mode'!$C:$C,"="&amp;$C70))</f>
        <v>0</v>
      </c>
      <c r="O70" s="160">
        <f>IF($AF$1,SUMIFS('All Employees by Mode'!AC:AC,'All Employees by Mode'!$C:$C,"="&amp;$C70,'All Employees by Mode'!$BE:$BE,"=No"),SUMIFS('All Employees by Mode'!AC:AC,'All Employees by Mode'!$C:$C,"="&amp;$C70))</f>
        <v>0</v>
      </c>
      <c r="P70" s="160">
        <f>IF($AF$1,SUMIFS('All Employees by Mode'!AE:AE,'All Employees by Mode'!$C:$C,"="&amp;$C70,'All Employees by Mode'!$BE:$BE,"=No"),SUMIFS('All Employees by Mode'!AE:AE,'All Employees by Mode'!$C:$C,"="&amp;$C70))</f>
        <v>0</v>
      </c>
      <c r="Q70" s="160">
        <f>IF($AF$1,SUMIFS('All Employees by Mode'!AG:AG,'All Employees by Mode'!$C:$C,"="&amp;$C70,'All Employees by Mode'!$BE:$BE,"=No"),SUMIFS('All Employees by Mode'!AG:AG,'All Employees by Mode'!$C:$C,"="&amp;$C70))</f>
        <v>0</v>
      </c>
      <c r="R70" s="160">
        <f>IF($AF$1,SUMIFS('All Employees by Mode'!AI:AI,'All Employees by Mode'!$C:$C,"="&amp;$C70,'All Employees by Mode'!$BE:$BE,"=No"),SUMIFS('All Employees by Mode'!AI:AI,'All Employees by Mode'!$C:$C,"="&amp;$C70))</f>
        <v>0</v>
      </c>
      <c r="S70" s="161">
        <f>IF($AF$1,SUMIFS('All Employees by Mode'!AK:AK,'All Employees by Mode'!$C:$C,"="&amp;$C70,'All Employees by Mode'!$BE:$BE,"=No"),SUMIFS('All Employees by Mode'!AK:AK,'All Employees by Mode'!$C:$C,"="&amp;$C70))</f>
        <v>0</v>
      </c>
      <c r="T70" s="161">
        <f>IF($AF$1,SUMIFS('All Employees by Mode'!AM:AM,'All Employees by Mode'!$C:$C,"="&amp;$C70,'All Employees by Mode'!$BE:$BE,"=No"),SUMIFS('All Employees by Mode'!AM:AM,'All Employees by Mode'!$C:$C,"="&amp;$C70))</f>
        <v>0</v>
      </c>
      <c r="U70" s="161">
        <f>IF($AF$1,SUMIFS('All Employees by Mode'!AO:AO,'All Employees by Mode'!$C:$C,"="&amp;$C70,'All Employees by Mode'!$BE:$BE,"=No"),SUMIFS('All Employees by Mode'!AO:AO,'All Employees by Mode'!$C:$C,"="&amp;$C70))</f>
        <v>0</v>
      </c>
      <c r="V70" s="161">
        <f>IF($AF$1,SUMIFS('All Employees by Mode'!AQ:AQ,'All Employees by Mode'!$C:$C,"="&amp;$C70,'All Employees by Mode'!$BE:$BE,"=No"),SUMIFS('All Employees by Mode'!AQ:AQ,'All Employees by Mode'!$C:$C,"="&amp;$C70))</f>
        <v>0</v>
      </c>
      <c r="W70" s="161">
        <f>IF($AF$1,SUMIFS('All Employees by Mode'!AS:AS,'All Employees by Mode'!$C:$C,"="&amp;$C70,'All Employees by Mode'!$BE:$BE,"=No"),SUMIFS('All Employees by Mode'!AS:AS,'All Employees by Mode'!$C:$C,"="&amp;$C70))</f>
        <v>0</v>
      </c>
      <c r="X70" s="162" t="str">
        <f t="shared" si="33"/>
        <v>-</v>
      </c>
      <c r="Y70" s="162" t="str">
        <f t="shared" si="34"/>
        <v>-</v>
      </c>
      <c r="Z70" s="162" t="str">
        <f t="shared" si="35"/>
        <v>-</v>
      </c>
      <c r="AA70" s="162" t="str">
        <f t="shared" si="36"/>
        <v>-</v>
      </c>
      <c r="AB70" s="272" t="str">
        <f t="shared" si="37"/>
        <v>-</v>
      </c>
      <c r="AC70" s="97"/>
      <c r="AD70" s="98"/>
      <c r="AE70" s="98"/>
      <c r="AF70" s="98"/>
      <c r="AG70" s="98"/>
      <c r="AH70" s="98"/>
      <c r="AI70" s="98"/>
      <c r="AJ70" s="98"/>
      <c r="AK70" s="98"/>
      <c r="AL70" s="98"/>
      <c r="AM70" s="98"/>
      <c r="AN70" s="98"/>
      <c r="AO70" s="98"/>
      <c r="AP70" s="98"/>
      <c r="AQ70" s="98"/>
      <c r="AR70" s="98"/>
      <c r="AS70" s="98"/>
      <c r="AT70" s="98"/>
      <c r="AU70" s="98"/>
      <c r="AV70" s="98"/>
    </row>
    <row r="71" spans="1:48">
      <c r="A71" s="96"/>
      <c r="B71" s="96"/>
      <c r="C71" s="195" t="s">
        <v>824</v>
      </c>
      <c r="D71" s="196" t="s">
        <v>999</v>
      </c>
      <c r="E71" s="197"/>
      <c r="F71" s="198">
        <f>IF($AF$1,SUMIFS('All Employees by Mode'!L:L,'All Employees by Mode'!$C:$C,"="&amp;$C71,'All Employees by Mode'!$BE:$BE,"=No"),SUMIFS('All Employees by Mode'!L:L,'All Employees by Mode'!$C:$C,"="&amp;$C71))</f>
        <v>0</v>
      </c>
      <c r="G71" s="160">
        <f>IF($AF$1,SUMIFS('All Employees by Mode'!M:M,'All Employees by Mode'!$C:$C,"="&amp;$C71,'All Employees by Mode'!$BE:$BE,"=No"),SUMIFS('All Employees by Mode'!M:M,'All Employees by Mode'!$C:$C,"="&amp;$C71))</f>
        <v>0</v>
      </c>
      <c r="H71" s="160">
        <f>IF($AF$1,SUMIFS('All Employees by Mode'!O:O,'All Employees by Mode'!$C:$C,"="&amp;$C71,'All Employees by Mode'!$BE:$BE,"=No"),SUMIFS('All Employees by Mode'!O:O,'All Employees by Mode'!$C:$C,"="&amp;$C71))</f>
        <v>0</v>
      </c>
      <c r="I71" s="160">
        <f>IF($AF$1,SUMIFS('All Employees by Mode'!Q:Q,'All Employees by Mode'!$C:$C,"="&amp;$C71,'All Employees by Mode'!$BE:$BE,"=No"),SUMIFS('All Employees by Mode'!Q:Q,'All Employees by Mode'!$C:$C,"="&amp;$C71))</f>
        <v>0</v>
      </c>
      <c r="J71" s="160">
        <f>IF($AF$1,SUMIFS('All Employees by Mode'!S:S,'All Employees by Mode'!$C:$C,"="&amp;$C71,'All Employees by Mode'!$BE:$BE,"=No"),SUMIFS('All Employees by Mode'!S:S,'All Employees by Mode'!$C:$C,"="&amp;$C71))</f>
        <v>0</v>
      </c>
      <c r="K71" s="160">
        <f>IF($AF$1,SUMIFS('All Employees by Mode'!U:U,'All Employees by Mode'!$C:$C,"="&amp;$C71,'All Employees by Mode'!$BE:$BE,"=No"),SUMIFS('All Employees by Mode'!U:U,'All Employees by Mode'!$C:$C,"="&amp;$C71))</f>
        <v>0</v>
      </c>
      <c r="L71" s="160">
        <f>IF($AF$1,SUMIFS('All Employees by Mode'!W:W,'All Employees by Mode'!$C:$C,"="&amp;$C71,'All Employees by Mode'!$BE:$BE,"=No"),SUMIFS('All Employees by Mode'!W:W,'All Employees by Mode'!$C:$C,"="&amp;$C71))</f>
        <v>0</v>
      </c>
      <c r="M71" s="160">
        <f>IF($AF$1,SUMIFS('All Employees by Mode'!Y:Y,'All Employees by Mode'!$C:$C,"="&amp;$C71,'All Employees by Mode'!$BE:$BE,"=No"),SUMIFS('All Employees by Mode'!Y:Y,'All Employees by Mode'!$C:$C,"="&amp;$C71))</f>
        <v>0</v>
      </c>
      <c r="N71" s="160">
        <f>IF($AF$1,SUMIFS('All Employees by Mode'!AA:AA,'All Employees by Mode'!$C:$C,"="&amp;$C71,'All Employees by Mode'!$BE:$BE,"=No"),SUMIFS('All Employees by Mode'!AA:AA,'All Employees by Mode'!$C:$C,"="&amp;$C71))</f>
        <v>0</v>
      </c>
      <c r="O71" s="160">
        <f>IF($AF$1,SUMIFS('All Employees by Mode'!AC:AC,'All Employees by Mode'!$C:$C,"="&amp;$C71,'All Employees by Mode'!$BE:$BE,"=No"),SUMIFS('All Employees by Mode'!AC:AC,'All Employees by Mode'!$C:$C,"="&amp;$C71))</f>
        <v>0</v>
      </c>
      <c r="P71" s="160">
        <f>IF($AF$1,SUMIFS('All Employees by Mode'!AE:AE,'All Employees by Mode'!$C:$C,"="&amp;$C71,'All Employees by Mode'!$BE:$BE,"=No"),SUMIFS('All Employees by Mode'!AE:AE,'All Employees by Mode'!$C:$C,"="&amp;$C71))</f>
        <v>0</v>
      </c>
      <c r="Q71" s="160">
        <f>IF($AF$1,SUMIFS('All Employees by Mode'!AG:AG,'All Employees by Mode'!$C:$C,"="&amp;$C71,'All Employees by Mode'!$BE:$BE,"=No"),SUMIFS('All Employees by Mode'!AG:AG,'All Employees by Mode'!$C:$C,"="&amp;$C71))</f>
        <v>0</v>
      </c>
      <c r="R71" s="160">
        <f>IF($AF$1,SUMIFS('All Employees by Mode'!AI:AI,'All Employees by Mode'!$C:$C,"="&amp;$C71,'All Employees by Mode'!$BE:$BE,"=No"),SUMIFS('All Employees by Mode'!AI:AI,'All Employees by Mode'!$C:$C,"="&amp;$C71))</f>
        <v>0</v>
      </c>
      <c r="S71" s="161">
        <f>IF($AF$1,SUMIFS('All Employees by Mode'!AK:AK,'All Employees by Mode'!$C:$C,"="&amp;$C71,'All Employees by Mode'!$BE:$BE,"=No"),SUMIFS('All Employees by Mode'!AK:AK,'All Employees by Mode'!$C:$C,"="&amp;$C71))</f>
        <v>0</v>
      </c>
      <c r="T71" s="161">
        <f>IF($AF$1,SUMIFS('All Employees by Mode'!AM:AM,'All Employees by Mode'!$C:$C,"="&amp;$C71,'All Employees by Mode'!$BE:$BE,"=No"),SUMIFS('All Employees by Mode'!AM:AM,'All Employees by Mode'!$C:$C,"="&amp;$C71))</f>
        <v>0</v>
      </c>
      <c r="U71" s="161">
        <f>IF($AF$1,SUMIFS('All Employees by Mode'!AO:AO,'All Employees by Mode'!$C:$C,"="&amp;$C71,'All Employees by Mode'!$BE:$BE,"=No"),SUMIFS('All Employees by Mode'!AO:AO,'All Employees by Mode'!$C:$C,"="&amp;$C71))</f>
        <v>0</v>
      </c>
      <c r="V71" s="161">
        <f>IF($AF$1,SUMIFS('All Employees by Mode'!AQ:AQ,'All Employees by Mode'!$C:$C,"="&amp;$C71,'All Employees by Mode'!$BE:$BE,"=No"),SUMIFS('All Employees by Mode'!AQ:AQ,'All Employees by Mode'!$C:$C,"="&amp;$C71))</f>
        <v>0</v>
      </c>
      <c r="W71" s="161">
        <f>IF($AF$1,SUMIFS('All Employees by Mode'!AS:AS,'All Employees by Mode'!$C:$C,"="&amp;$C71,'All Employees by Mode'!$BE:$BE,"=No"),SUMIFS('All Employees by Mode'!AS:AS,'All Employees by Mode'!$C:$C,"="&amp;$C71))</f>
        <v>0</v>
      </c>
      <c r="X71" s="162" t="str">
        <f t="shared" si="33"/>
        <v>-</v>
      </c>
      <c r="Y71" s="162" t="str">
        <f t="shared" si="34"/>
        <v>-</v>
      </c>
      <c r="Z71" s="162" t="str">
        <f t="shared" si="35"/>
        <v>-</v>
      </c>
      <c r="AA71" s="162" t="str">
        <f t="shared" si="36"/>
        <v>-</v>
      </c>
      <c r="AB71" s="272" t="str">
        <f t="shared" si="37"/>
        <v>-</v>
      </c>
      <c r="AC71" s="97"/>
      <c r="AD71" s="98"/>
      <c r="AE71" s="98"/>
      <c r="AF71" s="98"/>
      <c r="AG71" s="98"/>
      <c r="AH71" s="98"/>
      <c r="AI71" s="98"/>
      <c r="AJ71" s="98"/>
      <c r="AK71" s="98"/>
      <c r="AL71" s="98"/>
      <c r="AM71" s="98"/>
      <c r="AN71" s="98"/>
      <c r="AO71" s="98"/>
      <c r="AP71" s="98"/>
      <c r="AQ71" s="98"/>
      <c r="AR71" s="98"/>
      <c r="AS71" s="98"/>
      <c r="AT71" s="98"/>
      <c r="AU71" s="98"/>
      <c r="AV71" s="98"/>
    </row>
    <row r="72" spans="1:48">
      <c r="A72" s="96"/>
      <c r="B72" s="96"/>
      <c r="C72" s="195" t="s">
        <v>38</v>
      </c>
      <c r="D72" s="196" t="s">
        <v>1000</v>
      </c>
      <c r="E72" s="197"/>
      <c r="F72" s="198">
        <f>IF($AF$1,SUMIFS('All Employees by Mode'!L:L,'All Employees by Mode'!$C:$C,"="&amp;$C72,'All Employees by Mode'!$BE:$BE,"=No"),SUMIFS('All Employees by Mode'!L:L,'All Employees by Mode'!$C:$C,"="&amp;$C72))</f>
        <v>456</v>
      </c>
      <c r="G72" s="160">
        <f>IF($AF$1,SUMIFS('All Employees by Mode'!M:M,'All Employees by Mode'!$C:$C,"="&amp;$C72,'All Employees by Mode'!$BE:$BE,"=No"),SUMIFS('All Employees by Mode'!M:M,'All Employees by Mode'!$C:$C,"="&amp;$C72))</f>
        <v>1059097</v>
      </c>
      <c r="H72" s="160">
        <f>IF($AF$1,SUMIFS('All Employees by Mode'!O:O,'All Employees by Mode'!$C:$C,"="&amp;$C72,'All Employees by Mode'!$BE:$BE,"=No"),SUMIFS('All Employees by Mode'!O:O,'All Employees by Mode'!$C:$C,"="&amp;$C72))</f>
        <v>156470</v>
      </c>
      <c r="I72" s="160">
        <f>IF($AF$1,SUMIFS('All Employees by Mode'!Q:Q,'All Employees by Mode'!$C:$C,"="&amp;$C72,'All Employees by Mode'!$BE:$BE,"=No"),SUMIFS('All Employees by Mode'!Q:Q,'All Employees by Mode'!$C:$C,"="&amp;$C72))</f>
        <v>26353</v>
      </c>
      <c r="J72" s="160">
        <f>IF($AF$1,SUMIFS('All Employees by Mode'!S:S,'All Employees by Mode'!$C:$C,"="&amp;$C72,'All Employees by Mode'!$BE:$BE,"=No"),SUMIFS('All Employees by Mode'!S:S,'All Employees by Mode'!$C:$C,"="&amp;$C72))</f>
        <v>115151</v>
      </c>
      <c r="K72" s="160">
        <f>IF($AF$1,SUMIFS('All Employees by Mode'!U:U,'All Employees by Mode'!$C:$C,"="&amp;$C72,'All Employees by Mode'!$BE:$BE,"=No"),SUMIFS('All Employees by Mode'!U:U,'All Employees by Mode'!$C:$C,"="&amp;$C72))</f>
        <v>0</v>
      </c>
      <c r="L72" s="160">
        <f>IF($AF$1,SUMIFS('All Employees by Mode'!W:W,'All Employees by Mode'!$C:$C,"="&amp;$C72,'All Employees by Mode'!$BE:$BE,"=No"),SUMIFS('All Employees by Mode'!W:W,'All Employees by Mode'!$C:$C,"="&amp;$C72))</f>
        <v>1357071</v>
      </c>
      <c r="M72" s="160">
        <f>IF($AF$1,SUMIFS('All Employees by Mode'!Y:Y,'All Employees by Mode'!$C:$C,"="&amp;$C72,'All Employees by Mode'!$BE:$BE,"=No"),SUMIFS('All Employees by Mode'!Y:Y,'All Employees by Mode'!$C:$C,"="&amp;$C72))</f>
        <v>750.59</v>
      </c>
      <c r="N72" s="160">
        <f>IF($AF$1,SUMIFS('All Employees by Mode'!AA:AA,'All Employees by Mode'!$C:$C,"="&amp;$C72,'All Employees by Mode'!$BE:$BE,"=No"),SUMIFS('All Employees by Mode'!AA:AA,'All Employees by Mode'!$C:$C,"="&amp;$C72))</f>
        <v>93.69</v>
      </c>
      <c r="O72" s="160">
        <f>IF($AF$1,SUMIFS('All Employees by Mode'!AC:AC,'All Employees by Mode'!$C:$C,"="&amp;$C72,'All Employees by Mode'!$BE:$BE,"=No"),SUMIFS('All Employees by Mode'!AC:AC,'All Employees by Mode'!$C:$C,"="&amp;$C72))</f>
        <v>23.04</v>
      </c>
      <c r="P72" s="160">
        <f>IF($AF$1,SUMIFS('All Employees by Mode'!AE:AE,'All Employees by Mode'!$C:$C,"="&amp;$C72,'All Employees by Mode'!$BE:$BE,"=No"),SUMIFS('All Employees by Mode'!AE:AE,'All Employees by Mode'!$C:$C,"="&amp;$C72))</f>
        <v>70.009999999999991</v>
      </c>
      <c r="Q72" s="160">
        <f>IF($AF$1,SUMIFS('All Employees by Mode'!AG:AG,'All Employees by Mode'!$C:$C,"="&amp;$C72,'All Employees by Mode'!$BE:$BE,"=No"),SUMIFS('All Employees by Mode'!AG:AG,'All Employees by Mode'!$C:$C,"="&amp;$C72))</f>
        <v>0</v>
      </c>
      <c r="R72" s="160">
        <f>IF($AF$1,SUMIFS('All Employees by Mode'!AI:AI,'All Employees by Mode'!$C:$C,"="&amp;$C72,'All Employees by Mode'!$BE:$BE,"=No"),SUMIFS('All Employees by Mode'!AI:AI,'All Employees by Mode'!$C:$C,"="&amp;$C72))</f>
        <v>937.33</v>
      </c>
      <c r="S72" s="161">
        <f>IF($AF$1,SUMIFS('All Employees by Mode'!AK:AK,'All Employees by Mode'!$C:$C,"="&amp;$C72,'All Employees by Mode'!$BE:$BE,"=No"),SUMIFS('All Employees by Mode'!AK:AK,'All Employees by Mode'!$C:$C,"="&amp;$C72))</f>
        <v>20947443</v>
      </c>
      <c r="T72" s="161">
        <f>IF($AF$1,SUMIFS('All Employees by Mode'!AM:AM,'All Employees by Mode'!$C:$C,"="&amp;$C72,'All Employees by Mode'!$BE:$BE,"=No"),SUMIFS('All Employees by Mode'!AM:AM,'All Employees by Mode'!$C:$C,"="&amp;$C72))</f>
        <v>3436297</v>
      </c>
      <c r="U72" s="161">
        <f>IF($AF$1,SUMIFS('All Employees by Mode'!AO:AO,'All Employees by Mode'!$C:$C,"="&amp;$C72,'All Employees by Mode'!$BE:$BE,"=No"),SUMIFS('All Employees by Mode'!AO:AO,'All Employees by Mode'!$C:$C,"="&amp;$C72))</f>
        <v>548310</v>
      </c>
      <c r="V72" s="161">
        <f>IF($AF$1,SUMIFS('All Employees by Mode'!AQ:AQ,'All Employees by Mode'!$C:$C,"="&amp;$C72,'All Employees by Mode'!$BE:$BE,"=No"),SUMIFS('All Employees by Mode'!AQ:AQ,'All Employees by Mode'!$C:$C,"="&amp;$C72))</f>
        <v>3482973</v>
      </c>
      <c r="W72" s="161">
        <f>IF($AF$1,SUMIFS('All Employees by Mode'!AS:AS,'All Employees by Mode'!$C:$C,"="&amp;$C72,'All Employees by Mode'!$BE:$BE,"=No"),SUMIFS('All Employees by Mode'!AS:AS,'All Employees by Mode'!$C:$C,"="&amp;$C72))</f>
        <v>28415023</v>
      </c>
      <c r="X72" s="162">
        <f t="shared" si="33"/>
        <v>19.778587796962885</v>
      </c>
      <c r="Y72" s="162">
        <f t="shared" si="34"/>
        <v>21.961379178117213</v>
      </c>
      <c r="Z72" s="162">
        <f t="shared" si="35"/>
        <v>20.806359807232575</v>
      </c>
      <c r="AA72" s="162">
        <f t="shared" si="36"/>
        <v>30.24700610502731</v>
      </c>
      <c r="AB72" s="272">
        <f t="shared" si="37"/>
        <v>20.9384940065774</v>
      </c>
      <c r="AC72" s="97"/>
      <c r="AD72" s="98"/>
      <c r="AE72" s="98"/>
      <c r="AF72" s="98"/>
      <c r="AG72" s="98"/>
      <c r="AH72" s="98"/>
      <c r="AI72" s="98"/>
      <c r="AJ72" s="98"/>
      <c r="AK72" s="98"/>
      <c r="AL72" s="98"/>
      <c r="AM72" s="98"/>
      <c r="AN72" s="98"/>
      <c r="AO72" s="98"/>
      <c r="AP72" s="98"/>
      <c r="AQ72" s="98"/>
      <c r="AR72" s="98"/>
      <c r="AS72" s="98"/>
      <c r="AT72" s="98"/>
      <c r="AU72" s="98"/>
      <c r="AV72" s="98"/>
    </row>
    <row r="73" spans="1:48">
      <c r="A73" s="96"/>
      <c r="B73" s="96"/>
      <c r="C73" s="195" t="s">
        <v>2</v>
      </c>
      <c r="D73" s="196" t="s">
        <v>1001</v>
      </c>
      <c r="E73" s="197"/>
      <c r="F73" s="198">
        <f>IF($AF$1,SUMIFS('All Employees by Mode'!L:L,'All Employees by Mode'!$C:$C,"="&amp;$C73,'All Employees by Mode'!$BE:$BE,"=No"),SUMIFS('All Employees by Mode'!L:L,'All Employees by Mode'!$C:$C,"="&amp;$C73))</f>
        <v>63</v>
      </c>
      <c r="G73" s="160">
        <f>IF($AF$1,SUMIFS('All Employees by Mode'!M:M,'All Employees by Mode'!$C:$C,"="&amp;$C73,'All Employees by Mode'!$BE:$BE,"=No"),SUMIFS('All Employees by Mode'!M:M,'All Employees by Mode'!$C:$C,"="&amp;$C73))</f>
        <v>172977</v>
      </c>
      <c r="H73" s="160">
        <f>IF($AF$1,SUMIFS('All Employees by Mode'!O:O,'All Employees by Mode'!$C:$C,"="&amp;$C73,'All Employees by Mode'!$BE:$BE,"=No"),SUMIFS('All Employees by Mode'!O:O,'All Employees by Mode'!$C:$C,"="&amp;$C73))</f>
        <v>40591</v>
      </c>
      <c r="I73" s="160">
        <f>IF($AF$1,SUMIFS('All Employees by Mode'!Q:Q,'All Employees by Mode'!$C:$C,"="&amp;$C73,'All Employees by Mode'!$BE:$BE,"=No"),SUMIFS('All Employees by Mode'!Q:Q,'All Employees by Mode'!$C:$C,"="&amp;$C73))</f>
        <v>0</v>
      </c>
      <c r="J73" s="160">
        <f>IF($AF$1,SUMIFS('All Employees by Mode'!S:S,'All Employees by Mode'!$C:$C,"="&amp;$C73,'All Employees by Mode'!$BE:$BE,"=No"),SUMIFS('All Employees by Mode'!S:S,'All Employees by Mode'!$C:$C,"="&amp;$C73))</f>
        <v>14663</v>
      </c>
      <c r="K73" s="160">
        <f>IF($AF$1,SUMIFS('All Employees by Mode'!U:U,'All Employees by Mode'!$C:$C,"="&amp;$C73,'All Employees by Mode'!$BE:$BE,"=No"),SUMIFS('All Employees by Mode'!U:U,'All Employees by Mode'!$C:$C,"="&amp;$C73))</f>
        <v>0</v>
      </c>
      <c r="L73" s="160">
        <f>IF($AF$1,SUMIFS('All Employees by Mode'!W:W,'All Employees by Mode'!$C:$C,"="&amp;$C73,'All Employees by Mode'!$BE:$BE,"=No"),SUMIFS('All Employees by Mode'!W:W,'All Employees by Mode'!$C:$C,"="&amp;$C73))</f>
        <v>228231</v>
      </c>
      <c r="M73" s="160">
        <f>IF($AF$1,SUMIFS('All Employees by Mode'!Y:Y,'All Employees by Mode'!$C:$C,"="&amp;$C73,'All Employees by Mode'!$BE:$BE,"=No"),SUMIFS('All Employees by Mode'!Y:Y,'All Employees by Mode'!$C:$C,"="&amp;$C73))</f>
        <v>92.11</v>
      </c>
      <c r="N73" s="160">
        <f>IF($AF$1,SUMIFS('All Employees by Mode'!AA:AA,'All Employees by Mode'!$C:$C,"="&amp;$C73,'All Employees by Mode'!$BE:$BE,"=No"),SUMIFS('All Employees by Mode'!AA:AA,'All Employees by Mode'!$C:$C,"="&amp;$C73))</f>
        <v>22</v>
      </c>
      <c r="O73" s="160">
        <f>IF($AF$1,SUMIFS('All Employees by Mode'!AC:AC,'All Employees by Mode'!$C:$C,"="&amp;$C73,'All Employees by Mode'!$BE:$BE,"=No"),SUMIFS('All Employees by Mode'!AC:AC,'All Employees by Mode'!$C:$C,"="&amp;$C73))</f>
        <v>0</v>
      </c>
      <c r="P73" s="160">
        <f>IF($AF$1,SUMIFS('All Employees by Mode'!AE:AE,'All Employees by Mode'!$C:$C,"="&amp;$C73,'All Employees by Mode'!$BE:$BE,"=No"),SUMIFS('All Employees by Mode'!AE:AE,'All Employees by Mode'!$C:$C,"="&amp;$C73))</f>
        <v>7.93</v>
      </c>
      <c r="Q73" s="160">
        <f>IF($AF$1,SUMIFS('All Employees by Mode'!AG:AG,'All Employees by Mode'!$C:$C,"="&amp;$C73,'All Employees by Mode'!$BE:$BE,"=No"),SUMIFS('All Employees by Mode'!AG:AG,'All Employees by Mode'!$C:$C,"="&amp;$C73))</f>
        <v>0</v>
      </c>
      <c r="R73" s="160">
        <f>IF($AF$1,SUMIFS('All Employees by Mode'!AI:AI,'All Employees by Mode'!$C:$C,"="&amp;$C73,'All Employees by Mode'!$BE:$BE,"=No"),SUMIFS('All Employees by Mode'!AI:AI,'All Employees by Mode'!$C:$C,"="&amp;$C73))</f>
        <v>122.04</v>
      </c>
      <c r="S73" s="161">
        <f>IF($AF$1,SUMIFS('All Employees by Mode'!AK:AK,'All Employees by Mode'!$C:$C,"="&amp;$C73,'All Employees by Mode'!$BE:$BE,"=No"),SUMIFS('All Employees by Mode'!AK:AK,'All Employees by Mode'!$C:$C,"="&amp;$C73))</f>
        <v>2466441</v>
      </c>
      <c r="T73" s="161">
        <f>IF($AF$1,SUMIFS('All Employees by Mode'!AM:AM,'All Employees by Mode'!$C:$C,"="&amp;$C73,'All Employees by Mode'!$BE:$BE,"=No"),SUMIFS('All Employees by Mode'!AM:AM,'All Employees by Mode'!$C:$C,"="&amp;$C73))</f>
        <v>663255</v>
      </c>
      <c r="U73" s="161">
        <f>IF($AF$1,SUMIFS('All Employees by Mode'!AO:AO,'All Employees by Mode'!$C:$C,"="&amp;$C73,'All Employees by Mode'!$BE:$BE,"=No"),SUMIFS('All Employees by Mode'!AO:AO,'All Employees by Mode'!$C:$C,"="&amp;$C73))</f>
        <v>0</v>
      </c>
      <c r="V73" s="161">
        <f>IF($AF$1,SUMIFS('All Employees by Mode'!AQ:AQ,'All Employees by Mode'!$C:$C,"="&amp;$C73,'All Employees by Mode'!$BE:$BE,"=No"),SUMIFS('All Employees by Mode'!AQ:AQ,'All Employees by Mode'!$C:$C,"="&amp;$C73))</f>
        <v>518514</v>
      </c>
      <c r="W73" s="161">
        <f>IF($AF$1,SUMIFS('All Employees by Mode'!AS:AS,'All Employees by Mode'!$C:$C,"="&amp;$C73,'All Employees by Mode'!$BE:$BE,"=No"),SUMIFS('All Employees by Mode'!AS:AS,'All Employees by Mode'!$C:$C,"="&amp;$C73))</f>
        <v>3648210</v>
      </c>
      <c r="X73" s="162">
        <f t="shared" si="33"/>
        <v>14.258780069026518</v>
      </c>
      <c r="Y73" s="162">
        <f t="shared" si="34"/>
        <v>16.339952206154074</v>
      </c>
      <c r="Z73" s="162" t="str">
        <f t="shared" si="35"/>
        <v>-</v>
      </c>
      <c r="AA73" s="162">
        <f t="shared" si="36"/>
        <v>35.36206778967469</v>
      </c>
      <c r="AB73" s="272">
        <f t="shared" si="37"/>
        <v>15.984726001288168</v>
      </c>
      <c r="AC73" s="97"/>
      <c r="AD73" s="98"/>
      <c r="AE73" s="98"/>
      <c r="AF73" s="98"/>
      <c r="AG73" s="98"/>
      <c r="AH73" s="98"/>
      <c r="AI73" s="98"/>
      <c r="AJ73" s="98"/>
      <c r="AK73" s="98"/>
      <c r="AL73" s="98"/>
      <c r="AM73" s="98"/>
      <c r="AN73" s="98"/>
      <c r="AO73" s="98"/>
      <c r="AP73" s="98"/>
      <c r="AQ73" s="98"/>
      <c r="AR73" s="98"/>
      <c r="AS73" s="98"/>
      <c r="AT73" s="98"/>
      <c r="AU73" s="98"/>
      <c r="AV73" s="98"/>
    </row>
    <row r="74" spans="1:48">
      <c r="A74" s="96"/>
      <c r="B74" s="96"/>
      <c r="C74" s="195" t="s">
        <v>40</v>
      </c>
      <c r="D74" s="196" t="s">
        <v>1002</v>
      </c>
      <c r="E74" s="197"/>
      <c r="F74" s="198">
        <f>IF($AF$1,SUMIFS('All Employees by Mode'!L:L,'All Employees by Mode'!$C:$C,"="&amp;$C74,'All Employees by Mode'!$BE:$BE,"=No"),SUMIFS('All Employees by Mode'!L:L,'All Employees by Mode'!$C:$C,"="&amp;$C74))</f>
        <v>5584</v>
      </c>
      <c r="G74" s="160">
        <f>IF($AF$1,SUMIFS('All Employees by Mode'!M:M,'All Employees by Mode'!$C:$C,"="&amp;$C74,'All Employees by Mode'!$BE:$BE,"=No"),SUMIFS('All Employees by Mode'!M:M,'All Employees by Mode'!$C:$C,"="&amp;$C74))</f>
        <v>19402386</v>
      </c>
      <c r="H74" s="160">
        <f>IF($AF$1,SUMIFS('All Employees by Mode'!O:O,'All Employees by Mode'!$C:$C,"="&amp;$C74,'All Employees by Mode'!$BE:$BE,"=No"),SUMIFS('All Employees by Mode'!O:O,'All Employees by Mode'!$C:$C,"="&amp;$C74))</f>
        <v>6152391</v>
      </c>
      <c r="I74" s="160">
        <f>IF($AF$1,SUMIFS('All Employees by Mode'!Q:Q,'All Employees by Mode'!$C:$C,"="&amp;$C74,'All Employees by Mode'!$BE:$BE,"=No"),SUMIFS('All Employees by Mode'!Q:Q,'All Employees by Mode'!$C:$C,"="&amp;$C74))</f>
        <v>4198580</v>
      </c>
      <c r="J74" s="160">
        <f>IF($AF$1,SUMIFS('All Employees by Mode'!S:S,'All Employees by Mode'!$C:$C,"="&amp;$C74,'All Employees by Mode'!$BE:$BE,"=No"),SUMIFS('All Employees by Mode'!S:S,'All Employees by Mode'!$C:$C,"="&amp;$C74))</f>
        <v>2739856</v>
      </c>
      <c r="K74" s="160">
        <f>IF($AF$1,SUMIFS('All Employees by Mode'!U:U,'All Employees by Mode'!$C:$C,"="&amp;$C74,'All Employees by Mode'!$BE:$BE,"=No"),SUMIFS('All Employees by Mode'!U:U,'All Employees by Mode'!$C:$C,"="&amp;$C74))</f>
        <v>1641242</v>
      </c>
      <c r="L74" s="160">
        <f>IF($AF$1,SUMIFS('All Employees by Mode'!W:W,'All Employees by Mode'!$C:$C,"="&amp;$C74,'All Employees by Mode'!$BE:$BE,"=No"),SUMIFS('All Employees by Mode'!W:W,'All Employees by Mode'!$C:$C,"="&amp;$C74))</f>
        <v>34134455</v>
      </c>
      <c r="M74" s="160">
        <f>IF($AF$1,SUMIFS('All Employees by Mode'!Y:Y,'All Employees by Mode'!$C:$C,"="&amp;$C74,'All Employees by Mode'!$BE:$BE,"=No"),SUMIFS('All Employees by Mode'!Y:Y,'All Employees by Mode'!$C:$C,"="&amp;$C74))</f>
        <v>10848.380000000001</v>
      </c>
      <c r="N74" s="160">
        <f>IF($AF$1,SUMIFS('All Employees by Mode'!AA:AA,'All Employees by Mode'!$C:$C,"="&amp;$C74,'All Employees by Mode'!$BE:$BE,"=No"),SUMIFS('All Employees by Mode'!AA:AA,'All Employees by Mode'!$C:$C,"="&amp;$C74))</f>
        <v>3457.8300000000008</v>
      </c>
      <c r="O74" s="160">
        <f>IF($AF$1,SUMIFS('All Employees by Mode'!AC:AC,'All Employees by Mode'!$C:$C,"="&amp;$C74,'All Employees by Mode'!$BE:$BE,"=No"),SUMIFS('All Employees by Mode'!AC:AC,'All Employees by Mode'!$C:$C,"="&amp;$C74))</f>
        <v>2279.5999999999995</v>
      </c>
      <c r="P74" s="160">
        <f>IF($AF$1,SUMIFS('All Employees by Mode'!AE:AE,'All Employees by Mode'!$C:$C,"="&amp;$C74,'All Employees by Mode'!$BE:$BE,"=No"),SUMIFS('All Employees by Mode'!AE:AE,'All Employees by Mode'!$C:$C,"="&amp;$C74))</f>
        <v>1533.4499999999998</v>
      </c>
      <c r="Q74" s="160">
        <f>IF($AF$1,SUMIFS('All Employees by Mode'!AG:AG,'All Employees by Mode'!$C:$C,"="&amp;$C74,'All Employees by Mode'!$BE:$BE,"=No"),SUMIFS('All Employees by Mode'!AG:AG,'All Employees by Mode'!$C:$C,"="&amp;$C74))</f>
        <v>860</v>
      </c>
      <c r="R74" s="160">
        <f>IF($AF$1,SUMIFS('All Employees by Mode'!AI:AI,'All Employees by Mode'!$C:$C,"="&amp;$C74,'All Employees by Mode'!$BE:$BE,"=No"),SUMIFS('All Employees by Mode'!AI:AI,'All Employees by Mode'!$C:$C,"="&amp;$C74))</f>
        <v>18979.260000000006</v>
      </c>
      <c r="S74" s="161">
        <f>IF($AF$1,SUMIFS('All Employees by Mode'!AK:AK,'All Employees by Mode'!$C:$C,"="&amp;$C74,'All Employees by Mode'!$BE:$BE,"=No"),SUMIFS('All Employees by Mode'!AK:AK,'All Employees by Mode'!$C:$C,"="&amp;$C74))</f>
        <v>572449670</v>
      </c>
      <c r="T74" s="161">
        <f>IF($AF$1,SUMIFS('All Employees by Mode'!AM:AM,'All Employees by Mode'!$C:$C,"="&amp;$C74,'All Employees by Mode'!$BE:$BE,"=No"),SUMIFS('All Employees by Mode'!AM:AM,'All Employees by Mode'!$C:$C,"="&amp;$C74))</f>
        <v>185486648</v>
      </c>
      <c r="U74" s="161">
        <f>IF($AF$1,SUMIFS('All Employees by Mode'!AO:AO,'All Employees by Mode'!$C:$C,"="&amp;$C74,'All Employees by Mode'!$BE:$BE,"=No"),SUMIFS('All Employees by Mode'!AO:AO,'All Employees by Mode'!$C:$C,"="&amp;$C74))</f>
        <v>148907582</v>
      </c>
      <c r="V74" s="161">
        <f>IF($AF$1,SUMIFS('All Employees by Mode'!AQ:AQ,'All Employees by Mode'!$C:$C,"="&amp;$C74,'All Employees by Mode'!$BE:$BE,"=No"),SUMIFS('All Employees by Mode'!AQ:AQ,'All Employees by Mode'!$C:$C,"="&amp;$C74))</f>
        <v>99446176</v>
      </c>
      <c r="W74" s="161">
        <f>IF($AF$1,SUMIFS('All Employees by Mode'!AS:AS,'All Employees by Mode'!$C:$C,"="&amp;$C74,'All Employees by Mode'!$BE:$BE,"=No"),SUMIFS('All Employees by Mode'!AS:AS,'All Employees by Mode'!$C:$C,"="&amp;$C74))</f>
        <v>1006290076</v>
      </c>
      <c r="X74" s="162">
        <f t="shared" si="33"/>
        <v>29.504086250010694</v>
      </c>
      <c r="Y74" s="162">
        <f t="shared" si="34"/>
        <v>30.148709339182115</v>
      </c>
      <c r="Z74" s="162">
        <f t="shared" si="35"/>
        <v>35.466177136079338</v>
      </c>
      <c r="AA74" s="162">
        <f t="shared" si="36"/>
        <v>36.296132351481248</v>
      </c>
      <c r="AB74" s="272">
        <f t="shared" si="37"/>
        <v>30.969238899212584</v>
      </c>
      <c r="AC74" s="97"/>
      <c r="AD74" s="98"/>
      <c r="AE74" s="98"/>
      <c r="AF74" s="98"/>
      <c r="AG74" s="98"/>
      <c r="AH74" s="98"/>
      <c r="AI74" s="98"/>
      <c r="AJ74" s="98"/>
      <c r="AK74" s="98"/>
      <c r="AL74" s="98"/>
      <c r="AM74" s="98"/>
      <c r="AN74" s="98"/>
      <c r="AO74" s="98"/>
      <c r="AP74" s="98"/>
      <c r="AQ74" s="98"/>
      <c r="AR74" s="98"/>
      <c r="AS74" s="98"/>
      <c r="AT74" s="98"/>
      <c r="AU74" s="98"/>
      <c r="AV74" s="98"/>
    </row>
    <row r="75" spans="1:48">
      <c r="A75" s="96"/>
      <c r="B75" s="96"/>
      <c r="C75" s="195" t="s">
        <v>42</v>
      </c>
      <c r="D75" s="196" t="s">
        <v>1003</v>
      </c>
      <c r="E75" s="197"/>
      <c r="F75" s="198">
        <f>IF($AF$1,SUMIFS('All Employees by Mode'!L:L,'All Employees by Mode'!$C:$C,"="&amp;$C75,'All Employees by Mode'!$BE:$BE,"=No"),SUMIFS('All Employees by Mode'!L:L,'All Employees by Mode'!$C:$C,"="&amp;$C75))</f>
        <v>565</v>
      </c>
      <c r="G75" s="160">
        <f>IF($AF$1,SUMIFS('All Employees by Mode'!M:M,'All Employees by Mode'!$C:$C,"="&amp;$C75,'All Employees by Mode'!$BE:$BE,"=No"),SUMIFS('All Employees by Mode'!M:M,'All Employees by Mode'!$C:$C,"="&amp;$C75))</f>
        <v>2260175</v>
      </c>
      <c r="H75" s="160">
        <f>IF($AF$1,SUMIFS('All Employees by Mode'!O:O,'All Employees by Mode'!$C:$C,"="&amp;$C75,'All Employees by Mode'!$BE:$BE,"=No"),SUMIFS('All Employees by Mode'!O:O,'All Employees by Mode'!$C:$C,"="&amp;$C75))</f>
        <v>550956</v>
      </c>
      <c r="I75" s="160">
        <f>IF($AF$1,SUMIFS('All Employees by Mode'!Q:Q,'All Employees by Mode'!$C:$C,"="&amp;$C75,'All Employees by Mode'!$BE:$BE,"=No"),SUMIFS('All Employees by Mode'!Q:Q,'All Employees by Mode'!$C:$C,"="&amp;$C75))</f>
        <v>224000</v>
      </c>
      <c r="J75" s="160">
        <f>IF($AF$1,SUMIFS('All Employees by Mode'!S:S,'All Employees by Mode'!$C:$C,"="&amp;$C75,'All Employees by Mode'!$BE:$BE,"=No"),SUMIFS('All Employees by Mode'!S:S,'All Employees by Mode'!$C:$C,"="&amp;$C75))</f>
        <v>287480</v>
      </c>
      <c r="K75" s="160">
        <f>IF($AF$1,SUMIFS('All Employees by Mode'!U:U,'All Employees by Mode'!$C:$C,"="&amp;$C75,'All Employees by Mode'!$BE:$BE,"=No"),SUMIFS('All Employees by Mode'!U:U,'All Employees by Mode'!$C:$C,"="&amp;$C75))</f>
        <v>29905</v>
      </c>
      <c r="L75" s="160">
        <f>IF($AF$1,SUMIFS('All Employees by Mode'!W:W,'All Employees by Mode'!$C:$C,"="&amp;$C75,'All Employees by Mode'!$BE:$BE,"=No"),SUMIFS('All Employees by Mode'!W:W,'All Employees by Mode'!$C:$C,"="&amp;$C75))</f>
        <v>3352516</v>
      </c>
      <c r="M75" s="160">
        <f>IF($AF$1,SUMIFS('All Employees by Mode'!Y:Y,'All Employees by Mode'!$C:$C,"="&amp;$C75,'All Employees by Mode'!$BE:$BE,"=No"),SUMIFS('All Employees by Mode'!Y:Y,'All Employees by Mode'!$C:$C,"="&amp;$C75))</f>
        <v>1195.0999999999999</v>
      </c>
      <c r="N75" s="160">
        <f>IF($AF$1,SUMIFS('All Employees by Mode'!AA:AA,'All Employees by Mode'!$C:$C,"="&amp;$C75,'All Employees by Mode'!$BE:$BE,"=No"),SUMIFS('All Employees by Mode'!AA:AA,'All Employees by Mode'!$C:$C,"="&amp;$C75))</f>
        <v>284.7</v>
      </c>
      <c r="O75" s="160">
        <f>IF($AF$1,SUMIFS('All Employees by Mode'!AC:AC,'All Employees by Mode'!$C:$C,"="&amp;$C75,'All Employees by Mode'!$BE:$BE,"=No"),SUMIFS('All Employees by Mode'!AC:AC,'All Employees by Mode'!$C:$C,"="&amp;$C75))</f>
        <v>120.42999999999999</v>
      </c>
      <c r="P75" s="160">
        <f>IF($AF$1,SUMIFS('All Employees by Mode'!AE:AE,'All Employees by Mode'!$C:$C,"="&amp;$C75,'All Employees by Mode'!$BE:$BE,"=No"),SUMIFS('All Employees by Mode'!AE:AE,'All Employees by Mode'!$C:$C,"="&amp;$C75))</f>
        <v>149.03</v>
      </c>
      <c r="Q75" s="160">
        <f>IF($AF$1,SUMIFS('All Employees by Mode'!AG:AG,'All Employees by Mode'!$C:$C,"="&amp;$C75,'All Employees by Mode'!$BE:$BE,"=No"),SUMIFS('All Employees by Mode'!AG:AG,'All Employees by Mode'!$C:$C,"="&amp;$C75))</f>
        <v>15</v>
      </c>
      <c r="R75" s="160">
        <f>IF($AF$1,SUMIFS('All Employees by Mode'!AI:AI,'All Employees by Mode'!$C:$C,"="&amp;$C75,'All Employees by Mode'!$BE:$BE,"=No"),SUMIFS('All Employees by Mode'!AI:AI,'All Employees by Mode'!$C:$C,"="&amp;$C75))</f>
        <v>1764.26</v>
      </c>
      <c r="S75" s="161">
        <f>IF($AF$1,SUMIFS('All Employees by Mode'!AK:AK,'All Employees by Mode'!$C:$C,"="&amp;$C75,'All Employees by Mode'!$BE:$BE,"=No"),SUMIFS('All Employees by Mode'!AK:AK,'All Employees by Mode'!$C:$C,"="&amp;$C75))</f>
        <v>46048572</v>
      </c>
      <c r="T75" s="161">
        <f>IF($AF$1,SUMIFS('All Employees by Mode'!AM:AM,'All Employees by Mode'!$C:$C,"="&amp;$C75,'All Employees by Mode'!$BE:$BE,"=No"),SUMIFS('All Employees by Mode'!AM:AM,'All Employees by Mode'!$C:$C,"="&amp;$C75))</f>
        <v>12887424</v>
      </c>
      <c r="U75" s="161">
        <f>IF($AF$1,SUMIFS('All Employees by Mode'!AO:AO,'All Employees by Mode'!$C:$C,"="&amp;$C75,'All Employees by Mode'!$BE:$BE,"=No"),SUMIFS('All Employees by Mode'!AO:AO,'All Employees by Mode'!$C:$C,"="&amp;$C75))</f>
        <v>2848836</v>
      </c>
      <c r="V75" s="161">
        <f>IF($AF$1,SUMIFS('All Employees by Mode'!AQ:AQ,'All Employees by Mode'!$C:$C,"="&amp;$C75,'All Employees by Mode'!$BE:$BE,"=No"),SUMIFS('All Employees by Mode'!AQ:AQ,'All Employees by Mode'!$C:$C,"="&amp;$C75))</f>
        <v>7246279</v>
      </c>
      <c r="W75" s="161">
        <f>IF($AF$1,SUMIFS('All Employees by Mode'!AS:AS,'All Employees by Mode'!$C:$C,"="&amp;$C75,'All Employees by Mode'!$BE:$BE,"=No"),SUMIFS('All Employees by Mode'!AS:AS,'All Employees by Mode'!$C:$C,"="&amp;$C75))</f>
        <v>69031111</v>
      </c>
      <c r="X75" s="162">
        <f t="shared" si="33"/>
        <v>20.373896711537824</v>
      </c>
      <c r="Y75" s="162">
        <f t="shared" si="34"/>
        <v>23.391022150589158</v>
      </c>
      <c r="Z75" s="162">
        <f t="shared" si="35"/>
        <v>12.718017857142858</v>
      </c>
      <c r="AA75" s="162">
        <f t="shared" si="36"/>
        <v>25.206202170585779</v>
      </c>
      <c r="AB75" s="272">
        <f t="shared" si="37"/>
        <v>20.776163986696005</v>
      </c>
      <c r="AC75" s="97"/>
      <c r="AD75" s="98"/>
      <c r="AE75" s="98"/>
      <c r="AF75" s="98"/>
      <c r="AG75" s="98"/>
      <c r="AH75" s="98"/>
      <c r="AI75" s="98"/>
      <c r="AJ75" s="98"/>
      <c r="AK75" s="98"/>
      <c r="AL75" s="98"/>
      <c r="AM75" s="98"/>
      <c r="AN75" s="98"/>
      <c r="AO75" s="98"/>
      <c r="AP75" s="98"/>
      <c r="AQ75" s="98"/>
      <c r="AR75" s="98"/>
      <c r="AS75" s="98"/>
      <c r="AT75" s="98"/>
      <c r="AU75" s="98"/>
      <c r="AV75" s="98"/>
    </row>
    <row r="76" spans="1:48">
      <c r="A76" s="96"/>
      <c r="B76" s="96"/>
      <c r="C76" s="195" t="s">
        <v>44</v>
      </c>
      <c r="D76" s="196" t="s">
        <v>1004</v>
      </c>
      <c r="E76" s="197"/>
      <c r="F76" s="198">
        <f>IF($AF$1,SUMIFS('All Employees by Mode'!L:L,'All Employees by Mode'!$C:$C,"="&amp;$C76,'All Employees by Mode'!$BE:$BE,"=No"),SUMIFS('All Employees by Mode'!L:L,'All Employees by Mode'!$C:$C,"="&amp;$C76))</f>
        <v>91</v>
      </c>
      <c r="G76" s="160">
        <f>IF($AF$1,SUMIFS('All Employees by Mode'!M:M,'All Employees by Mode'!$C:$C,"="&amp;$C76,'All Employees by Mode'!$BE:$BE,"=No"),SUMIFS('All Employees by Mode'!M:M,'All Employees by Mode'!$C:$C,"="&amp;$C76))</f>
        <v>292133</v>
      </c>
      <c r="H76" s="160">
        <f>IF($AF$1,SUMIFS('All Employees by Mode'!O:O,'All Employees by Mode'!$C:$C,"="&amp;$C76,'All Employees by Mode'!$BE:$BE,"=No"),SUMIFS('All Employees by Mode'!O:O,'All Employees by Mode'!$C:$C,"="&amp;$C76))</f>
        <v>54501</v>
      </c>
      <c r="I76" s="160">
        <f>IF($AF$1,SUMIFS('All Employees by Mode'!Q:Q,'All Employees by Mode'!$C:$C,"="&amp;$C76,'All Employees by Mode'!$BE:$BE,"=No"),SUMIFS('All Employees by Mode'!Q:Q,'All Employees by Mode'!$C:$C,"="&amp;$C76))</f>
        <v>13423</v>
      </c>
      <c r="J76" s="160">
        <f>IF($AF$1,SUMIFS('All Employees by Mode'!S:S,'All Employees by Mode'!$C:$C,"="&amp;$C76,'All Employees by Mode'!$BE:$BE,"=No"),SUMIFS('All Employees by Mode'!S:S,'All Employees by Mode'!$C:$C,"="&amp;$C76))</f>
        <v>47934</v>
      </c>
      <c r="K76" s="160">
        <f>IF($AF$1,SUMIFS('All Employees by Mode'!U:U,'All Employees by Mode'!$C:$C,"="&amp;$C76,'All Employees by Mode'!$BE:$BE,"=No"),SUMIFS('All Employees by Mode'!U:U,'All Employees by Mode'!$C:$C,"="&amp;$C76))</f>
        <v>0</v>
      </c>
      <c r="L76" s="160">
        <f>IF($AF$1,SUMIFS('All Employees by Mode'!W:W,'All Employees by Mode'!$C:$C,"="&amp;$C76,'All Employees by Mode'!$BE:$BE,"=No"),SUMIFS('All Employees by Mode'!W:W,'All Employees by Mode'!$C:$C,"="&amp;$C76))</f>
        <v>407991</v>
      </c>
      <c r="M76" s="160">
        <f>IF($AF$1,SUMIFS('All Employees by Mode'!Y:Y,'All Employees by Mode'!$C:$C,"="&amp;$C76,'All Employees by Mode'!$BE:$BE,"=No"),SUMIFS('All Employees by Mode'!Y:Y,'All Employees by Mode'!$C:$C,"="&amp;$C76))</f>
        <v>154.69999999999999</v>
      </c>
      <c r="N76" s="160">
        <f>IF($AF$1,SUMIFS('All Employees by Mode'!AA:AA,'All Employees by Mode'!$C:$C,"="&amp;$C76,'All Employees by Mode'!$BE:$BE,"=No"),SUMIFS('All Employees by Mode'!AA:AA,'All Employees by Mode'!$C:$C,"="&amp;$C76))</f>
        <v>28.569999999999997</v>
      </c>
      <c r="O76" s="160">
        <f>IF($AF$1,SUMIFS('All Employees by Mode'!AC:AC,'All Employees by Mode'!$C:$C,"="&amp;$C76,'All Employees by Mode'!$BE:$BE,"=No"),SUMIFS('All Employees by Mode'!AC:AC,'All Employees by Mode'!$C:$C,"="&amp;$C76))</f>
        <v>6.33</v>
      </c>
      <c r="P76" s="160">
        <f>IF($AF$1,SUMIFS('All Employees by Mode'!AE:AE,'All Employees by Mode'!$C:$C,"="&amp;$C76,'All Employees by Mode'!$BE:$BE,"=No"),SUMIFS('All Employees by Mode'!AE:AE,'All Employees by Mode'!$C:$C,"="&amp;$C76))</f>
        <v>30.709999999999997</v>
      </c>
      <c r="Q76" s="160">
        <f>IF($AF$1,SUMIFS('All Employees by Mode'!AG:AG,'All Employees by Mode'!$C:$C,"="&amp;$C76,'All Employees by Mode'!$BE:$BE,"=No"),SUMIFS('All Employees by Mode'!AG:AG,'All Employees by Mode'!$C:$C,"="&amp;$C76))</f>
        <v>0</v>
      </c>
      <c r="R76" s="160">
        <f>IF($AF$1,SUMIFS('All Employees by Mode'!AI:AI,'All Employees by Mode'!$C:$C,"="&amp;$C76,'All Employees by Mode'!$BE:$BE,"=No"),SUMIFS('All Employees by Mode'!AI:AI,'All Employees by Mode'!$C:$C,"="&amp;$C76))</f>
        <v>220.31</v>
      </c>
      <c r="S76" s="161">
        <f>IF($AF$1,SUMIFS('All Employees by Mode'!AK:AK,'All Employees by Mode'!$C:$C,"="&amp;$C76,'All Employees by Mode'!$BE:$BE,"=No"),SUMIFS('All Employees by Mode'!AK:AK,'All Employees by Mode'!$C:$C,"="&amp;$C76))</f>
        <v>5824754</v>
      </c>
      <c r="T76" s="161">
        <f>IF($AF$1,SUMIFS('All Employees by Mode'!AM:AM,'All Employees by Mode'!$C:$C,"="&amp;$C76,'All Employees by Mode'!$BE:$BE,"=No"),SUMIFS('All Employees by Mode'!AM:AM,'All Employees by Mode'!$C:$C,"="&amp;$C76))</f>
        <v>1157015</v>
      </c>
      <c r="U76" s="161">
        <f>IF($AF$1,SUMIFS('All Employees by Mode'!AO:AO,'All Employees by Mode'!$C:$C,"="&amp;$C76,'All Employees by Mode'!$BE:$BE,"=No"),SUMIFS('All Employees by Mode'!AO:AO,'All Employees by Mode'!$C:$C,"="&amp;$C76))</f>
        <v>227417</v>
      </c>
      <c r="V76" s="161">
        <f>IF($AF$1,SUMIFS('All Employees by Mode'!AQ:AQ,'All Employees by Mode'!$C:$C,"="&amp;$C76,'All Employees by Mode'!$BE:$BE,"=No"),SUMIFS('All Employees by Mode'!AQ:AQ,'All Employees by Mode'!$C:$C,"="&amp;$C76))</f>
        <v>1353011</v>
      </c>
      <c r="W76" s="161">
        <f>IF($AF$1,SUMIFS('All Employees by Mode'!AS:AS,'All Employees by Mode'!$C:$C,"="&amp;$C76,'All Employees by Mode'!$BE:$BE,"=No"),SUMIFS('All Employees by Mode'!AS:AS,'All Employees by Mode'!$C:$C,"="&amp;$C76))</f>
        <v>8562197</v>
      </c>
      <c r="X76" s="162">
        <f t="shared" si="33"/>
        <v>19.938706000349157</v>
      </c>
      <c r="Y76" s="162">
        <f t="shared" si="34"/>
        <v>21.229243500119264</v>
      </c>
      <c r="Z76" s="162">
        <f t="shared" si="35"/>
        <v>16.942337778439992</v>
      </c>
      <c r="AA76" s="162">
        <f t="shared" si="36"/>
        <v>28.226540660074267</v>
      </c>
      <c r="AB76" s="272">
        <f t="shared" si="37"/>
        <v>20.986239892546649</v>
      </c>
      <c r="AC76" s="97"/>
      <c r="AD76" s="98"/>
      <c r="AE76" s="98"/>
      <c r="AF76" s="98"/>
      <c r="AG76" s="98"/>
      <c r="AH76" s="98"/>
      <c r="AI76" s="98"/>
      <c r="AJ76" s="98"/>
      <c r="AK76" s="98"/>
      <c r="AL76" s="98"/>
      <c r="AM76" s="98"/>
      <c r="AN76" s="98"/>
      <c r="AO76" s="98"/>
      <c r="AP76" s="98"/>
      <c r="AQ76" s="98"/>
      <c r="AR76" s="98"/>
      <c r="AS76" s="98"/>
      <c r="AT76" s="98"/>
      <c r="AU76" s="98"/>
      <c r="AV76" s="98"/>
    </row>
    <row r="77" spans="1:48">
      <c r="A77" s="96"/>
      <c r="B77" s="96"/>
      <c r="C77" s="195" t="s">
        <v>45</v>
      </c>
      <c r="D77" s="196" t="s">
        <v>1005</v>
      </c>
      <c r="E77" s="197"/>
      <c r="F77" s="198">
        <f>IF($AF$1,SUMIFS('All Employees by Mode'!L:L,'All Employees by Mode'!$C:$C,"="&amp;$C77,'All Employees by Mode'!$BE:$BE,"=No"),SUMIFS('All Employees by Mode'!L:L,'All Employees by Mode'!$C:$C,"="&amp;$C77))</f>
        <v>476</v>
      </c>
      <c r="G77" s="160">
        <f>IF($AF$1,SUMIFS('All Employees by Mode'!M:M,'All Employees by Mode'!$C:$C,"="&amp;$C77,'All Employees by Mode'!$BE:$BE,"=No"),SUMIFS('All Employees by Mode'!M:M,'All Employees by Mode'!$C:$C,"="&amp;$C77))</f>
        <v>1515912</v>
      </c>
      <c r="H77" s="160">
        <f>IF($AF$1,SUMIFS('All Employees by Mode'!O:O,'All Employees by Mode'!$C:$C,"="&amp;$C77,'All Employees by Mode'!$BE:$BE,"=No"),SUMIFS('All Employees by Mode'!O:O,'All Employees by Mode'!$C:$C,"="&amp;$C77))</f>
        <v>346991</v>
      </c>
      <c r="I77" s="160">
        <f>IF($AF$1,SUMIFS('All Employees by Mode'!Q:Q,'All Employees by Mode'!$C:$C,"="&amp;$C77,'All Employees by Mode'!$BE:$BE,"=No"),SUMIFS('All Employees by Mode'!Q:Q,'All Employees by Mode'!$C:$C,"="&amp;$C77))</f>
        <v>41753</v>
      </c>
      <c r="J77" s="160">
        <f>IF($AF$1,SUMIFS('All Employees by Mode'!S:S,'All Employees by Mode'!$C:$C,"="&amp;$C77,'All Employees by Mode'!$BE:$BE,"=No"),SUMIFS('All Employees by Mode'!S:S,'All Employees by Mode'!$C:$C,"="&amp;$C77))</f>
        <v>224549</v>
      </c>
      <c r="K77" s="160">
        <f>IF($AF$1,SUMIFS('All Employees by Mode'!U:U,'All Employees by Mode'!$C:$C,"="&amp;$C77,'All Employees by Mode'!$BE:$BE,"=No"),SUMIFS('All Employees by Mode'!U:U,'All Employees by Mode'!$C:$C,"="&amp;$C77))</f>
        <v>0</v>
      </c>
      <c r="L77" s="160">
        <f>IF($AF$1,SUMIFS('All Employees by Mode'!W:W,'All Employees by Mode'!$C:$C,"="&amp;$C77,'All Employees by Mode'!$BE:$BE,"=No"),SUMIFS('All Employees by Mode'!W:W,'All Employees by Mode'!$C:$C,"="&amp;$C77))</f>
        <v>2129205</v>
      </c>
      <c r="M77" s="160">
        <f>IF($AF$1,SUMIFS('All Employees by Mode'!Y:Y,'All Employees by Mode'!$C:$C,"="&amp;$C77,'All Employees by Mode'!$BE:$BE,"=No"),SUMIFS('All Employees by Mode'!Y:Y,'All Employees by Mode'!$C:$C,"="&amp;$C77))</f>
        <v>854</v>
      </c>
      <c r="N77" s="160">
        <f>IF($AF$1,SUMIFS('All Employees by Mode'!AA:AA,'All Employees by Mode'!$C:$C,"="&amp;$C77,'All Employees by Mode'!$BE:$BE,"=No"),SUMIFS('All Employees by Mode'!AA:AA,'All Employees by Mode'!$C:$C,"="&amp;$C77))</f>
        <v>192.60000000000002</v>
      </c>
      <c r="O77" s="160">
        <f>IF($AF$1,SUMIFS('All Employees by Mode'!AC:AC,'All Employees by Mode'!$C:$C,"="&amp;$C77,'All Employees by Mode'!$BE:$BE,"=No"),SUMIFS('All Employees by Mode'!AC:AC,'All Employees by Mode'!$C:$C,"="&amp;$C77))</f>
        <v>22.7</v>
      </c>
      <c r="P77" s="160">
        <f>IF($AF$1,SUMIFS('All Employees by Mode'!AE:AE,'All Employees by Mode'!$C:$C,"="&amp;$C77,'All Employees by Mode'!$BE:$BE,"=No"),SUMIFS('All Employees by Mode'!AE:AE,'All Employees by Mode'!$C:$C,"="&amp;$C77))</f>
        <v>133.5</v>
      </c>
      <c r="Q77" s="160">
        <f>IF($AF$1,SUMIFS('All Employees by Mode'!AG:AG,'All Employees by Mode'!$C:$C,"="&amp;$C77,'All Employees by Mode'!$BE:$BE,"=No"),SUMIFS('All Employees by Mode'!AG:AG,'All Employees by Mode'!$C:$C,"="&amp;$C77))</f>
        <v>0</v>
      </c>
      <c r="R77" s="160">
        <f>IF($AF$1,SUMIFS('All Employees by Mode'!AI:AI,'All Employees by Mode'!$C:$C,"="&amp;$C77,'All Employees by Mode'!$BE:$BE,"=No"),SUMIFS('All Employees by Mode'!AI:AI,'All Employees by Mode'!$C:$C,"="&amp;$C77))</f>
        <v>1202.8000000000002</v>
      </c>
      <c r="S77" s="161">
        <f>IF($AF$1,SUMIFS('All Employees by Mode'!AK:AK,'All Employees by Mode'!$C:$C,"="&amp;$C77,'All Employees by Mode'!$BE:$BE,"=No"),SUMIFS('All Employees by Mode'!AK:AK,'All Employees by Mode'!$C:$C,"="&amp;$C77))</f>
        <v>31524742</v>
      </c>
      <c r="T77" s="161">
        <f>IF($AF$1,SUMIFS('All Employees by Mode'!AM:AM,'All Employees by Mode'!$C:$C,"="&amp;$C77,'All Employees by Mode'!$BE:$BE,"=No"),SUMIFS('All Employees by Mode'!AM:AM,'All Employees by Mode'!$C:$C,"="&amp;$C77))</f>
        <v>7782270</v>
      </c>
      <c r="U77" s="161">
        <f>IF($AF$1,SUMIFS('All Employees by Mode'!AO:AO,'All Employees by Mode'!$C:$C,"="&amp;$C77,'All Employees by Mode'!$BE:$BE,"=No"),SUMIFS('All Employees by Mode'!AO:AO,'All Employees by Mode'!$C:$C,"="&amp;$C77))</f>
        <v>861589</v>
      </c>
      <c r="V77" s="161">
        <f>IF($AF$1,SUMIFS('All Employees by Mode'!AQ:AQ,'All Employees by Mode'!$C:$C,"="&amp;$C77,'All Employees by Mode'!$BE:$BE,"=No"),SUMIFS('All Employees by Mode'!AQ:AQ,'All Employees by Mode'!$C:$C,"="&amp;$C77))</f>
        <v>5246480</v>
      </c>
      <c r="W77" s="161">
        <f>IF($AF$1,SUMIFS('All Employees by Mode'!AS:AS,'All Employees by Mode'!$C:$C,"="&amp;$C77,'All Employees by Mode'!$BE:$BE,"=No"),SUMIFS('All Employees by Mode'!AS:AS,'All Employees by Mode'!$C:$C,"="&amp;$C77))</f>
        <v>45415081</v>
      </c>
      <c r="X77" s="162">
        <f t="shared" si="33"/>
        <v>20.795891845964672</v>
      </c>
      <c r="Y77" s="162">
        <f t="shared" si="34"/>
        <v>22.427872769034355</v>
      </c>
      <c r="Z77" s="162">
        <f t="shared" si="35"/>
        <v>20.635379493689076</v>
      </c>
      <c r="AA77" s="162">
        <f t="shared" si="36"/>
        <v>23.364521774757403</v>
      </c>
      <c r="AB77" s="272">
        <f t="shared" si="37"/>
        <v>21.32959531844045</v>
      </c>
      <c r="AC77" s="97"/>
      <c r="AD77" s="98"/>
      <c r="AE77" s="98"/>
      <c r="AF77" s="98"/>
      <c r="AG77" s="98"/>
      <c r="AH77" s="98"/>
      <c r="AI77" s="98"/>
      <c r="AJ77" s="98"/>
      <c r="AK77" s="98"/>
      <c r="AL77" s="98"/>
      <c r="AM77" s="98"/>
      <c r="AN77" s="98"/>
      <c r="AO77" s="98"/>
      <c r="AP77" s="98"/>
      <c r="AQ77" s="98"/>
      <c r="AR77" s="98"/>
      <c r="AS77" s="98"/>
      <c r="AT77" s="98"/>
      <c r="AU77" s="98"/>
      <c r="AV77" s="98"/>
    </row>
    <row r="78" spans="1:48">
      <c r="A78" s="96"/>
      <c r="B78" s="96"/>
      <c r="C78" s="195" t="s">
        <v>46</v>
      </c>
      <c r="D78" s="196" t="s">
        <v>1006</v>
      </c>
      <c r="E78" s="197"/>
      <c r="F78" s="198">
        <f>IF($AF$1,SUMIFS('All Employees by Mode'!L:L,'All Employees by Mode'!$C:$C,"="&amp;$C78,'All Employees by Mode'!$BE:$BE,"=No"),SUMIFS('All Employees by Mode'!L:L,'All Employees by Mode'!$C:$C,"="&amp;$C78))</f>
        <v>134</v>
      </c>
      <c r="G78" s="160">
        <f>IF($AF$1,SUMIFS('All Employees by Mode'!M:M,'All Employees by Mode'!$C:$C,"="&amp;$C78,'All Employees by Mode'!$BE:$BE,"=No"),SUMIFS('All Employees by Mode'!M:M,'All Employees by Mode'!$C:$C,"="&amp;$C78))</f>
        <v>759304</v>
      </c>
      <c r="H78" s="160">
        <f>IF($AF$1,SUMIFS('All Employees by Mode'!O:O,'All Employees by Mode'!$C:$C,"="&amp;$C78,'All Employees by Mode'!$BE:$BE,"=No"),SUMIFS('All Employees by Mode'!O:O,'All Employees by Mode'!$C:$C,"="&amp;$C78))</f>
        <v>129534</v>
      </c>
      <c r="I78" s="160">
        <f>IF($AF$1,SUMIFS('All Employees by Mode'!Q:Q,'All Employees by Mode'!$C:$C,"="&amp;$C78,'All Employees by Mode'!$BE:$BE,"=No"),SUMIFS('All Employees by Mode'!Q:Q,'All Employees by Mode'!$C:$C,"="&amp;$C78))</f>
        <v>60155</v>
      </c>
      <c r="J78" s="160">
        <f>IF($AF$1,SUMIFS('All Employees by Mode'!S:S,'All Employees by Mode'!$C:$C,"="&amp;$C78,'All Employees by Mode'!$BE:$BE,"=No"),SUMIFS('All Employees by Mode'!S:S,'All Employees by Mode'!$C:$C,"="&amp;$C78))</f>
        <v>134883</v>
      </c>
      <c r="K78" s="160">
        <f>IF($AF$1,SUMIFS('All Employees by Mode'!U:U,'All Employees by Mode'!$C:$C,"="&amp;$C78,'All Employees by Mode'!$BE:$BE,"=No"),SUMIFS('All Employees by Mode'!U:U,'All Employees by Mode'!$C:$C,"="&amp;$C78))</f>
        <v>0</v>
      </c>
      <c r="L78" s="160">
        <f>IF($AF$1,SUMIFS('All Employees by Mode'!W:W,'All Employees by Mode'!$C:$C,"="&amp;$C78,'All Employees by Mode'!$BE:$BE,"=No"),SUMIFS('All Employees by Mode'!W:W,'All Employees by Mode'!$C:$C,"="&amp;$C78))</f>
        <v>1083876</v>
      </c>
      <c r="M78" s="160">
        <f>IF($AF$1,SUMIFS('All Employees by Mode'!Y:Y,'All Employees by Mode'!$C:$C,"="&amp;$C78,'All Employees by Mode'!$BE:$BE,"=No"),SUMIFS('All Employees by Mode'!Y:Y,'All Employees by Mode'!$C:$C,"="&amp;$C78))</f>
        <v>321.42</v>
      </c>
      <c r="N78" s="160">
        <f>IF($AF$1,SUMIFS('All Employees by Mode'!AA:AA,'All Employees by Mode'!$C:$C,"="&amp;$C78,'All Employees by Mode'!$BE:$BE,"=No"),SUMIFS('All Employees by Mode'!AA:AA,'All Employees by Mode'!$C:$C,"="&amp;$C78))</f>
        <v>82.45</v>
      </c>
      <c r="O78" s="160">
        <f>IF($AF$1,SUMIFS('All Employees by Mode'!AC:AC,'All Employees by Mode'!$C:$C,"="&amp;$C78,'All Employees by Mode'!$BE:$BE,"=No"),SUMIFS('All Employees by Mode'!AC:AC,'All Employees by Mode'!$C:$C,"="&amp;$C78))</f>
        <v>25.95</v>
      </c>
      <c r="P78" s="160">
        <f>IF($AF$1,SUMIFS('All Employees by Mode'!AE:AE,'All Employees by Mode'!$C:$C,"="&amp;$C78,'All Employees by Mode'!$BE:$BE,"=No"),SUMIFS('All Employees by Mode'!AE:AE,'All Employees by Mode'!$C:$C,"="&amp;$C78))</f>
        <v>82.2</v>
      </c>
      <c r="Q78" s="160">
        <f>IF($AF$1,SUMIFS('All Employees by Mode'!AG:AG,'All Employees by Mode'!$C:$C,"="&amp;$C78,'All Employees by Mode'!$BE:$BE,"=No"),SUMIFS('All Employees by Mode'!AG:AG,'All Employees by Mode'!$C:$C,"="&amp;$C78))</f>
        <v>0</v>
      </c>
      <c r="R78" s="160">
        <f>IF($AF$1,SUMIFS('All Employees by Mode'!AI:AI,'All Employees by Mode'!$C:$C,"="&amp;$C78,'All Employees by Mode'!$BE:$BE,"=No"),SUMIFS('All Employees by Mode'!AI:AI,'All Employees by Mode'!$C:$C,"="&amp;$C78))</f>
        <v>512.02</v>
      </c>
      <c r="S78" s="161">
        <f>IF($AF$1,SUMIFS('All Employees by Mode'!AK:AK,'All Employees by Mode'!$C:$C,"="&amp;$C78,'All Employees by Mode'!$BE:$BE,"=No"),SUMIFS('All Employees by Mode'!AK:AK,'All Employees by Mode'!$C:$C,"="&amp;$C78))</f>
        <v>14630765</v>
      </c>
      <c r="T78" s="161">
        <f>IF($AF$1,SUMIFS('All Employees by Mode'!AM:AM,'All Employees by Mode'!$C:$C,"="&amp;$C78,'All Employees by Mode'!$BE:$BE,"=No"),SUMIFS('All Employees by Mode'!AM:AM,'All Employees by Mode'!$C:$C,"="&amp;$C78))</f>
        <v>2917826</v>
      </c>
      <c r="U78" s="161">
        <f>IF($AF$1,SUMIFS('All Employees by Mode'!AO:AO,'All Employees by Mode'!$C:$C,"="&amp;$C78,'All Employees by Mode'!$BE:$BE,"=No"),SUMIFS('All Employees by Mode'!AO:AO,'All Employees by Mode'!$C:$C,"="&amp;$C78))</f>
        <v>927520</v>
      </c>
      <c r="V78" s="161">
        <f>IF($AF$1,SUMIFS('All Employees by Mode'!AQ:AQ,'All Employees by Mode'!$C:$C,"="&amp;$C78,'All Employees by Mode'!$BE:$BE,"=No"),SUMIFS('All Employees by Mode'!AQ:AQ,'All Employees by Mode'!$C:$C,"="&amp;$C78))</f>
        <v>2192595</v>
      </c>
      <c r="W78" s="161">
        <f>IF($AF$1,SUMIFS('All Employees by Mode'!AS:AS,'All Employees by Mode'!$C:$C,"="&amp;$C78,'All Employees by Mode'!$BE:$BE,"=No"),SUMIFS('All Employees by Mode'!AS:AS,'All Employees by Mode'!$C:$C,"="&amp;$C78))</f>
        <v>20668706</v>
      </c>
      <c r="X78" s="162">
        <f t="shared" si="33"/>
        <v>19.268652608178016</v>
      </c>
      <c r="Y78" s="162">
        <f t="shared" si="34"/>
        <v>22.525560856609076</v>
      </c>
      <c r="Z78" s="162">
        <f t="shared" si="35"/>
        <v>15.418834677084199</v>
      </c>
      <c r="AA78" s="162">
        <f t="shared" si="36"/>
        <v>16.255532572674095</v>
      </c>
      <c r="AB78" s="272">
        <f t="shared" si="37"/>
        <v>19.06925330941916</v>
      </c>
      <c r="AC78" s="97"/>
      <c r="AD78" s="98"/>
      <c r="AE78" s="98"/>
      <c r="AF78" s="98"/>
      <c r="AG78" s="98"/>
      <c r="AH78" s="98"/>
      <c r="AI78" s="98"/>
      <c r="AJ78" s="98"/>
      <c r="AK78" s="98"/>
      <c r="AL78" s="98"/>
      <c r="AM78" s="98"/>
      <c r="AN78" s="98"/>
      <c r="AO78" s="98"/>
      <c r="AP78" s="98"/>
      <c r="AQ78" s="98"/>
      <c r="AR78" s="98"/>
      <c r="AS78" s="98"/>
      <c r="AT78" s="98"/>
      <c r="AU78" s="98"/>
      <c r="AV78" s="98"/>
    </row>
    <row r="79" spans="1:48">
      <c r="A79" s="96"/>
      <c r="B79" s="96"/>
      <c r="C79" s="195" t="s">
        <v>47</v>
      </c>
      <c r="D79" s="196" t="s">
        <v>1007</v>
      </c>
      <c r="E79" s="197"/>
      <c r="F79" s="198">
        <f>IF($AF$1,SUMIFS('All Employees by Mode'!L:L,'All Employees by Mode'!$C:$C,"="&amp;$C79,'All Employees by Mode'!$BE:$BE,"=No"),SUMIFS('All Employees by Mode'!L:L,'All Employees by Mode'!$C:$C,"="&amp;$C79))</f>
        <v>1427</v>
      </c>
      <c r="G79" s="160">
        <f>IF($AF$1,SUMIFS('All Employees by Mode'!M:M,'All Employees by Mode'!$C:$C,"="&amp;$C79,'All Employees by Mode'!$BE:$BE,"=No"),SUMIFS('All Employees by Mode'!M:M,'All Employees by Mode'!$C:$C,"="&amp;$C79))</f>
        <v>8327885</v>
      </c>
      <c r="H79" s="160">
        <f>IF($AF$1,SUMIFS('All Employees by Mode'!O:O,'All Employees by Mode'!$C:$C,"="&amp;$C79,'All Employees by Mode'!$BE:$BE,"=No"),SUMIFS('All Employees by Mode'!O:O,'All Employees by Mode'!$C:$C,"="&amp;$C79))</f>
        <v>2711524</v>
      </c>
      <c r="I79" s="160">
        <f>IF($AF$1,SUMIFS('All Employees by Mode'!Q:Q,'All Employees by Mode'!$C:$C,"="&amp;$C79,'All Employees by Mode'!$BE:$BE,"=No"),SUMIFS('All Employees by Mode'!Q:Q,'All Employees by Mode'!$C:$C,"="&amp;$C79))</f>
        <v>1861787</v>
      </c>
      <c r="J79" s="160">
        <f>IF($AF$1,SUMIFS('All Employees by Mode'!S:S,'All Employees by Mode'!$C:$C,"="&amp;$C79,'All Employees by Mode'!$BE:$BE,"=No"),SUMIFS('All Employees by Mode'!S:S,'All Employees by Mode'!$C:$C,"="&amp;$C79))</f>
        <v>1409392</v>
      </c>
      <c r="K79" s="160">
        <f>IF($AF$1,SUMIFS('All Employees by Mode'!U:U,'All Employees by Mode'!$C:$C,"="&amp;$C79,'All Employees by Mode'!$BE:$BE,"=No"),SUMIFS('All Employees by Mode'!U:U,'All Employees by Mode'!$C:$C,"="&amp;$C79))</f>
        <v>112246</v>
      </c>
      <c r="L79" s="160">
        <f>IF($AF$1,SUMIFS('All Employees by Mode'!W:W,'All Employees by Mode'!$C:$C,"="&amp;$C79,'All Employees by Mode'!$BE:$BE,"=No"),SUMIFS('All Employees by Mode'!W:W,'All Employees by Mode'!$C:$C,"="&amp;$C79))</f>
        <v>14422834</v>
      </c>
      <c r="M79" s="160">
        <f>IF($AF$1,SUMIFS('All Employees by Mode'!Y:Y,'All Employees by Mode'!$C:$C,"="&amp;$C79,'All Employees by Mode'!$BE:$BE,"=No"),SUMIFS('All Employees by Mode'!Y:Y,'All Employees by Mode'!$C:$C,"="&amp;$C79))</f>
        <v>4622</v>
      </c>
      <c r="N79" s="160">
        <f>IF($AF$1,SUMIFS('All Employees by Mode'!AA:AA,'All Employees by Mode'!$C:$C,"="&amp;$C79,'All Employees by Mode'!$BE:$BE,"=No"),SUMIFS('All Employees by Mode'!AA:AA,'All Employees by Mode'!$C:$C,"="&amp;$C79))</f>
        <v>1407.1</v>
      </c>
      <c r="O79" s="160">
        <f>IF($AF$1,SUMIFS('All Employees by Mode'!AC:AC,'All Employees by Mode'!$C:$C,"="&amp;$C79,'All Employees by Mode'!$BE:$BE,"=No"),SUMIFS('All Employees by Mode'!AC:AC,'All Employees by Mode'!$C:$C,"="&amp;$C79))</f>
        <v>987</v>
      </c>
      <c r="P79" s="160">
        <f>IF($AF$1,SUMIFS('All Employees by Mode'!AE:AE,'All Employees by Mode'!$C:$C,"="&amp;$C79,'All Employees by Mode'!$BE:$BE,"=No"),SUMIFS('All Employees by Mode'!AE:AE,'All Employees by Mode'!$C:$C,"="&amp;$C79))</f>
        <v>757.51</v>
      </c>
      <c r="Q79" s="160">
        <f>IF($AF$1,SUMIFS('All Employees by Mode'!AG:AG,'All Employees by Mode'!$C:$C,"="&amp;$C79,'All Employees by Mode'!$BE:$BE,"=No"),SUMIFS('All Employees by Mode'!AG:AG,'All Employees by Mode'!$C:$C,"="&amp;$C79))</f>
        <v>62</v>
      </c>
      <c r="R79" s="160">
        <f>IF($AF$1,SUMIFS('All Employees by Mode'!AI:AI,'All Employees by Mode'!$C:$C,"="&amp;$C79,'All Employees by Mode'!$BE:$BE,"=No"),SUMIFS('All Employees by Mode'!AI:AI,'All Employees by Mode'!$C:$C,"="&amp;$C79))</f>
        <v>7835.6100000000006</v>
      </c>
      <c r="S79" s="161">
        <f>IF($AF$1,SUMIFS('All Employees by Mode'!AK:AK,'All Employees by Mode'!$C:$C,"="&amp;$C79,'All Employees by Mode'!$BE:$BE,"=No"),SUMIFS('All Employees by Mode'!AK:AK,'All Employees by Mode'!$C:$C,"="&amp;$C79))</f>
        <v>254907807</v>
      </c>
      <c r="T79" s="161">
        <f>IF($AF$1,SUMIFS('All Employees by Mode'!AM:AM,'All Employees by Mode'!$C:$C,"="&amp;$C79,'All Employees by Mode'!$BE:$BE,"=No"),SUMIFS('All Employees by Mode'!AM:AM,'All Employees by Mode'!$C:$C,"="&amp;$C79))</f>
        <v>95049687</v>
      </c>
      <c r="U79" s="161">
        <f>IF($AF$1,SUMIFS('All Employees by Mode'!AO:AO,'All Employees by Mode'!$C:$C,"="&amp;$C79,'All Employees by Mode'!$BE:$BE,"=No"),SUMIFS('All Employees by Mode'!AO:AO,'All Employees by Mode'!$C:$C,"="&amp;$C79))</f>
        <v>65043145</v>
      </c>
      <c r="V79" s="161">
        <f>IF($AF$1,SUMIFS('All Employees by Mode'!AQ:AQ,'All Employees by Mode'!$C:$C,"="&amp;$C79,'All Employees by Mode'!$BE:$BE,"=No"),SUMIFS('All Employees by Mode'!AQ:AQ,'All Employees by Mode'!$C:$C,"="&amp;$C79))</f>
        <v>54603986</v>
      </c>
      <c r="W79" s="161">
        <f>IF($AF$1,SUMIFS('All Employees by Mode'!AS:AS,'All Employees by Mode'!$C:$C,"="&amp;$C79,'All Employees by Mode'!$BE:$BE,"=No"),SUMIFS('All Employees by Mode'!AS:AS,'All Employees by Mode'!$C:$C,"="&amp;$C79))</f>
        <v>469604625</v>
      </c>
      <c r="X79" s="162">
        <f t="shared" si="33"/>
        <v>30.608948970837133</v>
      </c>
      <c r="Y79" s="162">
        <f t="shared" si="34"/>
        <v>35.053972231114308</v>
      </c>
      <c r="Z79" s="162">
        <f t="shared" si="35"/>
        <v>34.935868066540372</v>
      </c>
      <c r="AA79" s="162">
        <f t="shared" si="36"/>
        <v>38.74293738009014</v>
      </c>
      <c r="AB79" s="272">
        <f t="shared" si="37"/>
        <v>32.815187258552896</v>
      </c>
      <c r="AC79" s="97"/>
      <c r="AD79" s="98"/>
      <c r="AE79" s="98"/>
      <c r="AF79" s="98"/>
      <c r="AG79" s="98"/>
      <c r="AH79" s="98"/>
      <c r="AI79" s="98"/>
      <c r="AJ79" s="98"/>
      <c r="AK79" s="98"/>
      <c r="AL79" s="98"/>
      <c r="AM79" s="98"/>
      <c r="AN79" s="98"/>
      <c r="AO79" s="98"/>
      <c r="AP79" s="98"/>
      <c r="AQ79" s="98"/>
      <c r="AR79" s="98"/>
      <c r="AS79" s="98"/>
      <c r="AT79" s="98"/>
      <c r="AU79" s="98"/>
      <c r="AV79" s="98"/>
    </row>
    <row r="80" spans="1:48">
      <c r="A80" s="96"/>
      <c r="B80" s="96"/>
      <c r="C80" s="195" t="s">
        <v>48</v>
      </c>
      <c r="D80" s="196" t="s">
        <v>1008</v>
      </c>
      <c r="E80" s="197"/>
      <c r="F80" s="198">
        <f>IF($AF$1,SUMIFS('All Employees by Mode'!L:L,'All Employees by Mode'!$C:$C,"="&amp;$C80,'All Employees by Mode'!$BE:$BE,"=No"),SUMIFS('All Employees by Mode'!L:L,'All Employees by Mode'!$C:$C,"="&amp;$C80))</f>
        <v>1106</v>
      </c>
      <c r="G80" s="160">
        <f>IF($AF$1,SUMIFS('All Employees by Mode'!M:M,'All Employees by Mode'!$C:$C,"="&amp;$C80,'All Employees by Mode'!$BE:$BE,"=No"),SUMIFS('All Employees by Mode'!M:M,'All Employees by Mode'!$C:$C,"="&amp;$C80))</f>
        <v>5976908</v>
      </c>
      <c r="H80" s="160">
        <f>IF($AF$1,SUMIFS('All Employees by Mode'!O:O,'All Employees by Mode'!$C:$C,"="&amp;$C80,'All Employees by Mode'!$BE:$BE,"=No"),SUMIFS('All Employees by Mode'!O:O,'All Employees by Mode'!$C:$C,"="&amp;$C80))</f>
        <v>1331494</v>
      </c>
      <c r="I80" s="160">
        <f>IF($AF$1,SUMIFS('All Employees by Mode'!Q:Q,'All Employees by Mode'!$C:$C,"="&amp;$C80,'All Employees by Mode'!$BE:$BE,"=No"),SUMIFS('All Employees by Mode'!Q:Q,'All Employees by Mode'!$C:$C,"="&amp;$C80))</f>
        <v>579197</v>
      </c>
      <c r="J80" s="160">
        <f>IF($AF$1,SUMIFS('All Employees by Mode'!S:S,'All Employees by Mode'!$C:$C,"="&amp;$C80,'All Employees by Mode'!$BE:$BE,"=No"),SUMIFS('All Employees by Mode'!S:S,'All Employees by Mode'!$C:$C,"="&amp;$C80))</f>
        <v>1118855</v>
      </c>
      <c r="K80" s="160">
        <f>IF($AF$1,SUMIFS('All Employees by Mode'!U:U,'All Employees by Mode'!$C:$C,"="&amp;$C80,'All Employees by Mode'!$BE:$BE,"=No"),SUMIFS('All Employees by Mode'!U:U,'All Employees by Mode'!$C:$C,"="&amp;$C80))</f>
        <v>139630</v>
      </c>
      <c r="L80" s="160">
        <f>IF($AF$1,SUMIFS('All Employees by Mode'!W:W,'All Employees by Mode'!$C:$C,"="&amp;$C80,'All Employees by Mode'!$BE:$BE,"=No"),SUMIFS('All Employees by Mode'!W:W,'All Employees by Mode'!$C:$C,"="&amp;$C80))</f>
        <v>9146084</v>
      </c>
      <c r="M80" s="160">
        <f>IF($AF$1,SUMIFS('All Employees by Mode'!Y:Y,'All Employees by Mode'!$C:$C,"="&amp;$C80,'All Employees by Mode'!$BE:$BE,"=No"),SUMIFS('All Employees by Mode'!Y:Y,'All Employees by Mode'!$C:$C,"="&amp;$C80))</f>
        <v>2810.83</v>
      </c>
      <c r="N80" s="160">
        <f>IF($AF$1,SUMIFS('All Employees by Mode'!AA:AA,'All Employees by Mode'!$C:$C,"="&amp;$C80,'All Employees by Mode'!$BE:$BE,"=No"),SUMIFS('All Employees by Mode'!AA:AA,'All Employees by Mode'!$C:$C,"="&amp;$C80))</f>
        <v>599.70000000000005</v>
      </c>
      <c r="O80" s="160">
        <f>IF($AF$1,SUMIFS('All Employees by Mode'!AC:AC,'All Employees by Mode'!$C:$C,"="&amp;$C80,'All Employees by Mode'!$BE:$BE,"=No"),SUMIFS('All Employees by Mode'!AC:AC,'All Employees by Mode'!$C:$C,"="&amp;$C80))</f>
        <v>234.29000000000002</v>
      </c>
      <c r="P80" s="160">
        <f>IF($AF$1,SUMIFS('All Employees by Mode'!AE:AE,'All Employees by Mode'!$C:$C,"="&amp;$C80,'All Employees by Mode'!$BE:$BE,"=No"),SUMIFS('All Employees by Mode'!AE:AE,'All Employees by Mode'!$C:$C,"="&amp;$C80))</f>
        <v>574.97000000000014</v>
      </c>
      <c r="Q80" s="160">
        <f>IF($AF$1,SUMIFS('All Employees by Mode'!AG:AG,'All Employees by Mode'!$C:$C,"="&amp;$C80,'All Employees by Mode'!$BE:$BE,"=No"),SUMIFS('All Employees by Mode'!AG:AG,'All Employees by Mode'!$C:$C,"="&amp;$C80))</f>
        <v>84</v>
      </c>
      <c r="R80" s="160">
        <f>IF($AF$1,SUMIFS('All Employees by Mode'!AI:AI,'All Employees by Mode'!$C:$C,"="&amp;$C80,'All Employees by Mode'!$BE:$BE,"=No"),SUMIFS('All Employees by Mode'!AI:AI,'All Employees by Mode'!$C:$C,"="&amp;$C80))</f>
        <v>4303.7900000000009</v>
      </c>
      <c r="S80" s="161">
        <f>IF($AF$1,SUMIFS('All Employees by Mode'!AK:AK,'All Employees by Mode'!$C:$C,"="&amp;$C80,'All Employees by Mode'!$BE:$BE,"=No"),SUMIFS('All Employees by Mode'!AK:AK,'All Employees by Mode'!$C:$C,"="&amp;$C80))</f>
        <v>142787025</v>
      </c>
      <c r="T80" s="161">
        <f>IF($AF$1,SUMIFS('All Employees by Mode'!AM:AM,'All Employees by Mode'!$C:$C,"="&amp;$C80,'All Employees by Mode'!$BE:$BE,"=No"),SUMIFS('All Employees by Mode'!AM:AM,'All Employees by Mode'!$C:$C,"="&amp;$C80))</f>
        <v>34619814</v>
      </c>
      <c r="U80" s="161">
        <f>IF($AF$1,SUMIFS('All Employees by Mode'!AO:AO,'All Employees by Mode'!$C:$C,"="&amp;$C80,'All Employees by Mode'!$BE:$BE,"=No"),SUMIFS('All Employees by Mode'!AO:AO,'All Employees by Mode'!$C:$C,"="&amp;$C80))</f>
        <v>15775970</v>
      </c>
      <c r="V80" s="161">
        <f>IF($AF$1,SUMIFS('All Employees by Mode'!AQ:AQ,'All Employees by Mode'!$C:$C,"="&amp;$C80,'All Employees by Mode'!$BE:$BE,"=No"),SUMIFS('All Employees by Mode'!AQ:AQ,'All Employees by Mode'!$C:$C,"="&amp;$C80))</f>
        <v>30475646</v>
      </c>
      <c r="W80" s="161">
        <f>IF($AF$1,SUMIFS('All Employees by Mode'!AS:AS,'All Employees by Mode'!$C:$C,"="&amp;$C80,'All Employees by Mode'!$BE:$BE,"=No"),SUMIFS('All Employees by Mode'!AS:AS,'All Employees by Mode'!$C:$C,"="&amp;$C80))</f>
        <v>223658455</v>
      </c>
      <c r="X80" s="162">
        <f t="shared" si="33"/>
        <v>23.889781304982442</v>
      </c>
      <c r="Y80" s="162">
        <f t="shared" si="34"/>
        <v>26.00072850497261</v>
      </c>
      <c r="Z80" s="162">
        <f t="shared" si="35"/>
        <v>27.237658344224851</v>
      </c>
      <c r="AA80" s="162">
        <f t="shared" si="36"/>
        <v>27.238244455269001</v>
      </c>
      <c r="AB80" s="272">
        <f t="shared" si="37"/>
        <v>24.83313133004399</v>
      </c>
      <c r="AC80" s="97"/>
      <c r="AD80" s="98"/>
      <c r="AE80" s="98"/>
      <c r="AF80" s="98"/>
      <c r="AG80" s="98"/>
      <c r="AH80" s="98"/>
      <c r="AI80" s="98"/>
      <c r="AJ80" s="98"/>
      <c r="AK80" s="98"/>
      <c r="AL80" s="98"/>
      <c r="AM80" s="98"/>
      <c r="AN80" s="98"/>
      <c r="AO80" s="98"/>
      <c r="AP80" s="98"/>
      <c r="AQ80" s="98"/>
      <c r="AR80" s="98"/>
      <c r="AS80" s="98"/>
      <c r="AT80" s="98"/>
      <c r="AU80" s="98"/>
      <c r="AV80" s="98"/>
    </row>
    <row r="81" spans="1:48">
      <c r="A81" s="96"/>
      <c r="B81" s="96"/>
      <c r="C81" s="195" t="s">
        <v>51</v>
      </c>
      <c r="D81" s="196" t="s">
        <v>1009</v>
      </c>
      <c r="E81" s="197"/>
      <c r="F81" s="198">
        <f>IF($AF$1,SUMIFS('All Employees by Mode'!L:L,'All Employees by Mode'!$C:$C,"="&amp;$C81,'All Employees by Mode'!$BE:$BE,"=No"),SUMIFS('All Employees by Mode'!L:L,'All Employees by Mode'!$C:$C,"="&amp;$C81))</f>
        <v>30</v>
      </c>
      <c r="G81" s="160">
        <f>IF($AF$1,SUMIFS('All Employees by Mode'!M:M,'All Employees by Mode'!$C:$C,"="&amp;$C81,'All Employees by Mode'!$BE:$BE,"=No"),SUMIFS('All Employees by Mode'!M:M,'All Employees by Mode'!$C:$C,"="&amp;$C81))</f>
        <v>195651</v>
      </c>
      <c r="H81" s="160">
        <f>IF($AF$1,SUMIFS('All Employees by Mode'!O:O,'All Employees by Mode'!$C:$C,"="&amp;$C81,'All Employees by Mode'!$BE:$BE,"=No"),SUMIFS('All Employees by Mode'!O:O,'All Employees by Mode'!$C:$C,"="&amp;$C81))</f>
        <v>22970</v>
      </c>
      <c r="I81" s="160">
        <f>IF($AF$1,SUMIFS('All Employees by Mode'!Q:Q,'All Employees by Mode'!$C:$C,"="&amp;$C81,'All Employees by Mode'!$BE:$BE,"=No"),SUMIFS('All Employees by Mode'!Q:Q,'All Employees by Mode'!$C:$C,"="&amp;$C81))</f>
        <v>4653</v>
      </c>
      <c r="J81" s="160">
        <f>IF($AF$1,SUMIFS('All Employees by Mode'!S:S,'All Employees by Mode'!$C:$C,"="&amp;$C81,'All Employees by Mode'!$BE:$BE,"=No"),SUMIFS('All Employees by Mode'!S:S,'All Employees by Mode'!$C:$C,"="&amp;$C81))</f>
        <v>31531</v>
      </c>
      <c r="K81" s="160">
        <f>IF($AF$1,SUMIFS('All Employees by Mode'!U:U,'All Employees by Mode'!$C:$C,"="&amp;$C81,'All Employees by Mode'!$BE:$BE,"=No"),SUMIFS('All Employees by Mode'!U:U,'All Employees by Mode'!$C:$C,"="&amp;$C81))</f>
        <v>0</v>
      </c>
      <c r="L81" s="160">
        <f>IF($AF$1,SUMIFS('All Employees by Mode'!W:W,'All Employees by Mode'!$C:$C,"="&amp;$C81,'All Employees by Mode'!$BE:$BE,"=No"),SUMIFS('All Employees by Mode'!W:W,'All Employees by Mode'!$C:$C,"="&amp;$C81))</f>
        <v>254805</v>
      </c>
      <c r="M81" s="160">
        <f>IF($AF$1,SUMIFS('All Employees by Mode'!Y:Y,'All Employees by Mode'!$C:$C,"="&amp;$C81,'All Employees by Mode'!$BE:$BE,"=No"),SUMIFS('All Employees by Mode'!Y:Y,'All Employees by Mode'!$C:$C,"="&amp;$C81))</f>
        <v>123</v>
      </c>
      <c r="N81" s="160">
        <f>IF($AF$1,SUMIFS('All Employees by Mode'!AA:AA,'All Employees by Mode'!$C:$C,"="&amp;$C81,'All Employees by Mode'!$BE:$BE,"=No"),SUMIFS('All Employees by Mode'!AA:AA,'All Employees by Mode'!$C:$C,"="&amp;$C81))</f>
        <v>11.7</v>
      </c>
      <c r="O81" s="160">
        <f>IF($AF$1,SUMIFS('All Employees by Mode'!AC:AC,'All Employees by Mode'!$C:$C,"="&amp;$C81,'All Employees by Mode'!$BE:$BE,"=No"),SUMIFS('All Employees by Mode'!AC:AC,'All Employees by Mode'!$C:$C,"="&amp;$C81))</f>
        <v>2.2999999999999998</v>
      </c>
      <c r="P81" s="160">
        <f>IF($AF$1,SUMIFS('All Employees by Mode'!AE:AE,'All Employees by Mode'!$C:$C,"="&amp;$C81,'All Employees by Mode'!$BE:$BE,"=No"),SUMIFS('All Employees by Mode'!AE:AE,'All Employees by Mode'!$C:$C,"="&amp;$C81))</f>
        <v>19</v>
      </c>
      <c r="Q81" s="160">
        <f>IF($AF$1,SUMIFS('All Employees by Mode'!AG:AG,'All Employees by Mode'!$C:$C,"="&amp;$C81,'All Employees by Mode'!$BE:$BE,"=No"),SUMIFS('All Employees by Mode'!AG:AG,'All Employees by Mode'!$C:$C,"="&amp;$C81))</f>
        <v>0</v>
      </c>
      <c r="R81" s="160">
        <f>IF($AF$1,SUMIFS('All Employees by Mode'!AI:AI,'All Employees by Mode'!$C:$C,"="&amp;$C81,'All Employees by Mode'!$BE:$BE,"=No"),SUMIFS('All Employees by Mode'!AI:AI,'All Employees by Mode'!$C:$C,"="&amp;$C81))</f>
        <v>156</v>
      </c>
      <c r="S81" s="161">
        <f>IF($AF$1,SUMIFS('All Employees by Mode'!AK:AK,'All Employees by Mode'!$C:$C,"="&amp;$C81,'All Employees by Mode'!$BE:$BE,"=No"),SUMIFS('All Employees by Mode'!AK:AK,'All Employees by Mode'!$C:$C,"="&amp;$C81))</f>
        <v>4383359</v>
      </c>
      <c r="T81" s="161">
        <f>IF($AF$1,SUMIFS('All Employees by Mode'!AM:AM,'All Employees by Mode'!$C:$C,"="&amp;$C81,'All Employees by Mode'!$BE:$BE,"=No"),SUMIFS('All Employees by Mode'!AM:AM,'All Employees by Mode'!$C:$C,"="&amp;$C81))</f>
        <v>569948</v>
      </c>
      <c r="U81" s="161">
        <f>IF($AF$1,SUMIFS('All Employees by Mode'!AO:AO,'All Employees by Mode'!$C:$C,"="&amp;$C81,'All Employees by Mode'!$BE:$BE,"=No"),SUMIFS('All Employees by Mode'!AO:AO,'All Employees by Mode'!$C:$C,"="&amp;$C81))</f>
        <v>111157</v>
      </c>
      <c r="V81" s="161">
        <f>IF($AF$1,SUMIFS('All Employees by Mode'!AQ:AQ,'All Employees by Mode'!$C:$C,"="&amp;$C81,'All Employees by Mode'!$BE:$BE,"=No"),SUMIFS('All Employees by Mode'!AQ:AQ,'All Employees by Mode'!$C:$C,"="&amp;$C81))</f>
        <v>804008</v>
      </c>
      <c r="W81" s="161">
        <f>IF($AF$1,SUMIFS('All Employees by Mode'!AS:AS,'All Employees by Mode'!$C:$C,"="&amp;$C81,'All Employees by Mode'!$BE:$BE,"=No"),SUMIFS('All Employees by Mode'!AS:AS,'All Employees by Mode'!$C:$C,"="&amp;$C81))</f>
        <v>5868472</v>
      </c>
      <c r="X81" s="162">
        <f t="shared" si="33"/>
        <v>22.403969312704763</v>
      </c>
      <c r="Y81" s="162">
        <f t="shared" si="34"/>
        <v>24.812712233347845</v>
      </c>
      <c r="Z81" s="162">
        <f t="shared" si="35"/>
        <v>23.889318719105955</v>
      </c>
      <c r="AA81" s="162">
        <f t="shared" si="36"/>
        <v>25.498969268339096</v>
      </c>
      <c r="AB81" s="272">
        <f t="shared" si="37"/>
        <v>23.031227801652243</v>
      </c>
      <c r="AC81" s="97"/>
      <c r="AD81" s="98"/>
      <c r="AE81" s="98"/>
      <c r="AF81" s="98"/>
      <c r="AG81" s="98"/>
      <c r="AH81" s="98"/>
      <c r="AI81" s="98"/>
      <c r="AJ81" s="98"/>
      <c r="AK81" s="98"/>
      <c r="AL81" s="98"/>
      <c r="AM81" s="98"/>
      <c r="AN81" s="98"/>
      <c r="AO81" s="98"/>
      <c r="AP81" s="98"/>
      <c r="AQ81" s="98"/>
      <c r="AR81" s="98"/>
      <c r="AS81" s="98"/>
      <c r="AT81" s="98"/>
      <c r="AU81" s="98"/>
      <c r="AV81" s="98"/>
    </row>
    <row r="82" spans="1:48">
      <c r="A82" s="96"/>
      <c r="B82" s="96"/>
      <c r="C82" s="195" t="s">
        <v>52</v>
      </c>
      <c r="D82" s="196" t="s">
        <v>1010</v>
      </c>
      <c r="E82" s="197"/>
      <c r="F82" s="198">
        <f>IF($AF$1,SUMIFS('All Employees by Mode'!L:L,'All Employees by Mode'!$C:$C,"="&amp;$C82,'All Employees by Mode'!$BE:$BE,"=No"),SUMIFS('All Employees by Mode'!L:L,'All Employees by Mode'!$C:$C,"="&amp;$C82))</f>
        <v>1854</v>
      </c>
      <c r="G82" s="160">
        <f>IF($AF$1,SUMIFS('All Employees by Mode'!M:M,'All Employees by Mode'!$C:$C,"="&amp;$C82,'All Employees by Mode'!$BE:$BE,"=No"),SUMIFS('All Employees by Mode'!M:M,'All Employees by Mode'!$C:$C,"="&amp;$C82))</f>
        <v>4777465</v>
      </c>
      <c r="H82" s="160">
        <f>IF($AF$1,SUMIFS('All Employees by Mode'!O:O,'All Employees by Mode'!$C:$C,"="&amp;$C82,'All Employees by Mode'!$BE:$BE,"=No"),SUMIFS('All Employees by Mode'!O:O,'All Employees by Mode'!$C:$C,"="&amp;$C82))</f>
        <v>1170536</v>
      </c>
      <c r="I82" s="160">
        <f>IF($AF$1,SUMIFS('All Employees by Mode'!Q:Q,'All Employees by Mode'!$C:$C,"="&amp;$C82,'All Employees by Mode'!$BE:$BE,"=No"),SUMIFS('All Employees by Mode'!Q:Q,'All Employees by Mode'!$C:$C,"="&amp;$C82))</f>
        <v>203212</v>
      </c>
      <c r="J82" s="160">
        <f>IF($AF$1,SUMIFS('All Employees by Mode'!S:S,'All Employees by Mode'!$C:$C,"="&amp;$C82,'All Employees by Mode'!$BE:$BE,"=No"),SUMIFS('All Employees by Mode'!S:S,'All Employees by Mode'!$C:$C,"="&amp;$C82))</f>
        <v>702958</v>
      </c>
      <c r="K82" s="160">
        <f>IF($AF$1,SUMIFS('All Employees by Mode'!U:U,'All Employees by Mode'!$C:$C,"="&amp;$C82,'All Employees by Mode'!$BE:$BE,"=No"),SUMIFS('All Employees by Mode'!U:U,'All Employees by Mode'!$C:$C,"="&amp;$C82))</f>
        <v>1934</v>
      </c>
      <c r="L82" s="160">
        <f>IF($AF$1,SUMIFS('All Employees by Mode'!W:W,'All Employees by Mode'!$C:$C,"="&amp;$C82,'All Employees by Mode'!$BE:$BE,"=No"),SUMIFS('All Employees by Mode'!W:W,'All Employees by Mode'!$C:$C,"="&amp;$C82))</f>
        <v>6856105</v>
      </c>
      <c r="M82" s="160">
        <f>IF($AF$1,SUMIFS('All Employees by Mode'!Y:Y,'All Employees by Mode'!$C:$C,"="&amp;$C82,'All Employees by Mode'!$BE:$BE,"=No"),SUMIFS('All Employees by Mode'!Y:Y,'All Employees by Mode'!$C:$C,"="&amp;$C82))</f>
        <v>2713.06</v>
      </c>
      <c r="N82" s="160">
        <f>IF($AF$1,SUMIFS('All Employees by Mode'!AA:AA,'All Employees by Mode'!$C:$C,"="&amp;$C82,'All Employees by Mode'!$BE:$BE,"=No"),SUMIFS('All Employees by Mode'!AA:AA,'All Employees by Mode'!$C:$C,"="&amp;$C82))</f>
        <v>588.4</v>
      </c>
      <c r="O82" s="160">
        <f>IF($AF$1,SUMIFS('All Employees by Mode'!AC:AC,'All Employees by Mode'!$C:$C,"="&amp;$C82,'All Employees by Mode'!$BE:$BE,"=No"),SUMIFS('All Employees by Mode'!AC:AC,'All Employees by Mode'!$C:$C,"="&amp;$C82))</f>
        <v>105.79</v>
      </c>
      <c r="P82" s="160">
        <f>IF($AF$1,SUMIFS('All Employees by Mode'!AE:AE,'All Employees by Mode'!$C:$C,"="&amp;$C82,'All Employees by Mode'!$BE:$BE,"=No"),SUMIFS('All Employees by Mode'!AE:AE,'All Employees by Mode'!$C:$C,"="&amp;$C82))</f>
        <v>452.18000000000006</v>
      </c>
      <c r="Q82" s="160">
        <f>IF($AF$1,SUMIFS('All Employees by Mode'!AG:AG,'All Employees by Mode'!$C:$C,"="&amp;$C82,'All Employees by Mode'!$BE:$BE,"=No"),SUMIFS('All Employees by Mode'!AG:AG,'All Employees by Mode'!$C:$C,"="&amp;$C82))</f>
        <v>1.3</v>
      </c>
      <c r="R82" s="160">
        <f>IF($AF$1,SUMIFS('All Employees by Mode'!AI:AI,'All Employees by Mode'!$C:$C,"="&amp;$C82,'All Employees by Mode'!$BE:$BE,"=No"),SUMIFS('All Employees by Mode'!AI:AI,'All Employees by Mode'!$C:$C,"="&amp;$C82))</f>
        <v>3860.7300000000005</v>
      </c>
      <c r="S82" s="161">
        <f>IF($AF$1,SUMIFS('All Employees by Mode'!AK:AK,'All Employees by Mode'!$C:$C,"="&amp;$C82,'All Employees by Mode'!$BE:$BE,"=No"),SUMIFS('All Employees by Mode'!AK:AK,'All Employees by Mode'!$C:$C,"="&amp;$C82))</f>
        <v>103772105</v>
      </c>
      <c r="T82" s="161">
        <f>IF($AF$1,SUMIFS('All Employees by Mode'!AM:AM,'All Employees by Mode'!$C:$C,"="&amp;$C82,'All Employees by Mode'!$BE:$BE,"=No"),SUMIFS('All Employees by Mode'!AM:AM,'All Employees by Mode'!$C:$C,"="&amp;$C82))</f>
        <v>31479499</v>
      </c>
      <c r="U82" s="161">
        <f>IF($AF$1,SUMIFS('All Employees by Mode'!AO:AO,'All Employees by Mode'!$C:$C,"="&amp;$C82,'All Employees by Mode'!$BE:$BE,"=No"),SUMIFS('All Employees by Mode'!AO:AO,'All Employees by Mode'!$C:$C,"="&amp;$C82))</f>
        <v>4534603</v>
      </c>
      <c r="V82" s="161">
        <f>IF($AF$1,SUMIFS('All Employees by Mode'!AQ:AQ,'All Employees by Mode'!$C:$C,"="&amp;$C82,'All Employees by Mode'!$BE:$BE,"=No"),SUMIFS('All Employees by Mode'!AQ:AQ,'All Employees by Mode'!$C:$C,"="&amp;$C82))</f>
        <v>18636805</v>
      </c>
      <c r="W82" s="161">
        <f>IF($AF$1,SUMIFS('All Employees by Mode'!AS:AS,'All Employees by Mode'!$C:$C,"="&amp;$C82,'All Employees by Mode'!$BE:$BE,"=No"),SUMIFS('All Employees by Mode'!AS:AS,'All Employees by Mode'!$C:$C,"="&amp;$C82))</f>
        <v>158423012</v>
      </c>
      <c r="X82" s="162">
        <f t="shared" si="33"/>
        <v>21.721164885561695</v>
      </c>
      <c r="Y82" s="162">
        <f t="shared" si="34"/>
        <v>26.893234381514109</v>
      </c>
      <c r="Z82" s="162">
        <f t="shared" si="35"/>
        <v>22.314641851859143</v>
      </c>
      <c r="AA82" s="162">
        <f t="shared" si="36"/>
        <v>26.51197511088856</v>
      </c>
      <c r="AB82" s="272">
        <f t="shared" si="37"/>
        <v>23.11337315628688</v>
      </c>
      <c r="AC82" s="97"/>
      <c r="AD82" s="98"/>
      <c r="AE82" s="98"/>
      <c r="AF82" s="98"/>
      <c r="AG82" s="98"/>
      <c r="AH82" s="98"/>
      <c r="AI82" s="98"/>
      <c r="AJ82" s="98"/>
      <c r="AK82" s="98"/>
      <c r="AL82" s="98"/>
      <c r="AM82" s="98"/>
      <c r="AN82" s="98"/>
      <c r="AO82" s="98"/>
      <c r="AP82" s="98"/>
      <c r="AQ82" s="98"/>
      <c r="AR82" s="98"/>
      <c r="AS82" s="98"/>
      <c r="AT82" s="98"/>
      <c r="AU82" s="98"/>
      <c r="AV82" s="98"/>
    </row>
    <row r="83" spans="1:48">
      <c r="A83" s="96"/>
      <c r="B83" s="96"/>
      <c r="C83" s="195" t="s">
        <v>54</v>
      </c>
      <c r="D83" s="196" t="s">
        <v>1011</v>
      </c>
      <c r="E83" s="197"/>
      <c r="F83" s="198">
        <f>IF($AF$1,SUMIFS('All Employees by Mode'!L:L,'All Employees by Mode'!$C:$C,"="&amp;$C83,'All Employees by Mode'!$BE:$BE,"=No"),SUMIFS('All Employees by Mode'!L:L,'All Employees by Mode'!$C:$C,"="&amp;$C83))</f>
        <v>966</v>
      </c>
      <c r="G83" s="160">
        <f>IF($AF$1,SUMIFS('All Employees by Mode'!M:M,'All Employees by Mode'!$C:$C,"="&amp;$C83,'All Employees by Mode'!$BE:$BE,"=No"),SUMIFS('All Employees by Mode'!M:M,'All Employees by Mode'!$C:$C,"="&amp;$C83))</f>
        <v>4568381</v>
      </c>
      <c r="H83" s="160">
        <f>IF($AF$1,SUMIFS('All Employees by Mode'!O:O,'All Employees by Mode'!$C:$C,"="&amp;$C83,'All Employees by Mode'!$BE:$BE,"=No"),SUMIFS('All Employees by Mode'!O:O,'All Employees by Mode'!$C:$C,"="&amp;$C83))</f>
        <v>952536</v>
      </c>
      <c r="I83" s="160">
        <f>IF($AF$1,SUMIFS('All Employees by Mode'!Q:Q,'All Employees by Mode'!$C:$C,"="&amp;$C83,'All Employees by Mode'!$BE:$BE,"=No"),SUMIFS('All Employees by Mode'!Q:Q,'All Employees by Mode'!$C:$C,"="&amp;$C83))</f>
        <v>417277</v>
      </c>
      <c r="J83" s="160">
        <f>IF($AF$1,SUMIFS('All Employees by Mode'!S:S,'All Employees by Mode'!$C:$C,"="&amp;$C83,'All Employees by Mode'!$BE:$BE,"=No"),SUMIFS('All Employees by Mode'!S:S,'All Employees by Mode'!$C:$C,"="&amp;$C83))</f>
        <v>1094748</v>
      </c>
      <c r="K83" s="160">
        <f>IF($AF$1,SUMIFS('All Employees by Mode'!U:U,'All Employees by Mode'!$C:$C,"="&amp;$C83,'All Employees by Mode'!$BE:$BE,"=No"),SUMIFS('All Employees by Mode'!U:U,'All Employees by Mode'!$C:$C,"="&amp;$C83))</f>
        <v>188055</v>
      </c>
      <c r="L83" s="160">
        <f>IF($AF$1,SUMIFS('All Employees by Mode'!W:W,'All Employees by Mode'!$C:$C,"="&amp;$C83,'All Employees by Mode'!$BE:$BE,"=No"),SUMIFS('All Employees by Mode'!W:W,'All Employees by Mode'!$C:$C,"="&amp;$C83))</f>
        <v>7220997</v>
      </c>
      <c r="M83" s="160">
        <f>IF($AF$1,SUMIFS('All Employees by Mode'!Y:Y,'All Employees by Mode'!$C:$C,"="&amp;$C83,'All Employees by Mode'!$BE:$BE,"=No"),SUMIFS('All Employees by Mode'!Y:Y,'All Employees by Mode'!$C:$C,"="&amp;$C83))</f>
        <v>2305.5600000000004</v>
      </c>
      <c r="N83" s="160">
        <f>IF($AF$1,SUMIFS('All Employees by Mode'!AA:AA,'All Employees by Mode'!$C:$C,"="&amp;$C83,'All Employees by Mode'!$BE:$BE,"=No"),SUMIFS('All Employees by Mode'!AA:AA,'All Employees by Mode'!$C:$C,"="&amp;$C83))</f>
        <v>534.72</v>
      </c>
      <c r="O83" s="160">
        <f>IF($AF$1,SUMIFS('All Employees by Mode'!AC:AC,'All Employees by Mode'!$C:$C,"="&amp;$C83,'All Employees by Mode'!$BE:$BE,"=No"),SUMIFS('All Employees by Mode'!AC:AC,'All Employees by Mode'!$C:$C,"="&amp;$C83))</f>
        <v>226.73000000000002</v>
      </c>
      <c r="P83" s="160">
        <f>IF($AF$1,SUMIFS('All Employees by Mode'!AE:AE,'All Employees by Mode'!$C:$C,"="&amp;$C83,'All Employees by Mode'!$BE:$BE,"=No"),SUMIFS('All Employees by Mode'!AE:AE,'All Employees by Mode'!$C:$C,"="&amp;$C83))</f>
        <v>555.16</v>
      </c>
      <c r="Q83" s="160">
        <f>IF($AF$1,SUMIFS('All Employees by Mode'!AG:AG,'All Employees by Mode'!$C:$C,"="&amp;$C83,'All Employees by Mode'!$BE:$BE,"=No"),SUMIFS('All Employees by Mode'!AG:AG,'All Employees by Mode'!$C:$C,"="&amp;$C83))</f>
        <v>86</v>
      </c>
      <c r="R83" s="160">
        <f>IF($AF$1,SUMIFS('All Employees by Mode'!AI:AI,'All Employees by Mode'!$C:$C,"="&amp;$C83,'All Employees by Mode'!$BE:$BE,"=No"),SUMIFS('All Employees by Mode'!AI:AI,'All Employees by Mode'!$C:$C,"="&amp;$C83))</f>
        <v>3708.17</v>
      </c>
      <c r="S83" s="161">
        <f>IF($AF$1,SUMIFS('All Employees by Mode'!AK:AK,'All Employees by Mode'!$C:$C,"="&amp;$C83,'All Employees by Mode'!$BE:$BE,"=No"),SUMIFS('All Employees by Mode'!AK:AK,'All Employees by Mode'!$C:$C,"="&amp;$C83))</f>
        <v>107523157</v>
      </c>
      <c r="T83" s="161">
        <f>IF($AF$1,SUMIFS('All Employees by Mode'!AM:AM,'All Employees by Mode'!$C:$C,"="&amp;$C83,'All Employees by Mode'!$BE:$BE,"=No"),SUMIFS('All Employees by Mode'!AM:AM,'All Employees by Mode'!$C:$C,"="&amp;$C83))</f>
        <v>27260473</v>
      </c>
      <c r="U83" s="161">
        <f>IF($AF$1,SUMIFS('All Employees by Mode'!AO:AO,'All Employees by Mode'!$C:$C,"="&amp;$C83,'All Employees by Mode'!$BE:$BE,"=No"),SUMIFS('All Employees by Mode'!AO:AO,'All Employees by Mode'!$C:$C,"="&amp;$C83))</f>
        <v>12095461</v>
      </c>
      <c r="V83" s="161">
        <f>IF($AF$1,SUMIFS('All Employees by Mode'!AQ:AQ,'All Employees by Mode'!$C:$C,"="&amp;$C83,'All Employees by Mode'!$BE:$BE,"=No"),SUMIFS('All Employees by Mode'!AQ:AQ,'All Employees by Mode'!$C:$C,"="&amp;$C83))</f>
        <v>25770610</v>
      </c>
      <c r="W83" s="161">
        <f>IF($AF$1,SUMIFS('All Employees by Mode'!AS:AS,'All Employees by Mode'!$C:$C,"="&amp;$C83,'All Employees by Mode'!$BE:$BE,"=No"),SUMIFS('All Employees by Mode'!AS:AS,'All Employees by Mode'!$C:$C,"="&amp;$C83))</f>
        <v>172649701</v>
      </c>
      <c r="X83" s="162">
        <f t="shared" si="33"/>
        <v>23.536381269425647</v>
      </c>
      <c r="Y83" s="162">
        <f t="shared" si="34"/>
        <v>28.618837503254468</v>
      </c>
      <c r="Z83" s="162">
        <f t="shared" si="35"/>
        <v>28.986646759826208</v>
      </c>
      <c r="AA83" s="162">
        <f t="shared" si="36"/>
        <v>23.540221128515419</v>
      </c>
      <c r="AB83" s="272">
        <f t="shared" si="37"/>
        <v>24.548716739026144</v>
      </c>
      <c r="AC83" s="97"/>
      <c r="AD83" s="98"/>
      <c r="AE83" s="98"/>
      <c r="AF83" s="98"/>
      <c r="AG83" s="98"/>
      <c r="AH83" s="98"/>
      <c r="AI83" s="98"/>
      <c r="AJ83" s="98"/>
      <c r="AK83" s="98"/>
      <c r="AL83" s="98"/>
      <c r="AM83" s="98"/>
      <c r="AN83" s="98"/>
      <c r="AO83" s="98"/>
      <c r="AP83" s="98"/>
      <c r="AQ83" s="98"/>
      <c r="AR83" s="98"/>
      <c r="AS83" s="98"/>
      <c r="AT83" s="98"/>
      <c r="AU83" s="98"/>
      <c r="AV83" s="98"/>
    </row>
    <row r="84" spans="1:48">
      <c r="A84" s="96"/>
      <c r="B84" s="96"/>
      <c r="C84" s="195" t="s">
        <v>55</v>
      </c>
      <c r="D84" s="196" t="s">
        <v>1012</v>
      </c>
      <c r="E84" s="197"/>
      <c r="F84" s="198">
        <f>IF($AF$1,SUMIFS('All Employees by Mode'!L:L,'All Employees by Mode'!$C:$C,"="&amp;$C84,'All Employees by Mode'!$BE:$BE,"=No"),SUMIFS('All Employees by Mode'!L:L,'All Employees by Mode'!$C:$C,"="&amp;$C84))</f>
        <v>756</v>
      </c>
      <c r="G84" s="160">
        <f>IF($AF$1,SUMIFS('All Employees by Mode'!M:M,'All Employees by Mode'!$C:$C,"="&amp;$C84,'All Employees by Mode'!$BE:$BE,"=No"),SUMIFS('All Employees by Mode'!M:M,'All Employees by Mode'!$C:$C,"="&amp;$C84))</f>
        <v>4008812</v>
      </c>
      <c r="H84" s="160">
        <f>IF($AF$1,SUMIFS('All Employees by Mode'!O:O,'All Employees by Mode'!$C:$C,"="&amp;$C84,'All Employees by Mode'!$BE:$BE,"=No"),SUMIFS('All Employees by Mode'!O:O,'All Employees by Mode'!$C:$C,"="&amp;$C84))</f>
        <v>882742</v>
      </c>
      <c r="I84" s="160">
        <f>IF($AF$1,SUMIFS('All Employees by Mode'!Q:Q,'All Employees by Mode'!$C:$C,"="&amp;$C84,'All Employees by Mode'!$BE:$BE,"=No"),SUMIFS('All Employees by Mode'!Q:Q,'All Employees by Mode'!$C:$C,"="&amp;$C84))</f>
        <v>444680</v>
      </c>
      <c r="J84" s="160">
        <f>IF($AF$1,SUMIFS('All Employees by Mode'!S:S,'All Employees by Mode'!$C:$C,"="&amp;$C84,'All Employees by Mode'!$BE:$BE,"=No"),SUMIFS('All Employees by Mode'!S:S,'All Employees by Mode'!$C:$C,"="&amp;$C84))</f>
        <v>600750</v>
      </c>
      <c r="K84" s="160">
        <f>IF($AF$1,SUMIFS('All Employees by Mode'!U:U,'All Employees by Mode'!$C:$C,"="&amp;$C84,'All Employees by Mode'!$BE:$BE,"=No"),SUMIFS('All Employees by Mode'!U:U,'All Employees by Mode'!$C:$C,"="&amp;$C84))</f>
        <v>24915</v>
      </c>
      <c r="L84" s="160">
        <f>IF($AF$1,SUMIFS('All Employees by Mode'!W:W,'All Employees by Mode'!$C:$C,"="&amp;$C84,'All Employees by Mode'!$BE:$BE,"=No"),SUMIFS('All Employees by Mode'!W:W,'All Employees by Mode'!$C:$C,"="&amp;$C84))</f>
        <v>5961899</v>
      </c>
      <c r="M84" s="160">
        <f>IF($AF$1,SUMIFS('All Employees by Mode'!Y:Y,'All Employees by Mode'!$C:$C,"="&amp;$C84,'All Employees by Mode'!$BE:$BE,"=No"),SUMIFS('All Employees by Mode'!Y:Y,'All Employees by Mode'!$C:$C,"="&amp;$C84))</f>
        <v>2213.42</v>
      </c>
      <c r="N84" s="160">
        <f>IF($AF$1,SUMIFS('All Employees by Mode'!AA:AA,'All Employees by Mode'!$C:$C,"="&amp;$C84,'All Employees by Mode'!$BE:$BE,"=No"),SUMIFS('All Employees by Mode'!AA:AA,'All Employees by Mode'!$C:$C,"="&amp;$C84))</f>
        <v>452.36</v>
      </c>
      <c r="O84" s="160">
        <f>IF($AF$1,SUMIFS('All Employees by Mode'!AC:AC,'All Employees by Mode'!$C:$C,"="&amp;$C84,'All Employees by Mode'!$BE:$BE,"=No"),SUMIFS('All Employees by Mode'!AC:AC,'All Employees by Mode'!$C:$C,"="&amp;$C84))</f>
        <v>240.14</v>
      </c>
      <c r="P84" s="160">
        <f>IF($AF$1,SUMIFS('All Employees by Mode'!AE:AE,'All Employees by Mode'!$C:$C,"="&amp;$C84,'All Employees by Mode'!$BE:$BE,"=No"),SUMIFS('All Employees by Mode'!AE:AE,'All Employees by Mode'!$C:$C,"="&amp;$C84))</f>
        <v>352.9</v>
      </c>
      <c r="Q84" s="160">
        <f>IF($AF$1,SUMIFS('All Employees by Mode'!AG:AG,'All Employees by Mode'!$C:$C,"="&amp;$C84,'All Employees by Mode'!$BE:$BE,"=No"),SUMIFS('All Employees by Mode'!AG:AG,'All Employees by Mode'!$C:$C,"="&amp;$C84))</f>
        <v>14.012</v>
      </c>
      <c r="R84" s="160">
        <f>IF($AF$1,SUMIFS('All Employees by Mode'!AI:AI,'All Employees by Mode'!$C:$C,"="&amp;$C84,'All Employees by Mode'!$BE:$BE,"=No"),SUMIFS('All Employees by Mode'!AI:AI,'All Employees by Mode'!$C:$C,"="&amp;$C84))</f>
        <v>3272.8320000000003</v>
      </c>
      <c r="S84" s="161">
        <f>IF($AF$1,SUMIFS('All Employees by Mode'!AK:AK,'All Employees by Mode'!$C:$C,"="&amp;$C84,'All Employees by Mode'!$BE:$BE,"=No"),SUMIFS('All Employees by Mode'!AK:AK,'All Employees by Mode'!$C:$C,"="&amp;$C84))</f>
        <v>88036391</v>
      </c>
      <c r="T84" s="161">
        <f>IF($AF$1,SUMIFS('All Employees by Mode'!AM:AM,'All Employees by Mode'!$C:$C,"="&amp;$C84,'All Employees by Mode'!$BE:$BE,"=No"),SUMIFS('All Employees by Mode'!AM:AM,'All Employees by Mode'!$C:$C,"="&amp;$C84))</f>
        <v>23369220</v>
      </c>
      <c r="U84" s="161">
        <f>IF($AF$1,SUMIFS('All Employees by Mode'!AO:AO,'All Employees by Mode'!$C:$C,"="&amp;$C84,'All Employees by Mode'!$BE:$BE,"=No"),SUMIFS('All Employees by Mode'!AO:AO,'All Employees by Mode'!$C:$C,"="&amp;$C84))</f>
        <v>12078493</v>
      </c>
      <c r="V84" s="161">
        <f>IF($AF$1,SUMIFS('All Employees by Mode'!AQ:AQ,'All Employees by Mode'!$C:$C,"="&amp;$C84,'All Employees by Mode'!$BE:$BE,"=No"),SUMIFS('All Employees by Mode'!AQ:AQ,'All Employees by Mode'!$C:$C,"="&amp;$C84))</f>
        <v>17637097</v>
      </c>
      <c r="W84" s="161">
        <f>IF($AF$1,SUMIFS('All Employees by Mode'!AS:AS,'All Employees by Mode'!$C:$C,"="&amp;$C84,'All Employees by Mode'!$BE:$BE,"=No"),SUMIFS('All Employees by Mode'!AS:AS,'All Employees by Mode'!$C:$C,"="&amp;$C84))</f>
        <v>141121201</v>
      </c>
      <c r="X84" s="162">
        <f t="shared" si="33"/>
        <v>21.960718287612391</v>
      </c>
      <c r="Y84" s="162">
        <f t="shared" si="34"/>
        <v>26.473442976543542</v>
      </c>
      <c r="Z84" s="162">
        <f t="shared" si="35"/>
        <v>27.162213276963211</v>
      </c>
      <c r="AA84" s="162">
        <f t="shared" si="36"/>
        <v>29.358463587182687</v>
      </c>
      <c r="AB84" s="272">
        <f t="shared" si="37"/>
        <v>23.769846945856685</v>
      </c>
      <c r="AC84" s="97"/>
      <c r="AD84" s="98"/>
      <c r="AE84" s="98"/>
      <c r="AF84" s="98"/>
      <c r="AG84" s="98"/>
      <c r="AH84" s="98"/>
      <c r="AI84" s="98"/>
      <c r="AJ84" s="98"/>
      <c r="AK84" s="98"/>
      <c r="AL84" s="98"/>
      <c r="AM84" s="98"/>
      <c r="AN84" s="98"/>
      <c r="AO84" s="98"/>
      <c r="AP84" s="98"/>
      <c r="AQ84" s="98"/>
      <c r="AR84" s="98"/>
      <c r="AS84" s="98"/>
      <c r="AT84" s="98"/>
      <c r="AU84" s="98"/>
      <c r="AV84" s="98"/>
    </row>
    <row r="85" spans="1:48">
      <c r="A85" s="96"/>
      <c r="B85" s="96"/>
      <c r="C85" s="195" t="s">
        <v>1013</v>
      </c>
      <c r="D85" s="196" t="s">
        <v>1014</v>
      </c>
      <c r="E85" s="197"/>
      <c r="F85" s="198">
        <f>IF($AF$1,SUMIFS('All Employees by Mode'!L:L,'All Employees by Mode'!$C:$C,"="&amp;$C85,'All Employees by Mode'!$BE:$BE,"=No"),SUMIFS('All Employees by Mode'!L:L,'All Employees by Mode'!$C:$C,"="&amp;$C85))</f>
        <v>0</v>
      </c>
      <c r="G85" s="160">
        <f>IF($AF$1,SUMIFS('All Employees by Mode'!M:M,'All Employees by Mode'!$C:$C,"="&amp;$C85,'All Employees by Mode'!$BE:$BE,"=No"),SUMIFS('All Employees by Mode'!M:M,'All Employees by Mode'!$C:$C,"="&amp;$C85))</f>
        <v>0</v>
      </c>
      <c r="H85" s="160">
        <f>IF($AF$1,SUMIFS('All Employees by Mode'!O:O,'All Employees by Mode'!$C:$C,"="&amp;$C85,'All Employees by Mode'!$BE:$BE,"=No"),SUMIFS('All Employees by Mode'!O:O,'All Employees by Mode'!$C:$C,"="&amp;$C85))</f>
        <v>0</v>
      </c>
      <c r="I85" s="160">
        <f>IF($AF$1,SUMIFS('All Employees by Mode'!Q:Q,'All Employees by Mode'!$C:$C,"="&amp;$C85,'All Employees by Mode'!$BE:$BE,"=No"),SUMIFS('All Employees by Mode'!Q:Q,'All Employees by Mode'!$C:$C,"="&amp;$C85))</f>
        <v>0</v>
      </c>
      <c r="J85" s="160">
        <f>IF($AF$1,SUMIFS('All Employees by Mode'!S:S,'All Employees by Mode'!$C:$C,"="&amp;$C85,'All Employees by Mode'!$BE:$BE,"=No"),SUMIFS('All Employees by Mode'!S:S,'All Employees by Mode'!$C:$C,"="&amp;$C85))</f>
        <v>0</v>
      </c>
      <c r="K85" s="160">
        <f>IF($AF$1,SUMIFS('All Employees by Mode'!U:U,'All Employees by Mode'!$C:$C,"="&amp;$C85,'All Employees by Mode'!$BE:$BE,"=No"),SUMIFS('All Employees by Mode'!U:U,'All Employees by Mode'!$C:$C,"="&amp;$C85))</f>
        <v>0</v>
      </c>
      <c r="L85" s="160">
        <f>IF($AF$1,SUMIFS('All Employees by Mode'!W:W,'All Employees by Mode'!$C:$C,"="&amp;$C85,'All Employees by Mode'!$BE:$BE,"=No"),SUMIFS('All Employees by Mode'!W:W,'All Employees by Mode'!$C:$C,"="&amp;$C85))</f>
        <v>0</v>
      </c>
      <c r="M85" s="160">
        <f>IF($AF$1,SUMIFS('All Employees by Mode'!Y:Y,'All Employees by Mode'!$C:$C,"="&amp;$C85,'All Employees by Mode'!$BE:$BE,"=No"),SUMIFS('All Employees by Mode'!Y:Y,'All Employees by Mode'!$C:$C,"="&amp;$C85))</f>
        <v>0</v>
      </c>
      <c r="N85" s="160">
        <f>IF($AF$1,SUMIFS('All Employees by Mode'!AA:AA,'All Employees by Mode'!$C:$C,"="&amp;$C85,'All Employees by Mode'!$BE:$BE,"=No"),SUMIFS('All Employees by Mode'!AA:AA,'All Employees by Mode'!$C:$C,"="&amp;$C85))</f>
        <v>0</v>
      </c>
      <c r="O85" s="160">
        <f>IF($AF$1,SUMIFS('All Employees by Mode'!AC:AC,'All Employees by Mode'!$C:$C,"="&amp;$C85,'All Employees by Mode'!$BE:$BE,"=No"),SUMIFS('All Employees by Mode'!AC:AC,'All Employees by Mode'!$C:$C,"="&amp;$C85))</f>
        <v>0</v>
      </c>
      <c r="P85" s="160">
        <f>IF($AF$1,SUMIFS('All Employees by Mode'!AE:AE,'All Employees by Mode'!$C:$C,"="&amp;$C85,'All Employees by Mode'!$BE:$BE,"=No"),SUMIFS('All Employees by Mode'!AE:AE,'All Employees by Mode'!$C:$C,"="&amp;$C85))</f>
        <v>0</v>
      </c>
      <c r="Q85" s="160">
        <f>IF($AF$1,SUMIFS('All Employees by Mode'!AG:AG,'All Employees by Mode'!$C:$C,"="&amp;$C85,'All Employees by Mode'!$BE:$BE,"=No"),SUMIFS('All Employees by Mode'!AG:AG,'All Employees by Mode'!$C:$C,"="&amp;$C85))</f>
        <v>0</v>
      </c>
      <c r="R85" s="160">
        <f>IF($AF$1,SUMIFS('All Employees by Mode'!AI:AI,'All Employees by Mode'!$C:$C,"="&amp;$C85,'All Employees by Mode'!$BE:$BE,"=No"),SUMIFS('All Employees by Mode'!AI:AI,'All Employees by Mode'!$C:$C,"="&amp;$C85))</f>
        <v>0</v>
      </c>
      <c r="S85" s="161">
        <f>IF($AF$1,SUMIFS('All Employees by Mode'!AK:AK,'All Employees by Mode'!$C:$C,"="&amp;$C85,'All Employees by Mode'!$BE:$BE,"=No"),SUMIFS('All Employees by Mode'!AK:AK,'All Employees by Mode'!$C:$C,"="&amp;$C85))</f>
        <v>0</v>
      </c>
      <c r="T85" s="161">
        <f>IF($AF$1,SUMIFS('All Employees by Mode'!AM:AM,'All Employees by Mode'!$C:$C,"="&amp;$C85,'All Employees by Mode'!$BE:$BE,"=No"),SUMIFS('All Employees by Mode'!AM:AM,'All Employees by Mode'!$C:$C,"="&amp;$C85))</f>
        <v>0</v>
      </c>
      <c r="U85" s="161">
        <f>IF($AF$1,SUMIFS('All Employees by Mode'!AO:AO,'All Employees by Mode'!$C:$C,"="&amp;$C85,'All Employees by Mode'!$BE:$BE,"=No"),SUMIFS('All Employees by Mode'!AO:AO,'All Employees by Mode'!$C:$C,"="&amp;$C85))</f>
        <v>0</v>
      </c>
      <c r="V85" s="161">
        <f>IF($AF$1,SUMIFS('All Employees by Mode'!AQ:AQ,'All Employees by Mode'!$C:$C,"="&amp;$C85,'All Employees by Mode'!$BE:$BE,"=No"),SUMIFS('All Employees by Mode'!AQ:AQ,'All Employees by Mode'!$C:$C,"="&amp;$C85))</f>
        <v>0</v>
      </c>
      <c r="W85" s="161">
        <f>IF($AF$1,SUMIFS('All Employees by Mode'!AS:AS,'All Employees by Mode'!$C:$C,"="&amp;$C85,'All Employees by Mode'!$BE:$BE,"=No"),SUMIFS('All Employees by Mode'!AS:AS,'All Employees by Mode'!$C:$C,"="&amp;$C85))</f>
        <v>0</v>
      </c>
      <c r="X85" s="162" t="str">
        <f t="shared" si="33"/>
        <v>-</v>
      </c>
      <c r="Y85" s="162" t="str">
        <f t="shared" si="34"/>
        <v>-</v>
      </c>
      <c r="Z85" s="162" t="str">
        <f t="shared" si="35"/>
        <v>-</v>
      </c>
      <c r="AA85" s="162" t="str">
        <f t="shared" si="36"/>
        <v>-</v>
      </c>
      <c r="AB85" s="272" t="str">
        <f t="shared" si="37"/>
        <v>-</v>
      </c>
      <c r="AC85" s="97"/>
      <c r="AD85" s="98"/>
      <c r="AE85" s="98"/>
      <c r="AF85" s="98"/>
      <c r="AG85" s="98"/>
      <c r="AH85" s="98"/>
      <c r="AI85" s="98"/>
      <c r="AJ85" s="98"/>
      <c r="AK85" s="98"/>
      <c r="AL85" s="98"/>
      <c r="AM85" s="98"/>
      <c r="AN85" s="98"/>
      <c r="AO85" s="98"/>
      <c r="AP85" s="98"/>
      <c r="AQ85" s="98"/>
      <c r="AR85" s="98"/>
      <c r="AS85" s="98"/>
      <c r="AT85" s="98"/>
      <c r="AU85" s="98"/>
      <c r="AV85" s="98"/>
    </row>
    <row r="86" spans="1:48">
      <c r="A86" s="96"/>
      <c r="B86" s="96"/>
      <c r="C86" s="195" t="s">
        <v>56</v>
      </c>
      <c r="D86" s="196" t="s">
        <v>1015</v>
      </c>
      <c r="E86" s="197"/>
      <c r="F86" s="198">
        <f>IF($AF$1,SUMIFS('All Employees by Mode'!L:L,'All Employees by Mode'!$C:$C,"="&amp;$C86,'All Employees by Mode'!$BE:$BE,"=No"),SUMIFS('All Employees by Mode'!L:L,'All Employees by Mode'!$C:$C,"="&amp;$C86))</f>
        <v>32</v>
      </c>
      <c r="G86" s="160">
        <f>IF($AF$1,SUMIFS('All Employees by Mode'!M:M,'All Employees by Mode'!$C:$C,"="&amp;$C86,'All Employees by Mode'!$BE:$BE,"=No"),SUMIFS('All Employees by Mode'!M:M,'All Employees by Mode'!$C:$C,"="&amp;$C86))</f>
        <v>114907</v>
      </c>
      <c r="H86" s="160">
        <f>IF($AF$1,SUMIFS('All Employees by Mode'!O:O,'All Employees by Mode'!$C:$C,"="&amp;$C86,'All Employees by Mode'!$BE:$BE,"=No"),SUMIFS('All Employees by Mode'!O:O,'All Employees by Mode'!$C:$C,"="&amp;$C86))</f>
        <v>19049</v>
      </c>
      <c r="I86" s="160">
        <f>IF($AF$1,SUMIFS('All Employees by Mode'!Q:Q,'All Employees by Mode'!$C:$C,"="&amp;$C86,'All Employees by Mode'!$BE:$BE,"=No"),SUMIFS('All Employees by Mode'!Q:Q,'All Employees by Mode'!$C:$C,"="&amp;$C86))</f>
        <v>3919</v>
      </c>
      <c r="J86" s="160">
        <f>IF($AF$1,SUMIFS('All Employees by Mode'!S:S,'All Employees by Mode'!$C:$C,"="&amp;$C86,'All Employees by Mode'!$BE:$BE,"=No"),SUMIFS('All Employees by Mode'!S:S,'All Employees by Mode'!$C:$C,"="&amp;$C86))</f>
        <v>29590</v>
      </c>
      <c r="K86" s="160">
        <f>IF($AF$1,SUMIFS('All Employees by Mode'!U:U,'All Employees by Mode'!$C:$C,"="&amp;$C86,'All Employees by Mode'!$BE:$BE,"=No"),SUMIFS('All Employees by Mode'!U:U,'All Employees by Mode'!$C:$C,"="&amp;$C86))</f>
        <v>0</v>
      </c>
      <c r="L86" s="160">
        <f>IF($AF$1,SUMIFS('All Employees by Mode'!W:W,'All Employees by Mode'!$C:$C,"="&amp;$C86,'All Employees by Mode'!$BE:$BE,"=No"),SUMIFS('All Employees by Mode'!W:W,'All Employees by Mode'!$C:$C,"="&amp;$C86))</f>
        <v>167465</v>
      </c>
      <c r="M86" s="160">
        <f>IF($AF$1,SUMIFS('All Employees by Mode'!Y:Y,'All Employees by Mode'!$C:$C,"="&amp;$C86,'All Employees by Mode'!$BE:$BE,"=No"),SUMIFS('All Employees by Mode'!Y:Y,'All Employees by Mode'!$C:$C,"="&amp;$C86))</f>
        <v>67</v>
      </c>
      <c r="N86" s="160">
        <f>IF($AF$1,SUMIFS('All Employees by Mode'!AA:AA,'All Employees by Mode'!$C:$C,"="&amp;$C86,'All Employees by Mode'!$BE:$BE,"=No"),SUMIFS('All Employees by Mode'!AA:AA,'All Employees by Mode'!$C:$C,"="&amp;$C86))</f>
        <v>13</v>
      </c>
      <c r="O86" s="160">
        <f>IF($AF$1,SUMIFS('All Employees by Mode'!AC:AC,'All Employees by Mode'!$C:$C,"="&amp;$C86,'All Employees by Mode'!$BE:$BE,"=No"),SUMIFS('All Employees by Mode'!AC:AC,'All Employees by Mode'!$C:$C,"="&amp;$C86))</f>
        <v>2</v>
      </c>
      <c r="P86" s="160">
        <f>IF($AF$1,SUMIFS('All Employees by Mode'!AE:AE,'All Employees by Mode'!$C:$C,"="&amp;$C86,'All Employees by Mode'!$BE:$BE,"=No"),SUMIFS('All Employees by Mode'!AE:AE,'All Employees by Mode'!$C:$C,"="&amp;$C86))</f>
        <v>17</v>
      </c>
      <c r="Q86" s="160">
        <f>IF($AF$1,SUMIFS('All Employees by Mode'!AG:AG,'All Employees by Mode'!$C:$C,"="&amp;$C86,'All Employees by Mode'!$BE:$BE,"=No"),SUMIFS('All Employees by Mode'!AG:AG,'All Employees by Mode'!$C:$C,"="&amp;$C86))</f>
        <v>0</v>
      </c>
      <c r="R86" s="160">
        <f>IF($AF$1,SUMIFS('All Employees by Mode'!AI:AI,'All Employees by Mode'!$C:$C,"="&amp;$C86,'All Employees by Mode'!$BE:$BE,"=No"),SUMIFS('All Employees by Mode'!AI:AI,'All Employees by Mode'!$C:$C,"="&amp;$C86))</f>
        <v>99</v>
      </c>
      <c r="S86" s="161">
        <f>IF($AF$1,SUMIFS('All Employees by Mode'!AK:AK,'All Employees by Mode'!$C:$C,"="&amp;$C86,'All Employees by Mode'!$BE:$BE,"=No"),SUMIFS('All Employees by Mode'!AK:AK,'All Employees by Mode'!$C:$C,"="&amp;$C86))</f>
        <v>1589701</v>
      </c>
      <c r="T86" s="161">
        <f>IF($AF$1,SUMIFS('All Employees by Mode'!AM:AM,'All Employees by Mode'!$C:$C,"="&amp;$C86,'All Employees by Mode'!$BE:$BE,"=No"),SUMIFS('All Employees by Mode'!AM:AM,'All Employees by Mode'!$C:$C,"="&amp;$C86))</f>
        <v>331980</v>
      </c>
      <c r="U86" s="161">
        <f>IF($AF$1,SUMIFS('All Employees by Mode'!AO:AO,'All Employees by Mode'!$C:$C,"="&amp;$C86,'All Employees by Mode'!$BE:$BE,"=No"),SUMIFS('All Employees by Mode'!AO:AO,'All Employees by Mode'!$C:$C,"="&amp;$C86))</f>
        <v>53429</v>
      </c>
      <c r="V86" s="161">
        <f>IF($AF$1,SUMIFS('All Employees by Mode'!AQ:AQ,'All Employees by Mode'!$C:$C,"="&amp;$C86,'All Employees by Mode'!$BE:$BE,"=No"),SUMIFS('All Employees by Mode'!AQ:AQ,'All Employees by Mode'!$C:$C,"="&amp;$C86))</f>
        <v>582255</v>
      </c>
      <c r="W86" s="161">
        <f>IF($AF$1,SUMIFS('All Employees by Mode'!AS:AS,'All Employees by Mode'!$C:$C,"="&amp;$C86,'All Employees by Mode'!$BE:$BE,"=No"),SUMIFS('All Employees by Mode'!AS:AS,'All Employees by Mode'!$C:$C,"="&amp;$C86))</f>
        <v>2557365</v>
      </c>
      <c r="X86" s="162">
        <f t="shared" si="33"/>
        <v>13.834674998041894</v>
      </c>
      <c r="Y86" s="162">
        <f t="shared" si="34"/>
        <v>17.427686492729276</v>
      </c>
      <c r="Z86" s="162">
        <f t="shared" si="35"/>
        <v>13.633324827762184</v>
      </c>
      <c r="AA86" s="162">
        <f t="shared" si="36"/>
        <v>19.677424805677592</v>
      </c>
      <c r="AB86" s="272">
        <f t="shared" si="37"/>
        <v>15.271041710208102</v>
      </c>
      <c r="AC86" s="97"/>
      <c r="AD86" s="98"/>
      <c r="AE86" s="98"/>
      <c r="AF86" s="98"/>
      <c r="AG86" s="98"/>
      <c r="AH86" s="98"/>
      <c r="AI86" s="98"/>
      <c r="AJ86" s="98"/>
      <c r="AK86" s="98"/>
      <c r="AL86" s="98"/>
      <c r="AM86" s="98"/>
      <c r="AN86" s="98"/>
      <c r="AO86" s="98"/>
      <c r="AP86" s="98"/>
      <c r="AQ86" s="98"/>
      <c r="AR86" s="98"/>
      <c r="AS86" s="98"/>
      <c r="AT86" s="98"/>
      <c r="AU86" s="98"/>
      <c r="AV86" s="98"/>
    </row>
    <row r="87" spans="1:48">
      <c r="A87" s="96"/>
      <c r="B87" s="96"/>
      <c r="C87" s="195" t="s">
        <v>57</v>
      </c>
      <c r="D87" s="196" t="s">
        <v>1016</v>
      </c>
      <c r="E87" s="197"/>
      <c r="F87" s="198">
        <f>IF($AF$1,SUMIFS('All Employees by Mode'!L:L,'All Employees by Mode'!$C:$C,"="&amp;$C87,'All Employees by Mode'!$BE:$BE,"=No"),SUMIFS('All Employees by Mode'!L:L,'All Employees by Mode'!$C:$C,"="&amp;$C87))</f>
        <v>85</v>
      </c>
      <c r="G87" s="160">
        <f>IF($AF$1,SUMIFS('All Employees by Mode'!M:M,'All Employees by Mode'!$C:$C,"="&amp;$C87,'All Employees by Mode'!$BE:$BE,"=No"),SUMIFS('All Employees by Mode'!M:M,'All Employees by Mode'!$C:$C,"="&amp;$C87))</f>
        <v>231450</v>
      </c>
      <c r="H87" s="160">
        <f>IF($AF$1,SUMIFS('All Employees by Mode'!O:O,'All Employees by Mode'!$C:$C,"="&amp;$C87,'All Employees by Mode'!$BE:$BE,"=No"),SUMIFS('All Employees by Mode'!O:O,'All Employees by Mode'!$C:$C,"="&amp;$C87))</f>
        <v>30176</v>
      </c>
      <c r="I87" s="160">
        <f>IF($AF$1,SUMIFS('All Employees by Mode'!Q:Q,'All Employees by Mode'!$C:$C,"="&amp;$C87,'All Employees by Mode'!$BE:$BE,"=No"),SUMIFS('All Employees by Mode'!Q:Q,'All Employees by Mode'!$C:$C,"="&amp;$C87))</f>
        <v>8984</v>
      </c>
      <c r="J87" s="160">
        <f>IF($AF$1,SUMIFS('All Employees by Mode'!S:S,'All Employees by Mode'!$C:$C,"="&amp;$C87,'All Employees by Mode'!$BE:$BE,"=No"),SUMIFS('All Employees by Mode'!S:S,'All Employees by Mode'!$C:$C,"="&amp;$C87))</f>
        <v>35597</v>
      </c>
      <c r="K87" s="160">
        <f>IF($AF$1,SUMIFS('All Employees by Mode'!U:U,'All Employees by Mode'!$C:$C,"="&amp;$C87,'All Employees by Mode'!$BE:$BE,"=No"),SUMIFS('All Employees by Mode'!U:U,'All Employees by Mode'!$C:$C,"="&amp;$C87))</f>
        <v>645</v>
      </c>
      <c r="L87" s="160">
        <f>IF($AF$1,SUMIFS('All Employees by Mode'!W:W,'All Employees by Mode'!$C:$C,"="&amp;$C87,'All Employees by Mode'!$BE:$BE,"=No"),SUMIFS('All Employees by Mode'!W:W,'All Employees by Mode'!$C:$C,"="&amp;$C87))</f>
        <v>306852</v>
      </c>
      <c r="M87" s="160">
        <f>IF($AF$1,SUMIFS('All Employees by Mode'!Y:Y,'All Employees by Mode'!$C:$C,"="&amp;$C87,'All Employees by Mode'!$BE:$BE,"=No"),SUMIFS('All Employees by Mode'!Y:Y,'All Employees by Mode'!$C:$C,"="&amp;$C87))</f>
        <v>171.72</v>
      </c>
      <c r="N87" s="160">
        <f>IF($AF$1,SUMIFS('All Employees by Mode'!AA:AA,'All Employees by Mode'!$C:$C,"="&amp;$C87,'All Employees by Mode'!$BE:$BE,"=No"),SUMIFS('All Employees by Mode'!AA:AA,'All Employees by Mode'!$C:$C,"="&amp;$C87))</f>
        <v>17.182226000000004</v>
      </c>
      <c r="O87" s="160">
        <f>IF($AF$1,SUMIFS('All Employees by Mode'!AC:AC,'All Employees by Mode'!$C:$C,"="&amp;$C87,'All Employees by Mode'!$BE:$BE,"=No"),SUMIFS('All Employees by Mode'!AC:AC,'All Employees by Mode'!$C:$C,"="&amp;$C87))</f>
        <v>5.52</v>
      </c>
      <c r="P87" s="160">
        <f>IF($AF$1,SUMIFS('All Employees by Mode'!AE:AE,'All Employees by Mode'!$C:$C,"="&amp;$C87,'All Employees by Mode'!$BE:$BE,"=No"),SUMIFS('All Employees by Mode'!AE:AE,'All Employees by Mode'!$C:$C,"="&amp;$C87))</f>
        <v>22.36</v>
      </c>
      <c r="Q87" s="160">
        <f>IF($AF$1,SUMIFS('All Employees by Mode'!AG:AG,'All Employees by Mode'!$C:$C,"="&amp;$C87,'All Employees by Mode'!$BE:$BE,"=No"),SUMIFS('All Employees by Mode'!AG:AG,'All Employees by Mode'!$C:$C,"="&amp;$C87))</f>
        <v>0.3</v>
      </c>
      <c r="R87" s="160">
        <f>IF($AF$1,SUMIFS('All Employees by Mode'!AI:AI,'All Employees by Mode'!$C:$C,"="&amp;$C87,'All Employees by Mode'!$BE:$BE,"=No"),SUMIFS('All Employees by Mode'!AI:AI,'All Employees by Mode'!$C:$C,"="&amp;$C87))</f>
        <v>217.08222599999999</v>
      </c>
      <c r="S87" s="161">
        <f>IF($AF$1,SUMIFS('All Employees by Mode'!AK:AK,'All Employees by Mode'!$C:$C,"="&amp;$C87,'All Employees by Mode'!$BE:$BE,"=No"),SUMIFS('All Employees by Mode'!AK:AK,'All Employees by Mode'!$C:$C,"="&amp;$C87))</f>
        <v>4749614</v>
      </c>
      <c r="T87" s="161">
        <f>IF($AF$1,SUMIFS('All Employees by Mode'!AM:AM,'All Employees by Mode'!$C:$C,"="&amp;$C87,'All Employees by Mode'!$BE:$BE,"=No"),SUMIFS('All Employees by Mode'!AM:AM,'All Employees by Mode'!$C:$C,"="&amp;$C87))</f>
        <v>607172</v>
      </c>
      <c r="U87" s="161">
        <f>IF($AF$1,SUMIFS('All Employees by Mode'!AO:AO,'All Employees by Mode'!$C:$C,"="&amp;$C87,'All Employees by Mode'!$BE:$BE,"=No"),SUMIFS('All Employees by Mode'!AO:AO,'All Employees by Mode'!$C:$C,"="&amp;$C87))</f>
        <v>220123</v>
      </c>
      <c r="V87" s="161">
        <f>IF($AF$1,SUMIFS('All Employees by Mode'!AQ:AQ,'All Employees by Mode'!$C:$C,"="&amp;$C87,'All Employees by Mode'!$BE:$BE,"=No"),SUMIFS('All Employees by Mode'!AQ:AQ,'All Employees by Mode'!$C:$C,"="&amp;$C87))</f>
        <v>908537</v>
      </c>
      <c r="W87" s="161">
        <f>IF($AF$1,SUMIFS('All Employees by Mode'!AS:AS,'All Employees by Mode'!$C:$C,"="&amp;$C87,'All Employees by Mode'!$BE:$BE,"=No"),SUMIFS('All Employees by Mode'!AS:AS,'All Employees by Mode'!$C:$C,"="&amp;$C87))</f>
        <v>6485446</v>
      </c>
      <c r="X87" s="162">
        <f t="shared" si="33"/>
        <v>20.521123352775977</v>
      </c>
      <c r="Y87" s="162">
        <f t="shared" si="34"/>
        <v>20.121023329798515</v>
      </c>
      <c r="Z87" s="162">
        <f t="shared" si="35"/>
        <v>24.501669634906502</v>
      </c>
      <c r="AA87" s="162">
        <f t="shared" si="36"/>
        <v>25.522853049414277</v>
      </c>
      <c r="AB87" s="272">
        <f t="shared" si="37"/>
        <v>21.179940367137263</v>
      </c>
      <c r="AC87" s="97"/>
      <c r="AD87" s="98"/>
      <c r="AE87" s="98"/>
      <c r="AF87" s="98"/>
      <c r="AG87" s="98"/>
      <c r="AH87" s="98"/>
      <c r="AI87" s="98"/>
      <c r="AJ87" s="98"/>
      <c r="AK87" s="98"/>
      <c r="AL87" s="98"/>
      <c r="AM87" s="98"/>
      <c r="AN87" s="98"/>
      <c r="AO87" s="98"/>
      <c r="AP87" s="98"/>
      <c r="AQ87" s="98"/>
      <c r="AR87" s="98"/>
      <c r="AS87" s="98"/>
      <c r="AT87" s="98"/>
      <c r="AU87" s="98"/>
      <c r="AV87" s="98"/>
    </row>
    <row r="88" spans="1:48">
      <c r="A88" s="96"/>
      <c r="B88" s="96"/>
      <c r="C88" s="195" t="s">
        <v>58</v>
      </c>
      <c r="D88" s="196" t="s">
        <v>1017</v>
      </c>
      <c r="E88" s="197"/>
      <c r="F88" s="198">
        <f>IF($AF$1,SUMIFS('All Employees by Mode'!L:L,'All Employees by Mode'!$C:$C,"="&amp;$C88,'All Employees by Mode'!$BE:$BE,"=No"),SUMIFS('All Employees by Mode'!L:L,'All Employees by Mode'!$C:$C,"="&amp;$C88))</f>
        <v>958</v>
      </c>
      <c r="G88" s="160">
        <f>IF($AF$1,SUMIFS('All Employees by Mode'!M:M,'All Employees by Mode'!$C:$C,"="&amp;$C88,'All Employees by Mode'!$BE:$BE,"=No"),SUMIFS('All Employees by Mode'!M:M,'All Employees by Mode'!$C:$C,"="&amp;$C88))</f>
        <v>3064194</v>
      </c>
      <c r="H88" s="160">
        <f>IF($AF$1,SUMIFS('All Employees by Mode'!O:O,'All Employees by Mode'!$C:$C,"="&amp;$C88,'All Employees by Mode'!$BE:$BE,"=No"),SUMIFS('All Employees by Mode'!O:O,'All Employees by Mode'!$C:$C,"="&amp;$C88))</f>
        <v>660168</v>
      </c>
      <c r="I88" s="160">
        <f>IF($AF$1,SUMIFS('All Employees by Mode'!Q:Q,'All Employees by Mode'!$C:$C,"="&amp;$C88,'All Employees by Mode'!$BE:$BE,"=No"),SUMIFS('All Employees by Mode'!Q:Q,'All Employees by Mode'!$C:$C,"="&amp;$C88))</f>
        <v>71397</v>
      </c>
      <c r="J88" s="160">
        <f>IF($AF$1,SUMIFS('All Employees by Mode'!S:S,'All Employees by Mode'!$C:$C,"="&amp;$C88,'All Employees by Mode'!$BE:$BE,"=No"),SUMIFS('All Employees by Mode'!S:S,'All Employees by Mode'!$C:$C,"="&amp;$C88))</f>
        <v>265149</v>
      </c>
      <c r="K88" s="160">
        <f>IF($AF$1,SUMIFS('All Employees by Mode'!U:U,'All Employees by Mode'!$C:$C,"="&amp;$C88,'All Employees by Mode'!$BE:$BE,"=No"),SUMIFS('All Employees by Mode'!U:U,'All Employees by Mode'!$C:$C,"="&amp;$C88))</f>
        <v>0</v>
      </c>
      <c r="L88" s="160">
        <f>IF($AF$1,SUMIFS('All Employees by Mode'!W:W,'All Employees by Mode'!$C:$C,"="&amp;$C88,'All Employees by Mode'!$BE:$BE,"=No"),SUMIFS('All Employees by Mode'!W:W,'All Employees by Mode'!$C:$C,"="&amp;$C88))</f>
        <v>4060908</v>
      </c>
      <c r="M88" s="160">
        <f>IF($AF$1,SUMIFS('All Employees by Mode'!Y:Y,'All Employees by Mode'!$C:$C,"="&amp;$C88,'All Employees by Mode'!$BE:$BE,"=No"),SUMIFS('All Employees by Mode'!Y:Y,'All Employees by Mode'!$C:$C,"="&amp;$C88))</f>
        <v>1694.6</v>
      </c>
      <c r="N88" s="160">
        <f>IF($AF$1,SUMIFS('All Employees by Mode'!AA:AA,'All Employees by Mode'!$C:$C,"="&amp;$C88,'All Employees by Mode'!$BE:$BE,"=No"),SUMIFS('All Employees by Mode'!AA:AA,'All Employees by Mode'!$C:$C,"="&amp;$C88))</f>
        <v>344.9</v>
      </c>
      <c r="O88" s="160">
        <f>IF($AF$1,SUMIFS('All Employees by Mode'!AC:AC,'All Employees by Mode'!$C:$C,"="&amp;$C88,'All Employees by Mode'!$BE:$BE,"=No"),SUMIFS('All Employees by Mode'!AC:AC,'All Employees by Mode'!$C:$C,"="&amp;$C88))</f>
        <v>30.34</v>
      </c>
      <c r="P88" s="160">
        <f>IF($AF$1,SUMIFS('All Employees by Mode'!AE:AE,'All Employees by Mode'!$C:$C,"="&amp;$C88,'All Employees by Mode'!$BE:$BE,"=No"),SUMIFS('All Employees by Mode'!AE:AE,'All Employees by Mode'!$C:$C,"="&amp;$C88))</f>
        <v>162.63999999999999</v>
      </c>
      <c r="Q88" s="160">
        <f>IF($AF$1,SUMIFS('All Employees by Mode'!AG:AG,'All Employees by Mode'!$C:$C,"="&amp;$C88,'All Employees by Mode'!$BE:$BE,"=No"),SUMIFS('All Employees by Mode'!AG:AG,'All Employees by Mode'!$C:$C,"="&amp;$C88))</f>
        <v>0</v>
      </c>
      <c r="R88" s="160">
        <f>IF($AF$1,SUMIFS('All Employees by Mode'!AI:AI,'All Employees by Mode'!$C:$C,"="&amp;$C88,'All Employees by Mode'!$BE:$BE,"=No"),SUMIFS('All Employees by Mode'!AI:AI,'All Employees by Mode'!$C:$C,"="&amp;$C88))</f>
        <v>2232.48</v>
      </c>
      <c r="S88" s="161">
        <f>IF($AF$1,SUMIFS('All Employees by Mode'!AK:AK,'All Employees by Mode'!$C:$C,"="&amp;$C88,'All Employees by Mode'!$BE:$BE,"=No"),SUMIFS('All Employees by Mode'!AK:AK,'All Employees by Mode'!$C:$C,"="&amp;$C88))</f>
        <v>64275422</v>
      </c>
      <c r="T88" s="161">
        <f>IF($AF$1,SUMIFS('All Employees by Mode'!AM:AM,'All Employees by Mode'!$C:$C,"="&amp;$C88,'All Employees by Mode'!$BE:$BE,"=No"),SUMIFS('All Employees by Mode'!AM:AM,'All Employees by Mode'!$C:$C,"="&amp;$C88))</f>
        <v>15029506</v>
      </c>
      <c r="U88" s="161">
        <f>IF($AF$1,SUMIFS('All Employees by Mode'!AO:AO,'All Employees by Mode'!$C:$C,"="&amp;$C88,'All Employees by Mode'!$BE:$BE,"=No"),SUMIFS('All Employees by Mode'!AO:AO,'All Employees by Mode'!$C:$C,"="&amp;$C88))</f>
        <v>1528422</v>
      </c>
      <c r="V88" s="161">
        <f>IF($AF$1,SUMIFS('All Employees by Mode'!AQ:AQ,'All Employees by Mode'!$C:$C,"="&amp;$C88,'All Employees by Mode'!$BE:$BE,"=No"),SUMIFS('All Employees by Mode'!AQ:AQ,'All Employees by Mode'!$C:$C,"="&amp;$C88))</f>
        <v>9920639</v>
      </c>
      <c r="W88" s="161">
        <f>IF($AF$1,SUMIFS('All Employees by Mode'!AS:AS,'All Employees by Mode'!$C:$C,"="&amp;$C88,'All Employees by Mode'!$BE:$BE,"=No"),SUMIFS('All Employees by Mode'!AS:AS,'All Employees by Mode'!$C:$C,"="&amp;$C88))</f>
        <v>90753989</v>
      </c>
      <c r="X88" s="162">
        <f t="shared" si="33"/>
        <v>20.976290012969152</v>
      </c>
      <c r="Y88" s="162">
        <f t="shared" si="34"/>
        <v>22.766183759285514</v>
      </c>
      <c r="Z88" s="162">
        <f t="shared" si="35"/>
        <v>21.407370057565444</v>
      </c>
      <c r="AA88" s="162">
        <f t="shared" si="36"/>
        <v>37.415336282618455</v>
      </c>
      <c r="AB88" s="272">
        <f t="shared" si="37"/>
        <v>22.348201190472672</v>
      </c>
      <c r="AC88" s="97"/>
      <c r="AD88" s="98"/>
      <c r="AE88" s="98"/>
      <c r="AF88" s="98"/>
      <c r="AG88" s="98"/>
      <c r="AH88" s="98"/>
      <c r="AI88" s="98"/>
      <c r="AJ88" s="98"/>
      <c r="AK88" s="98"/>
      <c r="AL88" s="98"/>
      <c r="AM88" s="98"/>
      <c r="AN88" s="98"/>
      <c r="AO88" s="98"/>
      <c r="AP88" s="98"/>
      <c r="AQ88" s="98"/>
      <c r="AR88" s="98"/>
      <c r="AS88" s="98"/>
      <c r="AT88" s="98"/>
      <c r="AU88" s="98"/>
      <c r="AV88" s="98"/>
    </row>
    <row r="89" spans="1:48">
      <c r="A89" s="96"/>
      <c r="B89" s="96"/>
      <c r="C89" s="195" t="s">
        <v>59</v>
      </c>
      <c r="D89" s="196" t="s">
        <v>1018</v>
      </c>
      <c r="E89" s="197"/>
      <c r="F89" s="198">
        <f>IF($AF$1,SUMIFS('All Employees by Mode'!L:L,'All Employees by Mode'!$C:$C,"="&amp;$C89,'All Employees by Mode'!$BE:$BE,"=No"),SUMIFS('All Employees by Mode'!L:L,'All Employees by Mode'!$C:$C,"="&amp;$C89))</f>
        <v>8</v>
      </c>
      <c r="G89" s="160">
        <f>IF($AF$1,SUMIFS('All Employees by Mode'!M:M,'All Employees by Mode'!$C:$C,"="&amp;$C89,'All Employees by Mode'!$BE:$BE,"=No"),SUMIFS('All Employees by Mode'!M:M,'All Employees by Mode'!$C:$C,"="&amp;$C89))</f>
        <v>31461</v>
      </c>
      <c r="H89" s="160">
        <f>IF($AF$1,SUMIFS('All Employees by Mode'!O:O,'All Employees by Mode'!$C:$C,"="&amp;$C89,'All Employees by Mode'!$BE:$BE,"=No"),SUMIFS('All Employees by Mode'!O:O,'All Employees by Mode'!$C:$C,"="&amp;$C89))</f>
        <v>4284</v>
      </c>
      <c r="I89" s="160">
        <f>IF($AF$1,SUMIFS('All Employees by Mode'!Q:Q,'All Employees by Mode'!$C:$C,"="&amp;$C89,'All Employees by Mode'!$BE:$BE,"=No"),SUMIFS('All Employees by Mode'!Q:Q,'All Employees by Mode'!$C:$C,"="&amp;$C89))</f>
        <v>0</v>
      </c>
      <c r="J89" s="160">
        <f>IF($AF$1,SUMIFS('All Employees by Mode'!S:S,'All Employees by Mode'!$C:$C,"="&amp;$C89,'All Employees by Mode'!$BE:$BE,"=No"),SUMIFS('All Employees by Mode'!S:S,'All Employees by Mode'!$C:$C,"="&amp;$C89))</f>
        <v>8223</v>
      </c>
      <c r="K89" s="160">
        <f>IF($AF$1,SUMIFS('All Employees by Mode'!U:U,'All Employees by Mode'!$C:$C,"="&amp;$C89,'All Employees by Mode'!$BE:$BE,"=No"),SUMIFS('All Employees by Mode'!U:U,'All Employees by Mode'!$C:$C,"="&amp;$C89))</f>
        <v>0</v>
      </c>
      <c r="L89" s="160">
        <f>IF($AF$1,SUMIFS('All Employees by Mode'!W:W,'All Employees by Mode'!$C:$C,"="&amp;$C89,'All Employees by Mode'!$BE:$BE,"=No"),SUMIFS('All Employees by Mode'!W:W,'All Employees by Mode'!$C:$C,"="&amp;$C89))</f>
        <v>43968</v>
      </c>
      <c r="M89" s="160">
        <f>IF($AF$1,SUMIFS('All Employees by Mode'!Y:Y,'All Employees by Mode'!$C:$C,"="&amp;$C89,'All Employees by Mode'!$BE:$BE,"=No"),SUMIFS('All Employees by Mode'!Y:Y,'All Employees by Mode'!$C:$C,"="&amp;$C89))</f>
        <v>29</v>
      </c>
      <c r="N89" s="160">
        <f>IF($AF$1,SUMIFS('All Employees by Mode'!AA:AA,'All Employees by Mode'!$C:$C,"="&amp;$C89,'All Employees by Mode'!$BE:$BE,"=No"),SUMIFS('All Employees by Mode'!AA:AA,'All Employees by Mode'!$C:$C,"="&amp;$C89))</f>
        <v>2.5</v>
      </c>
      <c r="O89" s="160">
        <f>IF($AF$1,SUMIFS('All Employees by Mode'!AC:AC,'All Employees by Mode'!$C:$C,"="&amp;$C89,'All Employees by Mode'!$BE:$BE,"=No"),SUMIFS('All Employees by Mode'!AC:AC,'All Employees by Mode'!$C:$C,"="&amp;$C89))</f>
        <v>0</v>
      </c>
      <c r="P89" s="160">
        <f>IF($AF$1,SUMIFS('All Employees by Mode'!AE:AE,'All Employees by Mode'!$C:$C,"="&amp;$C89,'All Employees by Mode'!$BE:$BE,"=No"),SUMIFS('All Employees by Mode'!AE:AE,'All Employees by Mode'!$C:$C,"="&amp;$C89))</f>
        <v>4.5</v>
      </c>
      <c r="Q89" s="160">
        <f>IF($AF$1,SUMIFS('All Employees by Mode'!AG:AG,'All Employees by Mode'!$C:$C,"="&amp;$C89,'All Employees by Mode'!$BE:$BE,"=No"),SUMIFS('All Employees by Mode'!AG:AG,'All Employees by Mode'!$C:$C,"="&amp;$C89))</f>
        <v>0</v>
      </c>
      <c r="R89" s="160">
        <f>IF($AF$1,SUMIFS('All Employees by Mode'!AI:AI,'All Employees by Mode'!$C:$C,"="&amp;$C89,'All Employees by Mode'!$BE:$BE,"=No"),SUMIFS('All Employees by Mode'!AI:AI,'All Employees by Mode'!$C:$C,"="&amp;$C89))</f>
        <v>36</v>
      </c>
      <c r="S89" s="161">
        <f>IF($AF$1,SUMIFS('All Employees by Mode'!AK:AK,'All Employees by Mode'!$C:$C,"="&amp;$C89,'All Employees by Mode'!$BE:$BE,"=No"),SUMIFS('All Employees by Mode'!AK:AK,'All Employees by Mode'!$C:$C,"="&amp;$C89))</f>
        <v>710273</v>
      </c>
      <c r="T89" s="161">
        <f>IF($AF$1,SUMIFS('All Employees by Mode'!AM:AM,'All Employees by Mode'!$C:$C,"="&amp;$C89,'All Employees by Mode'!$BE:$BE,"=No"),SUMIFS('All Employees by Mode'!AM:AM,'All Employees by Mode'!$C:$C,"="&amp;$C89))</f>
        <v>104785</v>
      </c>
      <c r="U89" s="161">
        <f>IF($AF$1,SUMIFS('All Employees by Mode'!AO:AO,'All Employees by Mode'!$C:$C,"="&amp;$C89,'All Employees by Mode'!$BE:$BE,"=No"),SUMIFS('All Employees by Mode'!AO:AO,'All Employees by Mode'!$C:$C,"="&amp;$C89))</f>
        <v>0</v>
      </c>
      <c r="V89" s="161">
        <f>IF($AF$1,SUMIFS('All Employees by Mode'!AQ:AQ,'All Employees by Mode'!$C:$C,"="&amp;$C89,'All Employees by Mode'!$BE:$BE,"=No"),SUMIFS('All Employees by Mode'!AQ:AQ,'All Employees by Mode'!$C:$C,"="&amp;$C89))</f>
        <v>112270</v>
      </c>
      <c r="W89" s="161">
        <f>IF($AF$1,SUMIFS('All Employees by Mode'!AS:AS,'All Employees by Mode'!$C:$C,"="&amp;$C89,'All Employees by Mode'!$BE:$BE,"=No"),SUMIFS('All Employees by Mode'!AS:AS,'All Employees by Mode'!$C:$C,"="&amp;$C89))</f>
        <v>927328</v>
      </c>
      <c r="X89" s="162">
        <f t="shared" si="33"/>
        <v>22.576300816884398</v>
      </c>
      <c r="Y89" s="162">
        <f t="shared" si="34"/>
        <v>24.459617180205417</v>
      </c>
      <c r="Z89" s="162" t="str">
        <f t="shared" si="35"/>
        <v>-</v>
      </c>
      <c r="AA89" s="162">
        <f t="shared" si="36"/>
        <v>13.653167943572905</v>
      </c>
      <c r="AB89" s="272">
        <f t="shared" si="37"/>
        <v>21.090975254730715</v>
      </c>
      <c r="AC89" s="97"/>
      <c r="AD89" s="98"/>
      <c r="AE89" s="98"/>
      <c r="AF89" s="98"/>
      <c r="AG89" s="98"/>
      <c r="AH89" s="98"/>
      <c r="AI89" s="98"/>
      <c r="AJ89" s="98"/>
      <c r="AK89" s="98"/>
      <c r="AL89" s="98"/>
      <c r="AM89" s="98"/>
      <c r="AN89" s="98"/>
      <c r="AO89" s="98"/>
      <c r="AP89" s="98"/>
      <c r="AQ89" s="98"/>
      <c r="AR89" s="98"/>
      <c r="AS89" s="98"/>
      <c r="AT89" s="98"/>
      <c r="AU89" s="98"/>
      <c r="AV89" s="98"/>
    </row>
    <row r="90" spans="1:48">
      <c r="A90" s="96"/>
      <c r="B90" s="96"/>
      <c r="C90" s="195" t="s">
        <v>60</v>
      </c>
      <c r="D90" s="196" t="s">
        <v>1019</v>
      </c>
      <c r="E90" s="197"/>
      <c r="F90" s="198">
        <f>IF($AF$1,SUMIFS('All Employees by Mode'!L:L,'All Employees by Mode'!$C:$C,"="&amp;$C90,'All Employees by Mode'!$BE:$BE,"=No"),SUMIFS('All Employees by Mode'!L:L,'All Employees by Mode'!$C:$C,"="&amp;$C90))</f>
        <v>190</v>
      </c>
      <c r="G90" s="160">
        <f>IF($AF$1,SUMIFS('All Employees by Mode'!M:M,'All Employees by Mode'!$C:$C,"="&amp;$C90,'All Employees by Mode'!$BE:$BE,"=No"),SUMIFS('All Employees by Mode'!M:M,'All Employees by Mode'!$C:$C,"="&amp;$C90))</f>
        <v>573707</v>
      </c>
      <c r="H90" s="160">
        <f>IF($AF$1,SUMIFS('All Employees by Mode'!O:O,'All Employees by Mode'!$C:$C,"="&amp;$C90,'All Employees by Mode'!$BE:$BE,"=No"),SUMIFS('All Employees by Mode'!O:O,'All Employees by Mode'!$C:$C,"="&amp;$C90))</f>
        <v>98397</v>
      </c>
      <c r="I90" s="160">
        <f>IF($AF$1,SUMIFS('All Employees by Mode'!Q:Q,'All Employees by Mode'!$C:$C,"="&amp;$C90,'All Employees by Mode'!$BE:$BE,"=No"),SUMIFS('All Employees by Mode'!Q:Q,'All Employees by Mode'!$C:$C,"="&amp;$C90))</f>
        <v>29815</v>
      </c>
      <c r="J90" s="160">
        <f>IF($AF$1,SUMIFS('All Employees by Mode'!S:S,'All Employees by Mode'!$C:$C,"="&amp;$C90,'All Employees by Mode'!$BE:$BE,"=No"),SUMIFS('All Employees by Mode'!S:S,'All Employees by Mode'!$C:$C,"="&amp;$C90))</f>
        <v>81473</v>
      </c>
      <c r="K90" s="160">
        <f>IF($AF$1,SUMIFS('All Employees by Mode'!U:U,'All Employees by Mode'!$C:$C,"="&amp;$C90,'All Employees by Mode'!$BE:$BE,"=No"),SUMIFS('All Employees by Mode'!U:U,'All Employees by Mode'!$C:$C,"="&amp;$C90))</f>
        <v>0</v>
      </c>
      <c r="L90" s="160">
        <f>IF($AF$1,SUMIFS('All Employees by Mode'!W:W,'All Employees by Mode'!$C:$C,"="&amp;$C90,'All Employees by Mode'!$BE:$BE,"=No"),SUMIFS('All Employees by Mode'!W:W,'All Employees by Mode'!$C:$C,"="&amp;$C90))</f>
        <v>783392</v>
      </c>
      <c r="M90" s="160">
        <f>IF($AF$1,SUMIFS('All Employees by Mode'!Y:Y,'All Employees by Mode'!$C:$C,"="&amp;$C90,'All Employees by Mode'!$BE:$BE,"=No"),SUMIFS('All Employees by Mode'!Y:Y,'All Employees by Mode'!$C:$C,"="&amp;$C90))</f>
        <v>267.7</v>
      </c>
      <c r="N90" s="160">
        <f>IF($AF$1,SUMIFS('All Employees by Mode'!AA:AA,'All Employees by Mode'!$C:$C,"="&amp;$C90,'All Employees by Mode'!$BE:$BE,"=No"),SUMIFS('All Employees by Mode'!AA:AA,'All Employees by Mode'!$C:$C,"="&amp;$C90))</f>
        <v>55.4</v>
      </c>
      <c r="O90" s="160">
        <f>IF($AF$1,SUMIFS('All Employees by Mode'!AC:AC,'All Employees by Mode'!$C:$C,"="&amp;$C90,'All Employees by Mode'!$BE:$BE,"=No"),SUMIFS('All Employees by Mode'!AC:AC,'All Employees by Mode'!$C:$C,"="&amp;$C90))</f>
        <v>18</v>
      </c>
      <c r="P90" s="160">
        <f>IF($AF$1,SUMIFS('All Employees by Mode'!AE:AE,'All Employees by Mode'!$C:$C,"="&amp;$C90,'All Employees by Mode'!$BE:$BE,"=No"),SUMIFS('All Employees by Mode'!AE:AE,'All Employees by Mode'!$C:$C,"="&amp;$C90))</f>
        <v>47.4</v>
      </c>
      <c r="Q90" s="160">
        <f>IF($AF$1,SUMIFS('All Employees by Mode'!AG:AG,'All Employees by Mode'!$C:$C,"="&amp;$C90,'All Employees by Mode'!$BE:$BE,"=No"),SUMIFS('All Employees by Mode'!AG:AG,'All Employees by Mode'!$C:$C,"="&amp;$C90))</f>
        <v>0</v>
      </c>
      <c r="R90" s="160">
        <f>IF($AF$1,SUMIFS('All Employees by Mode'!AI:AI,'All Employees by Mode'!$C:$C,"="&amp;$C90,'All Employees by Mode'!$BE:$BE,"=No"),SUMIFS('All Employees by Mode'!AI:AI,'All Employees by Mode'!$C:$C,"="&amp;$C90))</f>
        <v>388.5</v>
      </c>
      <c r="S90" s="161">
        <f>IF($AF$1,SUMIFS('All Employees by Mode'!AK:AK,'All Employees by Mode'!$C:$C,"="&amp;$C90,'All Employees by Mode'!$BE:$BE,"=No"),SUMIFS('All Employees by Mode'!AK:AK,'All Employees by Mode'!$C:$C,"="&amp;$C90))</f>
        <v>12916168</v>
      </c>
      <c r="T90" s="161">
        <f>IF($AF$1,SUMIFS('All Employees by Mode'!AM:AM,'All Employees by Mode'!$C:$C,"="&amp;$C90,'All Employees by Mode'!$BE:$BE,"=No"),SUMIFS('All Employees by Mode'!AM:AM,'All Employees by Mode'!$C:$C,"="&amp;$C90))</f>
        <v>2669274</v>
      </c>
      <c r="U90" s="161">
        <f>IF($AF$1,SUMIFS('All Employees by Mode'!AO:AO,'All Employees by Mode'!$C:$C,"="&amp;$C90,'All Employees by Mode'!$BE:$BE,"=No"),SUMIFS('All Employees by Mode'!AO:AO,'All Employees by Mode'!$C:$C,"="&amp;$C90))</f>
        <v>727037</v>
      </c>
      <c r="V90" s="161">
        <f>IF($AF$1,SUMIFS('All Employees by Mode'!AQ:AQ,'All Employees by Mode'!$C:$C,"="&amp;$C90,'All Employees by Mode'!$BE:$BE,"=No"),SUMIFS('All Employees by Mode'!AQ:AQ,'All Employees by Mode'!$C:$C,"="&amp;$C90))</f>
        <v>1425529</v>
      </c>
      <c r="W90" s="161">
        <f>IF($AF$1,SUMIFS('All Employees by Mode'!AS:AS,'All Employees by Mode'!$C:$C,"="&amp;$C90,'All Employees by Mode'!$BE:$BE,"=No"),SUMIFS('All Employees by Mode'!AS:AS,'All Employees by Mode'!$C:$C,"="&amp;$C90))</f>
        <v>17738008</v>
      </c>
      <c r="X90" s="162">
        <f t="shared" si="33"/>
        <v>22.513526939709642</v>
      </c>
      <c r="Y90" s="162">
        <f t="shared" si="34"/>
        <v>27.127595353516874</v>
      </c>
      <c r="Z90" s="162">
        <f t="shared" si="35"/>
        <v>24.384940466208285</v>
      </c>
      <c r="AA90" s="162">
        <f t="shared" si="36"/>
        <v>17.496949909786064</v>
      </c>
      <c r="AB90" s="272">
        <f t="shared" si="37"/>
        <v>22.642569747967812</v>
      </c>
      <c r="AC90" s="97"/>
      <c r="AD90" s="98"/>
      <c r="AE90" s="98"/>
      <c r="AF90" s="98"/>
      <c r="AG90" s="98"/>
      <c r="AH90" s="98"/>
      <c r="AI90" s="98"/>
      <c r="AJ90" s="98"/>
      <c r="AK90" s="98"/>
      <c r="AL90" s="98"/>
      <c r="AM90" s="98"/>
      <c r="AN90" s="98"/>
      <c r="AO90" s="98"/>
      <c r="AP90" s="98"/>
      <c r="AQ90" s="98"/>
      <c r="AR90" s="98"/>
      <c r="AS90" s="98"/>
      <c r="AT90" s="98"/>
      <c r="AU90" s="98"/>
      <c r="AV90" s="98"/>
    </row>
    <row r="91" spans="1:48">
      <c r="A91" s="96"/>
      <c r="B91" s="96"/>
      <c r="C91" s="195" t="s">
        <v>62</v>
      </c>
      <c r="D91" s="196" t="s">
        <v>1020</v>
      </c>
      <c r="E91" s="197"/>
      <c r="F91" s="198">
        <f>IF($AF$1,SUMIFS('All Employees by Mode'!L:L,'All Employees by Mode'!$C:$C,"="&amp;$C91,'All Employees by Mode'!$BE:$BE,"=No"),SUMIFS('All Employees by Mode'!L:L,'All Employees by Mode'!$C:$C,"="&amp;$C91))</f>
        <v>42</v>
      </c>
      <c r="G91" s="160">
        <f>IF($AF$1,SUMIFS('All Employees by Mode'!M:M,'All Employees by Mode'!$C:$C,"="&amp;$C91,'All Employees by Mode'!$BE:$BE,"=No"),SUMIFS('All Employees by Mode'!M:M,'All Employees by Mode'!$C:$C,"="&amp;$C91))</f>
        <v>166810</v>
      </c>
      <c r="H91" s="160">
        <f>IF($AF$1,SUMIFS('All Employees by Mode'!O:O,'All Employees by Mode'!$C:$C,"="&amp;$C91,'All Employees by Mode'!$BE:$BE,"=No"),SUMIFS('All Employees by Mode'!O:O,'All Employees by Mode'!$C:$C,"="&amp;$C91))</f>
        <v>21198</v>
      </c>
      <c r="I91" s="160">
        <f>IF($AF$1,SUMIFS('All Employees by Mode'!Q:Q,'All Employees by Mode'!$C:$C,"="&amp;$C91,'All Employees by Mode'!$BE:$BE,"=No"),SUMIFS('All Employees by Mode'!Q:Q,'All Employees by Mode'!$C:$C,"="&amp;$C91))</f>
        <v>0</v>
      </c>
      <c r="J91" s="160">
        <f>IF($AF$1,SUMIFS('All Employees by Mode'!S:S,'All Employees by Mode'!$C:$C,"="&amp;$C91,'All Employees by Mode'!$BE:$BE,"=No"),SUMIFS('All Employees by Mode'!S:S,'All Employees by Mode'!$C:$C,"="&amp;$C91))</f>
        <v>40605</v>
      </c>
      <c r="K91" s="160">
        <f>IF($AF$1,SUMIFS('All Employees by Mode'!U:U,'All Employees by Mode'!$C:$C,"="&amp;$C91,'All Employees by Mode'!$BE:$BE,"=No"),SUMIFS('All Employees by Mode'!U:U,'All Employees by Mode'!$C:$C,"="&amp;$C91))</f>
        <v>0</v>
      </c>
      <c r="L91" s="160">
        <f>IF($AF$1,SUMIFS('All Employees by Mode'!W:W,'All Employees by Mode'!$C:$C,"="&amp;$C91,'All Employees by Mode'!$BE:$BE,"=No"),SUMIFS('All Employees by Mode'!W:W,'All Employees by Mode'!$C:$C,"="&amp;$C91))</f>
        <v>228613</v>
      </c>
      <c r="M91" s="160">
        <f>IF($AF$1,SUMIFS('All Employees by Mode'!Y:Y,'All Employees by Mode'!$C:$C,"="&amp;$C91,'All Employees by Mode'!$BE:$BE,"=No"),SUMIFS('All Employees by Mode'!Y:Y,'All Employees by Mode'!$C:$C,"="&amp;$C91))</f>
        <v>160</v>
      </c>
      <c r="N91" s="160">
        <f>IF($AF$1,SUMIFS('All Employees by Mode'!AA:AA,'All Employees by Mode'!$C:$C,"="&amp;$C91,'All Employees by Mode'!$BE:$BE,"=No"),SUMIFS('All Employees by Mode'!AA:AA,'All Employees by Mode'!$C:$C,"="&amp;$C91))</f>
        <v>21</v>
      </c>
      <c r="O91" s="160">
        <f>IF($AF$1,SUMIFS('All Employees by Mode'!AC:AC,'All Employees by Mode'!$C:$C,"="&amp;$C91,'All Employees by Mode'!$BE:$BE,"=No"),SUMIFS('All Employees by Mode'!AC:AC,'All Employees by Mode'!$C:$C,"="&amp;$C91))</f>
        <v>0</v>
      </c>
      <c r="P91" s="160">
        <f>IF($AF$1,SUMIFS('All Employees by Mode'!AE:AE,'All Employees by Mode'!$C:$C,"="&amp;$C91,'All Employees by Mode'!$BE:$BE,"=No"),SUMIFS('All Employees by Mode'!AE:AE,'All Employees by Mode'!$C:$C,"="&amp;$C91))</f>
        <v>37</v>
      </c>
      <c r="Q91" s="160">
        <f>IF($AF$1,SUMIFS('All Employees by Mode'!AG:AG,'All Employees by Mode'!$C:$C,"="&amp;$C91,'All Employees by Mode'!$BE:$BE,"=No"),SUMIFS('All Employees by Mode'!AG:AG,'All Employees by Mode'!$C:$C,"="&amp;$C91))</f>
        <v>0</v>
      </c>
      <c r="R91" s="160">
        <f>IF($AF$1,SUMIFS('All Employees by Mode'!AI:AI,'All Employees by Mode'!$C:$C,"="&amp;$C91,'All Employees by Mode'!$BE:$BE,"=No"),SUMIFS('All Employees by Mode'!AI:AI,'All Employees by Mode'!$C:$C,"="&amp;$C91))</f>
        <v>218</v>
      </c>
      <c r="S91" s="161">
        <f>IF($AF$1,SUMIFS('All Employees by Mode'!AK:AK,'All Employees by Mode'!$C:$C,"="&amp;$C91,'All Employees by Mode'!$BE:$BE,"=No"),SUMIFS('All Employees by Mode'!AK:AK,'All Employees by Mode'!$C:$C,"="&amp;$C91))</f>
        <v>2527313</v>
      </c>
      <c r="T91" s="161">
        <f>IF($AF$1,SUMIFS('All Employees by Mode'!AM:AM,'All Employees by Mode'!$C:$C,"="&amp;$C91,'All Employees by Mode'!$BE:$BE,"=No"),SUMIFS('All Employees by Mode'!AM:AM,'All Employees by Mode'!$C:$C,"="&amp;$C91))</f>
        <v>483576</v>
      </c>
      <c r="U91" s="161">
        <f>IF($AF$1,SUMIFS('All Employees by Mode'!AO:AO,'All Employees by Mode'!$C:$C,"="&amp;$C91,'All Employees by Mode'!$BE:$BE,"=No"),SUMIFS('All Employees by Mode'!AO:AO,'All Employees by Mode'!$C:$C,"="&amp;$C91))</f>
        <v>0</v>
      </c>
      <c r="V91" s="161">
        <f>IF($AF$1,SUMIFS('All Employees by Mode'!AQ:AQ,'All Employees by Mode'!$C:$C,"="&amp;$C91,'All Employees by Mode'!$BE:$BE,"=No"),SUMIFS('All Employees by Mode'!AQ:AQ,'All Employees by Mode'!$C:$C,"="&amp;$C91))</f>
        <v>890040</v>
      </c>
      <c r="W91" s="161">
        <f>IF($AF$1,SUMIFS('All Employees by Mode'!AS:AS,'All Employees by Mode'!$C:$C,"="&amp;$C91,'All Employees by Mode'!$BE:$BE,"=No"),SUMIFS('All Employees by Mode'!AS:AS,'All Employees by Mode'!$C:$C,"="&amp;$C91))</f>
        <v>3900929</v>
      </c>
      <c r="X91" s="162">
        <f t="shared" si="33"/>
        <v>15.150848270487382</v>
      </c>
      <c r="Y91" s="162">
        <f t="shared" si="34"/>
        <v>22.812340786866685</v>
      </c>
      <c r="Z91" s="162" t="str">
        <f t="shared" si="35"/>
        <v>-</v>
      </c>
      <c r="AA91" s="162">
        <f t="shared" si="36"/>
        <v>21.919468045807168</v>
      </c>
      <c r="AB91" s="272">
        <f t="shared" si="37"/>
        <v>17.063460958038256</v>
      </c>
      <c r="AC91" s="97"/>
      <c r="AD91" s="98"/>
      <c r="AE91" s="98"/>
      <c r="AF91" s="98"/>
      <c r="AG91" s="98"/>
      <c r="AH91" s="98"/>
      <c r="AI91" s="98"/>
      <c r="AJ91" s="98"/>
      <c r="AK91" s="98"/>
      <c r="AL91" s="98"/>
      <c r="AM91" s="98"/>
      <c r="AN91" s="98"/>
      <c r="AO91" s="98"/>
      <c r="AP91" s="98"/>
      <c r="AQ91" s="98"/>
      <c r="AR91" s="98"/>
      <c r="AS91" s="98"/>
      <c r="AT91" s="98"/>
      <c r="AU91" s="98"/>
      <c r="AV91" s="98"/>
    </row>
    <row r="92" spans="1:48">
      <c r="A92" s="96"/>
      <c r="B92" s="96"/>
      <c r="C92" s="195" t="s">
        <v>63</v>
      </c>
      <c r="D92" s="196" t="s">
        <v>1021</v>
      </c>
      <c r="E92" s="197"/>
      <c r="F92" s="198">
        <f>IF($AF$1,SUMIFS('All Employees by Mode'!L:L,'All Employees by Mode'!$C:$C,"="&amp;$C92,'All Employees by Mode'!$BE:$BE,"=No"),SUMIFS('All Employees by Mode'!L:L,'All Employees by Mode'!$C:$C,"="&amp;$C92))</f>
        <v>4643</v>
      </c>
      <c r="G92" s="160">
        <f>IF($AF$1,SUMIFS('All Employees by Mode'!M:M,'All Employees by Mode'!$C:$C,"="&amp;$C92,'All Employees by Mode'!$BE:$BE,"=No"),SUMIFS('All Employees by Mode'!M:M,'All Employees by Mode'!$C:$C,"="&amp;$C92))</f>
        <v>14488017</v>
      </c>
      <c r="H92" s="160">
        <f>IF($AF$1,SUMIFS('All Employees by Mode'!O:O,'All Employees by Mode'!$C:$C,"="&amp;$C92,'All Employees by Mode'!$BE:$BE,"=No"),SUMIFS('All Employees by Mode'!O:O,'All Employees by Mode'!$C:$C,"="&amp;$C92))</f>
        <v>5536363</v>
      </c>
      <c r="I92" s="160">
        <f>IF($AF$1,SUMIFS('All Employees by Mode'!Q:Q,'All Employees by Mode'!$C:$C,"="&amp;$C92,'All Employees by Mode'!$BE:$BE,"=No"),SUMIFS('All Employees by Mode'!Q:Q,'All Employees by Mode'!$C:$C,"="&amp;$C92))</f>
        <v>2576116</v>
      </c>
      <c r="J92" s="160">
        <f>IF($AF$1,SUMIFS('All Employees by Mode'!S:S,'All Employees by Mode'!$C:$C,"="&amp;$C92,'All Employees by Mode'!$BE:$BE,"=No"),SUMIFS('All Employees by Mode'!S:S,'All Employees by Mode'!$C:$C,"="&amp;$C92))</f>
        <v>3345761</v>
      </c>
      <c r="K92" s="160">
        <f>IF($AF$1,SUMIFS('All Employees by Mode'!U:U,'All Employees by Mode'!$C:$C,"="&amp;$C92,'All Employees by Mode'!$BE:$BE,"=No"),SUMIFS('All Employees by Mode'!U:U,'All Employees by Mode'!$C:$C,"="&amp;$C92))</f>
        <v>704181</v>
      </c>
      <c r="L92" s="160">
        <f>IF($AF$1,SUMIFS('All Employees by Mode'!W:W,'All Employees by Mode'!$C:$C,"="&amp;$C92,'All Employees by Mode'!$BE:$BE,"=No"),SUMIFS('All Employees by Mode'!W:W,'All Employees by Mode'!$C:$C,"="&amp;$C92))</f>
        <v>26650438</v>
      </c>
      <c r="M92" s="160">
        <f>IF($AF$1,SUMIFS('All Employees by Mode'!Y:Y,'All Employees by Mode'!$C:$C,"="&amp;$C92,'All Employees by Mode'!$BE:$BE,"=No"),SUMIFS('All Employees by Mode'!Y:Y,'All Employees by Mode'!$C:$C,"="&amp;$C92))</f>
        <v>8141</v>
      </c>
      <c r="N92" s="160">
        <f>IF($AF$1,SUMIFS('All Employees by Mode'!AA:AA,'All Employees by Mode'!$C:$C,"="&amp;$C92,'All Employees by Mode'!$BE:$BE,"=No"),SUMIFS('All Employees by Mode'!AA:AA,'All Employees by Mode'!$C:$C,"="&amp;$C92))</f>
        <v>3147</v>
      </c>
      <c r="O92" s="160">
        <f>IF($AF$1,SUMIFS('All Employees by Mode'!AC:AC,'All Employees by Mode'!$C:$C,"="&amp;$C92,'All Employees by Mode'!$BE:$BE,"=No"),SUMIFS('All Employees by Mode'!AC:AC,'All Employees by Mode'!$C:$C,"="&amp;$C92))</f>
        <v>1403</v>
      </c>
      <c r="P92" s="160">
        <f>IF($AF$1,SUMIFS('All Employees by Mode'!AE:AE,'All Employees by Mode'!$C:$C,"="&amp;$C92,'All Employees by Mode'!$BE:$BE,"=No"),SUMIFS('All Employees by Mode'!AE:AE,'All Employees by Mode'!$C:$C,"="&amp;$C92))</f>
        <v>1970</v>
      </c>
      <c r="Q92" s="160">
        <f>IF($AF$1,SUMIFS('All Employees by Mode'!AG:AG,'All Employees by Mode'!$C:$C,"="&amp;$C92,'All Employees by Mode'!$BE:$BE,"=No"),SUMIFS('All Employees by Mode'!AG:AG,'All Employees by Mode'!$C:$C,"="&amp;$C92))</f>
        <v>448</v>
      </c>
      <c r="R92" s="160">
        <f>IF($AF$1,SUMIFS('All Employees by Mode'!AI:AI,'All Employees by Mode'!$C:$C,"="&amp;$C92,'All Employees by Mode'!$BE:$BE,"=No"),SUMIFS('All Employees by Mode'!AI:AI,'All Employees by Mode'!$C:$C,"="&amp;$C92))</f>
        <v>15109</v>
      </c>
      <c r="S92" s="161">
        <f>IF($AF$1,SUMIFS('All Employees by Mode'!AK:AK,'All Employees by Mode'!$C:$C,"="&amp;$C92,'All Employees by Mode'!$BE:$BE,"=No"),SUMIFS('All Employees by Mode'!AK:AK,'All Employees by Mode'!$C:$C,"="&amp;$C92))</f>
        <v>499625461</v>
      </c>
      <c r="T92" s="161">
        <f>IF($AF$1,SUMIFS('All Employees by Mode'!AM:AM,'All Employees by Mode'!$C:$C,"="&amp;$C92,'All Employees by Mode'!$BE:$BE,"=No"),SUMIFS('All Employees by Mode'!AM:AM,'All Employees by Mode'!$C:$C,"="&amp;$C92))</f>
        <v>178550967</v>
      </c>
      <c r="U92" s="161">
        <f>IF($AF$1,SUMIFS('All Employees by Mode'!AO:AO,'All Employees by Mode'!$C:$C,"="&amp;$C92,'All Employees by Mode'!$BE:$BE,"=No"),SUMIFS('All Employees by Mode'!AO:AO,'All Employees by Mode'!$C:$C,"="&amp;$C92))</f>
        <v>94168113</v>
      </c>
      <c r="V92" s="161">
        <f>IF($AF$1,SUMIFS('All Employees by Mode'!AQ:AQ,'All Employees by Mode'!$C:$C,"="&amp;$C92,'All Employees by Mode'!$BE:$BE,"=No"),SUMIFS('All Employees by Mode'!AQ:AQ,'All Employees by Mode'!$C:$C,"="&amp;$C92))</f>
        <v>93722905</v>
      </c>
      <c r="W92" s="161">
        <f>IF($AF$1,SUMIFS('All Employees by Mode'!AS:AS,'All Employees by Mode'!$C:$C,"="&amp;$C92,'All Employees by Mode'!$BE:$BE,"=No"),SUMIFS('All Employees by Mode'!AS:AS,'All Employees by Mode'!$C:$C,"="&amp;$C92))</f>
        <v>866067446</v>
      </c>
      <c r="X92" s="162">
        <f t="shared" si="33"/>
        <v>34.485427577838983</v>
      </c>
      <c r="Y92" s="162">
        <f t="shared" si="34"/>
        <v>32.250588879378029</v>
      </c>
      <c r="Z92" s="162">
        <f t="shared" si="35"/>
        <v>36.554298408922577</v>
      </c>
      <c r="AA92" s="162">
        <f t="shared" si="36"/>
        <v>28.012432746989401</v>
      </c>
      <c r="AB92" s="272">
        <f t="shared" si="37"/>
        <v>33.379282645662535</v>
      </c>
      <c r="AC92" s="97"/>
      <c r="AD92" s="98"/>
      <c r="AE92" s="98"/>
      <c r="AF92" s="98"/>
      <c r="AG92" s="98"/>
      <c r="AH92" s="98"/>
      <c r="AI92" s="98"/>
      <c r="AJ92" s="98"/>
      <c r="AK92" s="98"/>
      <c r="AL92" s="98"/>
      <c r="AM92" s="98"/>
      <c r="AN92" s="98"/>
      <c r="AO92" s="98"/>
      <c r="AP92" s="98"/>
      <c r="AQ92" s="98"/>
      <c r="AR92" s="98"/>
      <c r="AS92" s="98"/>
      <c r="AT92" s="98"/>
      <c r="AU92" s="98"/>
      <c r="AV92" s="98"/>
    </row>
    <row r="93" spans="1:48">
      <c r="A93" s="96"/>
      <c r="B93" s="96"/>
      <c r="C93" s="195" t="s">
        <v>69</v>
      </c>
      <c r="D93" s="196" t="s">
        <v>1022</v>
      </c>
      <c r="E93" s="197"/>
      <c r="F93" s="198">
        <f>IF($AF$1,SUMIFS('All Employees by Mode'!L:L,'All Employees by Mode'!$C:$C,"="&amp;$C93,'All Employees by Mode'!$BE:$BE,"=No"),SUMIFS('All Employees by Mode'!L:L,'All Employees by Mode'!$C:$C,"="&amp;$C93))</f>
        <v>250</v>
      </c>
      <c r="G93" s="160">
        <f>IF($AF$1,SUMIFS('All Employees by Mode'!M:M,'All Employees by Mode'!$C:$C,"="&amp;$C93,'All Employees by Mode'!$BE:$BE,"=No"),SUMIFS('All Employees by Mode'!M:M,'All Employees by Mode'!$C:$C,"="&amp;$C93))</f>
        <v>963393</v>
      </c>
      <c r="H93" s="160">
        <f>IF($AF$1,SUMIFS('All Employees by Mode'!O:O,'All Employees by Mode'!$C:$C,"="&amp;$C93,'All Employees by Mode'!$BE:$BE,"=No"),SUMIFS('All Employees by Mode'!O:O,'All Employees by Mode'!$C:$C,"="&amp;$C93))</f>
        <v>187595</v>
      </c>
      <c r="I93" s="160">
        <f>IF($AF$1,SUMIFS('All Employees by Mode'!Q:Q,'All Employees by Mode'!$C:$C,"="&amp;$C93,'All Employees by Mode'!$BE:$BE,"=No"),SUMIFS('All Employees by Mode'!Q:Q,'All Employees by Mode'!$C:$C,"="&amp;$C93))</f>
        <v>28612</v>
      </c>
      <c r="J93" s="160">
        <f>IF($AF$1,SUMIFS('All Employees by Mode'!S:S,'All Employees by Mode'!$C:$C,"="&amp;$C93,'All Employees by Mode'!$BE:$BE,"=No"),SUMIFS('All Employees by Mode'!S:S,'All Employees by Mode'!$C:$C,"="&amp;$C93))</f>
        <v>98924</v>
      </c>
      <c r="K93" s="160">
        <f>IF($AF$1,SUMIFS('All Employees by Mode'!U:U,'All Employees by Mode'!$C:$C,"="&amp;$C93,'All Employees by Mode'!$BE:$BE,"=No"),SUMIFS('All Employees by Mode'!U:U,'All Employees by Mode'!$C:$C,"="&amp;$C93))</f>
        <v>0</v>
      </c>
      <c r="L93" s="160">
        <f>IF($AF$1,SUMIFS('All Employees by Mode'!W:W,'All Employees by Mode'!$C:$C,"="&amp;$C93,'All Employees by Mode'!$BE:$BE,"=No"),SUMIFS('All Employees by Mode'!W:W,'All Employees by Mode'!$C:$C,"="&amp;$C93))</f>
        <v>1278524</v>
      </c>
      <c r="M93" s="160">
        <f>IF($AF$1,SUMIFS('All Employees by Mode'!Y:Y,'All Employees by Mode'!$C:$C,"="&amp;$C93,'All Employees by Mode'!$BE:$BE,"=No"),SUMIFS('All Employees by Mode'!Y:Y,'All Employees by Mode'!$C:$C,"="&amp;$C93))</f>
        <v>491.5</v>
      </c>
      <c r="N93" s="160">
        <f>IF($AF$1,SUMIFS('All Employees by Mode'!AA:AA,'All Employees by Mode'!$C:$C,"="&amp;$C93,'All Employees by Mode'!$BE:$BE,"=No"),SUMIFS('All Employees by Mode'!AA:AA,'All Employees by Mode'!$C:$C,"="&amp;$C93))</f>
        <v>103</v>
      </c>
      <c r="O93" s="160">
        <f>IF($AF$1,SUMIFS('All Employees by Mode'!AC:AC,'All Employees by Mode'!$C:$C,"="&amp;$C93,'All Employees by Mode'!$BE:$BE,"=No"),SUMIFS('All Employees by Mode'!AC:AC,'All Employees by Mode'!$C:$C,"="&amp;$C93))</f>
        <v>15.5</v>
      </c>
      <c r="P93" s="160">
        <f>IF($AF$1,SUMIFS('All Employees by Mode'!AE:AE,'All Employees by Mode'!$C:$C,"="&amp;$C93,'All Employees by Mode'!$BE:$BE,"=No"),SUMIFS('All Employees by Mode'!AE:AE,'All Employees by Mode'!$C:$C,"="&amp;$C93))</f>
        <v>52.05</v>
      </c>
      <c r="Q93" s="160">
        <f>IF($AF$1,SUMIFS('All Employees by Mode'!AG:AG,'All Employees by Mode'!$C:$C,"="&amp;$C93,'All Employees by Mode'!$BE:$BE,"=No"),SUMIFS('All Employees by Mode'!AG:AG,'All Employees by Mode'!$C:$C,"="&amp;$C93))</f>
        <v>0</v>
      </c>
      <c r="R93" s="160">
        <f>IF($AF$1,SUMIFS('All Employees by Mode'!AI:AI,'All Employees by Mode'!$C:$C,"="&amp;$C93,'All Employees by Mode'!$BE:$BE,"=No"),SUMIFS('All Employees by Mode'!AI:AI,'All Employees by Mode'!$C:$C,"="&amp;$C93))</f>
        <v>662.05</v>
      </c>
      <c r="S93" s="161">
        <f>IF($AF$1,SUMIFS('All Employees by Mode'!AK:AK,'All Employees by Mode'!$C:$C,"="&amp;$C93,'All Employees by Mode'!$BE:$BE,"=No"),SUMIFS('All Employees by Mode'!AK:AK,'All Employees by Mode'!$C:$C,"="&amp;$C93))</f>
        <v>16582368</v>
      </c>
      <c r="T93" s="161">
        <f>IF($AF$1,SUMIFS('All Employees by Mode'!AM:AM,'All Employees by Mode'!$C:$C,"="&amp;$C93,'All Employees by Mode'!$BE:$BE,"=No"),SUMIFS('All Employees by Mode'!AM:AM,'All Employees by Mode'!$C:$C,"="&amp;$C93))</f>
        <v>4030262</v>
      </c>
      <c r="U93" s="161">
        <f>IF($AF$1,SUMIFS('All Employees by Mode'!AO:AO,'All Employees by Mode'!$C:$C,"="&amp;$C93,'All Employees by Mode'!$BE:$BE,"=No"),SUMIFS('All Employees by Mode'!AO:AO,'All Employees by Mode'!$C:$C,"="&amp;$C93))</f>
        <v>485815</v>
      </c>
      <c r="V93" s="161">
        <f>IF($AF$1,SUMIFS('All Employees by Mode'!AQ:AQ,'All Employees by Mode'!$C:$C,"="&amp;$C93,'All Employees by Mode'!$BE:$BE,"=No"),SUMIFS('All Employees by Mode'!AQ:AQ,'All Employees by Mode'!$C:$C,"="&amp;$C93))</f>
        <v>2888467</v>
      </c>
      <c r="W93" s="161">
        <f>IF($AF$1,SUMIFS('All Employees by Mode'!AS:AS,'All Employees by Mode'!$C:$C,"="&amp;$C93,'All Employees by Mode'!$BE:$BE,"=No"),SUMIFS('All Employees by Mode'!AS:AS,'All Employees by Mode'!$C:$C,"="&amp;$C93))</f>
        <v>23986912</v>
      </c>
      <c r="X93" s="162">
        <f t="shared" si="33"/>
        <v>17.212464695093281</v>
      </c>
      <c r="Y93" s="162">
        <f t="shared" si="34"/>
        <v>21.483845518270744</v>
      </c>
      <c r="Z93" s="162">
        <f t="shared" si="35"/>
        <v>16.979414231790859</v>
      </c>
      <c r="AA93" s="162">
        <f t="shared" si="36"/>
        <v>29.198849621931988</v>
      </c>
      <c r="AB93" s="272">
        <f t="shared" si="37"/>
        <v>18.761409250041453</v>
      </c>
      <c r="AC93" s="97"/>
      <c r="AD93" s="98"/>
      <c r="AE93" s="98"/>
      <c r="AF93" s="98"/>
      <c r="AG93" s="98"/>
      <c r="AH93" s="98"/>
      <c r="AI93" s="98"/>
      <c r="AJ93" s="98"/>
      <c r="AK93" s="98"/>
      <c r="AL93" s="98"/>
      <c r="AM93" s="98"/>
      <c r="AN93" s="98"/>
      <c r="AO93" s="98"/>
      <c r="AP93" s="98"/>
      <c r="AQ93" s="98"/>
      <c r="AR93" s="98"/>
      <c r="AS93" s="98"/>
      <c r="AT93" s="98"/>
      <c r="AU93" s="98"/>
      <c r="AV93" s="98"/>
    </row>
    <row r="94" spans="1:48">
      <c r="A94" s="96"/>
      <c r="B94" s="96"/>
      <c r="C94" s="195" t="s">
        <v>823</v>
      </c>
      <c r="D94" s="196" t="s">
        <v>1023</v>
      </c>
      <c r="E94" s="197"/>
      <c r="F94" s="198">
        <f>IF($AF$1,SUMIFS('All Employees by Mode'!L:L,'All Employees by Mode'!$C:$C,"="&amp;$C94,'All Employees by Mode'!$BE:$BE,"=No"),SUMIFS('All Employees by Mode'!L:L,'All Employees by Mode'!$C:$C,"="&amp;$C94))</f>
        <v>24</v>
      </c>
      <c r="G94" s="160">
        <f>IF($AF$1,SUMIFS('All Employees by Mode'!M:M,'All Employees by Mode'!$C:$C,"="&amp;$C94,'All Employees by Mode'!$BE:$BE,"=No"),SUMIFS('All Employees by Mode'!M:M,'All Employees by Mode'!$C:$C,"="&amp;$C94))</f>
        <v>129104</v>
      </c>
      <c r="H94" s="160">
        <f>IF($AF$1,SUMIFS('All Employees by Mode'!O:O,'All Employees by Mode'!$C:$C,"="&amp;$C94,'All Employees by Mode'!$BE:$BE,"=No"),SUMIFS('All Employees by Mode'!O:O,'All Employees by Mode'!$C:$C,"="&amp;$C94))</f>
        <v>56760</v>
      </c>
      <c r="I94" s="160">
        <f>IF($AF$1,SUMIFS('All Employees by Mode'!Q:Q,'All Employees by Mode'!$C:$C,"="&amp;$C94,'All Employees by Mode'!$BE:$BE,"=No"),SUMIFS('All Employees by Mode'!Q:Q,'All Employees by Mode'!$C:$C,"="&amp;$C94))</f>
        <v>6800</v>
      </c>
      <c r="J94" s="160">
        <f>IF($AF$1,SUMIFS('All Employees by Mode'!S:S,'All Employees by Mode'!$C:$C,"="&amp;$C94,'All Employees by Mode'!$BE:$BE,"=No"),SUMIFS('All Employees by Mode'!S:S,'All Employees by Mode'!$C:$C,"="&amp;$C94))</f>
        <v>34130</v>
      </c>
      <c r="K94" s="160">
        <f>IF($AF$1,SUMIFS('All Employees by Mode'!U:U,'All Employees by Mode'!$C:$C,"="&amp;$C94,'All Employees by Mode'!$BE:$BE,"=No"),SUMIFS('All Employees by Mode'!U:U,'All Employees by Mode'!$C:$C,"="&amp;$C94))</f>
        <v>0</v>
      </c>
      <c r="L94" s="160">
        <f>IF($AF$1,SUMIFS('All Employees by Mode'!W:W,'All Employees by Mode'!$C:$C,"="&amp;$C94,'All Employees by Mode'!$BE:$BE,"=No"),SUMIFS('All Employees by Mode'!W:W,'All Employees by Mode'!$C:$C,"="&amp;$C94))</f>
        <v>226794</v>
      </c>
      <c r="M94" s="160">
        <f>IF($AF$1,SUMIFS('All Employees by Mode'!Y:Y,'All Employees by Mode'!$C:$C,"="&amp;$C94,'All Employees by Mode'!$BE:$BE,"=No"),SUMIFS('All Employees by Mode'!Y:Y,'All Employees by Mode'!$C:$C,"="&amp;$C94))</f>
        <v>72</v>
      </c>
      <c r="N94" s="160">
        <f>IF($AF$1,SUMIFS('All Employees by Mode'!AA:AA,'All Employees by Mode'!$C:$C,"="&amp;$C94,'All Employees by Mode'!$BE:$BE,"=No"),SUMIFS('All Employees by Mode'!AA:AA,'All Employees by Mode'!$C:$C,"="&amp;$C94))</f>
        <v>32</v>
      </c>
      <c r="O94" s="160">
        <f>IF($AF$1,SUMIFS('All Employees by Mode'!AC:AC,'All Employees by Mode'!$C:$C,"="&amp;$C94,'All Employees by Mode'!$BE:$BE,"=No"),SUMIFS('All Employees by Mode'!AC:AC,'All Employees by Mode'!$C:$C,"="&amp;$C94))</f>
        <v>3</v>
      </c>
      <c r="P94" s="160">
        <f>IF($AF$1,SUMIFS('All Employees by Mode'!AE:AE,'All Employees by Mode'!$C:$C,"="&amp;$C94,'All Employees by Mode'!$BE:$BE,"=No"),SUMIFS('All Employees by Mode'!AE:AE,'All Employees by Mode'!$C:$C,"="&amp;$C94))</f>
        <v>18</v>
      </c>
      <c r="Q94" s="160">
        <f>IF($AF$1,SUMIFS('All Employees by Mode'!AG:AG,'All Employees by Mode'!$C:$C,"="&amp;$C94,'All Employees by Mode'!$BE:$BE,"=No"),SUMIFS('All Employees by Mode'!AG:AG,'All Employees by Mode'!$C:$C,"="&amp;$C94))</f>
        <v>0</v>
      </c>
      <c r="R94" s="160">
        <f>IF($AF$1,SUMIFS('All Employees by Mode'!AI:AI,'All Employees by Mode'!$C:$C,"="&amp;$C94,'All Employees by Mode'!$BE:$BE,"=No"),SUMIFS('All Employees by Mode'!AI:AI,'All Employees by Mode'!$C:$C,"="&amp;$C94))</f>
        <v>125</v>
      </c>
      <c r="S94" s="161">
        <f>IF($AF$1,SUMIFS('All Employees by Mode'!AK:AK,'All Employees by Mode'!$C:$C,"="&amp;$C94,'All Employees by Mode'!$BE:$BE,"=No"),SUMIFS('All Employees by Mode'!AK:AK,'All Employees by Mode'!$C:$C,"="&amp;$C94))</f>
        <v>2903191</v>
      </c>
      <c r="T94" s="161">
        <f>IF($AF$1,SUMIFS('All Employees by Mode'!AM:AM,'All Employees by Mode'!$C:$C,"="&amp;$C94,'All Employees by Mode'!$BE:$BE,"=No"),SUMIFS('All Employees by Mode'!AM:AM,'All Employees by Mode'!$C:$C,"="&amp;$C94))</f>
        <v>1110568</v>
      </c>
      <c r="U94" s="161">
        <f>IF($AF$1,SUMIFS('All Employees by Mode'!AO:AO,'All Employees by Mode'!$C:$C,"="&amp;$C94,'All Employees by Mode'!$BE:$BE,"=No"),SUMIFS('All Employees by Mode'!AO:AO,'All Employees by Mode'!$C:$C,"="&amp;$C94))</f>
        <v>157317</v>
      </c>
      <c r="V94" s="161">
        <f>IF($AF$1,SUMIFS('All Employees by Mode'!AQ:AQ,'All Employees by Mode'!$C:$C,"="&amp;$C94,'All Employees by Mode'!$BE:$BE,"=No"),SUMIFS('All Employees by Mode'!AQ:AQ,'All Employees by Mode'!$C:$C,"="&amp;$C94))</f>
        <v>1635122</v>
      </c>
      <c r="W94" s="161">
        <f>IF($AF$1,SUMIFS('All Employees by Mode'!AS:AS,'All Employees by Mode'!$C:$C,"="&amp;$C94,'All Employees by Mode'!$BE:$BE,"=No"),SUMIFS('All Employees by Mode'!AS:AS,'All Employees by Mode'!$C:$C,"="&amp;$C94))</f>
        <v>5806198</v>
      </c>
      <c r="X94" s="162">
        <f t="shared" si="33"/>
        <v>22.487227351592516</v>
      </c>
      <c r="Y94" s="162">
        <f t="shared" si="34"/>
        <v>19.566032417195206</v>
      </c>
      <c r="Z94" s="162">
        <f t="shared" si="35"/>
        <v>23.134852941176472</v>
      </c>
      <c r="AA94" s="162">
        <f t="shared" si="36"/>
        <v>47.908643422209202</v>
      </c>
      <c r="AB94" s="272">
        <f t="shared" si="37"/>
        <v>25.601197562545746</v>
      </c>
      <c r="AC94" s="97"/>
      <c r="AD94" s="98"/>
      <c r="AE94" s="98"/>
      <c r="AF94" s="98"/>
      <c r="AG94" s="98"/>
      <c r="AH94" s="98"/>
      <c r="AI94" s="98"/>
      <c r="AJ94" s="98"/>
      <c r="AK94" s="98"/>
      <c r="AL94" s="98"/>
      <c r="AM94" s="98"/>
      <c r="AN94" s="98"/>
      <c r="AO94" s="98"/>
      <c r="AP94" s="98"/>
      <c r="AQ94" s="98"/>
      <c r="AR94" s="98"/>
      <c r="AS94" s="98"/>
      <c r="AT94" s="98"/>
      <c r="AU94" s="98"/>
      <c r="AV94" s="98"/>
    </row>
    <row r="95" spans="1:48">
      <c r="A95" s="96"/>
      <c r="B95" s="96"/>
      <c r="C95" s="195" t="s">
        <v>70</v>
      </c>
      <c r="D95" s="196" t="s">
        <v>497</v>
      </c>
      <c r="E95" s="197"/>
      <c r="F95" s="198">
        <f>IF($AF$1,SUMIFS('All Employees by Mode'!L:L,'All Employees by Mode'!$C:$C,"="&amp;$C95,'All Employees by Mode'!$BE:$BE,"=No"),SUMIFS('All Employees by Mode'!L:L,'All Employees by Mode'!$C:$C,"="&amp;$C95))</f>
        <v>13848</v>
      </c>
      <c r="G95" s="160">
        <f>IF($AF$1,SUMIFS('All Employees by Mode'!M:M,'All Employees by Mode'!$C:$C,"="&amp;$C95,'All Employees by Mode'!$BE:$BE,"=No"),SUMIFS('All Employees by Mode'!M:M,'All Employees by Mode'!$C:$C,"="&amp;$C95))</f>
        <v>62482894</v>
      </c>
      <c r="H95" s="160">
        <f>IF($AF$1,SUMIFS('All Employees by Mode'!O:O,'All Employees by Mode'!$C:$C,"="&amp;$C95,'All Employees by Mode'!$BE:$BE,"=No"),SUMIFS('All Employees by Mode'!O:O,'All Employees by Mode'!$C:$C,"="&amp;$C95))</f>
        <v>26906315</v>
      </c>
      <c r="I95" s="160">
        <f>IF($AF$1,SUMIFS('All Employees by Mode'!Q:Q,'All Employees by Mode'!$C:$C,"="&amp;$C95,'All Employees by Mode'!$BE:$BE,"=No"),SUMIFS('All Employees by Mode'!Q:Q,'All Employees by Mode'!$C:$C,"="&amp;$C95))</f>
        <v>26465655</v>
      </c>
      <c r="J95" s="160">
        <f>IF($AF$1,SUMIFS('All Employees by Mode'!S:S,'All Employees by Mode'!$C:$C,"="&amp;$C95,'All Employees by Mode'!$BE:$BE,"=No"),SUMIFS('All Employees by Mode'!S:S,'All Employees by Mode'!$C:$C,"="&amp;$C95))</f>
        <v>8839292</v>
      </c>
      <c r="K95" s="160">
        <f>IF($AF$1,SUMIFS('All Employees by Mode'!U:U,'All Employees by Mode'!$C:$C,"="&amp;$C95,'All Employees by Mode'!$BE:$BE,"=No"),SUMIFS('All Employees by Mode'!U:U,'All Employees by Mode'!$C:$C,"="&amp;$C95))</f>
        <v>9232705</v>
      </c>
      <c r="L95" s="160">
        <f>IF($AF$1,SUMIFS('All Employees by Mode'!W:W,'All Employees by Mode'!$C:$C,"="&amp;$C95,'All Employees by Mode'!$BE:$BE,"=No"),SUMIFS('All Employees by Mode'!W:W,'All Employees by Mode'!$C:$C,"="&amp;$C95))</f>
        <v>133926861</v>
      </c>
      <c r="M95" s="160">
        <f>IF($AF$1,SUMIFS('All Employees by Mode'!Y:Y,'All Employees by Mode'!$C:$C,"="&amp;$C95,'All Employees by Mode'!$BE:$BE,"=No"),SUMIFS('All Employees by Mode'!Y:Y,'All Employees by Mode'!$C:$C,"="&amp;$C95))</f>
        <v>30644.950000000004</v>
      </c>
      <c r="N95" s="160">
        <f>IF($AF$1,SUMIFS('All Employees by Mode'!AA:AA,'All Employees by Mode'!$C:$C,"="&amp;$C95,'All Employees by Mode'!$BE:$BE,"=No"),SUMIFS('All Employees by Mode'!AA:AA,'All Employees by Mode'!$C:$C,"="&amp;$C95))</f>
        <v>14603.599999999999</v>
      </c>
      <c r="O95" s="160">
        <f>IF($AF$1,SUMIFS('All Employees by Mode'!AC:AC,'All Employees by Mode'!$C:$C,"="&amp;$C95,'All Employees by Mode'!$BE:$BE,"=No"),SUMIFS('All Employees by Mode'!AC:AC,'All Employees by Mode'!$C:$C,"="&amp;$C95))</f>
        <v>14542.849999999999</v>
      </c>
      <c r="P95" s="160">
        <f>IF($AF$1,SUMIFS('All Employees by Mode'!AE:AE,'All Employees by Mode'!$C:$C,"="&amp;$C95,'All Employees by Mode'!$BE:$BE,"=No"),SUMIFS('All Employees by Mode'!AE:AE,'All Employees by Mode'!$C:$C,"="&amp;$C95))</f>
        <v>4911.4800000000014</v>
      </c>
      <c r="Q95" s="160">
        <f>IF($AF$1,SUMIFS('All Employees by Mode'!AG:AG,'All Employees by Mode'!$C:$C,"="&amp;$C95,'All Employees by Mode'!$BE:$BE,"=No"),SUMIFS('All Employees by Mode'!AG:AG,'All Employees by Mode'!$C:$C,"="&amp;$C95))</f>
        <v>4603.25</v>
      </c>
      <c r="R95" s="160">
        <f>IF($AF$1,SUMIFS('All Employees by Mode'!AI:AI,'All Employees by Mode'!$C:$C,"="&amp;$C95,'All Employees by Mode'!$BE:$BE,"=No"),SUMIFS('All Employees by Mode'!AI:AI,'All Employees by Mode'!$C:$C,"="&amp;$C95))</f>
        <v>69306.13</v>
      </c>
      <c r="S95" s="161">
        <f>IF($AF$1,SUMIFS('All Employees by Mode'!AK:AK,'All Employees by Mode'!$C:$C,"="&amp;$C95,'All Employees by Mode'!$BE:$BE,"=No"),SUMIFS('All Employees by Mode'!AK:AK,'All Employees by Mode'!$C:$C,"="&amp;$C95))</f>
        <v>2380424238</v>
      </c>
      <c r="T95" s="161">
        <f>IF($AF$1,SUMIFS('All Employees by Mode'!AM:AM,'All Employees by Mode'!$C:$C,"="&amp;$C95,'All Employees by Mode'!$BE:$BE,"=No"),SUMIFS('All Employees by Mode'!AM:AM,'All Employees by Mode'!$C:$C,"="&amp;$C95))</f>
        <v>973579553</v>
      </c>
      <c r="U95" s="161">
        <f>IF($AF$1,SUMIFS('All Employees by Mode'!AO:AO,'All Employees by Mode'!$C:$C,"="&amp;$C95,'All Employees by Mode'!$BE:$BE,"=No"),SUMIFS('All Employees by Mode'!AO:AO,'All Employees by Mode'!$C:$C,"="&amp;$C95))</f>
        <v>1023065218</v>
      </c>
      <c r="V95" s="161">
        <f>IF($AF$1,SUMIFS('All Employees by Mode'!AQ:AQ,'All Employees by Mode'!$C:$C,"="&amp;$C95,'All Employees by Mode'!$BE:$BE,"=No"),SUMIFS('All Employees by Mode'!AQ:AQ,'All Employees by Mode'!$C:$C,"="&amp;$C95))</f>
        <v>502139534</v>
      </c>
      <c r="W95" s="161">
        <f>IF($AF$1,SUMIFS('All Employees by Mode'!AS:AS,'All Employees by Mode'!$C:$C,"="&amp;$C95,'All Employees by Mode'!$BE:$BE,"=No"),SUMIFS('All Employees by Mode'!AS:AS,'All Employees by Mode'!$C:$C,"="&amp;$C95))</f>
        <v>4879208543</v>
      </c>
      <c r="X95" s="162">
        <f t="shared" si="33"/>
        <v>38.09721486331923</v>
      </c>
      <c r="Y95" s="162">
        <f t="shared" si="34"/>
        <v>36.184053929347073</v>
      </c>
      <c r="Z95" s="162">
        <f t="shared" si="35"/>
        <v>38.656334710023238</v>
      </c>
      <c r="AA95" s="162">
        <f t="shared" si="36"/>
        <v>56.807664460004261</v>
      </c>
      <c r="AB95" s="272">
        <f t="shared" si="37"/>
        <v>39.129408302021787</v>
      </c>
      <c r="AC95" s="97"/>
      <c r="AD95" s="98"/>
      <c r="AE95" s="98"/>
      <c r="AF95" s="98"/>
      <c r="AG95" s="98"/>
      <c r="AH95" s="98"/>
      <c r="AI95" s="98"/>
      <c r="AJ95" s="98"/>
      <c r="AK95" s="98"/>
      <c r="AL95" s="98"/>
      <c r="AM95" s="98"/>
      <c r="AN95" s="98"/>
      <c r="AO95" s="98"/>
      <c r="AP95" s="98"/>
      <c r="AQ95" s="98"/>
      <c r="AR95" s="98"/>
      <c r="AS95" s="98"/>
      <c r="AT95" s="98"/>
      <c r="AU95" s="98"/>
      <c r="AV95" s="98"/>
    </row>
    <row r="96" spans="1:48">
      <c r="A96" s="96"/>
      <c r="B96" s="96"/>
      <c r="C96" s="195" t="s">
        <v>73</v>
      </c>
      <c r="D96" s="196" t="s">
        <v>1024</v>
      </c>
      <c r="E96" s="197"/>
      <c r="F96" s="198">
        <f>IF($AF$1,SUMIFS('All Employees by Mode'!L:L,'All Employees by Mode'!$C:$C,"="&amp;$C96,'All Employees by Mode'!$BE:$BE,"=No"),SUMIFS('All Employees by Mode'!L:L,'All Employees by Mode'!$C:$C,"="&amp;$C96))</f>
        <v>1960</v>
      </c>
      <c r="G96" s="160">
        <f>IF($AF$1,SUMIFS('All Employees by Mode'!M:M,'All Employees by Mode'!$C:$C,"="&amp;$C96,'All Employees by Mode'!$BE:$BE,"=No"),SUMIFS('All Employees by Mode'!M:M,'All Employees by Mode'!$C:$C,"="&amp;$C96))</f>
        <v>8266220</v>
      </c>
      <c r="H96" s="160">
        <f>IF($AF$1,SUMIFS('All Employees by Mode'!O:O,'All Employees by Mode'!$C:$C,"="&amp;$C96,'All Employees by Mode'!$BE:$BE,"=No"),SUMIFS('All Employees by Mode'!O:O,'All Employees by Mode'!$C:$C,"="&amp;$C96))</f>
        <v>1921057</v>
      </c>
      <c r="I96" s="160">
        <f>IF($AF$1,SUMIFS('All Employees by Mode'!Q:Q,'All Employees by Mode'!$C:$C,"="&amp;$C96,'All Employees by Mode'!$BE:$BE,"=No"),SUMIFS('All Employees by Mode'!Q:Q,'All Employees by Mode'!$C:$C,"="&amp;$C96))</f>
        <v>727667</v>
      </c>
      <c r="J96" s="160">
        <f>IF($AF$1,SUMIFS('All Employees by Mode'!S:S,'All Employees by Mode'!$C:$C,"="&amp;$C96,'All Employees by Mode'!$BE:$BE,"=No"),SUMIFS('All Employees by Mode'!S:S,'All Employees by Mode'!$C:$C,"="&amp;$C96))</f>
        <v>1193922</v>
      </c>
      <c r="K96" s="160">
        <f>IF($AF$1,SUMIFS('All Employees by Mode'!U:U,'All Employees by Mode'!$C:$C,"="&amp;$C96,'All Employees by Mode'!$BE:$BE,"=No"),SUMIFS('All Employees by Mode'!U:U,'All Employees by Mode'!$C:$C,"="&amp;$C96))</f>
        <v>7952</v>
      </c>
      <c r="L96" s="160">
        <f>IF($AF$1,SUMIFS('All Employees by Mode'!W:W,'All Employees by Mode'!$C:$C,"="&amp;$C96,'All Employees by Mode'!$BE:$BE,"=No"),SUMIFS('All Employees by Mode'!W:W,'All Employees by Mode'!$C:$C,"="&amp;$C96))</f>
        <v>12116818</v>
      </c>
      <c r="M96" s="160">
        <f>IF($AF$1,SUMIFS('All Employees by Mode'!Y:Y,'All Employees by Mode'!$C:$C,"="&amp;$C96,'All Employees by Mode'!$BE:$BE,"=No"),SUMIFS('All Employees by Mode'!Y:Y,'All Employees by Mode'!$C:$C,"="&amp;$C96))</f>
        <v>4293.0499999999993</v>
      </c>
      <c r="N96" s="160">
        <f>IF($AF$1,SUMIFS('All Employees by Mode'!AA:AA,'All Employees by Mode'!$C:$C,"="&amp;$C96,'All Employees by Mode'!$BE:$BE,"=No"),SUMIFS('All Employees by Mode'!AA:AA,'All Employees by Mode'!$C:$C,"="&amp;$C96))</f>
        <v>987.69999999999993</v>
      </c>
      <c r="O96" s="160">
        <f>IF($AF$1,SUMIFS('All Employees by Mode'!AC:AC,'All Employees by Mode'!$C:$C,"="&amp;$C96,'All Employees by Mode'!$BE:$BE,"=No"),SUMIFS('All Employees by Mode'!AC:AC,'All Employees by Mode'!$C:$C,"="&amp;$C96))</f>
        <v>365.71</v>
      </c>
      <c r="P96" s="160">
        <f>IF($AF$1,SUMIFS('All Employees by Mode'!AE:AE,'All Employees by Mode'!$C:$C,"="&amp;$C96,'All Employees by Mode'!$BE:$BE,"=No"),SUMIFS('All Employees by Mode'!AE:AE,'All Employees by Mode'!$C:$C,"="&amp;$C96))</f>
        <v>721.89999999999975</v>
      </c>
      <c r="Q96" s="160">
        <f>IF($AF$1,SUMIFS('All Employees by Mode'!AG:AG,'All Employees by Mode'!$C:$C,"="&amp;$C96,'All Employees by Mode'!$BE:$BE,"=No"),SUMIFS('All Employees by Mode'!AG:AG,'All Employees by Mode'!$C:$C,"="&amp;$C96))</f>
        <v>4.4000000000000004</v>
      </c>
      <c r="R96" s="160">
        <f>IF($AF$1,SUMIFS('All Employees by Mode'!AI:AI,'All Employees by Mode'!$C:$C,"="&amp;$C96,'All Employees by Mode'!$BE:$BE,"=No"),SUMIFS('All Employees by Mode'!AI:AI,'All Employees by Mode'!$C:$C,"="&amp;$C96))</f>
        <v>6372.7600000000011</v>
      </c>
      <c r="S96" s="161">
        <f>IF($AF$1,SUMIFS('All Employees by Mode'!AK:AK,'All Employees by Mode'!$C:$C,"="&amp;$C96,'All Employees by Mode'!$BE:$BE,"=No"),SUMIFS('All Employees by Mode'!AK:AK,'All Employees by Mode'!$C:$C,"="&amp;$C96))</f>
        <v>179915460</v>
      </c>
      <c r="T96" s="161">
        <f>IF($AF$1,SUMIFS('All Employees by Mode'!AM:AM,'All Employees by Mode'!$C:$C,"="&amp;$C96,'All Employees by Mode'!$BE:$BE,"=No"),SUMIFS('All Employees by Mode'!AM:AM,'All Employees by Mode'!$C:$C,"="&amp;$C96))</f>
        <v>51656262</v>
      </c>
      <c r="U96" s="161">
        <f>IF($AF$1,SUMIFS('All Employees by Mode'!AO:AO,'All Employees by Mode'!$C:$C,"="&amp;$C96,'All Employees by Mode'!$BE:$BE,"=No"),SUMIFS('All Employees by Mode'!AO:AO,'All Employees by Mode'!$C:$C,"="&amp;$C96))</f>
        <v>18665689</v>
      </c>
      <c r="V96" s="161">
        <f>IF($AF$1,SUMIFS('All Employees by Mode'!AQ:AQ,'All Employees by Mode'!$C:$C,"="&amp;$C96,'All Employees by Mode'!$BE:$BE,"=No"),SUMIFS('All Employees by Mode'!AQ:AQ,'All Employees by Mode'!$C:$C,"="&amp;$C96))</f>
        <v>39930217</v>
      </c>
      <c r="W96" s="161">
        <f>IF($AF$1,SUMIFS('All Employees by Mode'!AS:AS,'All Employees by Mode'!$C:$C,"="&amp;$C96,'All Employees by Mode'!$BE:$BE,"=No"),SUMIFS('All Employees by Mode'!AS:AS,'All Employees by Mode'!$C:$C,"="&amp;$C96))</f>
        <v>290167628</v>
      </c>
      <c r="X96" s="162">
        <f t="shared" si="33"/>
        <v>21.765142955304842</v>
      </c>
      <c r="Y96" s="162">
        <f t="shared" si="34"/>
        <v>26.889499895109829</v>
      </c>
      <c r="Z96" s="162">
        <f t="shared" si="35"/>
        <v>25.65141610104622</v>
      </c>
      <c r="AA96" s="162">
        <f t="shared" si="36"/>
        <v>33.444577618973433</v>
      </c>
      <c r="AB96" s="272">
        <f t="shared" si="37"/>
        <v>23.963237185051021</v>
      </c>
      <c r="AC96" s="97"/>
      <c r="AD96" s="98"/>
      <c r="AE96" s="98"/>
      <c r="AF96" s="98"/>
      <c r="AG96" s="98"/>
      <c r="AH96" s="98"/>
      <c r="AI96" s="98"/>
      <c r="AJ96" s="98"/>
      <c r="AK96" s="98"/>
      <c r="AL96" s="98"/>
      <c r="AM96" s="98"/>
      <c r="AN96" s="98"/>
      <c r="AO96" s="98"/>
      <c r="AP96" s="98"/>
      <c r="AQ96" s="98"/>
      <c r="AR96" s="98"/>
      <c r="AS96" s="98"/>
      <c r="AT96" s="98"/>
      <c r="AU96" s="98"/>
      <c r="AV96" s="98"/>
    </row>
    <row r="97" spans="1:48">
      <c r="A97" s="96"/>
      <c r="B97" s="96"/>
      <c r="C97" s="195" t="s">
        <v>75</v>
      </c>
      <c r="D97" s="196" t="s">
        <v>1025</v>
      </c>
      <c r="E97" s="197"/>
      <c r="F97" s="198">
        <f>IF($AF$1,SUMIFS('All Employees by Mode'!L:L,'All Employees by Mode'!$C:$C,"="&amp;$C97,'All Employees by Mode'!$BE:$BE,"=No"),SUMIFS('All Employees by Mode'!L:L,'All Employees by Mode'!$C:$C,"="&amp;$C97))</f>
        <v>116</v>
      </c>
      <c r="G97" s="160">
        <f>IF($AF$1,SUMIFS('All Employees by Mode'!M:M,'All Employees by Mode'!$C:$C,"="&amp;$C97,'All Employees by Mode'!$BE:$BE,"=No"),SUMIFS('All Employees by Mode'!M:M,'All Employees by Mode'!$C:$C,"="&amp;$C97))</f>
        <v>562971</v>
      </c>
      <c r="H97" s="160">
        <f>IF($AF$1,SUMIFS('All Employees by Mode'!O:O,'All Employees by Mode'!$C:$C,"="&amp;$C97,'All Employees by Mode'!$BE:$BE,"=No"),SUMIFS('All Employees by Mode'!O:O,'All Employees by Mode'!$C:$C,"="&amp;$C97))</f>
        <v>147793</v>
      </c>
      <c r="I97" s="160">
        <f>IF($AF$1,SUMIFS('All Employees by Mode'!Q:Q,'All Employees by Mode'!$C:$C,"="&amp;$C97,'All Employees by Mode'!$BE:$BE,"=No"),SUMIFS('All Employees by Mode'!Q:Q,'All Employees by Mode'!$C:$C,"="&amp;$C97))</f>
        <v>32607</v>
      </c>
      <c r="J97" s="160">
        <f>IF($AF$1,SUMIFS('All Employees by Mode'!S:S,'All Employees by Mode'!$C:$C,"="&amp;$C97,'All Employees by Mode'!$BE:$BE,"=No"),SUMIFS('All Employees by Mode'!S:S,'All Employees by Mode'!$C:$C,"="&amp;$C97))</f>
        <v>112030</v>
      </c>
      <c r="K97" s="160">
        <f>IF($AF$1,SUMIFS('All Employees by Mode'!U:U,'All Employees by Mode'!$C:$C,"="&amp;$C97,'All Employees by Mode'!$BE:$BE,"=No"),SUMIFS('All Employees by Mode'!U:U,'All Employees by Mode'!$C:$C,"="&amp;$C97))</f>
        <v>0</v>
      </c>
      <c r="L97" s="160">
        <f>IF($AF$1,SUMIFS('All Employees by Mode'!W:W,'All Employees by Mode'!$C:$C,"="&amp;$C97,'All Employees by Mode'!$BE:$BE,"=No"),SUMIFS('All Employees by Mode'!W:W,'All Employees by Mode'!$C:$C,"="&amp;$C97))</f>
        <v>855401</v>
      </c>
      <c r="M97" s="160">
        <f>IF($AF$1,SUMIFS('All Employees by Mode'!Y:Y,'All Employees by Mode'!$C:$C,"="&amp;$C97,'All Employees by Mode'!$BE:$BE,"=No"),SUMIFS('All Employees by Mode'!Y:Y,'All Employees by Mode'!$C:$C,"="&amp;$C97))</f>
        <v>258.64999999999998</v>
      </c>
      <c r="N97" s="160">
        <f>IF($AF$1,SUMIFS('All Employees by Mode'!AA:AA,'All Employees by Mode'!$C:$C,"="&amp;$C97,'All Employees by Mode'!$BE:$BE,"=No"),SUMIFS('All Employees by Mode'!AA:AA,'All Employees by Mode'!$C:$C,"="&amp;$C97))</f>
        <v>74.2</v>
      </c>
      <c r="O97" s="160">
        <f>IF($AF$1,SUMIFS('All Employees by Mode'!AC:AC,'All Employees by Mode'!$C:$C,"="&amp;$C97,'All Employees by Mode'!$BE:$BE,"=No"),SUMIFS('All Employees by Mode'!AC:AC,'All Employees by Mode'!$C:$C,"="&amp;$C97))</f>
        <v>14.1</v>
      </c>
      <c r="P97" s="160">
        <f>IF($AF$1,SUMIFS('All Employees by Mode'!AE:AE,'All Employees by Mode'!$C:$C,"="&amp;$C97,'All Employees by Mode'!$BE:$BE,"=No"),SUMIFS('All Employees by Mode'!AE:AE,'All Employees by Mode'!$C:$C,"="&amp;$C97))</f>
        <v>69.31</v>
      </c>
      <c r="Q97" s="160">
        <f>IF($AF$1,SUMIFS('All Employees by Mode'!AG:AG,'All Employees by Mode'!$C:$C,"="&amp;$C97,'All Employees by Mode'!$BE:$BE,"=No"),SUMIFS('All Employees by Mode'!AG:AG,'All Employees by Mode'!$C:$C,"="&amp;$C97))</f>
        <v>0</v>
      </c>
      <c r="R97" s="160">
        <f>IF($AF$1,SUMIFS('All Employees by Mode'!AI:AI,'All Employees by Mode'!$C:$C,"="&amp;$C97,'All Employees by Mode'!$BE:$BE,"=No"),SUMIFS('All Employees by Mode'!AI:AI,'All Employees by Mode'!$C:$C,"="&amp;$C97))</f>
        <v>416.26000000000005</v>
      </c>
      <c r="S97" s="161">
        <f>IF($AF$1,SUMIFS('All Employees by Mode'!AK:AK,'All Employees by Mode'!$C:$C,"="&amp;$C97,'All Employees by Mode'!$BE:$BE,"=No"),SUMIFS('All Employees by Mode'!AK:AK,'All Employees by Mode'!$C:$C,"="&amp;$C97))</f>
        <v>9518315</v>
      </c>
      <c r="T97" s="161">
        <f>IF($AF$1,SUMIFS('All Employees by Mode'!AM:AM,'All Employees by Mode'!$C:$C,"="&amp;$C97,'All Employees by Mode'!$BE:$BE,"=No"),SUMIFS('All Employees by Mode'!AM:AM,'All Employees by Mode'!$C:$C,"="&amp;$C97))</f>
        <v>2907489</v>
      </c>
      <c r="U97" s="161">
        <f>IF($AF$1,SUMIFS('All Employees by Mode'!AO:AO,'All Employees by Mode'!$C:$C,"="&amp;$C97,'All Employees by Mode'!$BE:$BE,"=No"),SUMIFS('All Employees by Mode'!AO:AO,'All Employees by Mode'!$C:$C,"="&amp;$C97))</f>
        <v>592822</v>
      </c>
      <c r="V97" s="161">
        <f>IF($AF$1,SUMIFS('All Employees by Mode'!AQ:AQ,'All Employees by Mode'!$C:$C,"="&amp;$C97,'All Employees by Mode'!$BE:$BE,"=No"),SUMIFS('All Employees by Mode'!AQ:AQ,'All Employees by Mode'!$C:$C,"="&amp;$C97))</f>
        <v>2938848</v>
      </c>
      <c r="W97" s="161">
        <f>IF($AF$1,SUMIFS('All Employees by Mode'!AS:AS,'All Employees by Mode'!$C:$C,"="&amp;$C97,'All Employees by Mode'!$BE:$BE,"=No"),SUMIFS('All Employees by Mode'!AS:AS,'All Employees by Mode'!$C:$C,"="&amp;$C97))</f>
        <v>15957474</v>
      </c>
      <c r="X97" s="162">
        <f t="shared" si="33"/>
        <v>16.907291849846619</v>
      </c>
      <c r="Y97" s="162">
        <f t="shared" si="34"/>
        <v>19.672711156820689</v>
      </c>
      <c r="Z97" s="162">
        <f t="shared" si="35"/>
        <v>18.180820069310272</v>
      </c>
      <c r="AA97" s="162">
        <f t="shared" si="36"/>
        <v>26.232687672944746</v>
      </c>
      <c r="AB97" s="272">
        <f t="shared" si="37"/>
        <v>18.654962993964233</v>
      </c>
      <c r="AC97" s="97"/>
      <c r="AD97" s="98"/>
      <c r="AE97" s="98"/>
      <c r="AF97" s="98"/>
      <c r="AG97" s="98"/>
      <c r="AH97" s="98"/>
      <c r="AI97" s="98"/>
      <c r="AJ97" s="98"/>
      <c r="AK97" s="98"/>
      <c r="AL97" s="98"/>
      <c r="AM97" s="98"/>
      <c r="AN97" s="98"/>
      <c r="AO97" s="98"/>
      <c r="AP97" s="98"/>
      <c r="AQ97" s="98"/>
      <c r="AR97" s="98"/>
      <c r="AS97" s="98"/>
      <c r="AT97" s="98"/>
      <c r="AU97" s="98"/>
      <c r="AV97" s="98"/>
    </row>
    <row r="98" spans="1:48">
      <c r="A98" s="96"/>
      <c r="B98" s="96"/>
      <c r="C98" s="195" t="s">
        <v>76</v>
      </c>
      <c r="D98" s="196" t="s">
        <v>1026</v>
      </c>
      <c r="E98" s="197"/>
      <c r="F98" s="198">
        <f>IF($AF$1,SUMIFS('All Employees by Mode'!L:L,'All Employees by Mode'!$C:$C,"="&amp;$C98,'All Employees by Mode'!$BE:$BE,"=No"),SUMIFS('All Employees by Mode'!L:L,'All Employees by Mode'!$C:$C,"="&amp;$C98))</f>
        <v>811</v>
      </c>
      <c r="G98" s="160">
        <f>IF($AF$1,SUMIFS('All Employees by Mode'!M:M,'All Employees by Mode'!$C:$C,"="&amp;$C98,'All Employees by Mode'!$BE:$BE,"=No"),SUMIFS('All Employees by Mode'!M:M,'All Employees by Mode'!$C:$C,"="&amp;$C98))</f>
        <v>3655505</v>
      </c>
      <c r="H98" s="160">
        <f>IF($AF$1,SUMIFS('All Employees by Mode'!O:O,'All Employees by Mode'!$C:$C,"="&amp;$C98,'All Employees by Mode'!$BE:$BE,"=No"),SUMIFS('All Employees by Mode'!O:O,'All Employees by Mode'!$C:$C,"="&amp;$C98))</f>
        <v>984526</v>
      </c>
      <c r="I98" s="160">
        <f>IF($AF$1,SUMIFS('All Employees by Mode'!Q:Q,'All Employees by Mode'!$C:$C,"="&amp;$C98,'All Employees by Mode'!$BE:$BE,"=No"),SUMIFS('All Employees by Mode'!Q:Q,'All Employees by Mode'!$C:$C,"="&amp;$C98))</f>
        <v>368742</v>
      </c>
      <c r="J98" s="160">
        <f>IF($AF$1,SUMIFS('All Employees by Mode'!S:S,'All Employees by Mode'!$C:$C,"="&amp;$C98,'All Employees by Mode'!$BE:$BE,"=No"),SUMIFS('All Employees by Mode'!S:S,'All Employees by Mode'!$C:$C,"="&amp;$C98))</f>
        <v>612104</v>
      </c>
      <c r="K98" s="160">
        <f>IF($AF$1,SUMIFS('All Employees by Mode'!U:U,'All Employees by Mode'!$C:$C,"="&amp;$C98,'All Employees by Mode'!$BE:$BE,"=No"),SUMIFS('All Employees by Mode'!U:U,'All Employees by Mode'!$C:$C,"="&amp;$C98))</f>
        <v>334666</v>
      </c>
      <c r="L98" s="160">
        <f>IF($AF$1,SUMIFS('All Employees by Mode'!W:W,'All Employees by Mode'!$C:$C,"="&amp;$C98,'All Employees by Mode'!$BE:$BE,"=No"),SUMIFS('All Employees by Mode'!W:W,'All Employees by Mode'!$C:$C,"="&amp;$C98))</f>
        <v>5955543</v>
      </c>
      <c r="M98" s="160">
        <f>IF($AF$1,SUMIFS('All Employees by Mode'!Y:Y,'All Employees by Mode'!$C:$C,"="&amp;$C98,'All Employees by Mode'!$BE:$BE,"=No"),SUMIFS('All Employees by Mode'!Y:Y,'All Employees by Mode'!$C:$C,"="&amp;$C98))</f>
        <v>1997.7</v>
      </c>
      <c r="N98" s="160">
        <f>IF($AF$1,SUMIFS('All Employees by Mode'!AA:AA,'All Employees by Mode'!$C:$C,"="&amp;$C98,'All Employees by Mode'!$BE:$BE,"=No"),SUMIFS('All Employees by Mode'!AA:AA,'All Employees by Mode'!$C:$C,"="&amp;$C98))</f>
        <v>547.79999999999995</v>
      </c>
      <c r="O98" s="160">
        <f>IF($AF$1,SUMIFS('All Employees by Mode'!AC:AC,'All Employees by Mode'!$C:$C,"="&amp;$C98,'All Employees by Mode'!$BE:$BE,"=No"),SUMIFS('All Employees by Mode'!AC:AC,'All Employees by Mode'!$C:$C,"="&amp;$C98))</f>
        <v>206.3</v>
      </c>
      <c r="P98" s="160">
        <f>IF($AF$1,SUMIFS('All Employees by Mode'!AE:AE,'All Employees by Mode'!$C:$C,"="&amp;$C98,'All Employees by Mode'!$BE:$BE,"=No"),SUMIFS('All Employees by Mode'!AE:AE,'All Employees by Mode'!$C:$C,"="&amp;$C98))</f>
        <v>326.10000000000002</v>
      </c>
      <c r="Q98" s="160">
        <f>IF($AF$1,SUMIFS('All Employees by Mode'!AG:AG,'All Employees by Mode'!$C:$C,"="&amp;$C98,'All Employees by Mode'!$BE:$BE,"=No"),SUMIFS('All Employees by Mode'!AG:AG,'All Employees by Mode'!$C:$C,"="&amp;$C98))</f>
        <v>181.60000000000002</v>
      </c>
      <c r="R98" s="160">
        <f>IF($AF$1,SUMIFS('All Employees by Mode'!AI:AI,'All Employees by Mode'!$C:$C,"="&amp;$C98,'All Employees by Mode'!$BE:$BE,"=No"),SUMIFS('All Employees by Mode'!AI:AI,'All Employees by Mode'!$C:$C,"="&amp;$C98))</f>
        <v>3259.5</v>
      </c>
      <c r="S98" s="161">
        <f>IF($AF$1,SUMIFS('All Employees by Mode'!AK:AK,'All Employees by Mode'!$C:$C,"="&amp;$C98,'All Employees by Mode'!$BE:$BE,"=No"),SUMIFS('All Employees by Mode'!AK:AK,'All Employees by Mode'!$C:$C,"="&amp;$C98))</f>
        <v>99255831</v>
      </c>
      <c r="T98" s="161">
        <f>IF($AF$1,SUMIFS('All Employees by Mode'!AM:AM,'All Employees by Mode'!$C:$C,"="&amp;$C98,'All Employees by Mode'!$BE:$BE,"=No"),SUMIFS('All Employees by Mode'!AM:AM,'All Employees by Mode'!$C:$C,"="&amp;$C98))</f>
        <v>27315181</v>
      </c>
      <c r="U98" s="161">
        <f>IF($AF$1,SUMIFS('All Employees by Mode'!AO:AO,'All Employees by Mode'!$C:$C,"="&amp;$C98,'All Employees by Mode'!$BE:$BE,"=No"),SUMIFS('All Employees by Mode'!AO:AO,'All Employees by Mode'!$C:$C,"="&amp;$C98))</f>
        <v>11244653</v>
      </c>
      <c r="V98" s="161">
        <f>IF($AF$1,SUMIFS('All Employees by Mode'!AQ:AQ,'All Employees by Mode'!$C:$C,"="&amp;$C98,'All Employees by Mode'!$BE:$BE,"=No"),SUMIFS('All Employees by Mode'!AQ:AQ,'All Employees by Mode'!$C:$C,"="&amp;$C98))</f>
        <v>21578998</v>
      </c>
      <c r="W98" s="161">
        <f>IF($AF$1,SUMIFS('All Employees by Mode'!AS:AS,'All Employees by Mode'!$C:$C,"="&amp;$C98,'All Employees by Mode'!$BE:$BE,"=No"),SUMIFS('All Employees by Mode'!AS:AS,'All Employees by Mode'!$C:$C,"="&amp;$C98))</f>
        <v>159394663</v>
      </c>
      <c r="X98" s="162">
        <f t="shared" si="33"/>
        <v>27.152426545716665</v>
      </c>
      <c r="Y98" s="162">
        <f t="shared" si="34"/>
        <v>27.744499383459654</v>
      </c>
      <c r="Z98" s="162">
        <f t="shared" si="35"/>
        <v>30.49463581582787</v>
      </c>
      <c r="AA98" s="162">
        <f t="shared" si="36"/>
        <v>35.253809810097628</v>
      </c>
      <c r="AB98" s="272">
        <f t="shared" si="37"/>
        <v>28.357614479021692</v>
      </c>
      <c r="AC98" s="97"/>
      <c r="AD98" s="98"/>
      <c r="AE98" s="98"/>
      <c r="AF98" s="98"/>
      <c r="AG98" s="98"/>
      <c r="AH98" s="98"/>
      <c r="AI98" s="98"/>
      <c r="AJ98" s="98"/>
      <c r="AK98" s="98"/>
      <c r="AL98" s="98"/>
      <c r="AM98" s="98"/>
      <c r="AN98" s="98"/>
      <c r="AO98" s="98"/>
      <c r="AP98" s="98"/>
      <c r="AQ98" s="98"/>
      <c r="AR98" s="98"/>
      <c r="AS98" s="98"/>
      <c r="AT98" s="98"/>
      <c r="AU98" s="98"/>
      <c r="AV98" s="98"/>
    </row>
    <row r="99" spans="1:48">
      <c r="A99" s="96"/>
      <c r="B99" s="96"/>
      <c r="C99" s="195" t="s">
        <v>77</v>
      </c>
      <c r="D99" s="196" t="s">
        <v>1027</v>
      </c>
      <c r="E99" s="197"/>
      <c r="F99" s="198">
        <f>IF($AF$1,SUMIFS('All Employees by Mode'!L:L,'All Employees by Mode'!$C:$C,"="&amp;$C99,'All Employees by Mode'!$BE:$BE,"=No"),SUMIFS('All Employees by Mode'!L:L,'All Employees by Mode'!$C:$C,"="&amp;$C99))</f>
        <v>3627</v>
      </c>
      <c r="G99" s="160">
        <f>IF($AF$1,SUMIFS('All Employees by Mode'!M:M,'All Employees by Mode'!$C:$C,"="&amp;$C99,'All Employees by Mode'!$BE:$BE,"=No"),SUMIFS('All Employees by Mode'!M:M,'All Employees by Mode'!$C:$C,"="&amp;$C99))</f>
        <v>15639230</v>
      </c>
      <c r="H99" s="160">
        <f>IF($AF$1,SUMIFS('All Employees by Mode'!O:O,'All Employees by Mode'!$C:$C,"="&amp;$C99,'All Employees by Mode'!$BE:$BE,"=No"),SUMIFS('All Employees by Mode'!O:O,'All Employees by Mode'!$C:$C,"="&amp;$C99))</f>
        <v>4770558</v>
      </c>
      <c r="I99" s="160">
        <f>IF($AF$1,SUMIFS('All Employees by Mode'!Q:Q,'All Employees by Mode'!$C:$C,"="&amp;$C99,'All Employees by Mode'!$BE:$BE,"=No"),SUMIFS('All Employees by Mode'!Q:Q,'All Employees by Mode'!$C:$C,"="&amp;$C99))</f>
        <v>3156644</v>
      </c>
      <c r="J99" s="160">
        <f>IF($AF$1,SUMIFS('All Employees by Mode'!S:S,'All Employees by Mode'!$C:$C,"="&amp;$C99,'All Employees by Mode'!$BE:$BE,"=No"),SUMIFS('All Employees by Mode'!S:S,'All Employees by Mode'!$C:$C,"="&amp;$C99))</f>
        <v>2139075</v>
      </c>
      <c r="K99" s="160">
        <f>IF($AF$1,SUMIFS('All Employees by Mode'!U:U,'All Employees by Mode'!$C:$C,"="&amp;$C99,'All Employees by Mode'!$BE:$BE,"=No"),SUMIFS('All Employees by Mode'!U:U,'All Employees by Mode'!$C:$C,"="&amp;$C99))</f>
        <v>1537227</v>
      </c>
      <c r="L99" s="160">
        <f>IF($AF$1,SUMIFS('All Employees by Mode'!W:W,'All Employees by Mode'!$C:$C,"="&amp;$C99,'All Employees by Mode'!$BE:$BE,"=No"),SUMIFS('All Employees by Mode'!W:W,'All Employees by Mode'!$C:$C,"="&amp;$C99))</f>
        <v>27242734</v>
      </c>
      <c r="M99" s="160">
        <f>IF($AF$1,SUMIFS('All Employees by Mode'!Y:Y,'All Employees by Mode'!$C:$C,"="&amp;$C99,'All Employees by Mode'!$BE:$BE,"=No"),SUMIFS('All Employees by Mode'!Y:Y,'All Employees by Mode'!$C:$C,"="&amp;$C99))</f>
        <v>8147.4799999999987</v>
      </c>
      <c r="N99" s="160">
        <f>IF($AF$1,SUMIFS('All Employees by Mode'!AA:AA,'All Employees by Mode'!$C:$C,"="&amp;$C99,'All Employees by Mode'!$BE:$BE,"=No"),SUMIFS('All Employees by Mode'!AA:AA,'All Employees by Mode'!$C:$C,"="&amp;$C99))</f>
        <v>2472.7399999999998</v>
      </c>
      <c r="O99" s="160">
        <f>IF($AF$1,SUMIFS('All Employees by Mode'!AC:AC,'All Employees by Mode'!$C:$C,"="&amp;$C99,'All Employees by Mode'!$BE:$BE,"=No"),SUMIFS('All Employees by Mode'!AC:AC,'All Employees by Mode'!$C:$C,"="&amp;$C99))</f>
        <v>1677.3799999999999</v>
      </c>
      <c r="P99" s="160">
        <f>IF($AF$1,SUMIFS('All Employees by Mode'!AE:AE,'All Employees by Mode'!$C:$C,"="&amp;$C99,'All Employees by Mode'!$BE:$BE,"=No"),SUMIFS('All Employees by Mode'!AE:AE,'All Employees by Mode'!$C:$C,"="&amp;$C99))</f>
        <v>1164.58</v>
      </c>
      <c r="Q99" s="160">
        <f>IF($AF$1,SUMIFS('All Employees by Mode'!AG:AG,'All Employees by Mode'!$C:$C,"="&amp;$C99,'All Employees by Mode'!$BE:$BE,"=No"),SUMIFS('All Employees by Mode'!AG:AG,'All Employees by Mode'!$C:$C,"="&amp;$C99))</f>
        <v>793.9</v>
      </c>
      <c r="R99" s="160">
        <f>IF($AF$1,SUMIFS('All Employees by Mode'!AI:AI,'All Employees by Mode'!$C:$C,"="&amp;$C99,'All Employees by Mode'!$BE:$BE,"=No"),SUMIFS('All Employees by Mode'!AI:AI,'All Employees by Mode'!$C:$C,"="&amp;$C99))</f>
        <v>14256.079999999998</v>
      </c>
      <c r="S99" s="161">
        <f>IF($AF$1,SUMIFS('All Employees by Mode'!AK:AK,'All Employees by Mode'!$C:$C,"="&amp;$C99,'All Employees by Mode'!$BE:$BE,"=No"),SUMIFS('All Employees by Mode'!AK:AK,'All Employees by Mode'!$C:$C,"="&amp;$C99))</f>
        <v>436145584</v>
      </c>
      <c r="T99" s="161">
        <f>IF($AF$1,SUMIFS('All Employees by Mode'!AM:AM,'All Employees by Mode'!$C:$C,"="&amp;$C99,'All Employees by Mode'!$BE:$BE,"=No"),SUMIFS('All Employees by Mode'!AM:AM,'All Employees by Mode'!$C:$C,"="&amp;$C99))</f>
        <v>136075838</v>
      </c>
      <c r="U99" s="161">
        <f>IF($AF$1,SUMIFS('All Employees by Mode'!AO:AO,'All Employees by Mode'!$C:$C,"="&amp;$C99,'All Employees by Mode'!$BE:$BE,"=No"),SUMIFS('All Employees by Mode'!AO:AO,'All Employees by Mode'!$C:$C,"="&amp;$C99))</f>
        <v>90628894</v>
      </c>
      <c r="V99" s="161">
        <f>IF($AF$1,SUMIFS('All Employees by Mode'!AQ:AQ,'All Employees by Mode'!$C:$C,"="&amp;$C99,'All Employees by Mode'!$BE:$BE,"=No"),SUMIFS('All Employees by Mode'!AQ:AQ,'All Employees by Mode'!$C:$C,"="&amp;$C99))</f>
        <v>68211130</v>
      </c>
      <c r="W99" s="161">
        <f>IF($AF$1,SUMIFS('All Employees by Mode'!AS:AS,'All Employees by Mode'!$C:$C,"="&amp;$C99,'All Employees by Mode'!$BE:$BE,"=No"),SUMIFS('All Employees by Mode'!AS:AS,'All Employees by Mode'!$C:$C,"="&amp;$C99))</f>
        <v>731061446</v>
      </c>
      <c r="X99" s="162">
        <f t="shared" si="33"/>
        <v>27.88791929014408</v>
      </c>
      <c r="Y99" s="162">
        <f t="shared" si="34"/>
        <v>28.524092569464621</v>
      </c>
      <c r="Z99" s="162">
        <f t="shared" si="35"/>
        <v>28.710521047036028</v>
      </c>
      <c r="AA99" s="162">
        <f t="shared" si="36"/>
        <v>31.888143239484357</v>
      </c>
      <c r="AB99" s="272">
        <f t="shared" si="37"/>
        <v>28.439876560302817</v>
      </c>
      <c r="AC99" s="97"/>
      <c r="AD99" s="98"/>
      <c r="AE99" s="98"/>
      <c r="AF99" s="98"/>
      <c r="AG99" s="98"/>
      <c r="AH99" s="98"/>
      <c r="AI99" s="98"/>
      <c r="AJ99" s="98"/>
      <c r="AK99" s="98"/>
      <c r="AL99" s="98"/>
      <c r="AM99" s="98"/>
      <c r="AN99" s="98"/>
      <c r="AO99" s="98"/>
      <c r="AP99" s="98"/>
      <c r="AQ99" s="98"/>
      <c r="AR99" s="98"/>
      <c r="AS99" s="98"/>
      <c r="AT99" s="98"/>
      <c r="AU99" s="98"/>
      <c r="AV99" s="98"/>
    </row>
    <row r="100" spans="1:48">
      <c r="A100" s="96"/>
      <c r="B100" s="96"/>
      <c r="C100" s="195" t="s">
        <v>79</v>
      </c>
      <c r="D100" s="196" t="s">
        <v>1028</v>
      </c>
      <c r="E100" s="197"/>
      <c r="F100" s="198">
        <f>IF($AF$1,SUMIFS('All Employees by Mode'!L:L,'All Employees by Mode'!$C:$C,"="&amp;$C100,'All Employees by Mode'!$BE:$BE,"=No"),SUMIFS('All Employees by Mode'!L:L,'All Employees by Mode'!$C:$C,"="&amp;$C100))</f>
        <v>134</v>
      </c>
      <c r="G100" s="160">
        <f>IF($AF$1,SUMIFS('All Employees by Mode'!M:M,'All Employees by Mode'!$C:$C,"="&amp;$C100,'All Employees by Mode'!$BE:$BE,"=No"),SUMIFS('All Employees by Mode'!M:M,'All Employees by Mode'!$C:$C,"="&amp;$C100))</f>
        <v>1096173</v>
      </c>
      <c r="H100" s="160">
        <f>IF($AF$1,SUMIFS('All Employees by Mode'!O:O,'All Employees by Mode'!$C:$C,"="&amp;$C100,'All Employees by Mode'!$BE:$BE,"=No"),SUMIFS('All Employees by Mode'!O:O,'All Employees by Mode'!$C:$C,"="&amp;$C100))</f>
        <v>502657</v>
      </c>
      <c r="I100" s="160">
        <f>IF($AF$1,SUMIFS('All Employees by Mode'!Q:Q,'All Employees by Mode'!$C:$C,"="&amp;$C100,'All Employees by Mode'!$BE:$BE,"=No"),SUMIFS('All Employees by Mode'!Q:Q,'All Employees by Mode'!$C:$C,"="&amp;$C100))</f>
        <v>85485</v>
      </c>
      <c r="J100" s="160">
        <f>IF($AF$1,SUMIFS('All Employees by Mode'!S:S,'All Employees by Mode'!$C:$C,"="&amp;$C100,'All Employees by Mode'!$BE:$BE,"=No"),SUMIFS('All Employees by Mode'!S:S,'All Employees by Mode'!$C:$C,"="&amp;$C100))</f>
        <v>277246</v>
      </c>
      <c r="K100" s="160">
        <f>IF($AF$1,SUMIFS('All Employees by Mode'!U:U,'All Employees by Mode'!$C:$C,"="&amp;$C100,'All Employees by Mode'!$BE:$BE,"=No"),SUMIFS('All Employees by Mode'!U:U,'All Employees by Mode'!$C:$C,"="&amp;$C100))</f>
        <v>0</v>
      </c>
      <c r="L100" s="160">
        <f>IF($AF$1,SUMIFS('All Employees by Mode'!W:W,'All Employees by Mode'!$C:$C,"="&amp;$C100,'All Employees by Mode'!$BE:$BE,"=No"),SUMIFS('All Employees by Mode'!W:W,'All Employees by Mode'!$C:$C,"="&amp;$C100))</f>
        <v>1961561</v>
      </c>
      <c r="M100" s="160">
        <f>IF($AF$1,SUMIFS('All Employees by Mode'!Y:Y,'All Employees by Mode'!$C:$C,"="&amp;$C100,'All Employees by Mode'!$BE:$BE,"=No"),SUMIFS('All Employees by Mode'!Y:Y,'All Employees by Mode'!$C:$C,"="&amp;$C100))</f>
        <v>587</v>
      </c>
      <c r="N100" s="160">
        <f>IF($AF$1,SUMIFS('All Employees by Mode'!AA:AA,'All Employees by Mode'!$C:$C,"="&amp;$C100,'All Employees by Mode'!$BE:$BE,"=No"),SUMIFS('All Employees by Mode'!AA:AA,'All Employees by Mode'!$C:$C,"="&amp;$C100))</f>
        <v>276</v>
      </c>
      <c r="O100" s="160">
        <f>IF($AF$1,SUMIFS('All Employees by Mode'!AC:AC,'All Employees by Mode'!$C:$C,"="&amp;$C100,'All Employees by Mode'!$BE:$BE,"=No"),SUMIFS('All Employees by Mode'!AC:AC,'All Employees by Mode'!$C:$C,"="&amp;$C100))</f>
        <v>48</v>
      </c>
      <c r="P100" s="160">
        <f>IF($AF$1,SUMIFS('All Employees by Mode'!AE:AE,'All Employees by Mode'!$C:$C,"="&amp;$C100,'All Employees by Mode'!$BE:$BE,"=No"),SUMIFS('All Employees by Mode'!AE:AE,'All Employees by Mode'!$C:$C,"="&amp;$C100))</f>
        <v>157</v>
      </c>
      <c r="Q100" s="160">
        <f>IF($AF$1,SUMIFS('All Employees by Mode'!AG:AG,'All Employees by Mode'!$C:$C,"="&amp;$C100,'All Employees by Mode'!$BE:$BE,"=No"),SUMIFS('All Employees by Mode'!AG:AG,'All Employees by Mode'!$C:$C,"="&amp;$C100))</f>
        <v>0</v>
      </c>
      <c r="R100" s="160">
        <f>IF($AF$1,SUMIFS('All Employees by Mode'!AI:AI,'All Employees by Mode'!$C:$C,"="&amp;$C100,'All Employees by Mode'!$BE:$BE,"=No"),SUMIFS('All Employees by Mode'!AI:AI,'All Employees by Mode'!$C:$C,"="&amp;$C100))</f>
        <v>1068</v>
      </c>
      <c r="S100" s="161">
        <f>IF($AF$1,SUMIFS('All Employees by Mode'!AK:AK,'All Employees by Mode'!$C:$C,"="&amp;$C100,'All Employees by Mode'!$BE:$BE,"=No"),SUMIFS('All Employees by Mode'!AK:AK,'All Employees by Mode'!$C:$C,"="&amp;$C100))</f>
        <v>23802164</v>
      </c>
      <c r="T100" s="161">
        <f>IF($AF$1,SUMIFS('All Employees by Mode'!AM:AM,'All Employees by Mode'!$C:$C,"="&amp;$C100,'All Employees by Mode'!$BE:$BE,"=No"),SUMIFS('All Employees by Mode'!AM:AM,'All Employees by Mode'!$C:$C,"="&amp;$C100))</f>
        <v>9961793</v>
      </c>
      <c r="U100" s="161">
        <f>IF($AF$1,SUMIFS('All Employees by Mode'!AO:AO,'All Employees by Mode'!$C:$C,"="&amp;$C100,'All Employees by Mode'!$BE:$BE,"=No"),SUMIFS('All Employees by Mode'!AO:AO,'All Employees by Mode'!$C:$C,"="&amp;$C100))</f>
        <v>1611688</v>
      </c>
      <c r="V100" s="161">
        <f>IF($AF$1,SUMIFS('All Employees by Mode'!AQ:AQ,'All Employees by Mode'!$C:$C,"="&amp;$C100,'All Employees by Mode'!$BE:$BE,"=No"),SUMIFS('All Employees by Mode'!AQ:AQ,'All Employees by Mode'!$C:$C,"="&amp;$C100))</f>
        <v>5716725</v>
      </c>
      <c r="W100" s="161">
        <f>IF($AF$1,SUMIFS('All Employees by Mode'!AS:AS,'All Employees by Mode'!$C:$C,"="&amp;$C100,'All Employees by Mode'!$BE:$BE,"=No"),SUMIFS('All Employees by Mode'!AS:AS,'All Employees by Mode'!$C:$C,"="&amp;$C100))</f>
        <v>41092370</v>
      </c>
      <c r="X100" s="162">
        <f t="shared" si="33"/>
        <v>21.71387545579028</v>
      </c>
      <c r="Y100" s="162">
        <f t="shared" si="34"/>
        <v>19.818271704164072</v>
      </c>
      <c r="Z100" s="162">
        <f t="shared" si="35"/>
        <v>18.853459671287361</v>
      </c>
      <c r="AA100" s="162">
        <f t="shared" si="36"/>
        <v>20.619684323669233</v>
      </c>
      <c r="AB100" s="272">
        <f t="shared" si="37"/>
        <v>20.94881066660685</v>
      </c>
      <c r="AC100" s="97"/>
      <c r="AD100" s="98"/>
      <c r="AE100" s="98"/>
      <c r="AF100" s="98"/>
      <c r="AG100" s="98"/>
      <c r="AH100" s="98"/>
      <c r="AI100" s="98"/>
      <c r="AJ100" s="98"/>
      <c r="AK100" s="98"/>
      <c r="AL100" s="98"/>
      <c r="AM100" s="98"/>
      <c r="AN100" s="98"/>
      <c r="AO100" s="98"/>
      <c r="AP100" s="98"/>
      <c r="AQ100" s="98"/>
      <c r="AR100" s="98"/>
      <c r="AS100" s="98"/>
      <c r="AT100" s="98"/>
      <c r="AU100" s="98"/>
      <c r="AV100" s="98"/>
    </row>
    <row r="101" spans="1:48">
      <c r="A101" s="96"/>
      <c r="B101" s="96"/>
      <c r="C101" s="195" t="s">
        <v>80</v>
      </c>
      <c r="D101" s="196" t="s">
        <v>1029</v>
      </c>
      <c r="E101" s="197"/>
      <c r="F101" s="198">
        <f>IF($AF$1,SUMIFS('All Employees by Mode'!L:L,'All Employees by Mode'!$C:$C,"="&amp;$C101,'All Employees by Mode'!$BE:$BE,"=No"),SUMIFS('All Employees by Mode'!L:L,'All Employees by Mode'!$C:$C,"="&amp;$C101))</f>
        <v>275</v>
      </c>
      <c r="G101" s="160">
        <f>IF($AF$1,SUMIFS('All Employees by Mode'!M:M,'All Employees by Mode'!$C:$C,"="&amp;$C101,'All Employees by Mode'!$BE:$BE,"=No"),SUMIFS('All Employees by Mode'!M:M,'All Employees by Mode'!$C:$C,"="&amp;$C101))</f>
        <v>1095145</v>
      </c>
      <c r="H101" s="160">
        <f>IF($AF$1,SUMIFS('All Employees by Mode'!O:O,'All Employees by Mode'!$C:$C,"="&amp;$C101,'All Employees by Mode'!$BE:$BE,"=No"),SUMIFS('All Employees by Mode'!O:O,'All Employees by Mode'!$C:$C,"="&amp;$C101))</f>
        <v>164762</v>
      </c>
      <c r="I101" s="160">
        <f>IF($AF$1,SUMIFS('All Employees by Mode'!Q:Q,'All Employees by Mode'!$C:$C,"="&amp;$C101,'All Employees by Mode'!$BE:$BE,"=No"),SUMIFS('All Employees by Mode'!Q:Q,'All Employees by Mode'!$C:$C,"="&amp;$C101))</f>
        <v>63593</v>
      </c>
      <c r="J101" s="160">
        <f>IF($AF$1,SUMIFS('All Employees by Mode'!S:S,'All Employees by Mode'!$C:$C,"="&amp;$C101,'All Employees by Mode'!$BE:$BE,"=No"),SUMIFS('All Employees by Mode'!S:S,'All Employees by Mode'!$C:$C,"="&amp;$C101))</f>
        <v>145387</v>
      </c>
      <c r="K101" s="160">
        <f>IF($AF$1,SUMIFS('All Employees by Mode'!U:U,'All Employees by Mode'!$C:$C,"="&amp;$C101,'All Employees by Mode'!$BE:$BE,"=No"),SUMIFS('All Employees by Mode'!U:U,'All Employees by Mode'!$C:$C,"="&amp;$C101))</f>
        <v>0</v>
      </c>
      <c r="L101" s="160">
        <f>IF($AF$1,SUMIFS('All Employees by Mode'!W:W,'All Employees by Mode'!$C:$C,"="&amp;$C101,'All Employees by Mode'!$BE:$BE,"=No"),SUMIFS('All Employees by Mode'!W:W,'All Employees by Mode'!$C:$C,"="&amp;$C101))</f>
        <v>1468887</v>
      </c>
      <c r="M101" s="160">
        <f>IF($AF$1,SUMIFS('All Employees by Mode'!Y:Y,'All Employees by Mode'!$C:$C,"="&amp;$C101,'All Employees by Mode'!$BE:$BE,"=No"),SUMIFS('All Employees by Mode'!Y:Y,'All Employees by Mode'!$C:$C,"="&amp;$C101))</f>
        <v>573</v>
      </c>
      <c r="N101" s="160">
        <f>IF($AF$1,SUMIFS('All Employees by Mode'!AA:AA,'All Employees by Mode'!$C:$C,"="&amp;$C101,'All Employees by Mode'!$BE:$BE,"=No"),SUMIFS('All Employees by Mode'!AA:AA,'All Employees by Mode'!$C:$C,"="&amp;$C101))</f>
        <v>92</v>
      </c>
      <c r="O101" s="160">
        <f>IF($AF$1,SUMIFS('All Employees by Mode'!AC:AC,'All Employees by Mode'!$C:$C,"="&amp;$C101,'All Employees by Mode'!$BE:$BE,"=No"),SUMIFS('All Employees by Mode'!AC:AC,'All Employees by Mode'!$C:$C,"="&amp;$C101))</f>
        <v>39</v>
      </c>
      <c r="P101" s="160">
        <f>IF($AF$1,SUMIFS('All Employees by Mode'!AE:AE,'All Employees by Mode'!$C:$C,"="&amp;$C101,'All Employees by Mode'!$BE:$BE,"=No"),SUMIFS('All Employees by Mode'!AE:AE,'All Employees by Mode'!$C:$C,"="&amp;$C101))</f>
        <v>87</v>
      </c>
      <c r="Q101" s="160">
        <f>IF($AF$1,SUMIFS('All Employees by Mode'!AG:AG,'All Employees by Mode'!$C:$C,"="&amp;$C101,'All Employees by Mode'!$BE:$BE,"=No"),SUMIFS('All Employees by Mode'!AG:AG,'All Employees by Mode'!$C:$C,"="&amp;$C101))</f>
        <v>0</v>
      </c>
      <c r="R101" s="160">
        <f>IF($AF$1,SUMIFS('All Employees by Mode'!AI:AI,'All Employees by Mode'!$C:$C,"="&amp;$C101,'All Employees by Mode'!$BE:$BE,"=No"),SUMIFS('All Employees by Mode'!AI:AI,'All Employees by Mode'!$C:$C,"="&amp;$C101))</f>
        <v>791</v>
      </c>
      <c r="S101" s="161">
        <f>IF($AF$1,SUMIFS('All Employees by Mode'!AK:AK,'All Employees by Mode'!$C:$C,"="&amp;$C101,'All Employees by Mode'!$BE:$BE,"=No"),SUMIFS('All Employees by Mode'!AK:AK,'All Employees by Mode'!$C:$C,"="&amp;$C101))</f>
        <v>29228186</v>
      </c>
      <c r="T101" s="161">
        <f>IF($AF$1,SUMIFS('All Employees by Mode'!AM:AM,'All Employees by Mode'!$C:$C,"="&amp;$C101,'All Employees by Mode'!$BE:$BE,"=No"),SUMIFS('All Employees by Mode'!AM:AM,'All Employees by Mode'!$C:$C,"="&amp;$C101))</f>
        <v>5204920</v>
      </c>
      <c r="U101" s="161">
        <f>IF($AF$1,SUMIFS('All Employees by Mode'!AO:AO,'All Employees by Mode'!$C:$C,"="&amp;$C101,'All Employees by Mode'!$BE:$BE,"=No"),SUMIFS('All Employees by Mode'!AO:AO,'All Employees by Mode'!$C:$C,"="&amp;$C101))</f>
        <v>1406791</v>
      </c>
      <c r="V101" s="161">
        <f>IF($AF$1,SUMIFS('All Employees by Mode'!AQ:AQ,'All Employees by Mode'!$C:$C,"="&amp;$C101,'All Employees by Mode'!$BE:$BE,"=No"),SUMIFS('All Employees by Mode'!AQ:AQ,'All Employees by Mode'!$C:$C,"="&amp;$C101))</f>
        <v>4303824</v>
      </c>
      <c r="W101" s="161">
        <f>IF($AF$1,SUMIFS('All Employees by Mode'!AS:AS,'All Employees by Mode'!$C:$C,"="&amp;$C101,'All Employees by Mode'!$BE:$BE,"=No"),SUMIFS('All Employees by Mode'!AS:AS,'All Employees by Mode'!$C:$C,"="&amp;$C101))</f>
        <v>40143721</v>
      </c>
      <c r="X101" s="162">
        <f t="shared" si="33"/>
        <v>26.688873162914501</v>
      </c>
      <c r="Y101" s="162">
        <f t="shared" si="34"/>
        <v>31.590536652868987</v>
      </c>
      <c r="Z101" s="162">
        <f t="shared" si="35"/>
        <v>22.121790134134262</v>
      </c>
      <c r="AA101" s="162">
        <f t="shared" si="36"/>
        <v>29.602536677969834</v>
      </c>
      <c r="AB101" s="272">
        <f t="shared" si="37"/>
        <v>27.329345960581037</v>
      </c>
      <c r="AC101" s="97"/>
      <c r="AD101" s="98"/>
      <c r="AE101" s="98"/>
      <c r="AF101" s="98"/>
      <c r="AG101" s="98"/>
      <c r="AH101" s="98"/>
      <c r="AI101" s="98"/>
      <c r="AJ101" s="98"/>
      <c r="AK101" s="98"/>
      <c r="AL101" s="98"/>
      <c r="AM101" s="98"/>
      <c r="AN101" s="98"/>
      <c r="AO101" s="98"/>
      <c r="AP101" s="98"/>
      <c r="AQ101" s="98"/>
      <c r="AR101" s="98"/>
      <c r="AS101" s="98"/>
      <c r="AT101" s="98"/>
      <c r="AU101" s="98"/>
      <c r="AV101" s="98"/>
    </row>
    <row r="102" spans="1:48">
      <c r="A102" s="96"/>
      <c r="B102" s="96"/>
      <c r="C102" s="195" t="s">
        <v>81</v>
      </c>
      <c r="D102" s="196" t="s">
        <v>1030</v>
      </c>
      <c r="E102" s="197"/>
      <c r="F102" s="198">
        <f>IF($AF$1,SUMIFS('All Employees by Mode'!L:L,'All Employees by Mode'!$C:$C,"="&amp;$C102,'All Employees by Mode'!$BE:$BE,"=No"),SUMIFS('All Employees by Mode'!L:L,'All Employees by Mode'!$C:$C,"="&amp;$C102))</f>
        <v>125</v>
      </c>
      <c r="G102" s="160">
        <f>IF($AF$1,SUMIFS('All Employees by Mode'!M:M,'All Employees by Mode'!$C:$C,"="&amp;$C102,'All Employees by Mode'!$BE:$BE,"=No"),SUMIFS('All Employees by Mode'!M:M,'All Employees by Mode'!$C:$C,"="&amp;$C102))</f>
        <v>327663</v>
      </c>
      <c r="H102" s="160">
        <f>IF($AF$1,SUMIFS('All Employees by Mode'!O:O,'All Employees by Mode'!$C:$C,"="&amp;$C102,'All Employees by Mode'!$BE:$BE,"=No"),SUMIFS('All Employees by Mode'!O:O,'All Employees by Mode'!$C:$C,"="&amp;$C102))</f>
        <v>50471</v>
      </c>
      <c r="I102" s="160">
        <f>IF($AF$1,SUMIFS('All Employees by Mode'!Q:Q,'All Employees by Mode'!$C:$C,"="&amp;$C102,'All Employees by Mode'!$BE:$BE,"=No"),SUMIFS('All Employees by Mode'!Q:Q,'All Employees by Mode'!$C:$C,"="&amp;$C102))</f>
        <v>6466</v>
      </c>
      <c r="J102" s="160">
        <f>IF($AF$1,SUMIFS('All Employees by Mode'!S:S,'All Employees by Mode'!$C:$C,"="&amp;$C102,'All Employees by Mode'!$BE:$BE,"=No"),SUMIFS('All Employees by Mode'!S:S,'All Employees by Mode'!$C:$C,"="&amp;$C102))</f>
        <v>85868</v>
      </c>
      <c r="K102" s="160">
        <f>IF($AF$1,SUMIFS('All Employees by Mode'!U:U,'All Employees by Mode'!$C:$C,"="&amp;$C102,'All Employees by Mode'!$BE:$BE,"=No"),SUMIFS('All Employees by Mode'!U:U,'All Employees by Mode'!$C:$C,"="&amp;$C102))</f>
        <v>0</v>
      </c>
      <c r="L102" s="160">
        <f>IF($AF$1,SUMIFS('All Employees by Mode'!W:W,'All Employees by Mode'!$C:$C,"="&amp;$C102,'All Employees by Mode'!$BE:$BE,"=No"),SUMIFS('All Employees by Mode'!W:W,'All Employees by Mode'!$C:$C,"="&amp;$C102))</f>
        <v>470468</v>
      </c>
      <c r="M102" s="160">
        <f>IF($AF$1,SUMIFS('All Employees by Mode'!Y:Y,'All Employees by Mode'!$C:$C,"="&amp;$C102,'All Employees by Mode'!$BE:$BE,"=No"),SUMIFS('All Employees by Mode'!Y:Y,'All Employees by Mode'!$C:$C,"="&amp;$C102))</f>
        <v>199</v>
      </c>
      <c r="N102" s="160">
        <f>IF($AF$1,SUMIFS('All Employees by Mode'!AA:AA,'All Employees by Mode'!$C:$C,"="&amp;$C102,'All Employees by Mode'!$BE:$BE,"=No"),SUMIFS('All Employees by Mode'!AA:AA,'All Employees by Mode'!$C:$C,"="&amp;$C102))</f>
        <v>26</v>
      </c>
      <c r="O102" s="160">
        <f>IF($AF$1,SUMIFS('All Employees by Mode'!AC:AC,'All Employees by Mode'!$C:$C,"="&amp;$C102,'All Employees by Mode'!$BE:$BE,"=No"),SUMIFS('All Employees by Mode'!AC:AC,'All Employees by Mode'!$C:$C,"="&amp;$C102))</f>
        <v>8</v>
      </c>
      <c r="P102" s="160">
        <f>IF($AF$1,SUMIFS('All Employees by Mode'!AE:AE,'All Employees by Mode'!$C:$C,"="&amp;$C102,'All Employees by Mode'!$BE:$BE,"=No"),SUMIFS('All Employees by Mode'!AE:AE,'All Employees by Mode'!$C:$C,"="&amp;$C102))</f>
        <v>53.5</v>
      </c>
      <c r="Q102" s="160">
        <f>IF($AF$1,SUMIFS('All Employees by Mode'!AG:AG,'All Employees by Mode'!$C:$C,"="&amp;$C102,'All Employees by Mode'!$BE:$BE,"=No"),SUMIFS('All Employees by Mode'!AG:AG,'All Employees by Mode'!$C:$C,"="&amp;$C102))</f>
        <v>0</v>
      </c>
      <c r="R102" s="160">
        <f>IF($AF$1,SUMIFS('All Employees by Mode'!AI:AI,'All Employees by Mode'!$C:$C,"="&amp;$C102,'All Employees by Mode'!$BE:$BE,"=No"),SUMIFS('All Employees by Mode'!AI:AI,'All Employees by Mode'!$C:$C,"="&amp;$C102))</f>
        <v>286.5</v>
      </c>
      <c r="S102" s="161">
        <f>IF($AF$1,SUMIFS('All Employees by Mode'!AK:AK,'All Employees by Mode'!$C:$C,"="&amp;$C102,'All Employees by Mode'!$BE:$BE,"=No"),SUMIFS('All Employees by Mode'!AK:AK,'All Employees by Mode'!$C:$C,"="&amp;$C102))</f>
        <v>5064320</v>
      </c>
      <c r="T102" s="161">
        <f>IF($AF$1,SUMIFS('All Employees by Mode'!AM:AM,'All Employees by Mode'!$C:$C,"="&amp;$C102,'All Employees by Mode'!$BE:$BE,"=No"),SUMIFS('All Employees by Mode'!AM:AM,'All Employees by Mode'!$C:$C,"="&amp;$C102))</f>
        <v>954218</v>
      </c>
      <c r="U102" s="161">
        <f>IF($AF$1,SUMIFS('All Employees by Mode'!AO:AO,'All Employees by Mode'!$C:$C,"="&amp;$C102,'All Employees by Mode'!$BE:$BE,"=No"),SUMIFS('All Employees by Mode'!AO:AO,'All Employees by Mode'!$C:$C,"="&amp;$C102))</f>
        <v>88950</v>
      </c>
      <c r="V102" s="161">
        <f>IF($AF$1,SUMIFS('All Employees by Mode'!AQ:AQ,'All Employees by Mode'!$C:$C,"="&amp;$C102,'All Employees by Mode'!$BE:$BE,"=No"),SUMIFS('All Employees by Mode'!AQ:AQ,'All Employees by Mode'!$C:$C,"="&amp;$C102))</f>
        <v>1407779</v>
      </c>
      <c r="W102" s="161">
        <f>IF($AF$1,SUMIFS('All Employees by Mode'!AS:AS,'All Employees by Mode'!$C:$C,"="&amp;$C102,'All Employees by Mode'!$BE:$BE,"=No"),SUMIFS('All Employees by Mode'!AS:AS,'All Employees by Mode'!$C:$C,"="&amp;$C102))</f>
        <v>7515267</v>
      </c>
      <c r="X102" s="162">
        <f t="shared" si="33"/>
        <v>15.455879974241828</v>
      </c>
      <c r="Y102" s="162">
        <f t="shared" si="34"/>
        <v>18.906263002516297</v>
      </c>
      <c r="Z102" s="162">
        <f t="shared" si="35"/>
        <v>13.75657284256109</v>
      </c>
      <c r="AA102" s="162">
        <f t="shared" si="36"/>
        <v>16.394687194298225</v>
      </c>
      <c r="AB102" s="272">
        <f t="shared" si="37"/>
        <v>15.974023738065076</v>
      </c>
      <c r="AC102" s="97"/>
      <c r="AD102" s="98"/>
      <c r="AE102" s="98"/>
      <c r="AF102" s="98"/>
      <c r="AG102" s="98"/>
      <c r="AH102" s="98"/>
      <c r="AI102" s="98"/>
      <c r="AJ102" s="98"/>
      <c r="AK102" s="98"/>
      <c r="AL102" s="98"/>
      <c r="AM102" s="98"/>
      <c r="AN102" s="98"/>
      <c r="AO102" s="98"/>
      <c r="AP102" s="98"/>
      <c r="AQ102" s="98"/>
      <c r="AR102" s="98"/>
      <c r="AS102" s="98"/>
      <c r="AT102" s="98"/>
      <c r="AU102" s="98"/>
      <c r="AV102" s="98"/>
    </row>
    <row r="103" spans="1:48">
      <c r="A103" s="96"/>
      <c r="B103" s="96"/>
      <c r="C103" s="195" t="s">
        <v>82</v>
      </c>
      <c r="D103" s="196" t="s">
        <v>1031</v>
      </c>
      <c r="E103" s="197"/>
      <c r="F103" s="198">
        <f>IF($AF$1,SUMIFS('All Employees by Mode'!L:L,'All Employees by Mode'!$C:$C,"="&amp;$C103,'All Employees by Mode'!$BE:$BE,"=No"),SUMIFS('All Employees by Mode'!L:L,'All Employees by Mode'!$C:$C,"="&amp;$C103))</f>
        <v>42</v>
      </c>
      <c r="G103" s="160">
        <f>IF($AF$1,SUMIFS('All Employees by Mode'!M:M,'All Employees by Mode'!$C:$C,"="&amp;$C103,'All Employees by Mode'!$BE:$BE,"=No"),SUMIFS('All Employees by Mode'!M:M,'All Employees by Mode'!$C:$C,"="&amp;$C103))</f>
        <v>155204</v>
      </c>
      <c r="H103" s="160">
        <f>IF($AF$1,SUMIFS('All Employees by Mode'!O:O,'All Employees by Mode'!$C:$C,"="&amp;$C103,'All Employees by Mode'!$BE:$BE,"=No"),SUMIFS('All Employees by Mode'!O:O,'All Employees by Mode'!$C:$C,"="&amp;$C103))</f>
        <v>12712</v>
      </c>
      <c r="I103" s="160">
        <f>IF($AF$1,SUMIFS('All Employees by Mode'!Q:Q,'All Employees by Mode'!$C:$C,"="&amp;$C103,'All Employees by Mode'!$BE:$BE,"=No"),SUMIFS('All Employees by Mode'!Q:Q,'All Employees by Mode'!$C:$C,"="&amp;$C103))</f>
        <v>9696</v>
      </c>
      <c r="J103" s="160">
        <f>IF($AF$1,SUMIFS('All Employees by Mode'!S:S,'All Employees by Mode'!$C:$C,"="&amp;$C103,'All Employees by Mode'!$BE:$BE,"=No"),SUMIFS('All Employees by Mode'!S:S,'All Employees by Mode'!$C:$C,"="&amp;$C103))</f>
        <v>7227</v>
      </c>
      <c r="K103" s="160">
        <f>IF($AF$1,SUMIFS('All Employees by Mode'!U:U,'All Employees by Mode'!$C:$C,"="&amp;$C103,'All Employees by Mode'!$BE:$BE,"=No"),SUMIFS('All Employees by Mode'!U:U,'All Employees by Mode'!$C:$C,"="&amp;$C103))</f>
        <v>0</v>
      </c>
      <c r="L103" s="160">
        <f>IF($AF$1,SUMIFS('All Employees by Mode'!W:W,'All Employees by Mode'!$C:$C,"="&amp;$C103,'All Employees by Mode'!$BE:$BE,"=No"),SUMIFS('All Employees by Mode'!W:W,'All Employees by Mode'!$C:$C,"="&amp;$C103))</f>
        <v>184839</v>
      </c>
      <c r="M103" s="160">
        <f>IF($AF$1,SUMIFS('All Employees by Mode'!Y:Y,'All Employees by Mode'!$C:$C,"="&amp;$C103,'All Employees by Mode'!$BE:$BE,"=No"),SUMIFS('All Employees by Mode'!Y:Y,'All Employees by Mode'!$C:$C,"="&amp;$C103))</f>
        <v>85</v>
      </c>
      <c r="N103" s="160">
        <f>IF($AF$1,SUMIFS('All Employees by Mode'!AA:AA,'All Employees by Mode'!$C:$C,"="&amp;$C103,'All Employees by Mode'!$BE:$BE,"=No"),SUMIFS('All Employees by Mode'!AA:AA,'All Employees by Mode'!$C:$C,"="&amp;$C103))</f>
        <v>7</v>
      </c>
      <c r="O103" s="160">
        <f>IF($AF$1,SUMIFS('All Employees by Mode'!AC:AC,'All Employees by Mode'!$C:$C,"="&amp;$C103,'All Employees by Mode'!$BE:$BE,"=No"),SUMIFS('All Employees by Mode'!AC:AC,'All Employees by Mode'!$C:$C,"="&amp;$C103))</f>
        <v>5</v>
      </c>
      <c r="P103" s="160">
        <f>IF($AF$1,SUMIFS('All Employees by Mode'!AE:AE,'All Employees by Mode'!$C:$C,"="&amp;$C103,'All Employees by Mode'!$BE:$BE,"=No"),SUMIFS('All Employees by Mode'!AE:AE,'All Employees by Mode'!$C:$C,"="&amp;$C103))</f>
        <v>4</v>
      </c>
      <c r="Q103" s="160">
        <f>IF($AF$1,SUMIFS('All Employees by Mode'!AG:AG,'All Employees by Mode'!$C:$C,"="&amp;$C103,'All Employees by Mode'!$BE:$BE,"=No"),SUMIFS('All Employees by Mode'!AG:AG,'All Employees by Mode'!$C:$C,"="&amp;$C103))</f>
        <v>0</v>
      </c>
      <c r="R103" s="160">
        <f>IF($AF$1,SUMIFS('All Employees by Mode'!AI:AI,'All Employees by Mode'!$C:$C,"="&amp;$C103,'All Employees by Mode'!$BE:$BE,"=No"),SUMIFS('All Employees by Mode'!AI:AI,'All Employees by Mode'!$C:$C,"="&amp;$C103))</f>
        <v>101</v>
      </c>
      <c r="S103" s="161">
        <f>IF($AF$1,SUMIFS('All Employees by Mode'!AK:AK,'All Employees by Mode'!$C:$C,"="&amp;$C103,'All Employees by Mode'!$BE:$BE,"=No"),SUMIFS('All Employees by Mode'!AK:AK,'All Employees by Mode'!$C:$C,"="&amp;$C103))</f>
        <v>2956717</v>
      </c>
      <c r="T103" s="161">
        <f>IF($AF$1,SUMIFS('All Employees by Mode'!AM:AM,'All Employees by Mode'!$C:$C,"="&amp;$C103,'All Employees by Mode'!$BE:$BE,"=No"),SUMIFS('All Employees by Mode'!AM:AM,'All Employees by Mode'!$C:$C,"="&amp;$C103))</f>
        <v>355379</v>
      </c>
      <c r="U103" s="161">
        <f>IF($AF$1,SUMIFS('All Employees by Mode'!AO:AO,'All Employees by Mode'!$C:$C,"="&amp;$C103,'All Employees by Mode'!$BE:$BE,"=No"),SUMIFS('All Employees by Mode'!AO:AO,'All Employees by Mode'!$C:$C,"="&amp;$C103))</f>
        <v>145533</v>
      </c>
      <c r="V103" s="161">
        <f>IF($AF$1,SUMIFS('All Employees by Mode'!AQ:AQ,'All Employees by Mode'!$C:$C,"="&amp;$C103,'All Employees by Mode'!$BE:$BE,"=No"),SUMIFS('All Employees by Mode'!AQ:AQ,'All Employees by Mode'!$C:$C,"="&amp;$C103))</f>
        <v>138491</v>
      </c>
      <c r="W103" s="161">
        <f>IF($AF$1,SUMIFS('All Employees by Mode'!AS:AS,'All Employees by Mode'!$C:$C,"="&amp;$C103,'All Employees by Mode'!$BE:$BE,"=No"),SUMIFS('All Employees by Mode'!AS:AS,'All Employees by Mode'!$C:$C,"="&amp;$C103))</f>
        <v>3596120</v>
      </c>
      <c r="X103" s="162">
        <f t="shared" si="33"/>
        <v>19.050520605139042</v>
      </c>
      <c r="Y103" s="162">
        <f t="shared" si="34"/>
        <v>27.956183134046569</v>
      </c>
      <c r="Z103" s="162">
        <f t="shared" si="35"/>
        <v>15.009591584158416</v>
      </c>
      <c r="AA103" s="162">
        <f t="shared" si="36"/>
        <v>19.162999861629999</v>
      </c>
      <c r="AB103" s="272">
        <f t="shared" si="37"/>
        <v>19.455417958331303</v>
      </c>
      <c r="AC103" s="97"/>
      <c r="AD103" s="98"/>
      <c r="AE103" s="98"/>
      <c r="AF103" s="98"/>
      <c r="AG103" s="98"/>
      <c r="AH103" s="98"/>
      <c r="AI103" s="98"/>
      <c r="AJ103" s="98"/>
      <c r="AK103" s="98"/>
      <c r="AL103" s="98"/>
      <c r="AM103" s="98"/>
      <c r="AN103" s="98"/>
      <c r="AO103" s="98"/>
      <c r="AP103" s="98"/>
      <c r="AQ103" s="98"/>
      <c r="AR103" s="98"/>
      <c r="AS103" s="98"/>
      <c r="AT103" s="98"/>
      <c r="AU103" s="98"/>
      <c r="AV103" s="98"/>
    </row>
    <row r="104" spans="1:48">
      <c r="A104" s="96"/>
      <c r="B104" s="96"/>
      <c r="C104" s="195" t="s">
        <v>83</v>
      </c>
      <c r="D104" s="196" t="s">
        <v>1032</v>
      </c>
      <c r="E104" s="197"/>
      <c r="F104" s="198">
        <f>IF($AF$1,SUMIFS('All Employees by Mode'!L:L,'All Employees by Mode'!$C:$C,"="&amp;$C104,'All Employees by Mode'!$BE:$BE,"=No"),SUMIFS('All Employees by Mode'!L:L,'All Employees by Mode'!$C:$C,"="&amp;$C104))</f>
        <v>580</v>
      </c>
      <c r="G104" s="160">
        <f>IF($AF$1,SUMIFS('All Employees by Mode'!M:M,'All Employees by Mode'!$C:$C,"="&amp;$C104,'All Employees by Mode'!$BE:$BE,"=No"),SUMIFS('All Employees by Mode'!M:M,'All Employees by Mode'!$C:$C,"="&amp;$C104))</f>
        <v>2214338</v>
      </c>
      <c r="H104" s="160">
        <f>IF($AF$1,SUMIFS('All Employees by Mode'!O:O,'All Employees by Mode'!$C:$C,"="&amp;$C104,'All Employees by Mode'!$BE:$BE,"=No"),SUMIFS('All Employees by Mode'!O:O,'All Employees by Mode'!$C:$C,"="&amp;$C104))</f>
        <v>484473</v>
      </c>
      <c r="I104" s="160">
        <f>IF($AF$1,SUMIFS('All Employees by Mode'!Q:Q,'All Employees by Mode'!$C:$C,"="&amp;$C104,'All Employees by Mode'!$BE:$BE,"=No"),SUMIFS('All Employees by Mode'!Q:Q,'All Employees by Mode'!$C:$C,"="&amp;$C104))</f>
        <v>58148</v>
      </c>
      <c r="J104" s="160">
        <f>IF($AF$1,SUMIFS('All Employees by Mode'!S:S,'All Employees by Mode'!$C:$C,"="&amp;$C104,'All Employees by Mode'!$BE:$BE,"=No"),SUMIFS('All Employees by Mode'!S:S,'All Employees by Mode'!$C:$C,"="&amp;$C104))</f>
        <v>294548</v>
      </c>
      <c r="K104" s="160">
        <f>IF($AF$1,SUMIFS('All Employees by Mode'!U:U,'All Employees by Mode'!$C:$C,"="&amp;$C104,'All Employees by Mode'!$BE:$BE,"=No"),SUMIFS('All Employees by Mode'!U:U,'All Employees by Mode'!$C:$C,"="&amp;$C104))</f>
        <v>1815</v>
      </c>
      <c r="L104" s="160">
        <f>IF($AF$1,SUMIFS('All Employees by Mode'!W:W,'All Employees by Mode'!$C:$C,"="&amp;$C104,'All Employees by Mode'!$BE:$BE,"=No"),SUMIFS('All Employees by Mode'!W:W,'All Employees by Mode'!$C:$C,"="&amp;$C104))</f>
        <v>3053322</v>
      </c>
      <c r="M104" s="160">
        <f>IF($AF$1,SUMIFS('All Employees by Mode'!Y:Y,'All Employees by Mode'!$C:$C,"="&amp;$C104,'All Employees by Mode'!$BE:$BE,"=No"),SUMIFS('All Employees by Mode'!Y:Y,'All Employees by Mode'!$C:$C,"="&amp;$C104))</f>
        <v>1184</v>
      </c>
      <c r="N104" s="160">
        <f>IF($AF$1,SUMIFS('All Employees by Mode'!AA:AA,'All Employees by Mode'!$C:$C,"="&amp;$C104,'All Employees by Mode'!$BE:$BE,"=No"),SUMIFS('All Employees by Mode'!AA:AA,'All Employees by Mode'!$C:$C,"="&amp;$C104))</f>
        <v>268.40000000000003</v>
      </c>
      <c r="O104" s="160">
        <f>IF($AF$1,SUMIFS('All Employees by Mode'!AC:AC,'All Employees by Mode'!$C:$C,"="&amp;$C104,'All Employees by Mode'!$BE:$BE,"=No"),SUMIFS('All Employees by Mode'!AC:AC,'All Employees by Mode'!$C:$C,"="&amp;$C104))</f>
        <v>28.1</v>
      </c>
      <c r="P104" s="160">
        <f>IF($AF$1,SUMIFS('All Employees by Mode'!AE:AE,'All Employees by Mode'!$C:$C,"="&amp;$C104,'All Employees by Mode'!$BE:$BE,"=No"),SUMIFS('All Employees by Mode'!AE:AE,'All Employees by Mode'!$C:$C,"="&amp;$C104))</f>
        <v>161.02000000000001</v>
      </c>
      <c r="Q104" s="160">
        <f>IF($AF$1,SUMIFS('All Employees by Mode'!AG:AG,'All Employees by Mode'!$C:$C,"="&amp;$C104,'All Employees by Mode'!$BE:$BE,"=No"),SUMIFS('All Employees by Mode'!AG:AG,'All Employees by Mode'!$C:$C,"="&amp;$C104))</f>
        <v>0.89999999999999991</v>
      </c>
      <c r="R104" s="160">
        <f>IF($AF$1,SUMIFS('All Employees by Mode'!AI:AI,'All Employees by Mode'!$C:$C,"="&amp;$C104,'All Employees by Mode'!$BE:$BE,"=No"),SUMIFS('All Employees by Mode'!AI:AI,'All Employees by Mode'!$C:$C,"="&amp;$C104))</f>
        <v>1642.42</v>
      </c>
      <c r="S104" s="161">
        <f>IF($AF$1,SUMIFS('All Employees by Mode'!AK:AK,'All Employees by Mode'!$C:$C,"="&amp;$C104,'All Employees by Mode'!$BE:$BE,"=No"),SUMIFS('All Employees by Mode'!AK:AK,'All Employees by Mode'!$C:$C,"="&amp;$C104))</f>
        <v>46528086</v>
      </c>
      <c r="T104" s="161">
        <f>IF($AF$1,SUMIFS('All Employees by Mode'!AM:AM,'All Employees by Mode'!$C:$C,"="&amp;$C104,'All Employees by Mode'!$BE:$BE,"=No"),SUMIFS('All Employees by Mode'!AM:AM,'All Employees by Mode'!$C:$C,"="&amp;$C104))</f>
        <v>10743219</v>
      </c>
      <c r="U104" s="161">
        <f>IF($AF$1,SUMIFS('All Employees by Mode'!AO:AO,'All Employees by Mode'!$C:$C,"="&amp;$C104,'All Employees by Mode'!$BE:$BE,"=No"),SUMIFS('All Employees by Mode'!AO:AO,'All Employees by Mode'!$C:$C,"="&amp;$C104))</f>
        <v>1338559</v>
      </c>
      <c r="V104" s="161">
        <f>IF($AF$1,SUMIFS('All Employees by Mode'!AQ:AQ,'All Employees by Mode'!$C:$C,"="&amp;$C104,'All Employees by Mode'!$BE:$BE,"=No"),SUMIFS('All Employees by Mode'!AQ:AQ,'All Employees by Mode'!$C:$C,"="&amp;$C104))</f>
        <v>6803583</v>
      </c>
      <c r="W104" s="161">
        <f>IF($AF$1,SUMIFS('All Employees by Mode'!AS:AS,'All Employees by Mode'!$C:$C,"="&amp;$C104,'All Employees by Mode'!$BE:$BE,"=No"),SUMIFS('All Employees by Mode'!AS:AS,'All Employees by Mode'!$C:$C,"="&amp;$C104))</f>
        <v>65413447</v>
      </c>
      <c r="X104" s="162">
        <f t="shared" si="33"/>
        <v>21.012187841241943</v>
      </c>
      <c r="Y104" s="162">
        <f t="shared" si="34"/>
        <v>22.175062387377626</v>
      </c>
      <c r="Z104" s="162">
        <f t="shared" si="35"/>
        <v>23.019863107931485</v>
      </c>
      <c r="AA104" s="162">
        <f t="shared" si="36"/>
        <v>23.098384643589501</v>
      </c>
      <c r="AB104" s="272">
        <f t="shared" si="37"/>
        <v>21.436440093370258</v>
      </c>
      <c r="AC104" s="97"/>
      <c r="AD104" s="98"/>
      <c r="AE104" s="98"/>
      <c r="AF104" s="98"/>
      <c r="AG104" s="98"/>
      <c r="AH104" s="98"/>
      <c r="AI104" s="98"/>
      <c r="AJ104" s="98"/>
      <c r="AK104" s="98"/>
      <c r="AL104" s="98"/>
      <c r="AM104" s="98"/>
      <c r="AN104" s="98"/>
      <c r="AO104" s="98"/>
      <c r="AP104" s="98"/>
      <c r="AQ104" s="98"/>
      <c r="AR104" s="98"/>
      <c r="AS104" s="98"/>
      <c r="AT104" s="98"/>
      <c r="AU104" s="98"/>
      <c r="AV104" s="98"/>
    </row>
    <row r="105" spans="1:48">
      <c r="A105" s="96"/>
      <c r="B105" s="96"/>
      <c r="C105" s="195" t="s">
        <v>84</v>
      </c>
      <c r="D105" s="196" t="s">
        <v>1033</v>
      </c>
      <c r="E105" s="197"/>
      <c r="F105" s="198">
        <f>IF($AF$1,SUMIFS('All Employees by Mode'!L:L,'All Employees by Mode'!$C:$C,"="&amp;$C105,'All Employees by Mode'!$BE:$BE,"=No"),SUMIFS('All Employees by Mode'!L:L,'All Employees by Mode'!$C:$C,"="&amp;$C105))</f>
        <v>3377</v>
      </c>
      <c r="G105" s="160">
        <f>IF($AF$1,SUMIFS('All Employees by Mode'!M:M,'All Employees by Mode'!$C:$C,"="&amp;$C105,'All Employees by Mode'!$BE:$BE,"=No"),SUMIFS('All Employees by Mode'!M:M,'All Employees by Mode'!$C:$C,"="&amp;$C105))</f>
        <v>14679284</v>
      </c>
      <c r="H105" s="160">
        <f>IF($AF$1,SUMIFS('All Employees by Mode'!O:O,'All Employees by Mode'!$C:$C,"="&amp;$C105,'All Employees by Mode'!$BE:$BE,"=No"),SUMIFS('All Employees by Mode'!O:O,'All Employees by Mode'!$C:$C,"="&amp;$C105))</f>
        <v>3666886</v>
      </c>
      <c r="I105" s="160">
        <f>IF($AF$1,SUMIFS('All Employees by Mode'!Q:Q,'All Employees by Mode'!$C:$C,"="&amp;$C105,'All Employees by Mode'!$BE:$BE,"=No"),SUMIFS('All Employees by Mode'!Q:Q,'All Employees by Mode'!$C:$C,"="&amp;$C105))</f>
        <v>1576871</v>
      </c>
      <c r="J105" s="160">
        <f>IF($AF$1,SUMIFS('All Employees by Mode'!S:S,'All Employees by Mode'!$C:$C,"="&amp;$C105,'All Employees by Mode'!$BE:$BE,"=No"),SUMIFS('All Employees by Mode'!S:S,'All Employees by Mode'!$C:$C,"="&amp;$C105))</f>
        <v>2541985</v>
      </c>
      <c r="K105" s="160">
        <f>IF($AF$1,SUMIFS('All Employees by Mode'!U:U,'All Employees by Mode'!$C:$C,"="&amp;$C105,'All Employees by Mode'!$BE:$BE,"=No"),SUMIFS('All Employees by Mode'!U:U,'All Employees by Mode'!$C:$C,"="&amp;$C105))</f>
        <v>271352</v>
      </c>
      <c r="L105" s="160">
        <f>IF($AF$1,SUMIFS('All Employees by Mode'!W:W,'All Employees by Mode'!$C:$C,"="&amp;$C105,'All Employees by Mode'!$BE:$BE,"=No"),SUMIFS('All Employees by Mode'!W:W,'All Employees by Mode'!$C:$C,"="&amp;$C105))</f>
        <v>22736378</v>
      </c>
      <c r="M105" s="160">
        <f>IF($AF$1,SUMIFS('All Employees by Mode'!Y:Y,'All Employees by Mode'!$C:$C,"="&amp;$C105,'All Employees by Mode'!$BE:$BE,"=No"),SUMIFS('All Employees by Mode'!Y:Y,'All Employees by Mode'!$C:$C,"="&amp;$C105))</f>
        <v>7791.7299999999977</v>
      </c>
      <c r="N105" s="160">
        <f>IF($AF$1,SUMIFS('All Employees by Mode'!AA:AA,'All Employees by Mode'!$C:$C,"="&amp;$C105,'All Employees by Mode'!$BE:$BE,"=No"),SUMIFS('All Employees by Mode'!AA:AA,'All Employees by Mode'!$C:$C,"="&amp;$C105))</f>
        <v>1995.41</v>
      </c>
      <c r="O105" s="160">
        <f>IF($AF$1,SUMIFS('All Employees by Mode'!AC:AC,'All Employees by Mode'!$C:$C,"="&amp;$C105,'All Employees by Mode'!$BE:$BE,"=No"),SUMIFS('All Employees by Mode'!AC:AC,'All Employees by Mode'!$C:$C,"="&amp;$C105))</f>
        <v>835.55000000000007</v>
      </c>
      <c r="P105" s="160">
        <f>IF($AF$1,SUMIFS('All Employees by Mode'!AE:AE,'All Employees by Mode'!$C:$C,"="&amp;$C105,'All Employees by Mode'!$BE:$BE,"=No"),SUMIFS('All Employees by Mode'!AE:AE,'All Employees by Mode'!$C:$C,"="&amp;$C105))</f>
        <v>1452.2400000000007</v>
      </c>
      <c r="Q105" s="160">
        <f>IF($AF$1,SUMIFS('All Employees by Mode'!AG:AG,'All Employees by Mode'!$C:$C,"="&amp;$C105,'All Employees by Mode'!$BE:$BE,"=No"),SUMIFS('All Employees by Mode'!AG:AG,'All Employees by Mode'!$C:$C,"="&amp;$C105))</f>
        <v>150.99</v>
      </c>
      <c r="R105" s="160">
        <f>IF($AF$1,SUMIFS('All Employees by Mode'!AI:AI,'All Employees by Mode'!$C:$C,"="&amp;$C105,'All Employees by Mode'!$BE:$BE,"=No"),SUMIFS('All Employees by Mode'!AI:AI,'All Employees by Mode'!$C:$C,"="&amp;$C105))</f>
        <v>12225.919999999998</v>
      </c>
      <c r="S105" s="161">
        <f>IF($AF$1,SUMIFS('All Employees by Mode'!AK:AK,'All Employees by Mode'!$C:$C,"="&amp;$C105,'All Employees by Mode'!$BE:$BE,"=No"),SUMIFS('All Employees by Mode'!AK:AK,'All Employees by Mode'!$C:$C,"="&amp;$C105))</f>
        <v>312787209</v>
      </c>
      <c r="T105" s="161">
        <f>IF($AF$1,SUMIFS('All Employees by Mode'!AM:AM,'All Employees by Mode'!$C:$C,"="&amp;$C105,'All Employees by Mode'!$BE:$BE,"=No"),SUMIFS('All Employees by Mode'!AM:AM,'All Employees by Mode'!$C:$C,"="&amp;$C105))</f>
        <v>93311975</v>
      </c>
      <c r="U105" s="161">
        <f>IF($AF$1,SUMIFS('All Employees by Mode'!AO:AO,'All Employees by Mode'!$C:$C,"="&amp;$C105,'All Employees by Mode'!$BE:$BE,"=No"),SUMIFS('All Employees by Mode'!AO:AO,'All Employees by Mode'!$C:$C,"="&amp;$C105))</f>
        <v>38692213</v>
      </c>
      <c r="V105" s="161">
        <f>IF($AF$1,SUMIFS('All Employees by Mode'!AQ:AQ,'All Employees by Mode'!$C:$C,"="&amp;$C105,'All Employees by Mode'!$BE:$BE,"=No"),SUMIFS('All Employees by Mode'!AQ:AQ,'All Employees by Mode'!$C:$C,"="&amp;$C105))</f>
        <v>83002194</v>
      </c>
      <c r="W105" s="161">
        <f>IF($AF$1,SUMIFS('All Employees by Mode'!AS:AS,'All Employees by Mode'!$C:$C,"="&amp;$C105,'All Employees by Mode'!$BE:$BE,"=No"),SUMIFS('All Employees by Mode'!AS:AS,'All Employees by Mode'!$C:$C,"="&amp;$C105))</f>
        <v>527793591</v>
      </c>
      <c r="X105" s="162">
        <f t="shared" si="33"/>
        <v>21.308069862263036</v>
      </c>
      <c r="Y105" s="162">
        <f t="shared" si="34"/>
        <v>25.447198249413809</v>
      </c>
      <c r="Z105" s="162">
        <f t="shared" si="35"/>
        <v>24.537335647621145</v>
      </c>
      <c r="AA105" s="162">
        <f t="shared" si="36"/>
        <v>32.652511324811123</v>
      </c>
      <c r="AB105" s="272">
        <f t="shared" si="37"/>
        <v>23.494012025625967</v>
      </c>
      <c r="AC105" s="97"/>
      <c r="AD105" s="98"/>
      <c r="AE105" s="98"/>
      <c r="AF105" s="98"/>
      <c r="AG105" s="98"/>
      <c r="AH105" s="98"/>
      <c r="AI105" s="98"/>
      <c r="AJ105" s="98"/>
      <c r="AK105" s="98"/>
      <c r="AL105" s="98"/>
      <c r="AM105" s="98"/>
      <c r="AN105" s="98"/>
      <c r="AO105" s="98"/>
      <c r="AP105" s="98"/>
      <c r="AQ105" s="98"/>
      <c r="AR105" s="98"/>
      <c r="AS105" s="98"/>
      <c r="AT105" s="98"/>
      <c r="AU105" s="98"/>
      <c r="AV105" s="98"/>
    </row>
    <row r="106" spans="1:48">
      <c r="A106" s="96"/>
      <c r="B106" s="96"/>
      <c r="C106" s="195" t="s">
        <v>85</v>
      </c>
      <c r="D106" s="196" t="s">
        <v>1034</v>
      </c>
      <c r="E106" s="197"/>
      <c r="F106" s="198">
        <f>IF($AF$1,SUMIFS('All Employees by Mode'!L:L,'All Employees by Mode'!$C:$C,"="&amp;$C106,'All Employees by Mode'!$BE:$BE,"=No"),SUMIFS('All Employees by Mode'!L:L,'All Employees by Mode'!$C:$C,"="&amp;$C106))</f>
        <v>1075</v>
      </c>
      <c r="G106" s="160">
        <f>IF($AF$1,SUMIFS('All Employees by Mode'!M:M,'All Employees by Mode'!$C:$C,"="&amp;$C106,'All Employees by Mode'!$BE:$BE,"=No"),SUMIFS('All Employees by Mode'!M:M,'All Employees by Mode'!$C:$C,"="&amp;$C106))</f>
        <v>2329296</v>
      </c>
      <c r="H106" s="160">
        <f>IF($AF$1,SUMIFS('All Employees by Mode'!O:O,'All Employees by Mode'!$C:$C,"="&amp;$C106,'All Employees by Mode'!$BE:$BE,"=No"),SUMIFS('All Employees by Mode'!O:O,'All Employees by Mode'!$C:$C,"="&amp;$C106))</f>
        <v>771503</v>
      </c>
      <c r="I106" s="160">
        <f>IF($AF$1,SUMIFS('All Employees by Mode'!Q:Q,'All Employees by Mode'!$C:$C,"="&amp;$C106,'All Employees by Mode'!$BE:$BE,"=No"),SUMIFS('All Employees by Mode'!Q:Q,'All Employees by Mode'!$C:$C,"="&amp;$C106))</f>
        <v>671446</v>
      </c>
      <c r="J106" s="160">
        <f>IF($AF$1,SUMIFS('All Employees by Mode'!S:S,'All Employees by Mode'!$C:$C,"="&amp;$C106,'All Employees by Mode'!$BE:$BE,"=No"),SUMIFS('All Employees by Mode'!S:S,'All Employees by Mode'!$C:$C,"="&amp;$C106))</f>
        <v>481274</v>
      </c>
      <c r="K106" s="160">
        <f>IF($AF$1,SUMIFS('All Employees by Mode'!U:U,'All Employees by Mode'!$C:$C,"="&amp;$C106,'All Employees by Mode'!$BE:$BE,"=No"),SUMIFS('All Employees by Mode'!U:U,'All Employees by Mode'!$C:$C,"="&amp;$C106))</f>
        <v>31760</v>
      </c>
      <c r="L106" s="160">
        <f>IF($AF$1,SUMIFS('All Employees by Mode'!W:W,'All Employees by Mode'!$C:$C,"="&amp;$C106,'All Employees by Mode'!$BE:$BE,"=No"),SUMIFS('All Employees by Mode'!W:W,'All Employees by Mode'!$C:$C,"="&amp;$C106))</f>
        <v>4285279</v>
      </c>
      <c r="M106" s="160">
        <f>IF($AF$1,SUMIFS('All Employees by Mode'!Y:Y,'All Employees by Mode'!$C:$C,"="&amp;$C106,'All Employees by Mode'!$BE:$BE,"=No"),SUMIFS('All Employees by Mode'!Y:Y,'All Employees by Mode'!$C:$C,"="&amp;$C106))</f>
        <v>1468.1</v>
      </c>
      <c r="N106" s="160">
        <f>IF($AF$1,SUMIFS('All Employees by Mode'!AA:AA,'All Employees by Mode'!$C:$C,"="&amp;$C106,'All Employees by Mode'!$BE:$BE,"=No"),SUMIFS('All Employees by Mode'!AA:AA,'All Employees by Mode'!$C:$C,"="&amp;$C106))</f>
        <v>461.1</v>
      </c>
      <c r="O106" s="160">
        <f>IF($AF$1,SUMIFS('All Employees by Mode'!AC:AC,'All Employees by Mode'!$C:$C,"="&amp;$C106,'All Employees by Mode'!$BE:$BE,"=No"),SUMIFS('All Employees by Mode'!AC:AC,'All Employees by Mode'!$C:$C,"="&amp;$C106))</f>
        <v>459.8</v>
      </c>
      <c r="P106" s="160">
        <f>IF($AF$1,SUMIFS('All Employees by Mode'!AE:AE,'All Employees by Mode'!$C:$C,"="&amp;$C106,'All Employees by Mode'!$BE:$BE,"=No"),SUMIFS('All Employees by Mode'!AE:AE,'All Employees by Mode'!$C:$C,"="&amp;$C106))</f>
        <v>342.1</v>
      </c>
      <c r="Q106" s="160">
        <f>IF($AF$1,SUMIFS('All Employees by Mode'!AG:AG,'All Employees by Mode'!$C:$C,"="&amp;$C106,'All Employees by Mode'!$BE:$BE,"=No"),SUMIFS('All Employees by Mode'!AG:AG,'All Employees by Mode'!$C:$C,"="&amp;$C106))</f>
        <v>151.50200000000001</v>
      </c>
      <c r="R106" s="160">
        <f>IF($AF$1,SUMIFS('All Employees by Mode'!AI:AI,'All Employees by Mode'!$C:$C,"="&amp;$C106,'All Employees by Mode'!$BE:$BE,"=No"),SUMIFS('All Employees by Mode'!AI:AI,'All Employees by Mode'!$C:$C,"="&amp;$C106))</f>
        <v>2882.6020000000003</v>
      </c>
      <c r="S106" s="161">
        <f>IF($AF$1,SUMIFS('All Employees by Mode'!AK:AK,'All Employees by Mode'!$C:$C,"="&amp;$C106,'All Employees by Mode'!$BE:$BE,"=No"),SUMIFS('All Employees by Mode'!AK:AK,'All Employees by Mode'!$C:$C,"="&amp;$C106))</f>
        <v>47283207</v>
      </c>
      <c r="T106" s="161">
        <f>IF($AF$1,SUMIFS('All Employees by Mode'!AM:AM,'All Employees by Mode'!$C:$C,"="&amp;$C106,'All Employees by Mode'!$BE:$BE,"=No"),SUMIFS('All Employees by Mode'!AM:AM,'All Employees by Mode'!$C:$C,"="&amp;$C106))</f>
        <v>18359411</v>
      </c>
      <c r="U106" s="161">
        <f>IF($AF$1,SUMIFS('All Employees by Mode'!AO:AO,'All Employees by Mode'!$C:$C,"="&amp;$C106,'All Employees by Mode'!$BE:$BE,"=No"),SUMIFS('All Employees by Mode'!AO:AO,'All Employees by Mode'!$C:$C,"="&amp;$C106))</f>
        <v>14821551</v>
      </c>
      <c r="V106" s="161">
        <f>IF($AF$1,SUMIFS('All Employees by Mode'!AQ:AQ,'All Employees by Mode'!$C:$C,"="&amp;$C106,'All Employees by Mode'!$BE:$BE,"=No"),SUMIFS('All Employees by Mode'!AQ:AQ,'All Employees by Mode'!$C:$C,"="&amp;$C106))</f>
        <v>15922158</v>
      </c>
      <c r="W106" s="161">
        <f>IF($AF$1,SUMIFS('All Employees by Mode'!AS:AS,'All Employees by Mode'!$C:$C,"="&amp;$C106,'All Employees by Mode'!$BE:$BE,"=No"),SUMIFS('All Employees by Mode'!AS:AS,'All Employees by Mode'!$C:$C,"="&amp;$C106))</f>
        <v>96386327</v>
      </c>
      <c r="X106" s="162">
        <f t="shared" si="33"/>
        <v>20.299355255836957</v>
      </c>
      <c r="Y106" s="162">
        <f t="shared" si="34"/>
        <v>23.796940517405634</v>
      </c>
      <c r="Z106" s="162">
        <f t="shared" si="35"/>
        <v>22.074077438840948</v>
      </c>
      <c r="AA106" s="162">
        <f t="shared" si="36"/>
        <v>33.083353765214824</v>
      </c>
      <c r="AB106" s="272">
        <f t="shared" si="37"/>
        <v>22.660372975881852</v>
      </c>
      <c r="AC106" s="97"/>
      <c r="AD106" s="98"/>
      <c r="AE106" s="98"/>
      <c r="AF106" s="98"/>
      <c r="AG106" s="98"/>
      <c r="AH106" s="98"/>
      <c r="AI106" s="98"/>
      <c r="AJ106" s="98"/>
      <c r="AK106" s="98"/>
      <c r="AL106" s="98"/>
      <c r="AM106" s="98"/>
      <c r="AN106" s="98"/>
      <c r="AO106" s="98"/>
      <c r="AP106" s="98"/>
      <c r="AQ106" s="98"/>
      <c r="AR106" s="98"/>
      <c r="AS106" s="98"/>
      <c r="AT106" s="98"/>
      <c r="AU106" s="98"/>
      <c r="AV106" s="98"/>
    </row>
    <row r="107" spans="1:48">
      <c r="A107" s="96"/>
      <c r="B107" s="96"/>
      <c r="C107" s="195" t="s">
        <v>86</v>
      </c>
      <c r="D107" s="196" t="s">
        <v>1035</v>
      </c>
      <c r="E107" s="197"/>
      <c r="F107" s="198">
        <f>IF($AF$1,SUMIFS('All Employees by Mode'!L:L,'All Employees by Mode'!$C:$C,"="&amp;$C107,'All Employees by Mode'!$BE:$BE,"=No"),SUMIFS('All Employees by Mode'!L:L,'All Employees by Mode'!$C:$C,"="&amp;$C107))</f>
        <v>702</v>
      </c>
      <c r="G107" s="160">
        <f>IF($AF$1,SUMIFS('All Employees by Mode'!M:M,'All Employees by Mode'!$C:$C,"="&amp;$C107,'All Employees by Mode'!$BE:$BE,"=No"),SUMIFS('All Employees by Mode'!M:M,'All Employees by Mode'!$C:$C,"="&amp;$C107))</f>
        <v>2569092</v>
      </c>
      <c r="H107" s="160">
        <f>IF($AF$1,SUMIFS('All Employees by Mode'!O:O,'All Employees by Mode'!$C:$C,"="&amp;$C107,'All Employees by Mode'!$BE:$BE,"=No"),SUMIFS('All Employees by Mode'!O:O,'All Employees by Mode'!$C:$C,"="&amp;$C107))</f>
        <v>561594</v>
      </c>
      <c r="I107" s="160">
        <f>IF($AF$1,SUMIFS('All Employees by Mode'!Q:Q,'All Employees by Mode'!$C:$C,"="&amp;$C107,'All Employees by Mode'!$BE:$BE,"=No"),SUMIFS('All Employees by Mode'!Q:Q,'All Employees by Mode'!$C:$C,"="&amp;$C107))</f>
        <v>97832</v>
      </c>
      <c r="J107" s="160">
        <f>IF($AF$1,SUMIFS('All Employees by Mode'!S:S,'All Employees by Mode'!$C:$C,"="&amp;$C107,'All Employees by Mode'!$BE:$BE,"=No"),SUMIFS('All Employees by Mode'!S:S,'All Employees by Mode'!$C:$C,"="&amp;$C107))</f>
        <v>515880</v>
      </c>
      <c r="K107" s="160">
        <f>IF($AF$1,SUMIFS('All Employees by Mode'!U:U,'All Employees by Mode'!$C:$C,"="&amp;$C107,'All Employees by Mode'!$BE:$BE,"=No"),SUMIFS('All Employees by Mode'!U:U,'All Employees by Mode'!$C:$C,"="&amp;$C107))</f>
        <v>2000</v>
      </c>
      <c r="L107" s="160">
        <f>IF($AF$1,SUMIFS('All Employees by Mode'!W:W,'All Employees by Mode'!$C:$C,"="&amp;$C107,'All Employees by Mode'!$BE:$BE,"=No"),SUMIFS('All Employees by Mode'!W:W,'All Employees by Mode'!$C:$C,"="&amp;$C107))</f>
        <v>3746398</v>
      </c>
      <c r="M107" s="160">
        <f>IF($AF$1,SUMIFS('All Employees by Mode'!Y:Y,'All Employees by Mode'!$C:$C,"="&amp;$C107,'All Employees by Mode'!$BE:$BE,"=No"),SUMIFS('All Employees by Mode'!Y:Y,'All Employees by Mode'!$C:$C,"="&amp;$C107))</f>
        <v>1743.2840000000001</v>
      </c>
      <c r="N107" s="160">
        <f>IF($AF$1,SUMIFS('All Employees by Mode'!AA:AA,'All Employees by Mode'!$C:$C,"="&amp;$C107,'All Employees by Mode'!$BE:$BE,"=No"),SUMIFS('All Employees by Mode'!AA:AA,'All Employees by Mode'!$C:$C,"="&amp;$C107))</f>
        <v>311.31</v>
      </c>
      <c r="O107" s="160">
        <f>IF($AF$1,SUMIFS('All Employees by Mode'!AC:AC,'All Employees by Mode'!$C:$C,"="&amp;$C107,'All Employees by Mode'!$BE:$BE,"=No"),SUMIFS('All Employees by Mode'!AC:AC,'All Employees by Mode'!$C:$C,"="&amp;$C107))</f>
        <v>50.209999999999994</v>
      </c>
      <c r="P107" s="160">
        <f>IF($AF$1,SUMIFS('All Employees by Mode'!AE:AE,'All Employees by Mode'!$C:$C,"="&amp;$C107,'All Employees by Mode'!$BE:$BE,"=No"),SUMIFS('All Employees by Mode'!AE:AE,'All Employees by Mode'!$C:$C,"="&amp;$C107))</f>
        <v>343.16440000000006</v>
      </c>
      <c r="Q107" s="160">
        <f>IF($AF$1,SUMIFS('All Employees by Mode'!AG:AG,'All Employees by Mode'!$C:$C,"="&amp;$C107,'All Employees by Mode'!$BE:$BE,"=No"),SUMIFS('All Employees by Mode'!AG:AG,'All Employees by Mode'!$C:$C,"="&amp;$C107))</f>
        <v>2</v>
      </c>
      <c r="R107" s="160">
        <f>IF($AF$1,SUMIFS('All Employees by Mode'!AI:AI,'All Employees by Mode'!$C:$C,"="&amp;$C107,'All Employees by Mode'!$BE:$BE,"=No"),SUMIFS('All Employees by Mode'!AI:AI,'All Employees by Mode'!$C:$C,"="&amp;$C107))</f>
        <v>2449.9684000000002</v>
      </c>
      <c r="S107" s="161">
        <f>IF($AF$1,SUMIFS('All Employees by Mode'!AK:AK,'All Employees by Mode'!$C:$C,"="&amp;$C107,'All Employees by Mode'!$BE:$BE,"=No"),SUMIFS('All Employees by Mode'!AK:AK,'All Employees by Mode'!$C:$C,"="&amp;$C107))</f>
        <v>53454497</v>
      </c>
      <c r="T107" s="161">
        <f>IF($AF$1,SUMIFS('All Employees by Mode'!AM:AM,'All Employees by Mode'!$C:$C,"="&amp;$C107,'All Employees by Mode'!$BE:$BE,"=No"),SUMIFS('All Employees by Mode'!AM:AM,'All Employees by Mode'!$C:$C,"="&amp;$C107))</f>
        <v>13276900</v>
      </c>
      <c r="U107" s="161">
        <f>IF($AF$1,SUMIFS('All Employees by Mode'!AO:AO,'All Employees by Mode'!$C:$C,"="&amp;$C107,'All Employees by Mode'!$BE:$BE,"=No"),SUMIFS('All Employees by Mode'!AO:AO,'All Employees by Mode'!$C:$C,"="&amp;$C107))</f>
        <v>1839930</v>
      </c>
      <c r="V107" s="161">
        <f>IF($AF$1,SUMIFS('All Employees by Mode'!AQ:AQ,'All Employees by Mode'!$C:$C,"="&amp;$C107,'All Employees by Mode'!$BE:$BE,"=No"),SUMIFS('All Employees by Mode'!AQ:AQ,'All Employees by Mode'!$C:$C,"="&amp;$C107))</f>
        <v>14834787</v>
      </c>
      <c r="W107" s="161">
        <f>IF($AF$1,SUMIFS('All Employees by Mode'!AS:AS,'All Employees by Mode'!$C:$C,"="&amp;$C107,'All Employees by Mode'!$BE:$BE,"=No"),SUMIFS('All Employees by Mode'!AS:AS,'All Employees by Mode'!$C:$C,"="&amp;$C107))</f>
        <v>83406114</v>
      </c>
      <c r="X107" s="162">
        <f t="shared" si="33"/>
        <v>20.806766359476423</v>
      </c>
      <c r="Y107" s="162">
        <f t="shared" si="34"/>
        <v>23.64145628336485</v>
      </c>
      <c r="Z107" s="162">
        <f t="shared" si="35"/>
        <v>18.807036552457273</v>
      </c>
      <c r="AA107" s="162">
        <f t="shared" si="36"/>
        <v>28.756274715050012</v>
      </c>
      <c r="AB107" s="272">
        <f t="shared" si="37"/>
        <v>22.274906139785354</v>
      </c>
      <c r="AC107" s="97"/>
      <c r="AD107" s="98"/>
      <c r="AE107" s="98"/>
      <c r="AF107" s="98"/>
      <c r="AG107" s="98"/>
      <c r="AH107" s="98"/>
      <c r="AI107" s="98"/>
      <c r="AJ107" s="98"/>
      <c r="AK107" s="98"/>
      <c r="AL107" s="98"/>
      <c r="AM107" s="98"/>
      <c r="AN107" s="98"/>
      <c r="AO107" s="98"/>
      <c r="AP107" s="98"/>
      <c r="AQ107" s="98"/>
      <c r="AR107" s="98"/>
      <c r="AS107" s="98"/>
      <c r="AT107" s="98"/>
      <c r="AU107" s="98"/>
      <c r="AV107" s="98"/>
    </row>
    <row r="108" spans="1:48">
      <c r="A108" s="96"/>
      <c r="B108" s="96"/>
      <c r="C108" s="195" t="s">
        <v>1036</v>
      </c>
      <c r="D108" s="196" t="s">
        <v>1037</v>
      </c>
      <c r="E108" s="197"/>
      <c r="F108" s="198">
        <f>IF($AF$1,SUMIFS('All Employees by Mode'!L:L,'All Employees by Mode'!$C:$C,"="&amp;$C108,'All Employees by Mode'!$BE:$BE,"=No"),SUMIFS('All Employees by Mode'!L:L,'All Employees by Mode'!$C:$C,"="&amp;$C108))</f>
        <v>0</v>
      </c>
      <c r="G108" s="160">
        <f>IF($AF$1,SUMIFS('All Employees by Mode'!M:M,'All Employees by Mode'!$C:$C,"="&amp;$C108,'All Employees by Mode'!$BE:$BE,"=No"),SUMIFS('All Employees by Mode'!M:M,'All Employees by Mode'!$C:$C,"="&amp;$C108))</f>
        <v>0</v>
      </c>
      <c r="H108" s="160">
        <f>IF($AF$1,SUMIFS('All Employees by Mode'!O:O,'All Employees by Mode'!$C:$C,"="&amp;$C108,'All Employees by Mode'!$BE:$BE,"=No"),SUMIFS('All Employees by Mode'!O:O,'All Employees by Mode'!$C:$C,"="&amp;$C108))</f>
        <v>0</v>
      </c>
      <c r="I108" s="160">
        <f>IF($AF$1,SUMIFS('All Employees by Mode'!Q:Q,'All Employees by Mode'!$C:$C,"="&amp;$C108,'All Employees by Mode'!$BE:$BE,"=No"),SUMIFS('All Employees by Mode'!Q:Q,'All Employees by Mode'!$C:$C,"="&amp;$C108))</f>
        <v>0</v>
      </c>
      <c r="J108" s="160">
        <f>IF($AF$1,SUMIFS('All Employees by Mode'!S:S,'All Employees by Mode'!$C:$C,"="&amp;$C108,'All Employees by Mode'!$BE:$BE,"=No"),SUMIFS('All Employees by Mode'!S:S,'All Employees by Mode'!$C:$C,"="&amp;$C108))</f>
        <v>0</v>
      </c>
      <c r="K108" s="160">
        <f>IF($AF$1,SUMIFS('All Employees by Mode'!U:U,'All Employees by Mode'!$C:$C,"="&amp;$C108,'All Employees by Mode'!$BE:$BE,"=No"),SUMIFS('All Employees by Mode'!U:U,'All Employees by Mode'!$C:$C,"="&amp;$C108))</f>
        <v>0</v>
      </c>
      <c r="L108" s="160">
        <f>IF($AF$1,SUMIFS('All Employees by Mode'!W:W,'All Employees by Mode'!$C:$C,"="&amp;$C108,'All Employees by Mode'!$BE:$BE,"=No"),SUMIFS('All Employees by Mode'!W:W,'All Employees by Mode'!$C:$C,"="&amp;$C108))</f>
        <v>0</v>
      </c>
      <c r="M108" s="160">
        <f>IF($AF$1,SUMIFS('All Employees by Mode'!Y:Y,'All Employees by Mode'!$C:$C,"="&amp;$C108,'All Employees by Mode'!$BE:$BE,"=No"),SUMIFS('All Employees by Mode'!Y:Y,'All Employees by Mode'!$C:$C,"="&amp;$C108))</f>
        <v>0</v>
      </c>
      <c r="N108" s="160">
        <f>IF($AF$1,SUMIFS('All Employees by Mode'!AA:AA,'All Employees by Mode'!$C:$C,"="&amp;$C108,'All Employees by Mode'!$BE:$BE,"=No"),SUMIFS('All Employees by Mode'!AA:AA,'All Employees by Mode'!$C:$C,"="&amp;$C108))</f>
        <v>0</v>
      </c>
      <c r="O108" s="160">
        <f>IF($AF$1,SUMIFS('All Employees by Mode'!AC:AC,'All Employees by Mode'!$C:$C,"="&amp;$C108,'All Employees by Mode'!$BE:$BE,"=No"),SUMIFS('All Employees by Mode'!AC:AC,'All Employees by Mode'!$C:$C,"="&amp;$C108))</f>
        <v>0</v>
      </c>
      <c r="P108" s="160">
        <f>IF($AF$1,SUMIFS('All Employees by Mode'!AE:AE,'All Employees by Mode'!$C:$C,"="&amp;$C108,'All Employees by Mode'!$BE:$BE,"=No"),SUMIFS('All Employees by Mode'!AE:AE,'All Employees by Mode'!$C:$C,"="&amp;$C108))</f>
        <v>0</v>
      </c>
      <c r="Q108" s="160">
        <f>IF($AF$1,SUMIFS('All Employees by Mode'!AG:AG,'All Employees by Mode'!$C:$C,"="&amp;$C108,'All Employees by Mode'!$BE:$BE,"=No"),SUMIFS('All Employees by Mode'!AG:AG,'All Employees by Mode'!$C:$C,"="&amp;$C108))</f>
        <v>0</v>
      </c>
      <c r="R108" s="160">
        <f>IF($AF$1,SUMIFS('All Employees by Mode'!AI:AI,'All Employees by Mode'!$C:$C,"="&amp;$C108,'All Employees by Mode'!$BE:$BE,"=No"),SUMIFS('All Employees by Mode'!AI:AI,'All Employees by Mode'!$C:$C,"="&amp;$C108))</f>
        <v>0</v>
      </c>
      <c r="S108" s="161">
        <f>IF($AF$1,SUMIFS('All Employees by Mode'!AK:AK,'All Employees by Mode'!$C:$C,"="&amp;$C108,'All Employees by Mode'!$BE:$BE,"=No"),SUMIFS('All Employees by Mode'!AK:AK,'All Employees by Mode'!$C:$C,"="&amp;$C108))</f>
        <v>0</v>
      </c>
      <c r="T108" s="161">
        <f>IF($AF$1,SUMIFS('All Employees by Mode'!AM:AM,'All Employees by Mode'!$C:$C,"="&amp;$C108,'All Employees by Mode'!$BE:$BE,"=No"),SUMIFS('All Employees by Mode'!AM:AM,'All Employees by Mode'!$C:$C,"="&amp;$C108))</f>
        <v>0</v>
      </c>
      <c r="U108" s="161">
        <f>IF($AF$1,SUMIFS('All Employees by Mode'!AO:AO,'All Employees by Mode'!$C:$C,"="&amp;$C108,'All Employees by Mode'!$BE:$BE,"=No"),SUMIFS('All Employees by Mode'!AO:AO,'All Employees by Mode'!$C:$C,"="&amp;$C108))</f>
        <v>0</v>
      </c>
      <c r="V108" s="161">
        <f>IF($AF$1,SUMIFS('All Employees by Mode'!AQ:AQ,'All Employees by Mode'!$C:$C,"="&amp;$C108,'All Employees by Mode'!$BE:$BE,"=No"),SUMIFS('All Employees by Mode'!AQ:AQ,'All Employees by Mode'!$C:$C,"="&amp;$C108))</f>
        <v>0</v>
      </c>
      <c r="W108" s="161">
        <f>IF($AF$1,SUMIFS('All Employees by Mode'!AS:AS,'All Employees by Mode'!$C:$C,"="&amp;$C108,'All Employees by Mode'!$BE:$BE,"=No"),SUMIFS('All Employees by Mode'!AS:AS,'All Employees by Mode'!$C:$C,"="&amp;$C108))</f>
        <v>0</v>
      </c>
      <c r="X108" s="162" t="str">
        <f t="shared" si="33"/>
        <v>-</v>
      </c>
      <c r="Y108" s="162" t="str">
        <f t="shared" si="34"/>
        <v>-</v>
      </c>
      <c r="Z108" s="162" t="str">
        <f t="shared" si="35"/>
        <v>-</v>
      </c>
      <c r="AA108" s="162" t="str">
        <f t="shared" si="36"/>
        <v>-</v>
      </c>
      <c r="AB108" s="272" t="str">
        <f t="shared" si="37"/>
        <v>-</v>
      </c>
      <c r="AC108" s="97"/>
      <c r="AD108" s="98"/>
      <c r="AE108" s="98"/>
      <c r="AF108" s="98"/>
      <c r="AG108" s="98"/>
      <c r="AH108" s="98"/>
      <c r="AI108" s="98"/>
      <c r="AJ108" s="98"/>
      <c r="AK108" s="98"/>
      <c r="AL108" s="98"/>
      <c r="AM108" s="98"/>
      <c r="AN108" s="98"/>
      <c r="AO108" s="98"/>
      <c r="AP108" s="98"/>
      <c r="AQ108" s="98"/>
      <c r="AR108" s="98"/>
      <c r="AS108" s="98"/>
      <c r="AT108" s="98"/>
      <c r="AU108" s="98"/>
      <c r="AV108" s="98"/>
    </row>
    <row r="109" spans="1:48">
      <c r="A109" s="96"/>
      <c r="B109" s="96"/>
      <c r="C109" s="195" t="s">
        <v>88</v>
      </c>
      <c r="D109" s="196" t="s">
        <v>1038</v>
      </c>
      <c r="E109" s="197"/>
      <c r="F109" s="198">
        <f>IF($AF$1,SUMIFS('All Employees by Mode'!L:L,'All Employees by Mode'!$C:$C,"="&amp;$C109,'All Employees by Mode'!$BE:$BE,"=No"),SUMIFS('All Employees by Mode'!L:L,'All Employees by Mode'!$C:$C,"="&amp;$C109))</f>
        <v>54</v>
      </c>
      <c r="G109" s="160">
        <f>IF($AF$1,SUMIFS('All Employees by Mode'!M:M,'All Employees by Mode'!$C:$C,"="&amp;$C109,'All Employees by Mode'!$BE:$BE,"=No"),SUMIFS('All Employees by Mode'!M:M,'All Employees by Mode'!$C:$C,"="&amp;$C109))</f>
        <v>159705</v>
      </c>
      <c r="H109" s="160">
        <f>IF($AF$1,SUMIFS('All Employees by Mode'!O:O,'All Employees by Mode'!$C:$C,"="&amp;$C109,'All Employees by Mode'!$BE:$BE,"=No"),SUMIFS('All Employees by Mode'!O:O,'All Employees by Mode'!$C:$C,"="&amp;$C109))</f>
        <v>38296</v>
      </c>
      <c r="I109" s="160">
        <f>IF($AF$1,SUMIFS('All Employees by Mode'!Q:Q,'All Employees by Mode'!$C:$C,"="&amp;$C109,'All Employees by Mode'!$BE:$BE,"=No"),SUMIFS('All Employees by Mode'!Q:Q,'All Employees by Mode'!$C:$C,"="&amp;$C109))</f>
        <v>747</v>
      </c>
      <c r="J109" s="160">
        <f>IF($AF$1,SUMIFS('All Employees by Mode'!S:S,'All Employees by Mode'!$C:$C,"="&amp;$C109,'All Employees by Mode'!$BE:$BE,"=No"),SUMIFS('All Employees by Mode'!S:S,'All Employees by Mode'!$C:$C,"="&amp;$C109))</f>
        <v>29999</v>
      </c>
      <c r="K109" s="160">
        <f>IF($AF$1,SUMIFS('All Employees by Mode'!U:U,'All Employees by Mode'!$C:$C,"="&amp;$C109,'All Employees by Mode'!$BE:$BE,"=No"),SUMIFS('All Employees by Mode'!U:U,'All Employees by Mode'!$C:$C,"="&amp;$C109))</f>
        <v>2526</v>
      </c>
      <c r="L109" s="160">
        <f>IF($AF$1,SUMIFS('All Employees by Mode'!W:W,'All Employees by Mode'!$C:$C,"="&amp;$C109,'All Employees by Mode'!$BE:$BE,"=No"),SUMIFS('All Employees by Mode'!W:W,'All Employees by Mode'!$C:$C,"="&amp;$C109))</f>
        <v>231273</v>
      </c>
      <c r="M109" s="160">
        <f>IF($AF$1,SUMIFS('All Employees by Mode'!Y:Y,'All Employees by Mode'!$C:$C,"="&amp;$C109,'All Employees by Mode'!$BE:$BE,"=No"),SUMIFS('All Employees by Mode'!Y:Y,'All Employees by Mode'!$C:$C,"="&amp;$C109))</f>
        <v>80</v>
      </c>
      <c r="N109" s="160">
        <f>IF($AF$1,SUMIFS('All Employees by Mode'!AA:AA,'All Employees by Mode'!$C:$C,"="&amp;$C109,'All Employees by Mode'!$BE:$BE,"=No"),SUMIFS('All Employees by Mode'!AA:AA,'All Employees by Mode'!$C:$C,"="&amp;$C109))</f>
        <v>20.66</v>
      </c>
      <c r="O109" s="160">
        <f>IF($AF$1,SUMIFS('All Employees by Mode'!AC:AC,'All Employees by Mode'!$C:$C,"="&amp;$C109,'All Employees by Mode'!$BE:$BE,"=No"),SUMIFS('All Employees by Mode'!AC:AC,'All Employees by Mode'!$C:$C,"="&amp;$C109))</f>
        <v>0.4</v>
      </c>
      <c r="P109" s="160">
        <f>IF($AF$1,SUMIFS('All Employees by Mode'!AE:AE,'All Employees by Mode'!$C:$C,"="&amp;$C109,'All Employees by Mode'!$BE:$BE,"=No"),SUMIFS('All Employees by Mode'!AE:AE,'All Employees by Mode'!$C:$C,"="&amp;$C109))</f>
        <v>18</v>
      </c>
      <c r="Q109" s="160">
        <f>IF($AF$1,SUMIFS('All Employees by Mode'!AG:AG,'All Employees by Mode'!$C:$C,"="&amp;$C109,'All Employees by Mode'!$BE:$BE,"=No"),SUMIFS('All Employees by Mode'!AG:AG,'All Employees by Mode'!$C:$C,"="&amp;$C109))</f>
        <v>1.45</v>
      </c>
      <c r="R109" s="160">
        <f>IF($AF$1,SUMIFS('All Employees by Mode'!AI:AI,'All Employees by Mode'!$C:$C,"="&amp;$C109,'All Employees by Mode'!$BE:$BE,"=No"),SUMIFS('All Employees by Mode'!AI:AI,'All Employees by Mode'!$C:$C,"="&amp;$C109))</f>
        <v>120.51</v>
      </c>
      <c r="S109" s="161">
        <f>IF($AF$1,SUMIFS('All Employees by Mode'!AK:AK,'All Employees by Mode'!$C:$C,"="&amp;$C109,'All Employees by Mode'!$BE:$BE,"=No"),SUMIFS('All Employees by Mode'!AK:AK,'All Employees by Mode'!$C:$C,"="&amp;$C109))</f>
        <v>3434144</v>
      </c>
      <c r="T109" s="161">
        <f>IF($AF$1,SUMIFS('All Employees by Mode'!AM:AM,'All Employees by Mode'!$C:$C,"="&amp;$C109,'All Employees by Mode'!$BE:$BE,"=No"),SUMIFS('All Employees by Mode'!AM:AM,'All Employees by Mode'!$C:$C,"="&amp;$C109))</f>
        <v>794364</v>
      </c>
      <c r="U109" s="161">
        <f>IF($AF$1,SUMIFS('All Employees by Mode'!AO:AO,'All Employees by Mode'!$C:$C,"="&amp;$C109,'All Employees by Mode'!$BE:$BE,"=No"),SUMIFS('All Employees by Mode'!AO:AO,'All Employees by Mode'!$C:$C,"="&amp;$C109))</f>
        <v>15408</v>
      </c>
      <c r="V109" s="161">
        <f>IF($AF$1,SUMIFS('All Employees by Mode'!AQ:AQ,'All Employees by Mode'!$C:$C,"="&amp;$C109,'All Employees by Mode'!$BE:$BE,"=No"),SUMIFS('All Employees by Mode'!AQ:AQ,'All Employees by Mode'!$C:$C,"="&amp;$C109))</f>
        <v>692066</v>
      </c>
      <c r="W109" s="161">
        <f>IF($AF$1,SUMIFS('All Employees by Mode'!AS:AS,'All Employees by Mode'!$C:$C,"="&amp;$C109,'All Employees by Mode'!$BE:$BE,"=No"),SUMIFS('All Employees by Mode'!AS:AS,'All Employees by Mode'!$C:$C,"="&amp;$C109))</f>
        <v>4935982</v>
      </c>
      <c r="X109" s="162">
        <f t="shared" si="33"/>
        <v>21.503046241507779</v>
      </c>
      <c r="Y109" s="162">
        <f t="shared" si="34"/>
        <v>20.742740756214747</v>
      </c>
      <c r="Z109" s="162">
        <f t="shared" si="35"/>
        <v>20.626506024096386</v>
      </c>
      <c r="AA109" s="162">
        <f t="shared" si="36"/>
        <v>23.069635654521818</v>
      </c>
      <c r="AB109" s="272">
        <f t="shared" si="37"/>
        <v>21.578346382684799</v>
      </c>
      <c r="AC109" s="97"/>
      <c r="AD109" s="98"/>
      <c r="AE109" s="98"/>
      <c r="AF109" s="98"/>
      <c r="AG109" s="98"/>
      <c r="AH109" s="98"/>
      <c r="AI109" s="98"/>
      <c r="AJ109" s="98"/>
      <c r="AK109" s="98"/>
      <c r="AL109" s="98"/>
      <c r="AM109" s="98"/>
      <c r="AN109" s="98"/>
      <c r="AO109" s="98"/>
      <c r="AP109" s="98"/>
      <c r="AQ109" s="98"/>
      <c r="AR109" s="98"/>
      <c r="AS109" s="98"/>
      <c r="AT109" s="98"/>
      <c r="AU109" s="98"/>
      <c r="AV109" s="98"/>
    </row>
    <row r="110" spans="1:48">
      <c r="A110" s="96"/>
      <c r="B110" s="96"/>
      <c r="C110" s="195" t="s">
        <v>89</v>
      </c>
      <c r="D110" s="196" t="s">
        <v>703</v>
      </c>
      <c r="E110" s="197"/>
      <c r="F110" s="198">
        <f>IF($AF$1,SUMIFS('All Employees by Mode'!L:L,'All Employees by Mode'!$C:$C,"="&amp;$C110,'All Employees by Mode'!$BE:$BE,"=No"),SUMIFS('All Employees by Mode'!L:L,'All Employees by Mode'!$C:$C,"="&amp;$C110))</f>
        <v>5420</v>
      </c>
      <c r="G110" s="160">
        <f>IF($AF$1,SUMIFS('All Employees by Mode'!M:M,'All Employees by Mode'!$C:$C,"="&amp;$C110,'All Employees by Mode'!$BE:$BE,"=No"),SUMIFS('All Employees by Mode'!M:M,'All Employees by Mode'!$C:$C,"="&amp;$C110))</f>
        <v>12337981</v>
      </c>
      <c r="H110" s="160">
        <f>IF($AF$1,SUMIFS('All Employees by Mode'!O:O,'All Employees by Mode'!$C:$C,"="&amp;$C110,'All Employees by Mode'!$BE:$BE,"=No"),SUMIFS('All Employees by Mode'!O:O,'All Employees by Mode'!$C:$C,"="&amp;$C110))</f>
        <v>2210669</v>
      </c>
      <c r="I110" s="160">
        <f>IF($AF$1,SUMIFS('All Employees by Mode'!Q:Q,'All Employees by Mode'!$C:$C,"="&amp;$C110,'All Employees by Mode'!$BE:$BE,"=No"),SUMIFS('All Employees by Mode'!Q:Q,'All Employees by Mode'!$C:$C,"="&amp;$C110))</f>
        <v>948955</v>
      </c>
      <c r="J110" s="160">
        <f>IF($AF$1,SUMIFS('All Employees by Mode'!S:S,'All Employees by Mode'!$C:$C,"="&amp;$C110,'All Employees by Mode'!$BE:$BE,"=No"),SUMIFS('All Employees by Mode'!S:S,'All Employees by Mode'!$C:$C,"="&amp;$C110))</f>
        <v>1710276</v>
      </c>
      <c r="K110" s="160">
        <f>IF($AF$1,SUMIFS('All Employees by Mode'!U:U,'All Employees by Mode'!$C:$C,"="&amp;$C110,'All Employees by Mode'!$BE:$BE,"=No"),SUMIFS('All Employees by Mode'!U:U,'All Employees by Mode'!$C:$C,"="&amp;$C110))</f>
        <v>1228433</v>
      </c>
      <c r="L110" s="160">
        <f>IF($AF$1,SUMIFS('All Employees by Mode'!W:W,'All Employees by Mode'!$C:$C,"="&amp;$C110,'All Employees by Mode'!$BE:$BE,"=No"),SUMIFS('All Employees by Mode'!W:W,'All Employees by Mode'!$C:$C,"="&amp;$C110))</f>
        <v>18436314</v>
      </c>
      <c r="M110" s="160">
        <f>IF($AF$1,SUMIFS('All Employees by Mode'!Y:Y,'All Employees by Mode'!$C:$C,"="&amp;$C110,'All Employees by Mode'!$BE:$BE,"=No"),SUMIFS('All Employees by Mode'!Y:Y,'All Employees by Mode'!$C:$C,"="&amp;$C110))</f>
        <v>7716.4299999999994</v>
      </c>
      <c r="N110" s="160">
        <f>IF($AF$1,SUMIFS('All Employees by Mode'!AA:AA,'All Employees by Mode'!$C:$C,"="&amp;$C110,'All Employees by Mode'!$BE:$BE,"=No"),SUMIFS('All Employees by Mode'!AA:AA,'All Employees by Mode'!$C:$C,"="&amp;$C110))</f>
        <v>1325.6800000000007</v>
      </c>
      <c r="O110" s="160">
        <f>IF($AF$1,SUMIFS('All Employees by Mode'!AC:AC,'All Employees by Mode'!$C:$C,"="&amp;$C110,'All Employees by Mode'!$BE:$BE,"=No"),SUMIFS('All Employees by Mode'!AC:AC,'All Employees by Mode'!$C:$C,"="&amp;$C110))</f>
        <v>563.36</v>
      </c>
      <c r="P110" s="160">
        <f>IF($AF$1,SUMIFS('All Employees by Mode'!AE:AE,'All Employees by Mode'!$C:$C,"="&amp;$C110,'All Employees by Mode'!$BE:$BE,"=No"),SUMIFS('All Employees by Mode'!AE:AE,'All Employees by Mode'!$C:$C,"="&amp;$C110))</f>
        <v>1043.0999999999999</v>
      </c>
      <c r="Q110" s="160">
        <f>IF($AF$1,SUMIFS('All Employees by Mode'!AG:AG,'All Employees by Mode'!$C:$C,"="&amp;$C110,'All Employees by Mode'!$BE:$BE,"=No"),SUMIFS('All Employees by Mode'!AG:AG,'All Employees by Mode'!$C:$C,"="&amp;$C110))</f>
        <v>671.7700000000001</v>
      </c>
      <c r="R110" s="160">
        <f>IF($AF$1,SUMIFS('All Employees by Mode'!AI:AI,'All Employees by Mode'!$C:$C,"="&amp;$C110,'All Employees by Mode'!$BE:$BE,"=No"),SUMIFS('All Employees by Mode'!AI:AI,'All Employees by Mode'!$C:$C,"="&amp;$C110))</f>
        <v>11320.340000000002</v>
      </c>
      <c r="S110" s="161">
        <f>IF($AF$1,SUMIFS('All Employees by Mode'!AK:AK,'All Employees by Mode'!$C:$C,"="&amp;$C110,'All Employees by Mode'!$BE:$BE,"=No"),SUMIFS('All Employees by Mode'!AK:AK,'All Employees by Mode'!$C:$C,"="&amp;$C110))</f>
        <v>430256562</v>
      </c>
      <c r="T110" s="161">
        <f>IF($AF$1,SUMIFS('All Employees by Mode'!AM:AM,'All Employees by Mode'!$C:$C,"="&amp;$C110,'All Employees by Mode'!$BE:$BE,"=No"),SUMIFS('All Employees by Mode'!AM:AM,'All Employees by Mode'!$C:$C,"="&amp;$C110))</f>
        <v>88988138</v>
      </c>
      <c r="U110" s="161">
        <f>IF($AF$1,SUMIFS('All Employees by Mode'!AO:AO,'All Employees by Mode'!$C:$C,"="&amp;$C110,'All Employees by Mode'!$BE:$BE,"=No"),SUMIFS('All Employees by Mode'!AO:AO,'All Employees by Mode'!$C:$C,"="&amp;$C110))</f>
        <v>40697123</v>
      </c>
      <c r="V110" s="161">
        <f>IF($AF$1,SUMIFS('All Employees by Mode'!AQ:AQ,'All Employees by Mode'!$C:$C,"="&amp;$C110,'All Employees by Mode'!$BE:$BE,"=No"),SUMIFS('All Employees by Mode'!AQ:AQ,'All Employees by Mode'!$C:$C,"="&amp;$C110))</f>
        <v>67638543</v>
      </c>
      <c r="W110" s="161">
        <f>IF($AF$1,SUMIFS('All Employees by Mode'!AS:AS,'All Employees by Mode'!$C:$C,"="&amp;$C110,'All Employees by Mode'!$BE:$BE,"=No"),SUMIFS('All Employees by Mode'!AS:AS,'All Employees by Mode'!$C:$C,"="&amp;$C110))</f>
        <v>627580366</v>
      </c>
      <c r="X110" s="162">
        <f t="shared" si="33"/>
        <v>34.872525901928363</v>
      </c>
      <c r="Y110" s="162">
        <f t="shared" si="34"/>
        <v>40.253940323042485</v>
      </c>
      <c r="Z110" s="162">
        <f t="shared" si="35"/>
        <v>42.886251718996157</v>
      </c>
      <c r="AA110" s="162">
        <f t="shared" si="36"/>
        <v>39.548320271114136</v>
      </c>
      <c r="AB110" s="272">
        <f t="shared" si="37"/>
        <v>36.470519874004239</v>
      </c>
      <c r="AC110" s="97"/>
      <c r="AD110" s="98"/>
      <c r="AE110" s="98"/>
      <c r="AF110" s="98"/>
      <c r="AG110" s="98"/>
      <c r="AH110" s="98"/>
      <c r="AI110" s="98"/>
      <c r="AJ110" s="98"/>
      <c r="AK110" s="98"/>
      <c r="AL110" s="98"/>
      <c r="AM110" s="98"/>
      <c r="AN110" s="98"/>
      <c r="AO110" s="98"/>
      <c r="AP110" s="98"/>
      <c r="AQ110" s="98"/>
      <c r="AR110" s="98"/>
      <c r="AS110" s="98"/>
      <c r="AT110" s="98"/>
      <c r="AU110" s="98"/>
      <c r="AV110" s="98"/>
    </row>
    <row r="111" spans="1:48">
      <c r="A111" s="96"/>
      <c r="B111" s="96"/>
      <c r="C111" s="195" t="s">
        <v>93</v>
      </c>
      <c r="D111" s="196" t="s">
        <v>1039</v>
      </c>
      <c r="E111" s="197"/>
      <c r="F111" s="198">
        <f>IF($AF$1,SUMIFS('All Employees by Mode'!L:L,'All Employees by Mode'!$C:$C,"="&amp;$C111,'All Employees by Mode'!$BE:$BE,"=No"),SUMIFS('All Employees by Mode'!L:L,'All Employees by Mode'!$C:$C,"="&amp;$C111))</f>
        <v>758</v>
      </c>
      <c r="G111" s="160">
        <f>IF($AF$1,SUMIFS('All Employees by Mode'!M:M,'All Employees by Mode'!$C:$C,"="&amp;$C111,'All Employees by Mode'!$BE:$BE,"=No"),SUMIFS('All Employees by Mode'!M:M,'All Employees by Mode'!$C:$C,"="&amp;$C111))</f>
        <v>3180967</v>
      </c>
      <c r="H111" s="160">
        <f>IF($AF$1,SUMIFS('All Employees by Mode'!O:O,'All Employees by Mode'!$C:$C,"="&amp;$C111,'All Employees by Mode'!$BE:$BE,"=No"),SUMIFS('All Employees by Mode'!O:O,'All Employees by Mode'!$C:$C,"="&amp;$C111))</f>
        <v>512296</v>
      </c>
      <c r="I111" s="160">
        <f>IF($AF$1,SUMIFS('All Employees by Mode'!Q:Q,'All Employees by Mode'!$C:$C,"="&amp;$C111,'All Employees by Mode'!$BE:$BE,"=No"),SUMIFS('All Employees by Mode'!Q:Q,'All Employees by Mode'!$C:$C,"="&amp;$C111))</f>
        <v>79492</v>
      </c>
      <c r="J111" s="160">
        <f>IF($AF$1,SUMIFS('All Employees by Mode'!S:S,'All Employees by Mode'!$C:$C,"="&amp;$C111,'All Employees by Mode'!$BE:$BE,"=No"),SUMIFS('All Employees by Mode'!S:S,'All Employees by Mode'!$C:$C,"="&amp;$C111))</f>
        <v>291347</v>
      </c>
      <c r="K111" s="160">
        <f>IF($AF$1,SUMIFS('All Employees by Mode'!U:U,'All Employees by Mode'!$C:$C,"="&amp;$C111,'All Employees by Mode'!$BE:$BE,"=No"),SUMIFS('All Employees by Mode'!U:U,'All Employees by Mode'!$C:$C,"="&amp;$C111))</f>
        <v>570</v>
      </c>
      <c r="L111" s="160">
        <f>IF($AF$1,SUMIFS('All Employees by Mode'!W:W,'All Employees by Mode'!$C:$C,"="&amp;$C111,'All Employees by Mode'!$BE:$BE,"=No"),SUMIFS('All Employees by Mode'!W:W,'All Employees by Mode'!$C:$C,"="&amp;$C111))</f>
        <v>4064672</v>
      </c>
      <c r="M111" s="160">
        <f>IF($AF$1,SUMIFS('All Employees by Mode'!Y:Y,'All Employees by Mode'!$C:$C,"="&amp;$C111,'All Employees by Mode'!$BE:$BE,"=No"),SUMIFS('All Employees by Mode'!Y:Y,'All Employees by Mode'!$C:$C,"="&amp;$C111))</f>
        <v>1549.2600000000002</v>
      </c>
      <c r="N111" s="160">
        <f>IF($AF$1,SUMIFS('All Employees by Mode'!AA:AA,'All Employees by Mode'!$C:$C,"="&amp;$C111,'All Employees by Mode'!$BE:$BE,"=No"),SUMIFS('All Employees by Mode'!AA:AA,'All Employees by Mode'!$C:$C,"="&amp;$C111))</f>
        <v>277.37</v>
      </c>
      <c r="O111" s="160">
        <f>IF($AF$1,SUMIFS('All Employees by Mode'!AC:AC,'All Employees by Mode'!$C:$C,"="&amp;$C111,'All Employees by Mode'!$BE:$BE,"=No"),SUMIFS('All Employees by Mode'!AC:AC,'All Employees by Mode'!$C:$C,"="&amp;$C111))</f>
        <v>46.47</v>
      </c>
      <c r="P111" s="160">
        <f>IF($AF$1,SUMIFS('All Employees by Mode'!AE:AE,'All Employees by Mode'!$C:$C,"="&amp;$C111,'All Employees by Mode'!$BE:$BE,"=No"),SUMIFS('All Employees by Mode'!AE:AE,'All Employees by Mode'!$C:$C,"="&amp;$C111))</f>
        <v>159.30000000000001</v>
      </c>
      <c r="Q111" s="160">
        <f>IF($AF$1,SUMIFS('All Employees by Mode'!AG:AG,'All Employees by Mode'!$C:$C,"="&amp;$C111,'All Employees by Mode'!$BE:$BE,"=No"),SUMIFS('All Employees by Mode'!AG:AG,'All Employees by Mode'!$C:$C,"="&amp;$C111))</f>
        <v>0.27</v>
      </c>
      <c r="R111" s="160">
        <f>IF($AF$1,SUMIFS('All Employees by Mode'!AI:AI,'All Employees by Mode'!$C:$C,"="&amp;$C111,'All Employees by Mode'!$BE:$BE,"=No"),SUMIFS('All Employees by Mode'!AI:AI,'All Employees by Mode'!$C:$C,"="&amp;$C111))</f>
        <v>2032.6699999999998</v>
      </c>
      <c r="S111" s="161">
        <f>IF($AF$1,SUMIFS('All Employees by Mode'!AK:AK,'All Employees by Mode'!$C:$C,"="&amp;$C111,'All Employees by Mode'!$BE:$BE,"=No"),SUMIFS('All Employees by Mode'!AK:AK,'All Employees by Mode'!$C:$C,"="&amp;$C111))</f>
        <v>75835476</v>
      </c>
      <c r="T111" s="161">
        <f>IF($AF$1,SUMIFS('All Employees by Mode'!AM:AM,'All Employees by Mode'!$C:$C,"="&amp;$C111,'All Employees by Mode'!$BE:$BE,"=No"),SUMIFS('All Employees by Mode'!AM:AM,'All Employees by Mode'!$C:$C,"="&amp;$C111))</f>
        <v>13458628</v>
      </c>
      <c r="U111" s="161">
        <f>IF($AF$1,SUMIFS('All Employees by Mode'!AO:AO,'All Employees by Mode'!$C:$C,"="&amp;$C111,'All Employees by Mode'!$BE:$BE,"=No"),SUMIFS('All Employees by Mode'!AO:AO,'All Employees by Mode'!$C:$C,"="&amp;$C111))</f>
        <v>1858546</v>
      </c>
      <c r="V111" s="161">
        <f>IF($AF$1,SUMIFS('All Employees by Mode'!AQ:AQ,'All Employees by Mode'!$C:$C,"="&amp;$C111,'All Employees by Mode'!$BE:$BE,"=No"),SUMIFS('All Employees by Mode'!AQ:AQ,'All Employees by Mode'!$C:$C,"="&amp;$C111))</f>
        <v>7928111</v>
      </c>
      <c r="W111" s="161">
        <f>IF($AF$1,SUMIFS('All Employees by Mode'!AS:AS,'All Employees by Mode'!$C:$C,"="&amp;$C111,'All Employees by Mode'!$BE:$BE,"=No"),SUMIFS('All Employees by Mode'!AS:AS,'All Employees by Mode'!$C:$C,"="&amp;$C111))</f>
        <v>99080761</v>
      </c>
      <c r="X111" s="162">
        <f t="shared" si="33"/>
        <v>23.840384386257387</v>
      </c>
      <c r="Y111" s="162">
        <f t="shared" si="34"/>
        <v>26.271194778018959</v>
      </c>
      <c r="Z111" s="162">
        <f t="shared" si="35"/>
        <v>23.380289840487094</v>
      </c>
      <c r="AA111" s="162">
        <f t="shared" si="36"/>
        <v>27.211919120498923</v>
      </c>
      <c r="AB111" s="272">
        <f t="shared" si="37"/>
        <v>24.379496626807104</v>
      </c>
      <c r="AC111" s="97"/>
      <c r="AD111" s="98"/>
      <c r="AE111" s="98"/>
      <c r="AF111" s="98"/>
      <c r="AG111" s="98"/>
      <c r="AH111" s="98"/>
      <c r="AI111" s="98"/>
      <c r="AJ111" s="98"/>
      <c r="AK111" s="98"/>
      <c r="AL111" s="98"/>
      <c r="AM111" s="98"/>
      <c r="AN111" s="98"/>
      <c r="AO111" s="98"/>
      <c r="AP111" s="98"/>
      <c r="AQ111" s="98"/>
      <c r="AR111" s="98"/>
      <c r="AS111" s="98"/>
      <c r="AT111" s="98"/>
      <c r="AU111" s="98"/>
      <c r="AV111" s="98"/>
    </row>
    <row r="112" spans="1:48">
      <c r="A112" s="96"/>
      <c r="B112" s="96"/>
      <c r="C112" s="195" t="s">
        <v>96</v>
      </c>
      <c r="D112" s="196" t="s">
        <v>1040</v>
      </c>
      <c r="E112" s="197"/>
      <c r="F112" s="198">
        <f>IF($AF$1,SUMIFS('All Employees by Mode'!L:L,'All Employees by Mode'!$C:$C,"="&amp;$C112,'All Employees by Mode'!$BE:$BE,"=No"),SUMIFS('All Employees by Mode'!L:L,'All Employees by Mode'!$C:$C,"="&amp;$C112))</f>
        <v>175</v>
      </c>
      <c r="G112" s="160">
        <f>IF($AF$1,SUMIFS('All Employees by Mode'!M:M,'All Employees by Mode'!$C:$C,"="&amp;$C112,'All Employees by Mode'!$BE:$BE,"=No"),SUMIFS('All Employees by Mode'!M:M,'All Employees by Mode'!$C:$C,"="&amp;$C112))</f>
        <v>392451</v>
      </c>
      <c r="H112" s="160">
        <f>IF($AF$1,SUMIFS('All Employees by Mode'!O:O,'All Employees by Mode'!$C:$C,"="&amp;$C112,'All Employees by Mode'!$BE:$BE,"=No"),SUMIFS('All Employees by Mode'!O:O,'All Employees by Mode'!$C:$C,"="&amp;$C112))</f>
        <v>109667</v>
      </c>
      <c r="I112" s="160">
        <f>IF($AF$1,SUMIFS('All Employees by Mode'!Q:Q,'All Employees by Mode'!$C:$C,"="&amp;$C112,'All Employees by Mode'!$BE:$BE,"=No"),SUMIFS('All Employees by Mode'!Q:Q,'All Employees by Mode'!$C:$C,"="&amp;$C112))</f>
        <v>38446</v>
      </c>
      <c r="J112" s="160">
        <f>IF($AF$1,SUMIFS('All Employees by Mode'!S:S,'All Employees by Mode'!$C:$C,"="&amp;$C112,'All Employees by Mode'!$BE:$BE,"=No"),SUMIFS('All Employees by Mode'!S:S,'All Employees by Mode'!$C:$C,"="&amp;$C112))</f>
        <v>62065</v>
      </c>
      <c r="K112" s="160">
        <f>IF($AF$1,SUMIFS('All Employees by Mode'!U:U,'All Employees by Mode'!$C:$C,"="&amp;$C112,'All Employees by Mode'!$BE:$BE,"=No"),SUMIFS('All Employees by Mode'!U:U,'All Employees by Mode'!$C:$C,"="&amp;$C112))</f>
        <v>0</v>
      </c>
      <c r="L112" s="160">
        <f>IF($AF$1,SUMIFS('All Employees by Mode'!W:W,'All Employees by Mode'!$C:$C,"="&amp;$C112,'All Employees by Mode'!$BE:$BE,"=No"),SUMIFS('All Employees by Mode'!W:W,'All Employees by Mode'!$C:$C,"="&amp;$C112))</f>
        <v>602629</v>
      </c>
      <c r="M112" s="160">
        <f>IF($AF$1,SUMIFS('All Employees by Mode'!Y:Y,'All Employees by Mode'!$C:$C,"="&amp;$C112,'All Employees by Mode'!$BE:$BE,"=No"),SUMIFS('All Employees by Mode'!Y:Y,'All Employees by Mode'!$C:$C,"="&amp;$C112))</f>
        <v>206</v>
      </c>
      <c r="N112" s="160">
        <f>IF($AF$1,SUMIFS('All Employees by Mode'!AA:AA,'All Employees by Mode'!$C:$C,"="&amp;$C112,'All Employees by Mode'!$BE:$BE,"=No"),SUMIFS('All Employees by Mode'!AA:AA,'All Employees by Mode'!$C:$C,"="&amp;$C112))</f>
        <v>60.059999999999988</v>
      </c>
      <c r="O112" s="160">
        <f>IF($AF$1,SUMIFS('All Employees by Mode'!AC:AC,'All Employees by Mode'!$C:$C,"="&amp;$C112,'All Employees by Mode'!$BE:$BE,"=No"),SUMIFS('All Employees by Mode'!AC:AC,'All Employees by Mode'!$C:$C,"="&amp;$C112))</f>
        <v>21.860000000000003</v>
      </c>
      <c r="P112" s="160">
        <f>IF($AF$1,SUMIFS('All Employees by Mode'!AE:AE,'All Employees by Mode'!$C:$C,"="&amp;$C112,'All Employees by Mode'!$BE:$BE,"=No"),SUMIFS('All Employees by Mode'!AE:AE,'All Employees by Mode'!$C:$C,"="&amp;$C112))</f>
        <v>34</v>
      </c>
      <c r="Q112" s="160">
        <f>IF($AF$1,SUMIFS('All Employees by Mode'!AG:AG,'All Employees by Mode'!$C:$C,"="&amp;$C112,'All Employees by Mode'!$BE:$BE,"=No"),SUMIFS('All Employees by Mode'!AG:AG,'All Employees by Mode'!$C:$C,"="&amp;$C112))</f>
        <v>0</v>
      </c>
      <c r="R112" s="160">
        <f>IF($AF$1,SUMIFS('All Employees by Mode'!AI:AI,'All Employees by Mode'!$C:$C,"="&amp;$C112,'All Employees by Mode'!$BE:$BE,"=No"),SUMIFS('All Employees by Mode'!AI:AI,'All Employees by Mode'!$C:$C,"="&amp;$C112))</f>
        <v>321.91999999999996</v>
      </c>
      <c r="S112" s="161">
        <f>IF($AF$1,SUMIFS('All Employees by Mode'!AK:AK,'All Employees by Mode'!$C:$C,"="&amp;$C112,'All Employees by Mode'!$BE:$BE,"=No"),SUMIFS('All Employees by Mode'!AK:AK,'All Employees by Mode'!$C:$C,"="&amp;$C112))</f>
        <v>7351351</v>
      </c>
      <c r="T112" s="161">
        <f>IF($AF$1,SUMIFS('All Employees by Mode'!AM:AM,'All Employees by Mode'!$C:$C,"="&amp;$C112,'All Employees by Mode'!$BE:$BE,"=No"),SUMIFS('All Employees by Mode'!AM:AM,'All Employees by Mode'!$C:$C,"="&amp;$C112))</f>
        <v>2414453</v>
      </c>
      <c r="U112" s="161">
        <f>IF($AF$1,SUMIFS('All Employees by Mode'!AO:AO,'All Employees by Mode'!$C:$C,"="&amp;$C112,'All Employees by Mode'!$BE:$BE,"=No"),SUMIFS('All Employees by Mode'!AO:AO,'All Employees by Mode'!$C:$C,"="&amp;$C112))</f>
        <v>660477</v>
      </c>
      <c r="V112" s="161">
        <f>IF($AF$1,SUMIFS('All Employees by Mode'!AQ:AQ,'All Employees by Mode'!$C:$C,"="&amp;$C112,'All Employees by Mode'!$BE:$BE,"=No"),SUMIFS('All Employees by Mode'!AQ:AQ,'All Employees by Mode'!$C:$C,"="&amp;$C112))</f>
        <v>1556472</v>
      </c>
      <c r="W112" s="161">
        <f>IF($AF$1,SUMIFS('All Employees by Mode'!AS:AS,'All Employees by Mode'!$C:$C,"="&amp;$C112,'All Employees by Mode'!$BE:$BE,"=No"),SUMIFS('All Employees by Mode'!AS:AS,'All Employees by Mode'!$C:$C,"="&amp;$C112))</f>
        <v>11982753</v>
      </c>
      <c r="X112" s="162">
        <f t="shared" si="33"/>
        <v>18.731895192011233</v>
      </c>
      <c r="Y112" s="162">
        <f t="shared" si="34"/>
        <v>22.016221835191992</v>
      </c>
      <c r="Z112" s="162">
        <f t="shared" si="35"/>
        <v>17.179342454351559</v>
      </c>
      <c r="AA112" s="162">
        <f t="shared" si="36"/>
        <v>25.078095544993154</v>
      </c>
      <c r="AB112" s="272">
        <f t="shared" si="37"/>
        <v>19.884129373130069</v>
      </c>
      <c r="AC112" s="97"/>
      <c r="AD112" s="98"/>
      <c r="AE112" s="98"/>
      <c r="AF112" s="98"/>
      <c r="AG112" s="98"/>
      <c r="AH112" s="98"/>
      <c r="AI112" s="98"/>
      <c r="AJ112" s="98"/>
      <c r="AK112" s="98"/>
      <c r="AL112" s="98"/>
      <c r="AM112" s="98"/>
      <c r="AN112" s="98"/>
      <c r="AO112" s="98"/>
      <c r="AP112" s="98"/>
      <c r="AQ112" s="98"/>
      <c r="AR112" s="98"/>
      <c r="AS112" s="98"/>
      <c r="AT112" s="98"/>
      <c r="AU112" s="98"/>
      <c r="AV112" s="98"/>
    </row>
    <row r="113" spans="1:48" ht="13" thickBot="1">
      <c r="A113" s="96"/>
      <c r="B113" s="96"/>
      <c r="C113" s="199" t="s">
        <v>1041</v>
      </c>
      <c r="D113" s="200" t="s">
        <v>1042</v>
      </c>
      <c r="E113" s="201"/>
      <c r="F113" s="202">
        <f>IF($AF$1,SUMIFS('All Employees by Mode'!L:L,'All Employees by Mode'!$C:$C,"="&amp;$C113,'All Employees by Mode'!$BE:$BE,"=No"),SUMIFS('All Employees by Mode'!L:L,'All Employees by Mode'!$C:$C,"="&amp;$C113))</f>
        <v>0</v>
      </c>
      <c r="G113" s="164">
        <f>IF($AF$1,SUMIFS('All Employees by Mode'!M:M,'All Employees by Mode'!$C:$C,"="&amp;$C113,'All Employees by Mode'!$BE:$BE,"=No"),SUMIFS('All Employees by Mode'!M:M,'All Employees by Mode'!$C:$C,"="&amp;$C113))</f>
        <v>0</v>
      </c>
      <c r="H113" s="164">
        <f>IF($AF$1,SUMIFS('All Employees by Mode'!O:O,'All Employees by Mode'!$C:$C,"="&amp;$C113,'All Employees by Mode'!$BE:$BE,"=No"),SUMIFS('All Employees by Mode'!O:O,'All Employees by Mode'!$C:$C,"="&amp;$C113))</f>
        <v>0</v>
      </c>
      <c r="I113" s="164">
        <f>IF($AF$1,SUMIFS('All Employees by Mode'!Q:Q,'All Employees by Mode'!$C:$C,"="&amp;$C113,'All Employees by Mode'!$BE:$BE,"=No"),SUMIFS('All Employees by Mode'!Q:Q,'All Employees by Mode'!$C:$C,"="&amp;$C113))</f>
        <v>0</v>
      </c>
      <c r="J113" s="164">
        <f>IF($AF$1,SUMIFS('All Employees by Mode'!S:S,'All Employees by Mode'!$C:$C,"="&amp;$C113,'All Employees by Mode'!$BE:$BE,"=No"),SUMIFS('All Employees by Mode'!S:S,'All Employees by Mode'!$C:$C,"="&amp;$C113))</f>
        <v>0</v>
      </c>
      <c r="K113" s="164">
        <f>IF($AF$1,SUMIFS('All Employees by Mode'!U:U,'All Employees by Mode'!$C:$C,"="&amp;$C113,'All Employees by Mode'!$BE:$BE,"=No"),SUMIFS('All Employees by Mode'!U:U,'All Employees by Mode'!$C:$C,"="&amp;$C113))</f>
        <v>0</v>
      </c>
      <c r="L113" s="164">
        <f>IF($AF$1,SUMIFS('All Employees by Mode'!W:W,'All Employees by Mode'!$C:$C,"="&amp;$C113,'All Employees by Mode'!$BE:$BE,"=No"),SUMIFS('All Employees by Mode'!W:W,'All Employees by Mode'!$C:$C,"="&amp;$C113))</f>
        <v>0</v>
      </c>
      <c r="M113" s="164">
        <f>IF($AF$1,SUMIFS('All Employees by Mode'!Y:Y,'All Employees by Mode'!$C:$C,"="&amp;$C113,'All Employees by Mode'!$BE:$BE,"=No"),SUMIFS('All Employees by Mode'!Y:Y,'All Employees by Mode'!$C:$C,"="&amp;$C113))</f>
        <v>0</v>
      </c>
      <c r="N113" s="164">
        <f>IF($AF$1,SUMIFS('All Employees by Mode'!AA:AA,'All Employees by Mode'!$C:$C,"="&amp;$C113,'All Employees by Mode'!$BE:$BE,"=No"),SUMIFS('All Employees by Mode'!AA:AA,'All Employees by Mode'!$C:$C,"="&amp;$C113))</f>
        <v>0</v>
      </c>
      <c r="O113" s="164">
        <f>IF($AF$1,SUMIFS('All Employees by Mode'!AC:AC,'All Employees by Mode'!$C:$C,"="&amp;$C113,'All Employees by Mode'!$BE:$BE,"=No"),SUMIFS('All Employees by Mode'!AC:AC,'All Employees by Mode'!$C:$C,"="&amp;$C113))</f>
        <v>0</v>
      </c>
      <c r="P113" s="164">
        <f>IF($AF$1,SUMIFS('All Employees by Mode'!AE:AE,'All Employees by Mode'!$C:$C,"="&amp;$C113,'All Employees by Mode'!$BE:$BE,"=No"),SUMIFS('All Employees by Mode'!AE:AE,'All Employees by Mode'!$C:$C,"="&amp;$C113))</f>
        <v>0</v>
      </c>
      <c r="Q113" s="164">
        <f>IF($AF$1,SUMIFS('All Employees by Mode'!AG:AG,'All Employees by Mode'!$C:$C,"="&amp;$C113,'All Employees by Mode'!$BE:$BE,"=No"),SUMIFS('All Employees by Mode'!AG:AG,'All Employees by Mode'!$C:$C,"="&amp;$C113))</f>
        <v>0</v>
      </c>
      <c r="R113" s="164">
        <f>IF($AF$1,SUMIFS('All Employees by Mode'!AI:AI,'All Employees by Mode'!$C:$C,"="&amp;$C113,'All Employees by Mode'!$BE:$BE,"=No"),SUMIFS('All Employees by Mode'!AI:AI,'All Employees by Mode'!$C:$C,"="&amp;$C113))</f>
        <v>0</v>
      </c>
      <c r="S113" s="165">
        <f>IF($AF$1,SUMIFS('All Employees by Mode'!AK:AK,'All Employees by Mode'!$C:$C,"="&amp;$C113,'All Employees by Mode'!$BE:$BE,"=No"),SUMIFS('All Employees by Mode'!AK:AK,'All Employees by Mode'!$C:$C,"="&amp;$C113))</f>
        <v>0</v>
      </c>
      <c r="T113" s="165">
        <f>IF($AF$1,SUMIFS('All Employees by Mode'!AM:AM,'All Employees by Mode'!$C:$C,"="&amp;$C113,'All Employees by Mode'!$BE:$BE,"=No"),SUMIFS('All Employees by Mode'!AM:AM,'All Employees by Mode'!$C:$C,"="&amp;$C113))</f>
        <v>0</v>
      </c>
      <c r="U113" s="165">
        <f>IF($AF$1,SUMIFS('All Employees by Mode'!AO:AO,'All Employees by Mode'!$C:$C,"="&amp;$C113,'All Employees by Mode'!$BE:$BE,"=No"),SUMIFS('All Employees by Mode'!AO:AO,'All Employees by Mode'!$C:$C,"="&amp;$C113))</f>
        <v>0</v>
      </c>
      <c r="V113" s="165">
        <f>IF($AF$1,SUMIFS('All Employees by Mode'!AQ:AQ,'All Employees by Mode'!$C:$C,"="&amp;$C113,'All Employees by Mode'!$BE:$BE,"=No"),SUMIFS('All Employees by Mode'!AQ:AQ,'All Employees by Mode'!$C:$C,"="&amp;$C113))</f>
        <v>0</v>
      </c>
      <c r="W113" s="165">
        <f>IF($AF$1,SUMIFS('All Employees by Mode'!AS:AS,'All Employees by Mode'!$C:$C,"="&amp;$C113,'All Employees by Mode'!$BE:$BE,"=No"),SUMIFS('All Employees by Mode'!AS:AS,'All Employees by Mode'!$C:$C,"="&amp;$C113))</f>
        <v>0</v>
      </c>
      <c r="X113" s="166" t="str">
        <f t="shared" si="33"/>
        <v>-</v>
      </c>
      <c r="Y113" s="166" t="str">
        <f t="shared" si="34"/>
        <v>-</v>
      </c>
      <c r="Z113" s="166" t="str">
        <f t="shared" si="35"/>
        <v>-</v>
      </c>
      <c r="AA113" s="166" t="str">
        <f t="shared" si="36"/>
        <v>-</v>
      </c>
      <c r="AB113" s="273" t="str">
        <f t="shared" si="37"/>
        <v>-</v>
      </c>
      <c r="AC113" s="97"/>
      <c r="AD113" s="98"/>
      <c r="AE113" s="98"/>
      <c r="AF113" s="98"/>
      <c r="AG113" s="98"/>
      <c r="AH113" s="98"/>
      <c r="AI113" s="98"/>
      <c r="AJ113" s="98"/>
      <c r="AK113" s="98"/>
      <c r="AL113" s="98"/>
      <c r="AM113" s="98"/>
      <c r="AN113" s="98"/>
      <c r="AO113" s="98"/>
      <c r="AP113" s="98"/>
      <c r="AQ113" s="98"/>
      <c r="AR113" s="98"/>
      <c r="AS113" s="98"/>
      <c r="AT113" s="98"/>
      <c r="AU113" s="98"/>
      <c r="AV113" s="98"/>
    </row>
    <row r="114" spans="1:48" ht="13" thickTop="1">
      <c r="A114" s="154"/>
      <c r="B114" s="154"/>
      <c r="C114" s="154"/>
      <c r="D114" s="228"/>
      <c r="E114" s="228"/>
      <c r="F114" s="228"/>
      <c r="G114" s="228"/>
      <c r="H114" s="228"/>
      <c r="I114" s="228"/>
      <c r="J114" s="228"/>
      <c r="K114" s="228"/>
      <c r="L114" s="228"/>
      <c r="M114" s="228"/>
      <c r="N114" s="228"/>
      <c r="O114" s="228"/>
      <c r="P114" s="228"/>
      <c r="Q114" s="228"/>
      <c r="R114" s="228"/>
      <c r="S114" s="228"/>
      <c r="T114" s="228"/>
      <c r="U114" s="228"/>
      <c r="V114" s="228"/>
      <c r="W114" s="228"/>
      <c r="X114" s="228"/>
      <c r="Y114" s="228"/>
      <c r="Z114" s="228"/>
      <c r="AA114" s="228"/>
      <c r="AB114" s="228"/>
      <c r="AC114" s="98"/>
      <c r="AD114" s="98"/>
      <c r="AE114" s="98"/>
      <c r="AF114" s="98"/>
      <c r="AG114" s="98"/>
      <c r="AH114" s="98"/>
      <c r="AI114" s="98"/>
      <c r="AJ114" s="98"/>
      <c r="AK114" s="98"/>
      <c r="AL114" s="98"/>
      <c r="AM114" s="98"/>
      <c r="AN114" s="98"/>
      <c r="AO114" s="98"/>
      <c r="AP114" s="98"/>
      <c r="AQ114" s="98"/>
      <c r="AR114" s="98"/>
      <c r="AS114" s="98"/>
      <c r="AT114" s="98"/>
      <c r="AU114" s="98"/>
      <c r="AV114" s="98"/>
    </row>
    <row r="115" spans="1:48">
      <c r="A115" s="98"/>
      <c r="B115" s="98"/>
      <c r="C115" s="98"/>
      <c r="D115" s="98"/>
      <c r="E115" s="98"/>
      <c r="F115" s="98"/>
      <c r="G115" s="98"/>
      <c r="H115" s="98"/>
      <c r="I115" s="98"/>
      <c r="J115" s="98"/>
      <c r="K115" s="98"/>
      <c r="L115" s="98"/>
      <c r="M115" s="98"/>
      <c r="N115" s="98"/>
      <c r="O115" s="98"/>
      <c r="P115" s="98"/>
      <c r="Q115" s="98"/>
      <c r="R115" s="98"/>
      <c r="S115" s="98"/>
      <c r="T115" s="98"/>
      <c r="U115" s="98"/>
      <c r="V115" s="98"/>
      <c r="W115" s="98"/>
      <c r="X115" s="98"/>
      <c r="Y115" s="98"/>
      <c r="Z115" s="98"/>
      <c r="AA115" s="98"/>
      <c r="AB115" s="98"/>
      <c r="AC115" s="98"/>
      <c r="AD115" s="98"/>
      <c r="AE115" s="98"/>
      <c r="AF115" s="98"/>
      <c r="AG115" s="98"/>
      <c r="AH115" s="98"/>
      <c r="AI115" s="98"/>
      <c r="AJ115" s="98"/>
      <c r="AK115" s="98"/>
      <c r="AL115" s="98"/>
      <c r="AM115" s="98"/>
      <c r="AN115" s="98"/>
      <c r="AO115" s="98"/>
      <c r="AP115" s="98"/>
      <c r="AQ115" s="98"/>
      <c r="AR115" s="98"/>
      <c r="AS115" s="98"/>
      <c r="AT115" s="98"/>
      <c r="AU115" s="98"/>
      <c r="AV115" s="98"/>
    </row>
    <row r="116" spans="1:48">
      <c r="A116" s="98"/>
      <c r="B116" s="98"/>
      <c r="C116" s="98"/>
      <c r="D116" s="98"/>
      <c r="E116" s="98"/>
      <c r="F116" s="98"/>
      <c r="G116" s="98"/>
      <c r="H116" s="98"/>
      <c r="I116" s="98"/>
      <c r="J116" s="98"/>
      <c r="K116" s="98"/>
      <c r="L116" s="98"/>
      <c r="M116" s="98"/>
      <c r="N116" s="98"/>
      <c r="O116" s="98"/>
      <c r="P116" s="98"/>
      <c r="Q116" s="98"/>
      <c r="R116" s="98"/>
      <c r="S116" s="98"/>
      <c r="T116" s="98"/>
      <c r="U116" s="98"/>
      <c r="V116" s="98"/>
      <c r="W116" s="98"/>
      <c r="X116" s="98"/>
      <c r="Y116" s="98"/>
      <c r="Z116" s="98"/>
      <c r="AA116" s="98"/>
      <c r="AB116" s="98"/>
      <c r="AC116" s="98"/>
      <c r="AD116" s="98"/>
      <c r="AE116" s="98"/>
      <c r="AF116" s="98"/>
      <c r="AG116" s="98"/>
      <c r="AH116" s="98"/>
      <c r="AI116" s="98"/>
      <c r="AJ116" s="98"/>
      <c r="AK116" s="98"/>
      <c r="AL116" s="98"/>
      <c r="AM116" s="98"/>
      <c r="AN116" s="98"/>
      <c r="AO116" s="98"/>
      <c r="AP116" s="98"/>
      <c r="AQ116" s="98"/>
      <c r="AR116" s="98"/>
      <c r="AS116" s="98"/>
      <c r="AT116" s="98"/>
      <c r="AU116" s="98"/>
      <c r="AV116" s="98"/>
    </row>
    <row r="117" spans="1:48">
      <c r="A117" s="98"/>
      <c r="B117" s="98"/>
      <c r="C117" s="98"/>
      <c r="D117" s="98"/>
      <c r="E117" s="98"/>
      <c r="F117" s="98"/>
      <c r="G117" s="98"/>
      <c r="H117" s="98"/>
      <c r="I117" s="98"/>
      <c r="J117" s="98"/>
      <c r="K117" s="98"/>
      <c r="L117" s="98"/>
      <c r="M117" s="98"/>
      <c r="N117" s="98"/>
      <c r="O117" s="98"/>
      <c r="P117" s="98"/>
      <c r="Q117" s="98"/>
      <c r="R117" s="98"/>
      <c r="S117" s="98"/>
      <c r="T117" s="98"/>
      <c r="U117" s="98"/>
      <c r="V117" s="98"/>
      <c r="W117" s="98"/>
      <c r="X117" s="98"/>
      <c r="Y117" s="98"/>
      <c r="Z117" s="98"/>
      <c r="AA117" s="98"/>
      <c r="AB117" s="98"/>
      <c r="AC117" s="98"/>
      <c r="AD117" s="98"/>
      <c r="AE117" s="98"/>
      <c r="AF117" s="98"/>
      <c r="AG117" s="98"/>
      <c r="AH117" s="98"/>
      <c r="AI117" s="98"/>
      <c r="AJ117" s="98"/>
      <c r="AK117" s="98"/>
      <c r="AL117" s="98"/>
      <c r="AM117" s="98"/>
      <c r="AN117" s="98"/>
      <c r="AO117" s="98"/>
      <c r="AP117" s="98"/>
      <c r="AQ117" s="98"/>
      <c r="AR117" s="98"/>
      <c r="AS117" s="98"/>
      <c r="AT117" s="98"/>
      <c r="AU117" s="98"/>
      <c r="AV117" s="98"/>
    </row>
    <row r="118" spans="1:48">
      <c r="A118" s="98"/>
      <c r="B118" s="98"/>
      <c r="C118" s="98"/>
      <c r="D118" s="98"/>
      <c r="E118" s="98"/>
      <c r="F118" s="98"/>
      <c r="G118" s="98"/>
      <c r="H118" s="98"/>
      <c r="I118" s="98"/>
      <c r="J118" s="98"/>
      <c r="K118" s="98"/>
      <c r="L118" s="98"/>
      <c r="M118" s="98"/>
      <c r="N118" s="98"/>
      <c r="O118" s="98"/>
      <c r="P118" s="98"/>
      <c r="Q118" s="98"/>
      <c r="R118" s="98"/>
      <c r="S118" s="98"/>
      <c r="T118" s="98"/>
      <c r="U118" s="98"/>
      <c r="V118" s="98"/>
      <c r="W118" s="98"/>
      <c r="X118" s="98"/>
      <c r="Y118" s="98"/>
      <c r="Z118" s="98"/>
      <c r="AA118" s="98"/>
      <c r="AB118" s="98"/>
      <c r="AC118" s="98"/>
      <c r="AD118" s="98"/>
      <c r="AE118" s="98"/>
      <c r="AF118" s="98"/>
      <c r="AG118" s="98"/>
      <c r="AH118" s="98"/>
      <c r="AI118" s="98"/>
      <c r="AJ118" s="98"/>
      <c r="AK118" s="98"/>
      <c r="AL118" s="98"/>
      <c r="AM118" s="98"/>
      <c r="AN118" s="98"/>
      <c r="AO118" s="98"/>
      <c r="AP118" s="98"/>
      <c r="AQ118" s="98"/>
      <c r="AR118" s="98"/>
      <c r="AS118" s="98"/>
      <c r="AT118" s="98"/>
      <c r="AU118" s="98"/>
      <c r="AV118" s="98"/>
    </row>
    <row r="119" spans="1:48">
      <c r="A119" s="98"/>
      <c r="B119" s="98"/>
      <c r="C119" s="98"/>
      <c r="D119" s="98"/>
      <c r="E119" s="98"/>
      <c r="F119" s="98"/>
      <c r="G119" s="98"/>
      <c r="H119" s="98"/>
      <c r="I119" s="98"/>
      <c r="J119" s="98"/>
      <c r="K119" s="98"/>
      <c r="L119" s="98"/>
      <c r="M119" s="98"/>
      <c r="N119" s="98"/>
      <c r="O119" s="98"/>
      <c r="P119" s="98"/>
      <c r="Q119" s="98"/>
      <c r="R119" s="98"/>
      <c r="S119" s="98"/>
      <c r="T119" s="98"/>
      <c r="U119" s="98"/>
      <c r="V119" s="98"/>
      <c r="W119" s="98"/>
      <c r="X119" s="98"/>
      <c r="Y119" s="98"/>
      <c r="Z119" s="98"/>
      <c r="AA119" s="98"/>
      <c r="AB119" s="98"/>
      <c r="AC119" s="98"/>
      <c r="AD119" s="98"/>
      <c r="AE119" s="98"/>
      <c r="AF119" s="98"/>
      <c r="AG119" s="98"/>
      <c r="AH119" s="98"/>
      <c r="AI119" s="98"/>
      <c r="AJ119" s="98"/>
      <c r="AK119" s="98"/>
      <c r="AL119" s="98"/>
      <c r="AM119" s="98"/>
      <c r="AN119" s="98"/>
      <c r="AO119" s="98"/>
      <c r="AP119" s="98"/>
      <c r="AQ119" s="98"/>
      <c r="AR119" s="98"/>
      <c r="AS119" s="98"/>
      <c r="AT119" s="98"/>
      <c r="AU119" s="98"/>
      <c r="AV119" s="98"/>
    </row>
    <row r="120" spans="1:48">
      <c r="A120" s="98"/>
      <c r="B120" s="98"/>
      <c r="C120" s="98"/>
      <c r="D120" s="98"/>
      <c r="E120" s="98"/>
      <c r="F120" s="98"/>
      <c r="G120" s="98"/>
      <c r="H120" s="98"/>
      <c r="I120" s="98"/>
      <c r="J120" s="98"/>
      <c r="K120" s="98"/>
      <c r="L120" s="98"/>
      <c r="M120" s="98"/>
      <c r="N120" s="98"/>
      <c r="O120" s="98"/>
      <c r="P120" s="98"/>
      <c r="Q120" s="98"/>
      <c r="R120" s="98"/>
      <c r="S120" s="98"/>
      <c r="T120" s="98"/>
      <c r="U120" s="98"/>
      <c r="V120" s="98"/>
      <c r="W120" s="98"/>
      <c r="X120" s="98"/>
      <c r="Y120" s="98"/>
      <c r="Z120" s="98"/>
      <c r="AA120" s="98"/>
      <c r="AB120" s="98"/>
      <c r="AC120" s="98"/>
      <c r="AD120" s="98"/>
      <c r="AE120" s="98"/>
      <c r="AF120" s="98"/>
      <c r="AG120" s="98"/>
      <c r="AH120" s="98"/>
      <c r="AI120" s="98"/>
      <c r="AJ120" s="98"/>
      <c r="AK120" s="98"/>
      <c r="AL120" s="98"/>
      <c r="AM120" s="98"/>
      <c r="AN120" s="98"/>
      <c r="AO120" s="98"/>
      <c r="AP120" s="98"/>
      <c r="AQ120" s="98"/>
      <c r="AR120" s="98"/>
      <c r="AS120" s="98"/>
      <c r="AT120" s="98"/>
      <c r="AU120" s="98"/>
      <c r="AV120" s="98"/>
    </row>
    <row r="121" spans="1:48">
      <c r="A121" s="98"/>
      <c r="B121" s="98"/>
      <c r="C121" s="98"/>
      <c r="D121" s="98"/>
      <c r="E121" s="98"/>
      <c r="F121" s="98"/>
      <c r="G121" s="98"/>
      <c r="H121" s="98"/>
      <c r="I121" s="98"/>
      <c r="J121" s="98"/>
      <c r="K121" s="98"/>
      <c r="L121" s="98"/>
      <c r="M121" s="98"/>
      <c r="N121" s="98"/>
      <c r="O121" s="98"/>
      <c r="P121" s="98"/>
      <c r="Q121" s="98"/>
      <c r="R121" s="98"/>
      <c r="S121" s="98"/>
      <c r="T121" s="98"/>
      <c r="U121" s="98"/>
      <c r="V121" s="98"/>
      <c r="W121" s="98"/>
      <c r="X121" s="98"/>
      <c r="Y121" s="98"/>
      <c r="Z121" s="98"/>
      <c r="AA121" s="98"/>
      <c r="AB121" s="98"/>
      <c r="AC121" s="98"/>
      <c r="AD121" s="98"/>
      <c r="AE121" s="98"/>
      <c r="AF121" s="98"/>
      <c r="AG121" s="98"/>
      <c r="AH121" s="98"/>
      <c r="AI121" s="98"/>
      <c r="AJ121" s="98"/>
      <c r="AK121" s="98"/>
      <c r="AL121" s="98"/>
      <c r="AM121" s="98"/>
      <c r="AN121" s="98"/>
      <c r="AO121" s="98"/>
      <c r="AP121" s="98"/>
      <c r="AQ121" s="98"/>
      <c r="AR121" s="98"/>
      <c r="AS121" s="98"/>
      <c r="AT121" s="98"/>
      <c r="AU121" s="98"/>
      <c r="AV121" s="98"/>
    </row>
    <row r="122" spans="1:48">
      <c r="A122" s="98"/>
      <c r="B122" s="98"/>
      <c r="C122" s="98"/>
      <c r="D122" s="98"/>
      <c r="E122" s="98"/>
      <c r="F122" s="98"/>
      <c r="G122" s="98"/>
      <c r="H122" s="98"/>
      <c r="I122" s="98"/>
      <c r="J122" s="98"/>
      <c r="K122" s="98"/>
      <c r="L122" s="98"/>
      <c r="M122" s="98"/>
      <c r="N122" s="98"/>
      <c r="O122" s="98"/>
      <c r="P122" s="98"/>
      <c r="Q122" s="98"/>
      <c r="R122" s="98"/>
      <c r="S122" s="98"/>
      <c r="T122" s="98"/>
      <c r="U122" s="98"/>
      <c r="V122" s="98"/>
      <c r="W122" s="98"/>
      <c r="X122" s="98"/>
      <c r="Y122" s="98"/>
      <c r="Z122" s="98"/>
      <c r="AA122" s="98"/>
      <c r="AB122" s="98"/>
      <c r="AC122" s="98"/>
      <c r="AD122" s="98"/>
      <c r="AE122" s="98"/>
      <c r="AF122" s="98"/>
      <c r="AG122" s="98"/>
      <c r="AH122" s="98"/>
      <c r="AI122" s="98"/>
      <c r="AJ122" s="98"/>
      <c r="AK122" s="98"/>
      <c r="AL122" s="98"/>
      <c r="AM122" s="98"/>
      <c r="AN122" s="98"/>
      <c r="AO122" s="98"/>
      <c r="AP122" s="98"/>
      <c r="AQ122" s="98"/>
      <c r="AR122" s="98"/>
      <c r="AS122" s="98"/>
      <c r="AT122" s="98"/>
      <c r="AU122" s="98"/>
      <c r="AV122" s="98"/>
    </row>
    <row r="123" spans="1:48">
      <c r="A123" s="98"/>
      <c r="B123" s="98"/>
      <c r="C123" s="98"/>
      <c r="D123" s="98"/>
      <c r="E123" s="98"/>
      <c r="F123" s="98"/>
      <c r="G123" s="98"/>
      <c r="H123" s="98"/>
      <c r="I123" s="98"/>
      <c r="J123" s="98"/>
      <c r="K123" s="98"/>
      <c r="L123" s="98"/>
      <c r="M123" s="98"/>
      <c r="N123" s="98"/>
      <c r="O123" s="98"/>
      <c r="P123" s="98"/>
      <c r="Q123" s="98"/>
      <c r="R123" s="98"/>
      <c r="S123" s="98"/>
      <c r="T123" s="98"/>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98"/>
      <c r="AR123" s="98"/>
      <c r="AS123" s="98"/>
      <c r="AT123" s="98"/>
      <c r="AU123" s="98"/>
      <c r="AV123" s="98"/>
    </row>
    <row r="124" spans="1:48">
      <c r="A124" s="98"/>
      <c r="B124" s="98"/>
      <c r="C124" s="98"/>
      <c r="D124" s="98"/>
      <c r="E124" s="98"/>
      <c r="F124" s="98"/>
      <c r="G124" s="98"/>
      <c r="H124" s="98"/>
      <c r="I124" s="98"/>
      <c r="J124" s="98"/>
      <c r="K124" s="98"/>
      <c r="L124" s="98"/>
      <c r="M124" s="98"/>
      <c r="N124" s="98"/>
      <c r="O124" s="98"/>
      <c r="P124" s="98"/>
      <c r="Q124" s="98"/>
      <c r="R124" s="98"/>
      <c r="S124" s="98"/>
      <c r="T124" s="98"/>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98"/>
      <c r="AR124" s="98"/>
      <c r="AS124" s="98"/>
      <c r="AT124" s="98"/>
      <c r="AU124" s="98"/>
      <c r="AV124" s="98"/>
    </row>
    <row r="125" spans="1:48">
      <c r="A125" s="98"/>
      <c r="B125" s="98"/>
      <c r="C125" s="98"/>
      <c r="D125" s="98"/>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98"/>
      <c r="AR125" s="98"/>
      <c r="AS125" s="98"/>
      <c r="AT125" s="98"/>
      <c r="AU125" s="98"/>
      <c r="AV125" s="98"/>
    </row>
    <row r="126" spans="1:48">
      <c r="A126" s="98"/>
      <c r="B126" s="98"/>
      <c r="C126" s="98"/>
      <c r="D126" s="98"/>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98"/>
      <c r="AR126" s="98"/>
      <c r="AS126" s="98"/>
      <c r="AT126" s="98"/>
      <c r="AU126" s="98"/>
      <c r="AV126" s="98"/>
    </row>
    <row r="127" spans="1:48">
      <c r="A127" s="98"/>
      <c r="B127" s="98"/>
      <c r="C127" s="98"/>
      <c r="D127" s="98"/>
      <c r="E127" s="98"/>
      <c r="F127" s="98"/>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c r="AU127" s="98"/>
      <c r="AV127" s="98"/>
    </row>
    <row r="128" spans="1:48">
      <c r="A128" s="98"/>
      <c r="B128" s="98"/>
      <c r="C128" s="98"/>
      <c r="D128" s="98"/>
      <c r="E128" s="98"/>
      <c r="F128" s="98"/>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c r="AU128" s="98"/>
      <c r="AV128" s="98"/>
    </row>
    <row r="129" spans="1:48">
      <c r="A129" s="98"/>
      <c r="B129" s="98"/>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c r="AU129" s="98"/>
      <c r="AV129" s="98"/>
    </row>
    <row r="130" spans="1:48">
      <c r="A130" s="98"/>
      <c r="B130" s="98"/>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c r="AU130" s="98"/>
      <c r="AV130" s="98"/>
    </row>
    <row r="131" spans="1:48">
      <c r="A131" s="98"/>
      <c r="B131" s="98"/>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c r="AU131" s="98"/>
      <c r="AV131" s="98"/>
    </row>
    <row r="132" spans="1:48">
      <c r="A132" s="98"/>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c r="AU132" s="98"/>
      <c r="AV132" s="98"/>
    </row>
    <row r="133" spans="1:48">
      <c r="A133" s="98"/>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c r="AU133" s="98"/>
      <c r="AV133" s="98"/>
    </row>
    <row r="134" spans="1:48">
      <c r="A134" s="98"/>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c r="AU134" s="98"/>
      <c r="AV134" s="98"/>
    </row>
    <row r="135" spans="1:48">
      <c r="A135" s="98"/>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c r="AU135" s="98"/>
      <c r="AV135" s="98"/>
    </row>
  </sheetData>
  <sheetProtection algorithmName="SHA-512" hashValue="O7eJyldagr3Ku2UoirLihLshk9QjevHSWN1acem7WDwqSxJfbgZkXADmJEc0sgbl6oRZqBntmZWRIpnzKFRtcA==" saltValue="jJQaXAwyldfoyt5S4YgfgQ==" spinCount="100000" sheet="1" formatCells="0" formatColumns="0" formatRows="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Drop Down 1">
              <controlPr defaultSize="0" autoLine="0" autoPict="0" macro="[0]!DropDown1_Change" altText="This drop-down menu includes or excludes &quot;questionable&quot; data from the calculated totals.">
                <anchor moveWithCells="1">
                  <from>
                    <xdr:col>0</xdr:col>
                    <xdr:colOff>222250</xdr:colOff>
                    <xdr:row>1</xdr:row>
                    <xdr:rowOff>114300</xdr:rowOff>
                  </from>
                  <to>
                    <xdr:col>2</xdr:col>
                    <xdr:colOff>641350</xdr:colOff>
                    <xdr:row>2</xdr:row>
                    <xdr:rowOff>190500</xdr:rowOff>
                  </to>
                </anchor>
              </controlPr>
            </control>
          </mc:Choice>
        </mc:AlternateContent>
        <mc:AlternateContent xmlns:mc="http://schemas.openxmlformats.org/markup-compatibility/2006">
          <mc:Choice Requires="x14">
            <control shapeId="7171" r:id="rId5" name="Button 3">
              <controlPr defaultSize="0" print="0" autoFill="0" autoPict="0" macro="[0]!Button3_Click">
                <anchor moveWithCells="1" sizeWithCells="1">
                  <from>
                    <xdr:col>0</xdr:col>
                    <xdr:colOff>12700</xdr:colOff>
                    <xdr:row>17</xdr:row>
                    <xdr:rowOff>0</xdr:rowOff>
                  </from>
                  <to>
                    <xdr:col>3</xdr:col>
                    <xdr:colOff>1905000</xdr:colOff>
                    <xdr:row>18</xdr:row>
                    <xdr:rowOff>12700</xdr:rowOff>
                  </to>
                </anchor>
              </controlPr>
            </control>
          </mc:Choice>
        </mc:AlternateContent>
        <mc:AlternateContent xmlns:mc="http://schemas.openxmlformats.org/markup-compatibility/2006">
          <mc:Choice Requires="x14">
            <control shapeId="7172" r:id="rId6" name="Button 4">
              <controlPr defaultSize="0" print="0" autoFill="0" autoPict="0" macro="[0]!Button4_Click">
                <anchor moveWithCells="1" sizeWithCells="1">
                  <from>
                    <xdr:col>0</xdr:col>
                    <xdr:colOff>38100</xdr:colOff>
                    <xdr:row>51</xdr:row>
                    <xdr:rowOff>0</xdr:rowOff>
                  </from>
                  <to>
                    <xdr:col>3</xdr:col>
                    <xdr:colOff>1879600</xdr:colOff>
                    <xdr:row>52</xdr:row>
                    <xdr:rowOff>114300</xdr:rowOff>
                  </to>
                </anchor>
              </controlPr>
            </control>
          </mc:Choice>
        </mc:AlternateContent>
      </controls>
    </mc:Choice>
  </mc:AlternateContent>
  <tableParts count="5">
    <tablePart r:id="rId7"/>
    <tablePart r:id="rId8"/>
    <tablePart r:id="rId9"/>
    <tablePart r:id="rId10"/>
    <tablePart r:id="rId11"/>
  </tableParts>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0/09/xmldsig#rsa-sha1"/>
    <Reference URI="#idPackageObject" Type="http://www.w3.org/2000/09/xmldsig#Object">
      <DigestMethod Algorithm="http://www.w3.org/2000/09/xmldsig#sha1"/>
      <DigestValue>tO1XxTQ897AbsqBuHzoaxlDv6C8=</DigestValue>
    </Reference>
    <Reference URI="#idOfficeObject" Type="http://www.w3.org/2000/09/xmldsig#Object">
      <DigestMethod Algorithm="http://www.w3.org/2000/09/xmldsig#sha1"/>
      <DigestValue>Pnr5xBsWLxBLAVbjhnDL0sz+TME=</DigestValue>
    </Reference>
    <Reference URI="#idSignedProperties" Type="http://uri.etsi.org/01903#SignedProperties">
      <Transforms>
        <Transform Algorithm="http://www.w3.org/TR/2001/REC-xml-c14n-20010315"/>
      </Transforms>
      <DigestMethod Algorithm="http://www.w3.org/2000/09/xmldsig#sha1"/>
      <DigestValue>cGxGW/UMXkbv5/spSv7LfqGfilk=</DigestValue>
    </Reference>
  </SignedInfo>
  <SignatureValue>e4NQKJnZo1Uhl61pImTtH4ID1OlnIAJst5H8xdcO15VYVfUSSvQj4zE6ya3fXjCJ5UIdLr7QRv4h
/iXHi8XAbMoIbWVRiAcSrsCyLhbM09pCZ6AcrnqZNO6HbuX6OUGSjqnhnBAjmvDvmkcXCxXjL9xp
m69vuG6nlNkBrDe+Yvsou43g8mOe2xfYb85bPiVfzGIUphFgNAZi1iH5B5eLTF/9IAUO2nh1HHxC
dOx9OyyQoqrA4XrHuvBCP+M76CEKFKWBrueEJ6GbXOEfCswYEq8jRasBvsSKJoNKhHHd4f3jjsxE
jKdJ4yD3jy3et0PVDU1ND32M0VsU4rOzC0kq7w==</SignatureValue>
  <KeyInfo>
    <X509Data>
      <X509Certificate>MIIHQjCCBiqgAwIBAgIQCUpWmSRgSG9BCfpFqRvS+jANBgkqhkiG9w0BAQsFADCBkDELMAkGA1UE
BhMCVVMxGDAWBgNVBAoTD1UuUy4gR292ZXJubWVudDEqMCgGA1UECxMhVS5TLiBEZXBhcnRtZW50
IG9mIFRyYW5zcG9ydGF0aW9uMTswOQYDVQQDEzJVLlMuIERlcGFydG1lbnQgb2YgVHJhbnNwb3J0
YXRpb24gU1NQIEFnZW5jeSBDQSBHMzAeFw0xNDA0MTcwMDAwMDBaFw0xNzA0MTYyMzU5NTlaMHEx
CzAJBgNVBAYTAlVTMRgwFgYDVQQKEw9VLlMuIEdvdmVybm1lbnQxGTAXBgNVBAsTEERPVCBIZWFk
cXVhcnRlcnMxDjAMBgNVBAsTBUZUQUhRMR0wGwYDVQQDExRNQVJHQVJFVCBFIFNDSElMTElORzCC
ASIwDQYJKoZIhvcNAQEBBQADggEPADCCAQoCggEBAMkVuis9DZnFFS9elzldMKAKX00kkIgwfpK+
Rq2PdhRetoi92FxdaPvmjSV3L4INF8PB5NJnjY/wv9Yu+UqjAUpfwzQfTxFCEmXYeRJTtQ2X80+r
CLgv1yTIR11aiQxLt5jSQ4/k2HIfeD1uemurdLvbJIqd1D6LLbzRNLn8tue2gE9gpL47rH10iaRb
iV1umCEs6p9RIFe5v3HIuWZeBGWb/wcwVQPN44Lu+RqjSAcGO/WkhgBbi6jo5DE/dyyIrXdXWZXd
NsdLNqjnkJFlKfVUmMmeiWYi7zwkf2o1vlsygpE12SPkFuy5zx3zul8EYg0rUeejyOPCCpFbYEIT
aZ8CAwEAAaOCA7QwggOwMH0GA1UdEQR2MHSgJwYIYIZIAWUDBgagGwQZ02da2CEMLVhCFRWhaFgh
CGsIQqKAQhhD7aAtBgorBgEEAYI3FAIDoB8MHW1hcmdhcmV0LnNjaGlsbGluZ0BhZC5kb3QuZ292
gRptYXJnYXJldC5zY2hpbGxpbmdAZG90LmdvdjCCATcGA1UdHwSCAS4wggEqMIIBJqCCASKgggEe
hlBodHRwOi8vb25zaXRlY3JsLnZlcmlzaWduLmNvbS9VU0RlcGFydG1lbnRvZlRyYW5zcG9ydGF0
aW9uRkFBUElWRzMvTGF0ZXN0Q1JMLmNybIaByWxkYXA6Ly9zc3AtY3JsLWxkYXAudmVyaXNpZ24u
Y29tL2NuPVUuUy4lMjBEZXBhcnRtZW50JTIwb2YlMjBUcmFuc3BvcnRhdGlvbiUyMFNTUCUyMEFn
ZW5jeSUyMENBJTIwRzMsb3U9VS5TLiUyMERlcGFydG1lbnQlMjBvZiUyMFRyYW5zcG9ydGF0aW9u
LG89VS5TLiUyMEdvdmVybm1lbnQsYz1VUz9jZXJ0aWZpY2F0ZXJldm9jYXRpb25saXN0O2JpbmFy
eTAOBgNVHQ8BAf8EBAMCB4AwHQYDVR0OBBYEFJgHaN6l1KKxuiI32x4SQwgTpSxDMB8GA1UdIwQY
MBaAFPmznM/Beq5uV7Bo+2iWQm3zKkI1MCUGA1UdJQQeMBwGCisGAQQBgjcUAgIGCCsGAQUFBwMC
BgRVHSUAMBAGCWCGSAFlAwYJAQQDAQEAMBcGA1UdIAQQMA4wDAYKYIZIAWUDAgEDDTCCAVAGCCsG
AQUFBwEBBIIBQjCCAT4wKAYIKwYBBQUHMAGGHGh0dHA6Ly9zc3Atb2NzcC52ZXJpc2lnbi5jb20w
PwYIKwYBBQUHMAKGM2h0dHA6Ly9zc3AtYWlhLnZlcmlzaWduLmNvbS9TU1BHMy9Eb1RfQWdlbmN5
X0czLnA3YzCB0AYIKwYBBQUHMAKGgcNsZGFwOi8vc3NwLWFpYS1sZGFwLnZlcmlzaWduLmNvbS9j
bj1VLlMuJTIwRGVwYXJ0bWVudCUyMG9mJTIwVHJhbnNwb3J0YXRpb24lMjBTU1AlMjBBZ2VuY3kl
MjBDQSUyMEczJTJDb3U9VS5TLiUyMERlcGFydG1lbnQlMjBvZiUyMFRyYW5zcG9ydGF0aW9uJTJD
bz1VLlMuJTIwR292ZXJubWVudCUyQ2M9VVM/Y0FDZXJ0aWZpY2F0ZTtiaW5hcnkwDQYJKoZIhvcN
AQELBQADggEBAElSqi1CjklXlK6yjuXqMK+7yQxuh5DOUmL0bAKAVUAl0ZQqDL38Nt7pivFOSZeu
HEDbQUA0k1eonMwR7/tMlmByBGiSrwtPKRhPrXZJV0Z9++3WYsSkkL254zaQBjgfOaf4tsFArRaL
bLixyaAEvYWmXRAtqU7z2vUh1nDOPOY0t2/SwYdYv4QNkVPMOVMMNZZukb1B/yhGqQjkTDCUrFWa
lUbB7dUbiQ/XnyY7GHR20QGS6wVJLvciSfKTaBkKWL2COrZpz0pJfeI/lgt/EJYa8DceuknTcmSl
PCn6JeEwQXlfs3jGgil8T+mJHG8YOJbBdmo83hga6l0ZeRFCip4=</X509Certificate>
    </X509Data>
  </KeyInfo>
  <Object xmlns:mdssi="http://schemas.openxmlformats.org/package/2006/digital-signature" Id="idPackageObject">
    <Manifest>
      <Reference URI="/xl/ctrlProps/ctrlProp3.xml?ContentType=application/vnd.ms-excel.controlproperties+xml">
        <DigestMethod Algorithm="http://www.w3.org/2000/09/xmldsig#sha1"/>
        <DigestValue>7LHYXszdpIsevnwfRoavUgFbz6Q=</DigestValue>
      </Reference>
      <Reference URI="/xl/ctrlProps/ctrlProp4.xml?ContentType=application/vnd.ms-excel.controlproperties+xml">
        <DigestMethod Algorithm="http://www.w3.org/2000/09/xmldsig#sha1"/>
        <DigestValue>Mnt5WKk6Qckpe8ztUhTpy65lFJE=</DigestValue>
      </Reference>
      <Reference URI="/xl/drawings/drawing3.xml?ContentType=application/vnd.openxmlformats-officedocument.drawing+xml">
        <DigestMethod Algorithm="http://www.w3.org/2000/09/xmldsig#sha1"/>
        <DigestValue>2ZY79TAT5FVKlTzheQKNMwn1aUg=</DigestValue>
      </Reference>
      <Reference URI="/xl/styles.xml?ContentType=application/vnd.openxmlformats-officedocument.spreadsheetml.styles+xml">
        <DigestMethod Algorithm="http://www.w3.org/2000/09/xmldsig#sha1"/>
        <DigestValue>3h3asnMcZb3wW08gt76l75dczXI=</DigestValue>
      </Reference>
      <Reference URI="/xl/theme/theme1.xml?ContentType=application/vnd.openxmlformats-officedocument.theme+xml">
        <DigestMethod Algorithm="http://www.w3.org/2000/09/xmldsig#sha1"/>
        <DigestValue>11COsoOOCe9S3Isty5rjumuUHAE=</DigestValue>
      </Reference>
      <Reference URI="/xl/worksheets/sheet7.xml?ContentType=application/vnd.openxmlformats-officedocument.spreadsheetml.worksheet+xml">
        <DigestMethod Algorithm="http://www.w3.org/2000/09/xmldsig#sha1"/>
        <DigestValue>kgZpzvcyHRY5+UbJgDtPxb1rP4o=</DigestValue>
      </Reference>
      <Reference URI="/xl/worksheets/sheet6.xml?ContentType=application/vnd.openxmlformats-officedocument.spreadsheetml.worksheet+xml">
        <DigestMethod Algorithm="http://www.w3.org/2000/09/xmldsig#sha1"/>
        <DigestValue>HZ0iPNT8wzScKKld4dKhO+o+B5U=</DigestValue>
      </Reference>
      <Reference URI="/xl/worksheets/sheet5.xml?ContentType=application/vnd.openxmlformats-officedocument.spreadsheetml.worksheet+xml">
        <DigestMethod Algorithm="http://www.w3.org/2000/09/xmldsig#sha1"/>
        <DigestValue>sQ75s68Kxgjz7+9j8j5UUpnJZXY=</DigestValue>
      </Reference>
      <Reference URI="/xl/sharedStrings.xml?ContentType=application/vnd.openxmlformats-officedocument.spreadsheetml.sharedStrings+xml">
        <DigestMethod Algorithm="http://www.w3.org/2000/09/xmldsig#sha1"/>
        <DigestValue>xypr5aTbjY/pfll79R2d/SHsA9w=</DigestValue>
      </Reference>
      <Reference URI="/xl/tables/table5.xml?ContentType=application/vnd.openxmlformats-officedocument.spreadsheetml.table+xml">
        <DigestMethod Algorithm="http://www.w3.org/2000/09/xmldsig#sha1"/>
        <DigestValue>LVr44/pEb3jbcWT/azLqD3BuzyI=</DigestValue>
      </Reference>
      <Reference URI="/xl/ctrlProps/ctrlProp1.xml?ContentType=application/vnd.ms-excel.controlproperties+xml">
        <DigestMethod Algorithm="http://www.w3.org/2000/09/xmldsig#sha1"/>
        <DigestValue>ZRs0lvZ5aVGCwLqeXBkRZ5E13wA=</DigestValue>
      </Reference>
      <Reference URI="/xl/calcChain.xml?ContentType=application/vnd.openxmlformats-officedocument.spreadsheetml.calcChain+xml">
        <DigestMethod Algorithm="http://www.w3.org/2000/09/xmldsig#sha1"/>
        <DigestValue>1hyhXUOKPEpdOMol75rTHSahV/Y=</DigestValue>
      </Reference>
      <Reference URI="/xl/tables/table1.xml?ContentType=application/vnd.openxmlformats-officedocument.spreadsheetml.table+xml">
        <DigestMethod Algorithm="http://www.w3.org/2000/09/xmldsig#sha1"/>
        <DigestValue>/gtEmT0a1YAiKv4ZMI5I4lR2esk=</DigestValue>
      </Reference>
      <Reference URI="/xl/ctrlProps/ctrlProp2.xml?ContentType=application/vnd.ms-excel.controlproperties+xml">
        <DigestMethod Algorithm="http://www.w3.org/2000/09/xmldsig#sha1"/>
        <DigestValue>7LHYXszdpIsevnwfRoavUgFbz6Q=</DigestValue>
      </Reference>
      <Reference URI="/xl/printerSettings/printerSettings1.bin?ContentType=application/vnd.openxmlformats-officedocument.spreadsheetml.printerSettings">
        <DigestMethod Algorithm="http://www.w3.org/2000/09/xmldsig#sha1"/>
        <DigestValue>ZdDfZwN/ooniH+Xj3ZOtRuYfbNo=</DigestValue>
      </Reference>
      <Reference URI="/xl/tables/table4.xml?ContentType=application/vnd.openxmlformats-officedocument.spreadsheetml.table+xml">
        <DigestMethod Algorithm="http://www.w3.org/2000/09/xmldsig#sha1"/>
        <DigestValue>etAsFnQYLS60mfAA/CfGPzDVGaY=</DigestValue>
      </Reference>
      <Reference URI="/xl/tables/table3.xml?ContentType=application/vnd.openxmlformats-officedocument.spreadsheetml.table+xml">
        <DigestMethod Algorithm="http://www.w3.org/2000/09/xmldsig#sha1"/>
        <DigestValue>06fgLHDPJjX1yb+OAmzpEkq610s=</DigestValue>
      </Reference>
      <Reference URI="/xl/tables/table2.xml?ContentType=application/vnd.openxmlformats-officedocument.spreadsheetml.table+xml">
        <DigestMethod Algorithm="http://www.w3.org/2000/09/xmldsig#sha1"/>
        <DigestValue>2HnAmhXqyGvNIzwXA2sMKup0I38=</DigestValue>
      </Reference>
      <Reference URI="/xl/ctrlProps/ctrlProp5.xml?ContentType=application/vnd.ms-excel.controlproperties+xml">
        <DigestMethod Algorithm="http://www.w3.org/2000/09/xmldsig#sha1"/>
        <DigestValue>PAGTdTlOZCi9YqKk3gMyYKEAE9A=</DigestValue>
      </Reference>
      <Reference URI="/xl/ctrlProps/ctrlProp6.xml?ContentType=application/vnd.ms-excel.controlproperties+xml">
        <DigestMethod Algorithm="http://www.w3.org/2000/09/xmldsig#sha1"/>
        <DigestValue>yu2c02w/reideJMEuhln/NvYqGE=</DigestValue>
      </Reference>
      <Reference URI="/xl/ctrlProps/ctrlProp7.xml?ContentType=application/vnd.ms-excel.controlproperties+xml">
        <DigestMethod Algorithm="http://www.w3.org/2000/09/xmldsig#sha1"/>
        <DigestValue>yu2c02w/reideJMEuhln/NvYqGE=</DigestValue>
      </Reference>
      <Reference URI="/xl/drawings/drawing2.xml?ContentType=application/vnd.openxmlformats-officedocument.drawing+xml">
        <DigestMethod Algorithm="http://www.w3.org/2000/09/xmldsig#sha1"/>
        <DigestValue>qkI1BF/bHqI9HRclXg38zBhcikA=</DigestValue>
      </Reference>
      <Reference URI="/xl/drawings/drawing1.xml?ContentType=application/vnd.openxmlformats-officedocument.drawing+xml">
        <DigestMethod Algorithm="http://www.w3.org/2000/09/xmldsig#sha1"/>
        <DigestValue>HjpcRuuxeO5gvosm6/ITajsRK5k=</DigestValue>
      </Reference>
      <Reference URI="/xl/drawings/vmlDrawing3.vml?ContentType=application/vnd.openxmlformats-officedocument.vmlDrawing">
        <DigestMethod Algorithm="http://www.w3.org/2000/09/xmldsig#sha1"/>
        <DigestValue>Mw0QBIQLYXJZw9n6Ec/qKLcyPjI=</DigestValue>
      </Reference>
      <Reference URI="/xl/drawings/drawing4.xml?ContentType=application/vnd.openxmlformats-officedocument.drawing+xml">
        <DigestMethod Algorithm="http://www.w3.org/2000/09/xmldsig#sha1"/>
        <DigestValue>OLYqaoFxZ70PY4v2L7NFK3tlyjo=</DigestValue>
      </Reference>
      <Reference URI="/xl/worksheets/sheet3.xml?ContentType=application/vnd.openxmlformats-officedocument.spreadsheetml.worksheet+xml">
        <DigestMethod Algorithm="http://www.w3.org/2000/09/xmldsig#sha1"/>
        <DigestValue>QCFn2ak6YwReTcZTzntNmXZYyhs=</DigestValue>
      </Reference>
      <Reference URI="/xl/drawings/vmlDrawing5.vml?ContentType=application/vnd.openxmlformats-officedocument.vmlDrawing">
        <DigestMethod Algorithm="http://www.w3.org/2000/09/xmldsig#sha1"/>
        <DigestValue>GJWoeQPOlM0nEMgc5zfrv3d59Vg=</DigestValue>
      </Reference>
      <Reference URI="/xl/charts/chart1.xml?ContentType=application/vnd.openxmlformats-officedocument.drawingml.chart+xml">
        <DigestMethod Algorithm="http://www.w3.org/2000/09/xmldsig#sha1"/>
        <DigestValue>jXe+1nQMKvVq5zPSLVtgr2fD9ME=</DigestValue>
      </Reference>
      <Reference URI="/xl/charts/chart2.xml?ContentType=application/vnd.openxmlformats-officedocument.drawingml.chart+xml">
        <DigestMethod Algorithm="http://www.w3.org/2000/09/xmldsig#sha1"/>
        <DigestValue>IGnwIM4Wzcim1GibGiR/4vTiIQs=</DigestValue>
      </Reference>
      <Reference URI="/xl/vbaProject.bin?ContentType=application/vnd.ms-office.vbaProject">
        <DigestMethod Algorithm="http://www.w3.org/2000/09/xmldsig#sha1"/>
        <DigestValue>KpwaouPpOtcomkUZ1n0//Jmo78M=</DigestValue>
      </Reference>
      <Reference URI="/xl/worksheets/sheet4.xml?ContentType=application/vnd.openxmlformats-officedocument.spreadsheetml.worksheet+xml">
        <DigestMethod Algorithm="http://www.w3.org/2000/09/xmldsig#sha1"/>
        <DigestValue>ptoJqkNl4DOsenBdA0OhR1le42M=</DigestValue>
      </Reference>
      <Reference URI="/xl/workbook.xml?ContentType=application/vnd.ms-excel.sheet.macroEnabled.main+xml">
        <DigestMethod Algorithm="http://www.w3.org/2000/09/xmldsig#sha1"/>
        <DigestValue>ImGUFJoYCEhhnr6VtgcmZTVcwvw=</DigestValue>
      </Reference>
      <Reference URI="/xl/drawings/drawing6.xml?ContentType=application/vnd.openxmlformats-officedocument.drawing+xml">
        <DigestMethod Algorithm="http://www.w3.org/2000/09/xmldsig#sha1"/>
        <DigestValue>iWcJNEpVO06y4RhRF5swjy3hf4c=</DigestValue>
      </Reference>
      <Reference URI="/xl/worksheets/sheet2.xml?ContentType=application/vnd.openxmlformats-officedocument.spreadsheetml.worksheet+xml">
        <DigestMethod Algorithm="http://www.w3.org/2000/09/xmldsig#sha1"/>
        <DigestValue>7x4MXdB90gzEiE1WcM4Y9uzUeMM=</DigestValue>
      </Reference>
      <Reference URI="/xl/worksheets/sheet1.xml?ContentType=application/vnd.openxmlformats-officedocument.spreadsheetml.worksheet+xml">
        <DigestMethod Algorithm="http://www.w3.org/2000/09/xmldsig#sha1"/>
        <DigestValue>wVhTWGwYt19WAA1FsDvYr39r/yg=</DigestValue>
      </Reference>
      <Reference URI="/xl/drawings/vmlDrawing1.vml?ContentType=application/vnd.openxmlformats-officedocument.vmlDrawing">
        <DigestMethod Algorithm="http://www.w3.org/2000/09/xmldsig#sha1"/>
        <DigestValue>2jrpOan6Jht91LjggYdqbb4Q2ww=</DigestValue>
      </Reference>
      <Reference URI="/xl/drawings/drawing5.xml?ContentType=application/vnd.openxmlformats-officedocument.drawing+xml">
        <DigestMethod Algorithm="http://www.w3.org/2000/09/xmldsig#sha1"/>
        <DigestValue>7YZDZyni6X9avOTIAl7nWxDfIYY=</DigestValue>
      </Reference>
      <Reference URI="/xl/drawings/vmlDrawing2.vml?ContentType=application/vnd.openxmlformats-officedocument.vmlDrawing">
        <DigestMethod Algorithm="http://www.w3.org/2000/09/xmldsig#sha1"/>
        <DigestValue>s+2S06ijc6nMn78vw/HTcqcIgEM=</DigestValue>
      </Reference>
      <Reference URI="/xl/drawings/vmlDrawing4.vml?ContentType=application/vnd.openxmlformats-officedocument.vmlDrawing">
        <DigestMethod Algorithm="http://www.w3.org/2000/09/xmldsig#sha1"/>
        <DigestValue>xC1dvDK9OBSyLup9ggP6c3uZkTU=</DigestValue>
      </Reference>
      <Reference URI="/_rels/.rels?ContentType=application/vnd.openxmlformats-package.relationships+xml">
        <Transforms>
          <Transform Algorithm="http://schemas.openxmlformats.org/package/2006/RelationshipTransform">
            <mdssi:RelationshipReference SourceId="rId1"/>
          </Transform>
          <Transform Algorithm="http://www.w3.org/TR/2001/REC-xml-c14n-20010315"/>
        </Transforms>
        <DigestMethod Algorithm="http://www.w3.org/2000/09/xmldsig#sha1"/>
        <DigestValue>+nAd0bim5u961Z6hkrztwiSj8HA=</DigestValue>
      </Reference>
      <Reference URI="/xl/worksheets/_rels/sheet1.xml.rels?ContentType=application/vnd.openxmlformats-package.relationships+xml">
        <Transforms>
          <Transform Algorithm="http://schemas.openxmlformats.org/package/2006/RelationshipTransform">
            <mdssi:RelationshipReference SourceId="rId1"/>
          </Transform>
          <Transform Algorithm="http://www.w3.org/TR/2001/REC-xml-c14n-20010315"/>
        </Transforms>
        <DigestMethod Algorithm="http://www.w3.org/2000/09/xmldsig#sha1"/>
        <DigestValue>kMAgwaD7BrCeUErUsWW93TulpTs=</DigestValue>
      </Reference>
      <Reference URI="/xl/drawings/_rels/drawing6.xml.rels?ContentType=application/vnd.openxmlformats-package.relationships+xml">
        <Transforms>
          <Transform Algorithm="http://schemas.openxmlformats.org/package/2006/RelationshipTransform">
            <mdssi:RelationshipReference SourceId="rId2"/>
            <mdssi:RelationshipReference SourceId="rId1"/>
          </Transform>
          <Transform Algorithm="http://www.w3.org/TR/2001/REC-xml-c14n-20010315"/>
        </Transforms>
        <DigestMethod Algorithm="http://www.w3.org/2000/09/xmldsig#sha1"/>
        <DigestValue>vFawQBYOTvM+ostn3zKn12uEtWU=</DigestValue>
      </Reference>
      <Reference URI="/xl/worksheets/_rels/sheet6.xml.rels?ContentType=application/vnd.openxmlformats-package.relationships+xml">
        <Transforms>
          <Transform Algorithm="http://schemas.openxmlformats.org/package/2006/RelationshipTransform">
            <mdssi:RelationshipReference SourceId="rId3"/>
            <mdssi:RelationshipReference SourceId="rId2"/>
            <mdssi:RelationshipReference SourceId="rId1"/>
          </Transform>
          <Transform Algorithm="http://www.w3.org/TR/2001/REC-xml-c14n-20010315"/>
        </Transforms>
        <DigestMethod Algorithm="http://www.w3.org/2000/09/xmldsig#sha1"/>
        <DigestValue>YH5hF+31Af0KkJztqcXOEunmC3g=</DigestValue>
      </Reference>
      <Reference URI="/xl/worksheets/_rels/sheet3.xml.rels?ContentType=application/vnd.openxmlformats-package.relationships+xml">
        <Transforms>
          <Transform Algorithm="http://schemas.openxmlformats.org/package/2006/RelationshipTransform">
            <mdssi:RelationshipReference SourceId="rId3"/>
            <mdssi:RelationshipReference SourceId="rId2"/>
            <mdssi:RelationshipReference SourceId="rId1"/>
          </Transform>
          <Transform Algorithm="http://www.w3.org/TR/2001/REC-xml-c14n-20010315"/>
        </Transforms>
        <DigestMethod Algorithm="http://www.w3.org/2000/09/xmldsig#sha1"/>
        <DigestValue>rArP9MP6Vsy+vRNCrf6E6DLt6DY=</DigestValue>
      </Reference>
      <Reference URI="/xl/worksheets/_rels/sheet4.xml.rels?ContentType=application/vnd.openxmlformats-package.relationships+xml">
        <Transforms>
          <Transform Algorithm="http://schemas.openxmlformats.org/package/2006/RelationshipTransform">
            <mdssi:RelationshipReference SourceId="rId3"/>
            <mdssi:RelationshipReference SourceId="rId2"/>
            <mdssi:RelationshipReference SourceId="rId1"/>
          </Transform>
          <Transform Algorithm="http://www.w3.org/TR/2001/REC-xml-c14n-20010315"/>
        </Transforms>
        <DigestMethod Algorithm="http://www.w3.org/2000/09/xmldsig#sha1"/>
        <DigestValue>2O4kon3Kw/vITNKJVN+Ip38JfUU=</DigestValue>
      </Reference>
      <Reference URI="/xl/worksheets/_rels/sheet5.xml.rels?ContentType=application/vnd.openxmlformats-package.relationships+xml">
        <Transforms>
          <Transform Algorithm="http://schemas.openxmlformats.org/package/2006/RelationshipTransform">
            <mdssi:RelationshipReference SourceId="rId3"/>
            <mdssi:RelationshipReference SourceId="rId2"/>
            <mdssi:RelationshipReference SourceId="rId1"/>
          </Transform>
          <Transform Algorithm="http://www.w3.org/TR/2001/REC-xml-c14n-20010315"/>
        </Transforms>
        <DigestMethod Algorithm="http://www.w3.org/2000/09/xmldsig#sha1"/>
        <DigestValue>wVXPD20X2EO93u6lOxszrHjPrSA=</DigestValue>
      </Reference>
      <Reference URI="/xl/_rels/workbook.xml.rels?ContentType=application/vnd.openxmlformats-package.relationships+xml">
        <Transforms>
          <Transform Algorithm="http://schemas.openxmlformats.org/package/2006/RelationshipTransform">
            <mdssi:RelationshipReference SourceId="rId8"/>
            <mdssi:RelationshipReference SourceId="rId3"/>
            <mdssi:RelationshipReference SourceId="rId7"/>
            <mdssi:RelationshipReference SourceId="rId12"/>
            <mdssi:RelationshipReference SourceId="rId2"/>
            <mdssi:RelationshipReference SourceId="rId1"/>
            <mdssi:RelationshipReference SourceId="rId6"/>
            <mdssi:RelationshipReference SourceId="rId11"/>
            <mdssi:RelationshipReference SourceId="rId5"/>
            <mdssi:RelationshipReference SourceId="rId10"/>
            <mdssi:RelationshipReference SourceId="rId4"/>
            <mdssi:RelationshipReference SourceId="rId9"/>
          </Transform>
          <Transform Algorithm="http://www.w3.org/TR/2001/REC-xml-c14n-20010315"/>
        </Transforms>
        <DigestMethod Algorithm="http://www.w3.org/2000/09/xmldsig#sha1"/>
        <DigestValue>6SH9kz/vDwaBxXgmQOIDgWWJhHw=</DigestValue>
      </Reference>
      <Reference URI="/xl/worksheets/_rels/sheet7.xml.rels?ContentType=application/vnd.openxmlformats-package.relationships+xml">
        <Transforms>
          <Transform Algorithm="http://schemas.openxmlformats.org/package/2006/RelationshipTransform">
            <mdssi:RelationshipReference SourceId="rId8"/>
            <mdssi:RelationshipReference SourceId="rId3"/>
            <mdssi:RelationshipReference SourceId="rId7"/>
            <mdssi:RelationshipReference SourceId="rId2"/>
            <mdssi:RelationshipReference SourceId="rId1"/>
            <mdssi:RelationshipReference SourceId="rId6"/>
            <mdssi:RelationshipReference SourceId="rId11"/>
            <mdssi:RelationshipReference SourceId="rId5"/>
            <mdssi:RelationshipReference SourceId="rId10"/>
            <mdssi:RelationshipReference SourceId="rId4"/>
            <mdssi:RelationshipReference SourceId="rId9"/>
          </Transform>
          <Transform Algorithm="http://www.w3.org/TR/2001/REC-xml-c14n-20010315"/>
        </Transforms>
        <DigestMethod Algorithm="http://www.w3.org/2000/09/xmldsig#sha1"/>
        <DigestValue>UdMz3cN8+giZIX9FJdyt0fypAlw=</DigestValue>
      </Reference>
    </Manifest>
    <SignatureProperties>
      <SignatureProperty Id="idSignatureTime" Target="#idPackageSignature">
        <mdssi:SignatureTime>
          <mdssi:Format>YYYY-MM-DDThh:mm:ssTZD</mdssi:Format>
          <mdssi:Value>2016-10-27T14:58:35Z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Publication to NTD Website</SignatureComments>
          <WindowsVersion>6.1</WindowsVersion>
          <OfficeVersion>14.0</OfficeVersion>
          <ApplicationVersion>14.0</ApplicationVersion>
          <Monitors>2</Monitors>
          <HorizontalResolution>1680</HorizontalResolution>
          <VerticalResolution>1050</VerticalResolution>
          <ColorDepth>32</ColorDepth>
          <SignatureProviderId>{00000000-0000-0000-0000-000000000000}</SignatureProviderId>
          <SignatureProviderUrl/>
          <SignatureProviderDetails>9</SignatureProviderDetails>
          <ManifestHashAlgorithm>http://www.w3.org/2000/09/xmldsig#sha1</ManifestHashAlgorithm>
          <SignatureType>1</SignatureType>
        </SignatureInfoV1>
      </SignatureProperty>
    </SignatureProperties>
  </Object>
  <Object>
    <xd:QualifyingProperties xmlns:xd="http://uri.etsi.org/01903/v1.3.2#" Target="#idPackageSignature">
      <xd:SignedProperties Id="idSignedProperties">
        <xd:SignedSignatureProperties>
          <xd:SigningTime>2016-10-27T14:58:35Z</xd:SigningTime>
          <xd:SigningCertificate>
            <xd:Cert>
              <xd:CertDigest>
                <DigestMethod Algorithm="http://www.w3.org/2000/09/xmldsig#sha1"/>
                <DigestValue>0AsyhQyeT653uUb1UEB87msycMA=</DigestValue>
              </xd:CertDigest>
              <xd:IssuerSerial>
                <X509IssuerName>CN=U.S. Department of Transportation SSP Agency CA G3, OU=U.S. Department of Transportation, O=U.S. Government, C=US</X509IssuerName>
                <X509SerialNumber>12349038349988458121658969282152485626</X509SerialNumber>
              </xd:IssuerSerial>
            </xd:Cert>
          </xd:SigningCertificate>
          <xd:SignaturePolicyIdentifier>
            <xd:SignaturePolicyImplied/>
          </xd:SignaturePolicyIdentifier>
        </xd:SignedSignatureProperties>
      </xd:Signed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BF60293C9D9284CB7C485BA9D5BD77C" ma:contentTypeVersion="5" ma:contentTypeDescription="Create a new document." ma:contentTypeScope="" ma:versionID="def61295096b73abb465db668c2143ab">
  <xsd:schema xmlns:xsd="http://www.w3.org/2001/XMLSchema" xmlns:xs="http://www.w3.org/2001/XMLSchema" xmlns:p="http://schemas.microsoft.com/office/2006/metadata/properties" xmlns:ns2="2ee2ec68-b35e-4792-a967-e57b2bc75bac" xmlns:ns3="8deb4750-5773-4159-bdf5-1d7ad83ac793" targetNamespace="http://schemas.microsoft.com/office/2006/metadata/properties" ma:root="true" ma:fieldsID="57a2485e76aa6b9f6b991747ecfcf152" ns2:_="" ns3:_="">
    <xsd:import namespace="2ee2ec68-b35e-4792-a967-e57b2bc75bac"/>
    <xsd:import namespace="8deb4750-5773-4159-bdf5-1d7ad83ac793"/>
    <xsd:element name="properties">
      <xsd:complexType>
        <xsd:sequence>
          <xsd:element name="documentManagement">
            <xsd:complexType>
              <xsd:all>
                <xsd:element ref="ns2:od8240bc2e294150a5e0e2255808c901"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ee2ec68-b35e-4792-a967-e57b2bc75bac" elementFormDefault="qualified">
    <xsd:import namespace="http://schemas.microsoft.com/office/2006/documentManagement/types"/>
    <xsd:import namespace="http://schemas.microsoft.com/office/infopath/2007/PartnerControls"/>
    <xsd:element name="od8240bc2e294150a5e0e2255808c901" ma:index="9" nillable="true" ma:taxonomy="true" ma:internalName="od8240bc2e294150a5e0e2255808c901" ma:taxonomyFieldName="Tags" ma:displayName="Tags" ma:readOnly="false" ma:default="" ma:fieldId="{8d8240bc-2e29-4150-a5e0-e2255808c901}" ma:taxonomyMulti="true" ma:sspId="1dd7964a-3b7f-4702-81d2-fa7d8543427e" ma:termSetId="b10a6ac4-d3fa-42cb-87a3-aafc1b25b1f0" ma:anchorId="00000000-0000-0000-0000-000000000000"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8deb4750-5773-4159-bdf5-1d7ad83ac793"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265434eb-0443-4bea-8b85-98ca70dbf8e3}" ma:internalName="TaxCatchAll" ma:showField="CatchAllData" ma:web="8deb4750-5773-4159-bdf5-1d7ad83ac79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od8240bc2e294150a5e0e2255808c901 xmlns="2ee2ec68-b35e-4792-a967-e57b2bc75bac">
      <Terms xmlns="http://schemas.microsoft.com/office/infopath/2007/PartnerControls"/>
    </od8240bc2e294150a5e0e2255808c901>
    <TaxCatchAll xmlns="8deb4750-5773-4159-bdf5-1d7ad83ac793"/>
  </documentManagement>
</p:properties>
</file>

<file path=customXml/itemProps1.xml><?xml version="1.0" encoding="utf-8"?>
<ds:datastoreItem xmlns:ds="http://schemas.openxmlformats.org/officeDocument/2006/customXml" ds:itemID="{2D1D5CD6-AC06-4ADF-AA93-EDBCDD1A18B3}"/>
</file>

<file path=customXml/itemProps2.xml><?xml version="1.0" encoding="utf-8"?>
<ds:datastoreItem xmlns:ds="http://schemas.openxmlformats.org/officeDocument/2006/customXml" ds:itemID="{3C1421C5-3A36-4FD4-BD6B-2DD3043EAEE4}"/>
</file>

<file path=customXml/itemProps3.xml><?xml version="1.0" encoding="utf-8"?>
<ds:datastoreItem xmlns:ds="http://schemas.openxmlformats.org/officeDocument/2006/customXml" ds:itemID="{1DE02AA8-14D2-4B65-A678-E0BC80E855C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Read Me</vt:lpstr>
      <vt:lpstr>Data Dictionary</vt:lpstr>
      <vt:lpstr>All Employees by Mode</vt:lpstr>
      <vt:lpstr>Full Time Employees by Mode</vt:lpstr>
      <vt:lpstr>Part Time Employees by Mode</vt:lpstr>
      <vt:lpstr>Agency Totals</vt:lpstr>
      <vt:lpstr>Summary Tables</vt:lpstr>
      <vt:lpstr>TitleRegion1.f3.ab4.7</vt:lpstr>
      <vt:lpstr>TitleRegion2.e8.ab17.7</vt:lpstr>
      <vt:lpstr>TitleRegion3.b23.ab38.7</vt:lpstr>
      <vt:lpstr>TitleRegion4.e42.ab51.7</vt:lpstr>
      <vt:lpstr>TitleRegion5.d57.ab113.7</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c:creator>
  <cp:lastModifiedBy>Matt</cp:lastModifiedBy>
  <dcterms:created xsi:type="dcterms:W3CDTF">2013-11-01T17:32:10Z</dcterms:created>
  <dcterms:modified xsi:type="dcterms:W3CDTF">2016-09-30T20:31:01Z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a18f8176-0cf5-4908-9a9a-cb4f55181a49</vt:lpwstr>
  </property>
  <property fmtid="{D5CDD505-2E9C-101B-9397-08002B2CF9AE}" pid="3" name="ContentTypeId">
    <vt:lpwstr>0x0101009BF60293C9D9284CB7C485BA9D5BD77C</vt:lpwstr>
  </property>
  <property fmtid="{D5CDD505-2E9C-101B-9397-08002B2CF9AE}" pid="4" name="Tags">
    <vt:lpwstr/>
  </property>
</Properties>
</file>