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505" windowWidth="14805" windowHeight="8010"/>
  </bookViews>
  <sheets>
    <sheet name="Sheet1" sheetId="1" r:id="rId1"/>
    <sheet name="Sheet2" sheetId="2" r:id="rId2"/>
    <sheet name="Sheet3" sheetId="3" r:id="rId3"/>
    <sheet name="HeaderFooter" sheetId="27" state="hidden" r:id="rId4"/>
    <sheet name="ProtectionSample" sheetId="21" state="hidden" r:id="rId5"/>
    <sheet name="TableRanges" sheetId="8" state="hidden" r:id="rId6"/>
    <sheet name="FormatTable" sheetId="9" state="hidden" r:id="rId7"/>
    <sheet name="Custom Table Style" sheetId="10" state="hidden" r:id="rId8"/>
    <sheet name="Duplicate Table Style" sheetId="11" state="hidden" r:id="rId9"/>
    <sheet name="cfBooks" sheetId="4" state="hidden" r:id="rId10"/>
    <sheet name="SearchSample" sheetId="20" state="hidden" r:id="rId11"/>
    <sheet name="SortSample" sheetId="19" state="hidden" r:id="rId12"/>
    <sheet name="cfTasks" sheetId="7" state="hidden" r:id="rId13"/>
    <sheet name="chartTask1" sheetId="12" state="hidden" r:id="rId14"/>
    <sheet name="chartTask2" sheetId="13" state="hidden" r:id="rId15"/>
    <sheet name="chartTask3" sheetId="14" state="hidden" r:id="rId16"/>
    <sheet name="chartTask4" sheetId="15" state="hidden" r:id="rId17"/>
    <sheet name="chartTask5" sheetId="16" state="hidden" r:id="rId18"/>
    <sheet name="chartStock" sheetId="17" state="hidden" r:id="rId19"/>
    <sheet name="chartScatter" sheetId="18" state="hidden" r:id="rId20"/>
    <sheet name="Grouping" sheetId="22" state="hidden" r:id="rId21"/>
    <sheet name="Grouping and outline" sheetId="23" state="hidden" r:id="rId22"/>
    <sheet name="Regional sales" sheetId="25" state="hidden" r:id="rId23"/>
    <sheet name="Data validation sample" sheetId="26" state="hidden" r:id="rId24"/>
  </sheets>
  <definedNames>
    <definedName name="_xlnm.Print_Area" localSheetId="19">chartScatter!$B$2:$L$52</definedName>
    <definedName name="_xlnm.Print_Area" localSheetId="18">chartStock!$B$2:$N$16</definedName>
    <definedName name="_xlnm.Print_Area" localSheetId="13">chartTask1!$B$2:$K$15</definedName>
    <definedName name="_xlnm.Print_Area" localSheetId="14">chartTask2!$B$1:$K$16</definedName>
    <definedName name="_xlnm.Print_Area" localSheetId="15">chartTask3!$B$2:$N$16</definedName>
    <definedName name="_xlnm.Print_Area" localSheetId="16">chartTask4!$B$1:$L$16</definedName>
    <definedName name="_xlnm.Print_Area" localSheetId="17">chartTask5!$B$2:$L$16</definedName>
    <definedName name="_xlnm.Print_Area" localSheetId="10">SearchSample!$B$2:$B$14</definedName>
    <definedName name="_xlnm.Print_Area" localSheetId="11">SortSample!$B$2:$H$18</definedName>
  </definedNames>
  <calcPr calcId="145621"/>
</workbook>
</file>

<file path=xl/calcChain.xml><?xml version="1.0" encoding="utf-8"?>
<calcChain xmlns="http://schemas.openxmlformats.org/spreadsheetml/2006/main">
  <c r="F13" i="23" l="1"/>
  <c r="E13" i="23"/>
  <c r="D13" i="23"/>
  <c r="C13" i="23"/>
  <c r="G12" i="23"/>
  <c r="G11" i="23"/>
  <c r="G10" i="23"/>
  <c r="G9" i="23"/>
  <c r="F7" i="23"/>
  <c r="E7" i="23"/>
  <c r="D7" i="23"/>
  <c r="C7" i="23"/>
  <c r="G6" i="23"/>
  <c r="G5" i="23"/>
  <c r="G4" i="23"/>
  <c r="G3" i="23"/>
  <c r="F13" i="22"/>
  <c r="E13" i="22"/>
  <c r="D13" i="22"/>
  <c r="C13" i="22"/>
  <c r="G12" i="22"/>
  <c r="G11" i="22"/>
  <c r="G10" i="22"/>
  <c r="G9" i="22"/>
  <c r="F7" i="22"/>
  <c r="E7" i="22"/>
  <c r="D7" i="22"/>
  <c r="C7" i="22"/>
  <c r="G6" i="22"/>
  <c r="G5" i="22"/>
  <c r="G4" i="22"/>
  <c r="G3" i="22"/>
  <c r="E14" i="23" l="1"/>
  <c r="F14" i="23"/>
  <c r="C14" i="22"/>
  <c r="D14" i="23"/>
  <c r="G13" i="23"/>
  <c r="C14" i="23"/>
  <c r="G7" i="23"/>
  <c r="G14" i="23" s="1"/>
  <c r="D14" i="22"/>
  <c r="F14" i="22"/>
  <c r="G13" i="22"/>
  <c r="G7" i="22"/>
  <c r="E14" i="22"/>
  <c r="G14" i="22" l="1"/>
  <c r="F18" i="19" l="1"/>
  <c r="F17" i="19"/>
  <c r="F16" i="19"/>
  <c r="F15" i="19"/>
  <c r="F14" i="19"/>
  <c r="F13" i="19"/>
  <c r="F12" i="19"/>
  <c r="F11" i="19"/>
  <c r="F10" i="19"/>
  <c r="F9" i="19"/>
  <c r="F8" i="19"/>
  <c r="F7" i="19"/>
  <c r="F6" i="19"/>
  <c r="F5" i="19"/>
  <c r="C52" i="18" l="1"/>
  <c r="D52" i="18"/>
  <c r="C51" i="18"/>
  <c r="D51" i="18"/>
  <c r="C3" i="18"/>
  <c r="D3" i="18"/>
  <c r="C4" i="18"/>
  <c r="D4" i="18"/>
  <c r="C5" i="18"/>
  <c r="D5" i="18"/>
  <c r="C6" i="18"/>
  <c r="D6" i="18"/>
  <c r="C7" i="18"/>
  <c r="D7" i="18"/>
  <c r="C8" i="18"/>
  <c r="D8" i="18"/>
  <c r="C9" i="18"/>
  <c r="D9" i="18"/>
  <c r="C10" i="18"/>
  <c r="D10" i="18"/>
  <c r="C11" i="18"/>
  <c r="D11" i="18"/>
  <c r="C12" i="18"/>
  <c r="D12" i="18"/>
  <c r="C13" i="18"/>
  <c r="D13" i="18"/>
  <c r="C14" i="18"/>
  <c r="D14" i="18"/>
  <c r="C15" i="18"/>
  <c r="D15" i="18"/>
  <c r="C16" i="18"/>
  <c r="D16" i="18"/>
  <c r="C17" i="18"/>
  <c r="D17" i="18"/>
  <c r="C18" i="18"/>
  <c r="D18" i="18"/>
  <c r="C19" i="18"/>
  <c r="D19" i="18"/>
  <c r="C20" i="18"/>
  <c r="D20" i="18"/>
  <c r="C21" i="18"/>
  <c r="D21" i="18"/>
  <c r="C22" i="18"/>
  <c r="D22" i="18"/>
  <c r="C23" i="18"/>
  <c r="D23" i="18"/>
  <c r="C24" i="18"/>
  <c r="D24" i="18"/>
  <c r="C25" i="18"/>
  <c r="D25" i="18"/>
  <c r="C26" i="18"/>
  <c r="D26" i="18"/>
  <c r="C27" i="18"/>
  <c r="D27" i="18"/>
  <c r="C28" i="18"/>
  <c r="D28" i="18"/>
  <c r="C29" i="18"/>
  <c r="D29" i="18"/>
  <c r="C30" i="18"/>
  <c r="D30" i="18"/>
  <c r="C31" i="18"/>
  <c r="D31" i="18"/>
  <c r="C32" i="18"/>
  <c r="D32" i="18"/>
  <c r="C33" i="18"/>
  <c r="D33" i="18"/>
  <c r="C34" i="18"/>
  <c r="D34" i="18"/>
  <c r="C35" i="18"/>
  <c r="D35" i="18"/>
  <c r="C36" i="18"/>
  <c r="D36" i="18"/>
  <c r="C37" i="18"/>
  <c r="D37" i="18"/>
  <c r="C38" i="18"/>
  <c r="D38" i="18"/>
  <c r="C39" i="18"/>
  <c r="D39" i="18"/>
  <c r="C40" i="18"/>
  <c r="D40" i="18"/>
  <c r="C41" i="18"/>
  <c r="D41" i="18"/>
  <c r="C42" i="18"/>
  <c r="D42" i="18"/>
  <c r="C43" i="18"/>
  <c r="D43" i="18"/>
  <c r="C44" i="18"/>
  <c r="D44" i="18"/>
  <c r="C45" i="18"/>
  <c r="D45" i="18"/>
  <c r="C46" i="18"/>
  <c r="D46" i="18"/>
  <c r="C47" i="18"/>
  <c r="D47" i="18"/>
  <c r="C48" i="18"/>
  <c r="D48" i="18"/>
  <c r="C49" i="18"/>
  <c r="D49" i="18"/>
  <c r="C50" i="18"/>
  <c r="D50" i="18"/>
  <c r="D2" i="18"/>
  <c r="C2" i="18"/>
  <c r="F4" i="11" l="1"/>
  <c r="F5" i="11"/>
  <c r="F7" i="11" s="1"/>
  <c r="F6" i="11"/>
  <c r="F13" i="11"/>
  <c r="F14" i="11"/>
  <c r="F16" i="11" s="1"/>
  <c r="F15" i="11"/>
  <c r="F3" i="10"/>
  <c r="F4" i="10"/>
  <c r="F5" i="10"/>
  <c r="F3" i="9"/>
  <c r="F4" i="9"/>
  <c r="F5" i="9"/>
  <c r="F6" i="9" l="1"/>
  <c r="F6" i="10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H5" i="4" a="1"/>
  <c r="H12" i="4" s="1"/>
  <c r="F5" i="4"/>
  <c r="H9" i="4" l="1"/>
  <c r="H17" i="4"/>
  <c r="H10" i="4"/>
  <c r="H18" i="4"/>
  <c r="H11" i="4"/>
  <c r="H5" i="4"/>
  <c r="H13" i="4"/>
  <c r="H6" i="4"/>
  <c r="H14" i="4"/>
  <c r="H7" i="4"/>
  <c r="H15" i="4"/>
  <c r="H8" i="4"/>
  <c r="H16" i="4"/>
  <c r="C7" i="7"/>
</calcChain>
</file>

<file path=xl/sharedStrings.xml><?xml version="1.0" encoding="utf-8"?>
<sst xmlns="http://schemas.openxmlformats.org/spreadsheetml/2006/main" count="491" uniqueCount="134">
  <si>
    <t>Author</t>
  </si>
  <si>
    <t>Title</t>
  </si>
  <si>
    <t>Ray Bradbury</t>
  </si>
  <si>
    <t>Dandelion Wine</t>
  </si>
  <si>
    <t>Fahrenheit 451</t>
  </si>
  <si>
    <t>A Sound of Thunder</t>
  </si>
  <si>
    <t>The Martian Chronicles</t>
  </si>
  <si>
    <t>F. Scott Fitzgerald</t>
  </si>
  <si>
    <t>The Beautiful and Damned</t>
  </si>
  <si>
    <t>The Great Gatsby</t>
  </si>
  <si>
    <t>Tender Is the Night</t>
  </si>
  <si>
    <t>Harper Lee</t>
  </si>
  <si>
    <t>To Kill a Mockingbird</t>
  </si>
  <si>
    <t>Ernest Hemingway</t>
  </si>
  <si>
    <t>The Old Man and the Sea</t>
  </si>
  <si>
    <t>A Firewell to Arms</t>
  </si>
  <si>
    <t>J.D. Salinger</t>
  </si>
  <si>
    <t>The Catcher in the Rye</t>
  </si>
  <si>
    <t>Gene Wolfe</t>
  </si>
  <si>
    <t>Nightside the Long Sun</t>
  </si>
  <si>
    <t>Lake of the Long Sun</t>
  </si>
  <si>
    <t>Exodus From the Long Sun</t>
  </si>
  <si>
    <t>DUE DATE</t>
  </si>
  <si>
    <t>Open a portal to another Universe</t>
  </si>
  <si>
    <t>Read The Art of Computer Programming till the end</t>
  </si>
  <si>
    <t>Download VS 2017</t>
  </si>
  <si>
    <t>TO DO</t>
  </si>
  <si>
    <t>Cost (Qtr 1)</t>
  </si>
  <si>
    <t>Cost (Qtr 2)</t>
  </si>
  <si>
    <t>Cost Trend</t>
  </si>
  <si>
    <t>Price</t>
  </si>
  <si>
    <t>Markup</t>
  </si>
  <si>
    <t>Visit the DevCon 2015</t>
  </si>
  <si>
    <t>Buy the DevExpress Spreadsheet</t>
  </si>
  <si>
    <t>Geitost</t>
  </si>
  <si>
    <t>Konbu</t>
  </si>
  <si>
    <t>Chocolade</t>
  </si>
  <si>
    <t>Discount</t>
  </si>
  <si>
    <t>Quantity</t>
  </si>
  <si>
    <t>Product</t>
  </si>
  <si>
    <t>Total:</t>
  </si>
  <si>
    <t>Amount</t>
  </si>
  <si>
    <t>Custom Table Style Based on the Built-In Table Style</t>
  </si>
  <si>
    <t>Built-In Table Style</t>
  </si>
  <si>
    <t>Mobile OS</t>
  </si>
  <si>
    <t>Android</t>
  </si>
  <si>
    <t>iOS</t>
  </si>
  <si>
    <t>BlackBerry</t>
  </si>
  <si>
    <t>Others</t>
  </si>
  <si>
    <t>Shipment (million units)</t>
  </si>
  <si>
    <t>2012</t>
  </si>
  <si>
    <t>2013</t>
  </si>
  <si>
    <t>PC vs Smartphones shipments</t>
  </si>
  <si>
    <t>Year</t>
  </si>
  <si>
    <t>2014</t>
  </si>
  <si>
    <t>Smartphones</t>
  </si>
  <si>
    <t>PC</t>
  </si>
  <si>
    <t>Month</t>
  </si>
  <si>
    <t>January</t>
  </si>
  <si>
    <t>February</t>
  </si>
  <si>
    <t>March</t>
  </si>
  <si>
    <t>April</t>
  </si>
  <si>
    <t>May</t>
  </si>
  <si>
    <t>June</t>
  </si>
  <si>
    <t>Units Sold</t>
  </si>
  <si>
    <t>Total Transactions</t>
  </si>
  <si>
    <t>Open</t>
  </si>
  <si>
    <t>High</t>
  </si>
  <si>
    <t>Low</t>
  </si>
  <si>
    <t>Close</t>
  </si>
  <si>
    <t>Date</t>
  </si>
  <si>
    <t>Apr 11</t>
  </si>
  <si>
    <t>Apr 14</t>
  </si>
  <si>
    <t>Apr 15</t>
  </si>
  <si>
    <t>Apr 16</t>
  </si>
  <si>
    <t>Apr 17</t>
  </si>
  <si>
    <t>Arizona</t>
  </si>
  <si>
    <t>Q1</t>
  </si>
  <si>
    <t>Q2</t>
  </si>
  <si>
    <t>Q3</t>
  </si>
  <si>
    <t>Q4</t>
  </si>
  <si>
    <t>Yearly total</t>
  </si>
  <si>
    <t>HD Video Player</t>
  </si>
  <si>
    <t>SuperLED 50</t>
  </si>
  <si>
    <t>DesktopLED 21</t>
  </si>
  <si>
    <t>Projector Plus HD</t>
  </si>
  <si>
    <t>Quarterly total</t>
  </si>
  <si>
    <t>California</t>
  </si>
  <si>
    <t>Grand Total</t>
  </si>
  <si>
    <t>Region</t>
  </si>
  <si>
    <t>Sales</t>
  </si>
  <si>
    <t>East</t>
  </si>
  <si>
    <t>Gorgonzola Telino</t>
  </si>
  <si>
    <t>West</t>
  </si>
  <si>
    <t>Mozzarella di Giovanni</t>
  </si>
  <si>
    <t>Camembert Pierrot</t>
  </si>
  <si>
    <t>Mascarpone Fabioli</t>
  </si>
  <si>
    <t>Employee ID</t>
  </si>
  <si>
    <t>Employee Name</t>
  </si>
  <si>
    <t>Department</t>
  </si>
  <si>
    <t>Accounting</t>
  </si>
  <si>
    <t>Management</t>
  </si>
  <si>
    <t>Manufacturing</t>
  </si>
  <si>
    <t>Marketing</t>
  </si>
  <si>
    <t>HR</t>
  </si>
  <si>
    <t>Security</t>
  </si>
  <si>
    <t>Hourly Wage</t>
  </si>
  <si>
    <t>Liam Bell</t>
  </si>
  <si>
    <t>Augusta Delono</t>
  </si>
  <si>
    <t>Esta Mangold</t>
  </si>
  <si>
    <t>Chris Cadwell</t>
  </si>
  <si>
    <t>Barry Dafoe</t>
  </si>
  <si>
    <t>Wendy Underwood</t>
  </si>
  <si>
    <t>Simon Newman</t>
  </si>
  <si>
    <t>Frank Diamond</t>
  </si>
  <si>
    <t>State</t>
  </si>
  <si>
    <t>Invoice Number</t>
  </si>
  <si>
    <t>Order Date</t>
  </si>
  <si>
    <t>Ship Date</t>
  </si>
  <si>
    <t>Total Amount</t>
  </si>
  <si>
    <t>Oregon</t>
  </si>
  <si>
    <t>Idaho</t>
  </si>
  <si>
    <t>Washington</t>
  </si>
  <si>
    <t>Nevada</t>
  </si>
  <si>
    <t>Utah</t>
  </si>
  <si>
    <t>Colorado</t>
  </si>
  <si>
    <t>Wyoming</t>
  </si>
  <si>
    <t>New Mexico</t>
  </si>
  <si>
    <t>Mobile OS market share Q2'16</t>
  </si>
  <si>
    <t>Q4'14</t>
  </si>
  <si>
    <t>Q4'15</t>
  </si>
  <si>
    <t>2015</t>
  </si>
  <si>
    <t>2016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</si>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</sst>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$&quot;#,##0.00_);[Red]\(&quot;$&quot;#,##0.00\)"/>
    <numFmt numFmtId="165" formatCode="[$-409]mmmm\ d\,\ yyyy;@"/>
    <numFmt numFmtId="166" formatCode="&quot;$&quot;#,##0.00"/>
    <numFmt numFmtId="167" formatCode="\$#,##0.00;\$#,##0.00;&quot;&quot;;@"/>
    <numFmt numFmtId="168" formatCode="0.0%"/>
    <numFmt numFmtId="169" formatCode="\$#,##0.00"/>
    <numFmt numFmtId="170" formatCode="_-[$$-409]* #,##0.00_ ;_-[$$-409]* \-#,##0.00\ ;_-[$$-409]* &quot;-&quot;??_ ;_-@_ "/>
    <numFmt numFmtId="171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4"/>
      <color theme="1" tint="0.34998626667073579"/>
      <name val="Century Gothic"/>
      <family val="2"/>
      <charset val="204"/>
    </font>
    <font>
      <sz val="11"/>
      <color theme="1"/>
      <name val="Century Gothic"/>
      <family val="2"/>
      <charset val="204"/>
    </font>
    <font>
      <b/>
      <sz val="11"/>
      <color theme="0"/>
      <name val="Century Gothic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5DEB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0">
    <xf numFmtId="0" fontId="0" fillId="0" borderId="0"/>
    <xf numFmtId="0" fontId="4" fillId="2" borderId="0"/>
    <xf numFmtId="0" fontId="5" fillId="3" borderId="0">
      <alignment horizontal="center"/>
    </xf>
    <xf numFmtId="9" fontId="4" fillId="0" borderId="0" applyFont="0" applyFill="0" applyBorder="0" applyAlignment="0" applyProtection="0"/>
    <xf numFmtId="0" fontId="7" fillId="0" borderId="1" applyNumberFormat="0" applyFill="0" applyAlignment="0" applyProtection="0"/>
    <xf numFmtId="0" fontId="4" fillId="5" borderId="2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79">
    <xf numFmtId="0" fontId="0" fillId="0" borderId="0" xfId="0"/>
    <xf numFmtId="0" fontId="6" fillId="4" borderId="0" xfId="0" applyFont="1" applyFill="1" applyBorder="1" applyAlignment="1">
      <alignment horizontal="center"/>
    </xf>
    <xf numFmtId="0" fontId="5" fillId="0" borderId="0" xfId="0" applyFont="1" applyBorder="1"/>
    <xf numFmtId="165" fontId="0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8" fillId="0" borderId="1" xfId="4" applyFont="1" applyFill="1" applyAlignment="1">
      <alignment horizontal="center" vertical="center"/>
    </xf>
    <xf numFmtId="9" fontId="9" fillId="0" borderId="0" xfId="3" applyFont="1" applyBorder="1" applyAlignment="1">
      <alignment vertical="center"/>
    </xf>
    <xf numFmtId="49" fontId="10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166" fontId="9" fillId="0" borderId="0" xfId="0" applyNumberFormat="1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0" fillId="6" borderId="9" xfId="0" applyFont="1" applyFill="1" applyBorder="1"/>
    <xf numFmtId="0" fontId="0" fillId="6" borderId="10" xfId="0" applyFont="1" applyFill="1" applyBorder="1"/>
    <xf numFmtId="0" fontId="0" fillId="0" borderId="9" xfId="0" applyFont="1" applyBorder="1"/>
    <xf numFmtId="0" fontId="0" fillId="0" borderId="10" xfId="0" applyFont="1" applyBorder="1"/>
    <xf numFmtId="0" fontId="6" fillId="4" borderId="11" xfId="0" applyFont="1" applyFill="1" applyBorder="1"/>
    <xf numFmtId="0" fontId="0" fillId="6" borderId="11" xfId="0" applyFont="1" applyFill="1" applyBorder="1"/>
    <xf numFmtId="0" fontId="0" fillId="6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6" fillId="4" borderId="12" xfId="0" applyFont="1" applyFill="1" applyBorder="1" applyAlignment="1">
      <alignment horizontal="right"/>
    </xf>
    <xf numFmtId="0" fontId="12" fillId="0" borderId="0" xfId="6"/>
    <xf numFmtId="0" fontId="0" fillId="6" borderId="13" xfId="0" applyFont="1" applyFill="1" applyBorder="1"/>
    <xf numFmtId="0" fontId="0" fillId="0" borderId="13" xfId="0" applyFont="1" applyBorder="1"/>
    <xf numFmtId="0" fontId="0" fillId="6" borderId="14" xfId="0" applyFont="1" applyFill="1" applyBorder="1"/>
    <xf numFmtId="0" fontId="0" fillId="0" borderId="14" xfId="0" applyFont="1" applyBorder="1"/>
    <xf numFmtId="0" fontId="6" fillId="4" borderId="14" xfId="0" applyFont="1" applyFill="1" applyBorder="1" applyAlignment="1">
      <alignment horizontal="right"/>
    </xf>
    <xf numFmtId="168" fontId="0" fillId="6" borderId="14" xfId="3" applyNumberFormat="1" applyFont="1" applyFill="1" applyBorder="1"/>
    <xf numFmtId="168" fontId="0" fillId="0" borderId="14" xfId="3" applyNumberFormat="1" applyFont="1" applyBorder="1"/>
    <xf numFmtId="168" fontId="0" fillId="0" borderId="13" xfId="3" applyNumberFormat="1" applyFont="1" applyBorder="1"/>
    <xf numFmtId="2" fontId="0" fillId="6" borderId="13" xfId="0" applyNumberFormat="1" applyFont="1" applyFill="1" applyBorder="1"/>
    <xf numFmtId="2" fontId="0" fillId="6" borderId="10" xfId="0" applyNumberFormat="1" applyFont="1" applyFill="1" applyBorder="1"/>
    <xf numFmtId="2" fontId="0" fillId="6" borderId="14" xfId="0" applyNumberFormat="1" applyFont="1" applyFill="1" applyBorder="1"/>
    <xf numFmtId="2" fontId="0" fillId="6" borderId="12" xfId="0" applyNumberFormat="1" applyFont="1" applyFill="1" applyBorder="1"/>
    <xf numFmtId="2" fontId="0" fillId="0" borderId="14" xfId="0" applyNumberFormat="1" applyFont="1" applyBorder="1"/>
    <xf numFmtId="2" fontId="0" fillId="0" borderId="12" xfId="0" applyNumberFormat="1" applyFont="1" applyBorder="1"/>
    <xf numFmtId="0" fontId="3" fillId="0" borderId="15" xfId="7" applyBorder="1"/>
    <xf numFmtId="166" fontId="9" fillId="0" borderId="0" xfId="0" applyNumberFormat="1" applyFont="1" applyFill="1" applyBorder="1" applyAlignment="1">
      <alignment horizontal="center" vertical="center"/>
    </xf>
    <xf numFmtId="0" fontId="13" fillId="12" borderId="0" xfId="0" applyFont="1" applyFill="1"/>
    <xf numFmtId="0" fontId="13" fillId="8" borderId="0" xfId="0" applyFont="1" applyFill="1" applyAlignment="1">
      <alignment horizontal="right"/>
    </xf>
    <xf numFmtId="0" fontId="0" fillId="14" borderId="0" xfId="0" applyFont="1" applyFill="1"/>
    <xf numFmtId="170" fontId="0" fillId="13" borderId="0" xfId="0" applyNumberFormat="1" applyFont="1" applyFill="1"/>
    <xf numFmtId="170" fontId="0" fillId="11" borderId="0" xfId="0" applyNumberFormat="1" applyFont="1" applyFill="1"/>
    <xf numFmtId="0" fontId="0" fillId="15" borderId="0" xfId="0" applyFont="1" applyFill="1"/>
    <xf numFmtId="170" fontId="0" fillId="9" borderId="0" xfId="0" applyNumberFormat="1" applyFont="1" applyFill="1"/>
    <xf numFmtId="0" fontId="14" fillId="16" borderId="0" xfId="0" applyFont="1" applyFill="1"/>
    <xf numFmtId="170" fontId="14" fillId="10" borderId="0" xfId="0" applyNumberFormat="1" applyFont="1" applyFill="1"/>
    <xf numFmtId="0" fontId="15" fillId="0" borderId="0" xfId="0" applyFont="1" applyBorder="1"/>
    <xf numFmtId="0" fontId="0" fillId="0" borderId="0" xfId="0" applyBorder="1"/>
    <xf numFmtId="0" fontId="16" fillId="0" borderId="0" xfId="0" applyFont="1"/>
    <xf numFmtId="170" fontId="16" fillId="0" borderId="0" xfId="0" applyNumberFormat="1" applyFont="1"/>
    <xf numFmtId="0" fontId="17" fillId="12" borderId="0" xfId="0" applyFont="1" applyFill="1" applyAlignment="1"/>
    <xf numFmtId="0" fontId="16" fillId="0" borderId="0" xfId="0" applyFont="1" applyAlignment="1"/>
    <xf numFmtId="0" fontId="17" fillId="12" borderId="0" xfId="0" applyFont="1" applyFill="1" applyAlignment="1">
      <alignment horizontal="left"/>
    </xf>
    <xf numFmtId="17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71" fontId="0" fillId="0" borderId="0" xfId="0" applyNumberFormat="1"/>
    <xf numFmtId="168" fontId="1" fillId="0" borderId="13" xfId="3" applyNumberFormat="1" applyFont="1" applyBorder="1"/>
    <xf numFmtId="168" fontId="1" fillId="0" borderId="10" xfId="3" applyNumberFormat="1" applyFont="1" applyBorder="1"/>
    <xf numFmtId="168" fontId="1" fillId="6" borderId="14" xfId="3" applyNumberFormat="1" applyFont="1" applyFill="1" applyBorder="1"/>
    <xf numFmtId="168" fontId="1" fillId="6" borderId="12" xfId="3" applyNumberFormat="1" applyFont="1" applyFill="1" applyBorder="1"/>
    <xf numFmtId="168" fontId="1" fillId="0" borderId="14" xfId="3" applyNumberFormat="1" applyFont="1" applyBorder="1"/>
    <xf numFmtId="168" fontId="1" fillId="0" borderId="12" xfId="3" applyNumberFormat="1" applyFont="1" applyBorder="1"/>
    <xf numFmtId="0" fontId="0" fillId="0" borderId="11" xfId="0" quotePrefix="1" applyFont="1" applyBorder="1"/>
    <xf numFmtId="0" fontId="0" fillId="6" borderId="9" xfId="0" quotePrefix="1" applyFont="1" applyFill="1" applyBorder="1"/>
    <xf numFmtId="0" fontId="5" fillId="7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5" borderId="3" xfId="5" applyFont="1" applyBorder="1" applyAlignment="1">
      <alignment horizontal="left" vertical="center" wrapText="1"/>
    </xf>
    <xf numFmtId="0" fontId="0" fillId="5" borderId="4" xfId="5" applyFont="1" applyBorder="1" applyAlignment="1">
      <alignment horizontal="left" vertical="center" wrapText="1"/>
    </xf>
    <xf numFmtId="0" fontId="0" fillId="5" borderId="5" xfId="5" applyFont="1" applyBorder="1" applyAlignment="1">
      <alignment horizontal="left" vertical="center" wrapText="1"/>
    </xf>
    <xf numFmtId="0" fontId="0" fillId="5" borderId="6" xfId="5" applyFont="1" applyBorder="1" applyAlignment="1">
      <alignment horizontal="left" vertical="center" wrapText="1"/>
    </xf>
    <xf numFmtId="0" fontId="0" fillId="5" borderId="7" xfId="5" applyFont="1" applyBorder="1" applyAlignment="1">
      <alignment horizontal="left" vertical="center" wrapText="1"/>
    </xf>
    <xf numFmtId="0" fontId="0" fillId="5" borderId="8" xfId="5" applyFont="1" applyBorder="1" applyAlignment="1">
      <alignment horizontal="left" vertical="center" wrapText="1"/>
    </xf>
  </cellXfs>
  <cellStyles count="10">
    <cellStyle name="Custom Style" xfId="1"/>
    <cellStyle name="Header" xfId="2"/>
    <cellStyle name="Heading 3" xfId="4" builtinId="18"/>
    <cellStyle name="Normal" xfId="0" builtinId="0"/>
    <cellStyle name="Normal 2" xfId="7"/>
    <cellStyle name="Normal 3" xfId="8"/>
    <cellStyle name="Normal 4" xfId="9"/>
    <cellStyle name="Note" xfId="5" builtinId="10"/>
    <cellStyle name="Percent" xfId="3" builtinId="5"/>
    <cellStyle name="Title" xfId="6" builtinId="15"/>
  </cellStyles>
  <dxfs count="26">
    <dxf>
      <numFmt numFmtId="170" formatCode="_-[$$-409]* #,##0.00_ ;_-[$$-409]* \-#,##0.00\ ;_-[$$-409]* &quot;-&quot;??_ ;_-@_ "/>
    </dxf>
    <dxf>
      <alignment horizontal="left" vertical="bottom" textRotation="0" wrapText="0" indent="0" justifyLastLine="0" shrinkToFit="0" readingOrder="0"/>
    </dxf>
    <dxf>
      <numFmt numFmtId="167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1" formatCode="_(&quot;$&quot;* #,##0.00_);_(&quot;$&quot;* \(#,##0.00\);_(&quot;$&quot;* &quot;-&quot;??_);_(@_)"/>
    </dxf>
    <dxf>
      <numFmt numFmtId="172" formatCode="m/d/yyyy"/>
    </dxf>
    <dxf>
      <numFmt numFmtId="172" formatCode="m/d/yyyy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F5DEB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1</xdr:rowOff>
    </xdr:from>
    <xdr:to>
      <xdr:col>12</xdr:col>
      <xdr:colOff>0</xdr:colOff>
      <xdr:row>14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8475" y="476251"/>
          <a:ext cx="4267200" cy="22859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8" name="Table19" displayName="Table19" ref="A1:E210" totalsRowShown="0">
  <autoFilter ref="A1:E210"/>
  <tableColumns count="5">
    <tableColumn id="1" name="State"/>
    <tableColumn id="2" name="Invoice Number" dataDxfId="25"/>
    <tableColumn id="3" name="Order Date" dataDxfId="24"/>
    <tableColumn id="4" name="Ship Date" dataDxfId="23"/>
    <tableColumn id="5" name="Total Amount" dataDxfId="2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2:E5" totalsRowShown="0">
  <autoFilter ref="B2:E5"/>
  <tableColumns count="4">
    <tableColumn id="1" name="Product"/>
    <tableColumn id="2" name="Price"/>
    <tableColumn id="3" name="Quantity"/>
    <tableColumn id="4" name="Discount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B2:F6" totalsRowCount="1">
  <autoFilter ref="B2:F5"/>
  <tableColumns count="5">
    <tableColumn id="1" name="Product" totalsRowDxfId="21"/>
    <tableColumn id="2" name="Price" totalsRowDxfId="20"/>
    <tableColumn id="3" name="Quantity" totalsRowDxfId="19"/>
    <tableColumn id="4" name="Discount" totalsRowLabel="Total:" totalsRowDxfId="18"/>
    <tableColumn id="5" name="Amount" totalsRowFunction="sum" totalsRowDxfId="17">
      <calculatedColumnFormula>Table13[Price]*Table13[Quantity]*(1-Table13[Discount])</calculatedColumnFormula>
    </tableColumn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3" name="Table135" displayName="Table135" ref="B2:F6" totalsRowCount="1">
  <autoFilter ref="B2:F5"/>
  <tableColumns count="5">
    <tableColumn id="1" name="Product" totalsRowDxfId="16"/>
    <tableColumn id="2" name="Price" totalsRowDxfId="15"/>
    <tableColumn id="3" name="Quantity" totalsRowDxfId="14"/>
    <tableColumn id="4" name="Discount" totalsRowLabel="Total:" totalsRowDxfId="13"/>
    <tableColumn id="5" name="Amount" totalsRowFunction="sum" totalsRowDxfId="12">
      <calculatedColumnFormula>Table135[Price]*Table135[Quantity]*(1-Table135[Discount])</calculatedColumnFormula>
    </tableColumn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4" name="Table1354" displayName="Table1354" ref="B3:F7" totalsRowCount="1">
  <autoFilter ref="B3:F6"/>
  <tableColumns count="5">
    <tableColumn id="1" name="Product" totalsRowDxfId="11"/>
    <tableColumn id="2" name="Price" totalsRowDxfId="10"/>
    <tableColumn id="3" name="Quantity" totalsRowDxfId="9"/>
    <tableColumn id="4" name="Discount" totalsRowLabel="Total:" totalsRowDxfId="8"/>
    <tableColumn id="5" name="Amount" totalsRowFunction="sum" totalsRowDxfId="7">
      <calculatedColumnFormula>Table1354[Price]*Table1354[Quantity]*(1-Table1354[Discount])</calculatedColumnFormula>
    </tableColumn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id="5" name="Table13546" displayName="Table13546" ref="B12:F16" totalsRowCount="1">
  <autoFilter ref="B12:F15"/>
  <tableColumns count="5">
    <tableColumn id="1" name="Product" totalsRowDxfId="6"/>
    <tableColumn id="2" name="Price" totalsRowDxfId="5"/>
    <tableColumn id="3" name="Quantity" totalsRowDxfId="4"/>
    <tableColumn id="4" name="Discount" totalsRowLabel="Total:" totalsRowDxfId="3"/>
    <tableColumn id="5" name="Amount" totalsRowFunction="sum" totalsRowDxfId="2">
      <calculatedColumnFormula>Table13546[Price]*Table13546[Quantity]*(1-Table13546[Discount])</calculatedColumnFormula>
    </tableColumn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G2:G8" totalsRowShown="0">
  <tableColumns count="1">
    <tableColumn id="1" name="Department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7" name="Table7" displayName="Table7" ref="B2:E10" totalsRowShown="0">
  <tableColumns count="4">
    <tableColumn id="1" name="Employee ID" dataDxfId="1"/>
    <tableColumn id="2" name="Employee Name"/>
    <tableColumn id="3" name="Department"/>
    <tableColumn id="4" name="Hourly Wag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workbookViewId="0">
      <selection activeCell="C9" sqref="C9"/>
    </sheetView>
  </sheetViews>
  <sheetFormatPr defaultRowHeight="15" x14ac:dyDescent="0.25"/>
  <cols>
    <col min="1" max="5" width="17.28515625" customWidth="1"/>
  </cols>
  <sheetData>
    <row r="1" spans="1:5" x14ac:dyDescent="0.25">
      <c r="A1" t="s">
        <v>115</v>
      </c>
      <c r="B1" s="59" t="s">
        <v>116</v>
      </c>
      <c r="C1" t="s">
        <v>117</v>
      </c>
      <c r="D1" t="s">
        <v>118</v>
      </c>
      <c r="E1" s="60" t="s">
        <v>119</v>
      </c>
    </row>
    <row r="2" spans="1:5" x14ac:dyDescent="0.25">
      <c r="A2" t="s">
        <v>120</v>
      </c>
      <c r="B2" s="59">
        <v>239977</v>
      </c>
      <c r="C2" s="61">
        <v>40693</v>
      </c>
      <c r="D2" s="61">
        <v>40694</v>
      </c>
      <c r="E2" s="62">
        <v>24000</v>
      </c>
    </row>
    <row r="3" spans="1:5" x14ac:dyDescent="0.25">
      <c r="A3" t="s">
        <v>120</v>
      </c>
      <c r="B3" s="59">
        <v>243226</v>
      </c>
      <c r="C3" s="61">
        <v>40496</v>
      </c>
      <c r="D3" s="61">
        <v>40497</v>
      </c>
      <c r="E3" s="62">
        <v>6250</v>
      </c>
    </row>
    <row r="4" spans="1:5" x14ac:dyDescent="0.25">
      <c r="A4" t="s">
        <v>121</v>
      </c>
      <c r="B4" s="59">
        <v>244573</v>
      </c>
      <c r="C4" s="61">
        <v>41123</v>
      </c>
      <c r="D4" s="61">
        <v>41124</v>
      </c>
      <c r="E4" s="62">
        <v>2150</v>
      </c>
    </row>
    <row r="5" spans="1:5" x14ac:dyDescent="0.25">
      <c r="A5" t="s">
        <v>122</v>
      </c>
      <c r="B5" s="59">
        <v>239071</v>
      </c>
      <c r="C5" s="61">
        <v>41289</v>
      </c>
      <c r="D5" s="61">
        <v>41290</v>
      </c>
      <c r="E5" s="62">
        <v>19100</v>
      </c>
    </row>
    <row r="6" spans="1:5" x14ac:dyDescent="0.25">
      <c r="A6" t="s">
        <v>121</v>
      </c>
      <c r="B6" s="59">
        <v>239341</v>
      </c>
      <c r="C6" s="61">
        <v>40519</v>
      </c>
      <c r="D6" s="61">
        <v>40520</v>
      </c>
      <c r="E6" s="62">
        <v>14800</v>
      </c>
    </row>
    <row r="7" spans="1:5" x14ac:dyDescent="0.25">
      <c r="A7" t="s">
        <v>87</v>
      </c>
      <c r="B7" s="59">
        <v>248431</v>
      </c>
      <c r="C7" s="61">
        <v>40967</v>
      </c>
      <c r="D7" s="61">
        <v>40968</v>
      </c>
      <c r="E7" s="62">
        <v>4200</v>
      </c>
    </row>
    <row r="8" spans="1:5" x14ac:dyDescent="0.25">
      <c r="A8" t="s">
        <v>76</v>
      </c>
      <c r="B8" s="59">
        <v>239506</v>
      </c>
      <c r="C8" s="61">
        <v>40974</v>
      </c>
      <c r="D8" s="61">
        <v>40975</v>
      </c>
      <c r="E8" s="62">
        <v>20800</v>
      </c>
    </row>
    <row r="9" spans="1:5" x14ac:dyDescent="0.25">
      <c r="A9" t="s">
        <v>123</v>
      </c>
      <c r="B9" s="59">
        <v>244342</v>
      </c>
      <c r="C9" s="61">
        <v>40496</v>
      </c>
      <c r="D9" s="61">
        <v>40497</v>
      </c>
      <c r="E9" s="62">
        <v>6250</v>
      </c>
    </row>
    <row r="10" spans="1:5" x14ac:dyDescent="0.25">
      <c r="A10" t="s">
        <v>124</v>
      </c>
      <c r="B10" s="59">
        <v>248830</v>
      </c>
      <c r="C10" s="61">
        <v>40520</v>
      </c>
      <c r="D10" s="61">
        <v>40521</v>
      </c>
      <c r="E10" s="62">
        <v>23650</v>
      </c>
    </row>
    <row r="11" spans="1:5" x14ac:dyDescent="0.25">
      <c r="A11" t="s">
        <v>122</v>
      </c>
      <c r="B11" s="59">
        <v>245395</v>
      </c>
      <c r="C11" s="61">
        <v>41843</v>
      </c>
      <c r="D11" s="61">
        <v>41844</v>
      </c>
      <c r="E11" s="62">
        <v>4850</v>
      </c>
    </row>
    <row r="12" spans="1:5" x14ac:dyDescent="0.25">
      <c r="A12" t="s">
        <v>121</v>
      </c>
      <c r="B12" s="59">
        <v>243544</v>
      </c>
      <c r="C12" s="61">
        <v>41307</v>
      </c>
      <c r="D12" s="61">
        <v>41308</v>
      </c>
      <c r="E12" s="62">
        <v>9300</v>
      </c>
    </row>
    <row r="13" spans="1:5" x14ac:dyDescent="0.25">
      <c r="A13" t="s">
        <v>122</v>
      </c>
      <c r="B13" s="59">
        <v>244339</v>
      </c>
      <c r="C13" s="61">
        <v>40494</v>
      </c>
      <c r="D13" s="61">
        <v>40495</v>
      </c>
      <c r="E13" s="62">
        <v>12175</v>
      </c>
    </row>
    <row r="14" spans="1:5" x14ac:dyDescent="0.25">
      <c r="A14" t="s">
        <v>120</v>
      </c>
      <c r="B14" s="59">
        <v>248137</v>
      </c>
      <c r="C14" s="61">
        <v>41675</v>
      </c>
      <c r="D14" s="61">
        <v>41676</v>
      </c>
      <c r="E14" s="62">
        <v>14400</v>
      </c>
    </row>
    <row r="15" spans="1:5" x14ac:dyDescent="0.25">
      <c r="A15" t="s">
        <v>124</v>
      </c>
      <c r="B15" s="59">
        <v>240571</v>
      </c>
      <c r="C15" s="61">
        <v>40816</v>
      </c>
      <c r="D15" s="61">
        <v>40817</v>
      </c>
      <c r="E15" s="62">
        <v>9900</v>
      </c>
    </row>
    <row r="16" spans="1:5" x14ac:dyDescent="0.25">
      <c r="A16" t="s">
        <v>124</v>
      </c>
      <c r="B16" s="59">
        <v>240730</v>
      </c>
      <c r="C16" s="61">
        <v>41277</v>
      </c>
      <c r="D16" s="61">
        <v>41278</v>
      </c>
      <c r="E16" s="62">
        <v>3850</v>
      </c>
    </row>
    <row r="17" spans="1:5" x14ac:dyDescent="0.25">
      <c r="A17" t="s">
        <v>124</v>
      </c>
      <c r="B17" s="59">
        <v>241600</v>
      </c>
      <c r="C17" s="61">
        <v>40554</v>
      </c>
      <c r="D17" s="61">
        <v>40555</v>
      </c>
      <c r="E17" s="62">
        <v>20800</v>
      </c>
    </row>
    <row r="18" spans="1:5" x14ac:dyDescent="0.25">
      <c r="A18" t="s">
        <v>122</v>
      </c>
      <c r="B18" s="59">
        <v>249046</v>
      </c>
      <c r="C18" s="61">
        <v>41152</v>
      </c>
      <c r="D18" s="61">
        <v>41153</v>
      </c>
      <c r="E18" s="62">
        <v>13100</v>
      </c>
    </row>
    <row r="19" spans="1:5" x14ac:dyDescent="0.25">
      <c r="A19" t="s">
        <v>122</v>
      </c>
      <c r="B19" s="59">
        <v>246880</v>
      </c>
      <c r="C19" s="61">
        <v>41284</v>
      </c>
      <c r="D19" s="61">
        <v>41285</v>
      </c>
      <c r="E19" s="62">
        <v>8200</v>
      </c>
    </row>
    <row r="20" spans="1:5" x14ac:dyDescent="0.25">
      <c r="A20" t="s">
        <v>120</v>
      </c>
      <c r="B20" s="59">
        <v>239047</v>
      </c>
      <c r="C20" s="61">
        <v>41266</v>
      </c>
      <c r="D20" s="61">
        <v>41268</v>
      </c>
      <c r="E20" s="62">
        <v>16550</v>
      </c>
    </row>
    <row r="21" spans="1:5" x14ac:dyDescent="0.25">
      <c r="A21" t="s">
        <v>87</v>
      </c>
      <c r="B21" s="59">
        <v>242005</v>
      </c>
      <c r="C21" s="61">
        <v>41700</v>
      </c>
      <c r="D21" s="61">
        <v>41702</v>
      </c>
      <c r="E21" s="62">
        <v>12600</v>
      </c>
    </row>
    <row r="22" spans="1:5" x14ac:dyDescent="0.25">
      <c r="A22" t="s">
        <v>87</v>
      </c>
      <c r="B22" s="59">
        <v>246454</v>
      </c>
      <c r="C22" s="61">
        <v>41650</v>
      </c>
      <c r="D22" s="61">
        <v>41651</v>
      </c>
      <c r="E22" s="62">
        <v>4750</v>
      </c>
    </row>
    <row r="23" spans="1:5" x14ac:dyDescent="0.25">
      <c r="A23" t="s">
        <v>76</v>
      </c>
      <c r="B23" s="59">
        <v>243043</v>
      </c>
      <c r="C23" s="61">
        <v>41447</v>
      </c>
      <c r="D23" s="61">
        <v>41448</v>
      </c>
      <c r="E23" s="62">
        <v>7400</v>
      </c>
    </row>
    <row r="24" spans="1:5" x14ac:dyDescent="0.25">
      <c r="A24" t="s">
        <v>122</v>
      </c>
      <c r="B24" s="59">
        <v>245248</v>
      </c>
      <c r="C24" s="61">
        <v>41351</v>
      </c>
      <c r="D24" s="61">
        <v>41352</v>
      </c>
      <c r="E24" s="62">
        <v>14700</v>
      </c>
    </row>
    <row r="25" spans="1:5" x14ac:dyDescent="0.25">
      <c r="A25" t="s">
        <v>125</v>
      </c>
      <c r="B25" s="59">
        <v>247132</v>
      </c>
      <c r="C25" s="61">
        <v>40496</v>
      </c>
      <c r="D25" s="61">
        <v>40497</v>
      </c>
      <c r="E25" s="62">
        <v>6250</v>
      </c>
    </row>
    <row r="26" spans="1:5" x14ac:dyDescent="0.25">
      <c r="A26" t="s">
        <v>126</v>
      </c>
      <c r="B26" s="59">
        <v>247273</v>
      </c>
      <c r="C26" s="61">
        <v>40833</v>
      </c>
      <c r="D26" s="61">
        <v>40834</v>
      </c>
      <c r="E26" s="62">
        <v>10050</v>
      </c>
    </row>
    <row r="27" spans="1:5" x14ac:dyDescent="0.25">
      <c r="A27" t="s">
        <v>122</v>
      </c>
      <c r="B27" s="59">
        <v>241438</v>
      </c>
      <c r="C27" s="61">
        <v>41669</v>
      </c>
      <c r="D27" s="61">
        <v>41670</v>
      </c>
      <c r="E27" s="62">
        <v>9650</v>
      </c>
    </row>
    <row r="28" spans="1:5" x14ac:dyDescent="0.25">
      <c r="A28" t="s">
        <v>125</v>
      </c>
      <c r="B28" s="59">
        <v>245314</v>
      </c>
      <c r="C28" s="61">
        <v>41578</v>
      </c>
      <c r="D28" s="61">
        <v>41579</v>
      </c>
      <c r="E28" s="62">
        <v>9900</v>
      </c>
    </row>
    <row r="29" spans="1:5" x14ac:dyDescent="0.25">
      <c r="A29" t="s">
        <v>124</v>
      </c>
      <c r="B29" s="59">
        <v>244918</v>
      </c>
      <c r="C29" s="61">
        <v>40517</v>
      </c>
      <c r="D29" s="61">
        <v>40518</v>
      </c>
      <c r="E29" s="62">
        <v>9900</v>
      </c>
    </row>
    <row r="30" spans="1:5" x14ac:dyDescent="0.25">
      <c r="A30" t="s">
        <v>87</v>
      </c>
      <c r="B30" s="59">
        <v>242086</v>
      </c>
      <c r="C30" s="61">
        <v>41962</v>
      </c>
      <c r="D30" s="61">
        <v>41963</v>
      </c>
      <c r="E30" s="62">
        <v>16050</v>
      </c>
    </row>
    <row r="31" spans="1:5" x14ac:dyDescent="0.25">
      <c r="A31" t="s">
        <v>76</v>
      </c>
      <c r="B31" s="59">
        <v>242764</v>
      </c>
      <c r="C31" s="61">
        <v>40685</v>
      </c>
      <c r="D31" s="61">
        <v>40686</v>
      </c>
      <c r="E31" s="62">
        <v>7400</v>
      </c>
    </row>
    <row r="32" spans="1:5" x14ac:dyDescent="0.25">
      <c r="A32" t="s">
        <v>123</v>
      </c>
      <c r="B32" s="59">
        <v>238780</v>
      </c>
      <c r="C32" s="61">
        <v>40517</v>
      </c>
      <c r="D32" s="61">
        <v>40518</v>
      </c>
      <c r="E32" s="62">
        <v>9900</v>
      </c>
    </row>
    <row r="33" spans="1:5" x14ac:dyDescent="0.25">
      <c r="A33" t="s">
        <v>125</v>
      </c>
      <c r="B33" s="59">
        <v>240937</v>
      </c>
      <c r="C33" s="61">
        <v>41854</v>
      </c>
      <c r="D33" s="61">
        <v>41855</v>
      </c>
      <c r="E33" s="62">
        <v>6600</v>
      </c>
    </row>
    <row r="34" spans="1:5" x14ac:dyDescent="0.25">
      <c r="A34" t="s">
        <v>87</v>
      </c>
      <c r="B34" s="59">
        <v>243274</v>
      </c>
      <c r="C34" s="61">
        <v>40554</v>
      </c>
      <c r="D34" s="61">
        <v>40555</v>
      </c>
      <c r="E34" s="62">
        <v>20800</v>
      </c>
    </row>
    <row r="35" spans="1:5" x14ac:dyDescent="0.25">
      <c r="A35" t="s">
        <v>87</v>
      </c>
      <c r="B35" s="59">
        <v>249025</v>
      </c>
      <c r="C35" s="61">
        <v>41089</v>
      </c>
      <c r="D35" s="61">
        <v>41090</v>
      </c>
      <c r="E35" s="62">
        <v>9350</v>
      </c>
    </row>
    <row r="36" spans="1:5" x14ac:dyDescent="0.25">
      <c r="A36" t="s">
        <v>87</v>
      </c>
      <c r="B36" s="59">
        <v>244150</v>
      </c>
      <c r="C36" s="61">
        <v>41407</v>
      </c>
      <c r="D36" s="61">
        <v>41408</v>
      </c>
      <c r="E36" s="62">
        <v>13800</v>
      </c>
    </row>
    <row r="37" spans="1:5" x14ac:dyDescent="0.25">
      <c r="A37" t="s">
        <v>120</v>
      </c>
      <c r="B37" s="59">
        <v>243769</v>
      </c>
      <c r="C37" s="61">
        <v>41996</v>
      </c>
      <c r="D37" s="61">
        <v>41997</v>
      </c>
      <c r="E37" s="62">
        <v>11250</v>
      </c>
    </row>
    <row r="38" spans="1:5" x14ac:dyDescent="0.25">
      <c r="A38" t="s">
        <v>122</v>
      </c>
      <c r="B38" s="59">
        <v>239773</v>
      </c>
      <c r="C38" s="61">
        <v>41700</v>
      </c>
      <c r="D38" s="61">
        <v>41702</v>
      </c>
      <c r="E38" s="62">
        <v>12600</v>
      </c>
    </row>
    <row r="39" spans="1:5" x14ac:dyDescent="0.25">
      <c r="A39" t="s">
        <v>122</v>
      </c>
      <c r="B39" s="59">
        <v>244549</v>
      </c>
      <c r="C39" s="61">
        <v>41046</v>
      </c>
      <c r="D39" s="61">
        <v>41047</v>
      </c>
      <c r="E39" s="62">
        <v>10100</v>
      </c>
    </row>
    <row r="40" spans="1:5" x14ac:dyDescent="0.25">
      <c r="A40" t="s">
        <v>125</v>
      </c>
      <c r="B40" s="59">
        <v>247672</v>
      </c>
      <c r="C40" s="61">
        <v>41993</v>
      </c>
      <c r="D40" s="61">
        <v>41994</v>
      </c>
      <c r="E40" s="62">
        <v>2875</v>
      </c>
    </row>
    <row r="41" spans="1:5" x14ac:dyDescent="0.25">
      <c r="A41" t="s">
        <v>121</v>
      </c>
      <c r="B41" s="59">
        <v>241180</v>
      </c>
      <c r="C41" s="61">
        <v>40974</v>
      </c>
      <c r="D41" s="61">
        <v>40975</v>
      </c>
      <c r="E41" s="62">
        <v>20800</v>
      </c>
    </row>
    <row r="42" spans="1:5" x14ac:dyDescent="0.25">
      <c r="A42" t="s">
        <v>87</v>
      </c>
      <c r="B42" s="59">
        <v>248617</v>
      </c>
      <c r="C42" s="61">
        <v>41409</v>
      </c>
      <c r="D42" s="61">
        <v>41410</v>
      </c>
      <c r="E42" s="62">
        <v>5100</v>
      </c>
    </row>
    <row r="43" spans="1:5" x14ac:dyDescent="0.25">
      <c r="A43" t="s">
        <v>126</v>
      </c>
      <c r="B43" s="59">
        <v>247492</v>
      </c>
      <c r="C43" s="61">
        <v>41365</v>
      </c>
      <c r="D43" s="61">
        <v>41366</v>
      </c>
      <c r="E43" s="62">
        <v>16350</v>
      </c>
    </row>
    <row r="44" spans="1:5" x14ac:dyDescent="0.25">
      <c r="A44" t="s">
        <v>87</v>
      </c>
      <c r="B44" s="59">
        <v>238690</v>
      </c>
      <c r="C44" s="61">
        <v>41808</v>
      </c>
      <c r="D44" s="61">
        <v>41809</v>
      </c>
      <c r="E44" s="62">
        <v>10100</v>
      </c>
    </row>
    <row r="45" spans="1:5" x14ac:dyDescent="0.25">
      <c r="A45" t="s">
        <v>120</v>
      </c>
      <c r="B45" s="59">
        <v>242161</v>
      </c>
      <c r="C45" s="61">
        <v>40561</v>
      </c>
      <c r="D45" s="61">
        <v>40562</v>
      </c>
      <c r="E45" s="62">
        <v>6250</v>
      </c>
    </row>
    <row r="46" spans="1:5" x14ac:dyDescent="0.25">
      <c r="A46" t="s">
        <v>120</v>
      </c>
      <c r="B46" s="59">
        <v>240001</v>
      </c>
      <c r="C46" s="61">
        <v>40784</v>
      </c>
      <c r="D46" s="61">
        <v>40785</v>
      </c>
      <c r="E46" s="62">
        <v>14050</v>
      </c>
    </row>
    <row r="47" spans="1:5" x14ac:dyDescent="0.25">
      <c r="A47" t="s">
        <v>125</v>
      </c>
      <c r="B47" s="59">
        <v>244420</v>
      </c>
      <c r="C47" s="61">
        <v>40602</v>
      </c>
      <c r="D47" s="61">
        <v>40603</v>
      </c>
      <c r="E47" s="62">
        <v>6700</v>
      </c>
    </row>
    <row r="48" spans="1:5" x14ac:dyDescent="0.25">
      <c r="A48" t="s">
        <v>87</v>
      </c>
      <c r="B48" s="59">
        <v>243601</v>
      </c>
      <c r="C48" s="61">
        <v>41447</v>
      </c>
      <c r="D48" s="61">
        <v>41448</v>
      </c>
      <c r="E48" s="62">
        <v>7400</v>
      </c>
    </row>
    <row r="49" spans="1:5" x14ac:dyDescent="0.25">
      <c r="A49" t="s">
        <v>127</v>
      </c>
      <c r="B49" s="59">
        <v>243640</v>
      </c>
      <c r="C49" s="61">
        <v>41578</v>
      </c>
      <c r="D49" s="61">
        <v>41579</v>
      </c>
      <c r="E49" s="62">
        <v>9900</v>
      </c>
    </row>
    <row r="50" spans="1:5" x14ac:dyDescent="0.25">
      <c r="A50" t="s">
        <v>87</v>
      </c>
      <c r="B50" s="59">
        <v>248905</v>
      </c>
      <c r="C50" s="61">
        <v>40693</v>
      </c>
      <c r="D50" s="61">
        <v>40694</v>
      </c>
      <c r="E50" s="62">
        <v>24000</v>
      </c>
    </row>
    <row r="51" spans="1:5" x14ac:dyDescent="0.25">
      <c r="A51" t="s">
        <v>76</v>
      </c>
      <c r="B51" s="59">
        <v>249271</v>
      </c>
      <c r="C51" s="61">
        <v>41736</v>
      </c>
      <c r="D51" s="61">
        <v>41737</v>
      </c>
      <c r="E51" s="62">
        <v>20800</v>
      </c>
    </row>
    <row r="52" spans="1:5" x14ac:dyDescent="0.25">
      <c r="A52" t="s">
        <v>87</v>
      </c>
      <c r="B52" s="59">
        <v>248461</v>
      </c>
      <c r="C52" s="61">
        <v>41078</v>
      </c>
      <c r="D52" s="61">
        <v>41079</v>
      </c>
      <c r="E52" s="62">
        <v>14400</v>
      </c>
    </row>
    <row r="53" spans="1:5" x14ac:dyDescent="0.25">
      <c r="A53" t="s">
        <v>120</v>
      </c>
      <c r="B53" s="59">
        <v>247108</v>
      </c>
      <c r="C53" s="61">
        <v>41962</v>
      </c>
      <c r="D53" s="61">
        <v>41963</v>
      </c>
      <c r="E53" s="62">
        <v>16050</v>
      </c>
    </row>
    <row r="54" spans="1:5" x14ac:dyDescent="0.25">
      <c r="A54" t="s">
        <v>122</v>
      </c>
      <c r="B54" s="59">
        <v>242008</v>
      </c>
      <c r="C54" s="61">
        <v>41710</v>
      </c>
      <c r="D54" s="61">
        <v>41711</v>
      </c>
      <c r="E54" s="62">
        <v>6700</v>
      </c>
    </row>
    <row r="55" spans="1:5" x14ac:dyDescent="0.25">
      <c r="A55" t="s">
        <v>120</v>
      </c>
      <c r="B55" s="59">
        <v>242788</v>
      </c>
      <c r="C55" s="61">
        <v>40776</v>
      </c>
      <c r="D55" s="61">
        <v>40777</v>
      </c>
      <c r="E55" s="62">
        <v>14500</v>
      </c>
    </row>
    <row r="56" spans="1:5" x14ac:dyDescent="0.25">
      <c r="A56" t="s">
        <v>87</v>
      </c>
      <c r="B56" s="59">
        <v>238777</v>
      </c>
      <c r="C56" s="61">
        <v>40515</v>
      </c>
      <c r="D56" s="61">
        <v>40516</v>
      </c>
      <c r="E56" s="62">
        <v>3850</v>
      </c>
    </row>
    <row r="57" spans="1:5" x14ac:dyDescent="0.25">
      <c r="A57" t="s">
        <v>76</v>
      </c>
      <c r="B57" s="59">
        <v>248605</v>
      </c>
      <c r="C57" s="61">
        <v>41364</v>
      </c>
      <c r="D57" s="61">
        <v>41365</v>
      </c>
      <c r="E57" s="62">
        <v>6700</v>
      </c>
    </row>
    <row r="58" spans="1:5" x14ac:dyDescent="0.25">
      <c r="A58" t="s">
        <v>123</v>
      </c>
      <c r="B58" s="59">
        <v>242857</v>
      </c>
      <c r="C58" s="61">
        <v>40984</v>
      </c>
      <c r="D58" s="61">
        <v>40985</v>
      </c>
      <c r="E58" s="62">
        <v>9250</v>
      </c>
    </row>
    <row r="59" spans="1:5" x14ac:dyDescent="0.25">
      <c r="A59" t="s">
        <v>120</v>
      </c>
      <c r="B59" s="59">
        <v>240067</v>
      </c>
      <c r="C59" s="61">
        <v>40984</v>
      </c>
      <c r="D59" s="61">
        <v>40985</v>
      </c>
      <c r="E59" s="62">
        <v>9250</v>
      </c>
    </row>
    <row r="60" spans="1:5" x14ac:dyDescent="0.25">
      <c r="A60" t="s">
        <v>125</v>
      </c>
      <c r="B60" s="59">
        <v>247648</v>
      </c>
      <c r="C60" s="61">
        <v>41890</v>
      </c>
      <c r="D60" s="61">
        <v>41891</v>
      </c>
      <c r="E60" s="62">
        <v>10150</v>
      </c>
    </row>
    <row r="61" spans="1:5" x14ac:dyDescent="0.25">
      <c r="A61" t="s">
        <v>87</v>
      </c>
      <c r="B61" s="59">
        <v>239497</v>
      </c>
      <c r="C61" s="61">
        <v>40948</v>
      </c>
      <c r="D61" s="61">
        <v>40949</v>
      </c>
      <c r="E61" s="62">
        <v>6700</v>
      </c>
    </row>
    <row r="62" spans="1:5" x14ac:dyDescent="0.25">
      <c r="A62" t="s">
        <v>125</v>
      </c>
      <c r="B62" s="59">
        <v>239923</v>
      </c>
      <c r="C62" s="61">
        <v>40553</v>
      </c>
      <c r="D62" s="61">
        <v>40554</v>
      </c>
      <c r="E62" s="62">
        <v>5200</v>
      </c>
    </row>
    <row r="63" spans="1:5" x14ac:dyDescent="0.25">
      <c r="A63" t="s">
        <v>122</v>
      </c>
      <c r="B63" s="59">
        <v>242881</v>
      </c>
      <c r="C63" s="61">
        <v>41078</v>
      </c>
      <c r="D63" s="61">
        <v>41079</v>
      </c>
      <c r="E63" s="62">
        <v>14400</v>
      </c>
    </row>
    <row r="64" spans="1:5" x14ac:dyDescent="0.25">
      <c r="A64" t="s">
        <v>124</v>
      </c>
      <c r="B64" s="59">
        <v>248764</v>
      </c>
      <c r="C64" s="61">
        <v>41890</v>
      </c>
      <c r="D64" s="61">
        <v>41891</v>
      </c>
      <c r="E64" s="62">
        <v>10150</v>
      </c>
    </row>
    <row r="65" spans="1:5" x14ac:dyDescent="0.25">
      <c r="A65" t="s">
        <v>120</v>
      </c>
      <c r="B65" s="59">
        <v>240460</v>
      </c>
      <c r="C65" s="61">
        <v>40520</v>
      </c>
      <c r="D65" s="61">
        <v>40521</v>
      </c>
      <c r="E65" s="62">
        <v>23650</v>
      </c>
    </row>
    <row r="66" spans="1:5" x14ac:dyDescent="0.25">
      <c r="A66" t="s">
        <v>127</v>
      </c>
      <c r="B66" s="59">
        <v>242743</v>
      </c>
      <c r="C66" s="61">
        <v>40600</v>
      </c>
      <c r="D66" s="61">
        <v>40601</v>
      </c>
      <c r="E66" s="62">
        <v>15350</v>
      </c>
    </row>
    <row r="67" spans="1:5" x14ac:dyDescent="0.25">
      <c r="A67" t="s">
        <v>76</v>
      </c>
      <c r="B67" s="59">
        <v>244867</v>
      </c>
      <c r="C67" s="61">
        <v>41931</v>
      </c>
      <c r="D67" s="61">
        <v>41932</v>
      </c>
      <c r="E67" s="62">
        <v>4950</v>
      </c>
    </row>
    <row r="68" spans="1:5" x14ac:dyDescent="0.25">
      <c r="A68" t="s">
        <v>87</v>
      </c>
      <c r="B68" s="59">
        <v>239014</v>
      </c>
      <c r="C68" s="61">
        <v>41198</v>
      </c>
      <c r="D68" s="61">
        <v>41199</v>
      </c>
      <c r="E68" s="62">
        <v>6600</v>
      </c>
    </row>
    <row r="69" spans="1:5" x14ac:dyDescent="0.25">
      <c r="A69" t="s">
        <v>87</v>
      </c>
      <c r="B69" s="59">
        <v>239869</v>
      </c>
      <c r="C69" s="61">
        <v>42009</v>
      </c>
      <c r="D69" s="61">
        <v>42010</v>
      </c>
      <c r="E69" s="62">
        <v>17500</v>
      </c>
    </row>
    <row r="70" spans="1:5" x14ac:dyDescent="0.25">
      <c r="A70" t="s">
        <v>121</v>
      </c>
      <c r="B70" s="59">
        <v>245530</v>
      </c>
      <c r="C70" s="61">
        <v>40593</v>
      </c>
      <c r="D70" s="61">
        <v>40594</v>
      </c>
      <c r="E70" s="62">
        <v>14150</v>
      </c>
    </row>
    <row r="71" spans="1:5" x14ac:dyDescent="0.25">
      <c r="A71" t="s">
        <v>125</v>
      </c>
      <c r="B71" s="59">
        <v>244600</v>
      </c>
      <c r="C71" s="61">
        <v>41213</v>
      </c>
      <c r="D71" s="61">
        <v>41214</v>
      </c>
      <c r="E71" s="62">
        <v>15800</v>
      </c>
    </row>
    <row r="72" spans="1:5" x14ac:dyDescent="0.25">
      <c r="A72" t="s">
        <v>120</v>
      </c>
      <c r="B72" s="59">
        <v>243037</v>
      </c>
      <c r="C72" s="61">
        <v>41409</v>
      </c>
      <c r="D72" s="61">
        <v>41410</v>
      </c>
      <c r="E72" s="62">
        <v>5100</v>
      </c>
    </row>
    <row r="73" spans="1:5" x14ac:dyDescent="0.25">
      <c r="A73" t="s">
        <v>121</v>
      </c>
      <c r="B73" s="59">
        <v>243415</v>
      </c>
      <c r="C73" s="61">
        <v>40984</v>
      </c>
      <c r="D73" s="61">
        <v>40985</v>
      </c>
      <c r="E73" s="62">
        <v>9250</v>
      </c>
    </row>
    <row r="74" spans="1:5" x14ac:dyDescent="0.25">
      <c r="A74" t="s">
        <v>122</v>
      </c>
      <c r="B74" s="59">
        <v>244996</v>
      </c>
      <c r="C74" s="61">
        <v>40685</v>
      </c>
      <c r="D74" s="61">
        <v>40686</v>
      </c>
      <c r="E74" s="62">
        <v>7400</v>
      </c>
    </row>
    <row r="75" spans="1:5" x14ac:dyDescent="0.25">
      <c r="A75" t="s">
        <v>87</v>
      </c>
      <c r="B75" s="59">
        <v>243454</v>
      </c>
      <c r="C75" s="61">
        <v>41113</v>
      </c>
      <c r="D75" s="61">
        <v>41114</v>
      </c>
      <c r="E75" s="62">
        <v>24000</v>
      </c>
    </row>
    <row r="76" spans="1:5" x14ac:dyDescent="0.25">
      <c r="A76" t="s">
        <v>120</v>
      </c>
      <c r="B76" s="59">
        <v>246649</v>
      </c>
      <c r="C76" s="61">
        <v>40600</v>
      </c>
      <c r="D76" s="61">
        <v>40601</v>
      </c>
      <c r="E76" s="62">
        <v>15350</v>
      </c>
    </row>
    <row r="77" spans="1:5" x14ac:dyDescent="0.25">
      <c r="A77" t="s">
        <v>125</v>
      </c>
      <c r="B77" s="59">
        <v>247156</v>
      </c>
      <c r="C77" s="61">
        <v>40520</v>
      </c>
      <c r="D77" s="61">
        <v>40521</v>
      </c>
      <c r="E77" s="62">
        <v>23650</v>
      </c>
    </row>
    <row r="78" spans="1:5" x14ac:dyDescent="0.25">
      <c r="A78" t="s">
        <v>124</v>
      </c>
      <c r="B78" s="59">
        <v>239365</v>
      </c>
      <c r="C78" s="61">
        <v>40553</v>
      </c>
      <c r="D78" s="61">
        <v>40554</v>
      </c>
      <c r="E78" s="62">
        <v>5200</v>
      </c>
    </row>
    <row r="79" spans="1:5" x14ac:dyDescent="0.25">
      <c r="A79" t="s">
        <v>87</v>
      </c>
      <c r="B79" s="59">
        <v>238636</v>
      </c>
      <c r="C79" s="61">
        <v>41639</v>
      </c>
      <c r="D79" s="61">
        <v>41640</v>
      </c>
      <c r="E79" s="62">
        <v>8400</v>
      </c>
    </row>
    <row r="80" spans="1:5" x14ac:dyDescent="0.25">
      <c r="A80" t="s">
        <v>122</v>
      </c>
      <c r="B80" s="59">
        <v>248140</v>
      </c>
      <c r="C80" s="61">
        <v>41677</v>
      </c>
      <c r="D80" s="61">
        <v>41678</v>
      </c>
      <c r="E80" s="62">
        <v>14050</v>
      </c>
    </row>
    <row r="81" spans="1:5" x14ac:dyDescent="0.25">
      <c r="A81" t="s">
        <v>127</v>
      </c>
      <c r="B81" s="59">
        <v>240994</v>
      </c>
      <c r="C81" s="61">
        <v>40496</v>
      </c>
      <c r="D81" s="61">
        <v>40497</v>
      </c>
      <c r="E81" s="62">
        <v>6250</v>
      </c>
    </row>
    <row r="82" spans="1:5" x14ac:dyDescent="0.25">
      <c r="A82" t="s">
        <v>124</v>
      </c>
      <c r="B82" s="59">
        <v>248206</v>
      </c>
      <c r="C82" s="61">
        <v>41890</v>
      </c>
      <c r="D82" s="61">
        <v>41891</v>
      </c>
      <c r="E82" s="62">
        <v>10150</v>
      </c>
    </row>
    <row r="83" spans="1:5" x14ac:dyDescent="0.25">
      <c r="A83" t="s">
        <v>123</v>
      </c>
      <c r="B83" s="59">
        <v>243109</v>
      </c>
      <c r="C83" s="61">
        <v>41658</v>
      </c>
      <c r="D83" s="61">
        <v>41659</v>
      </c>
      <c r="E83" s="62">
        <v>2625</v>
      </c>
    </row>
    <row r="84" spans="1:5" x14ac:dyDescent="0.25">
      <c r="A84" t="s">
        <v>87</v>
      </c>
      <c r="B84" s="59">
        <v>238549</v>
      </c>
      <c r="C84" s="61">
        <v>41335</v>
      </c>
      <c r="D84" s="61">
        <v>41336</v>
      </c>
      <c r="E84" s="62">
        <v>9900</v>
      </c>
    </row>
    <row r="85" spans="1:5" x14ac:dyDescent="0.25">
      <c r="A85" t="s">
        <v>87</v>
      </c>
      <c r="B85" s="59">
        <v>248005</v>
      </c>
      <c r="C85" s="61">
        <v>41302</v>
      </c>
      <c r="D85" s="61">
        <v>41303</v>
      </c>
      <c r="E85" s="62">
        <v>21100</v>
      </c>
    </row>
    <row r="86" spans="1:5" x14ac:dyDescent="0.25">
      <c r="A86" t="s">
        <v>125</v>
      </c>
      <c r="B86" s="59">
        <v>241027</v>
      </c>
      <c r="C86" s="61">
        <v>40531</v>
      </c>
      <c r="D86" s="61">
        <v>40532</v>
      </c>
      <c r="E86" s="62">
        <v>4250</v>
      </c>
    </row>
    <row r="87" spans="1:5" x14ac:dyDescent="0.25">
      <c r="A87" t="s">
        <v>87</v>
      </c>
      <c r="B87" s="59">
        <v>244300</v>
      </c>
      <c r="C87" s="61">
        <v>41890</v>
      </c>
      <c r="D87" s="61">
        <v>41891</v>
      </c>
      <c r="E87" s="62">
        <v>10150</v>
      </c>
    </row>
    <row r="88" spans="1:5" x14ac:dyDescent="0.25">
      <c r="A88" t="s">
        <v>125</v>
      </c>
      <c r="B88" s="59">
        <v>239548</v>
      </c>
      <c r="C88" s="61">
        <v>41113</v>
      </c>
      <c r="D88" s="61">
        <v>41114</v>
      </c>
      <c r="E88" s="62">
        <v>24000</v>
      </c>
    </row>
    <row r="89" spans="1:5" x14ac:dyDescent="0.25">
      <c r="A89" t="s">
        <v>126</v>
      </c>
      <c r="B89" s="59">
        <v>246760</v>
      </c>
      <c r="C89" s="61">
        <v>40974</v>
      </c>
      <c r="D89" s="61">
        <v>40975</v>
      </c>
      <c r="E89" s="62">
        <v>20800</v>
      </c>
    </row>
    <row r="90" spans="1:5" x14ac:dyDescent="0.25">
      <c r="A90" t="s">
        <v>121</v>
      </c>
      <c r="B90" s="59">
        <v>243952</v>
      </c>
      <c r="C90" s="61">
        <v>40913</v>
      </c>
      <c r="D90" s="61">
        <v>40914</v>
      </c>
      <c r="E90" s="62">
        <v>14400</v>
      </c>
    </row>
    <row r="91" spans="1:5" x14ac:dyDescent="0.25">
      <c r="A91" t="s">
        <v>120</v>
      </c>
      <c r="B91" s="59">
        <v>249172</v>
      </c>
      <c r="C91" s="61">
        <v>41407</v>
      </c>
      <c r="D91" s="61">
        <v>41408</v>
      </c>
      <c r="E91" s="62">
        <v>13800</v>
      </c>
    </row>
    <row r="92" spans="1:5" x14ac:dyDescent="0.25">
      <c r="A92" t="s">
        <v>87</v>
      </c>
      <c r="B92" s="59">
        <v>246322</v>
      </c>
      <c r="C92" s="61">
        <v>41284</v>
      </c>
      <c r="D92" s="61">
        <v>41285</v>
      </c>
      <c r="E92" s="62">
        <v>8200</v>
      </c>
    </row>
    <row r="93" spans="1:5" x14ac:dyDescent="0.25">
      <c r="A93" t="s">
        <v>125</v>
      </c>
      <c r="B93" s="59">
        <v>249187</v>
      </c>
      <c r="C93" s="61">
        <v>41457</v>
      </c>
      <c r="D93" s="61">
        <v>41458</v>
      </c>
      <c r="E93" s="62">
        <v>2200</v>
      </c>
    </row>
    <row r="94" spans="1:5" x14ac:dyDescent="0.25">
      <c r="A94" t="s">
        <v>121</v>
      </c>
      <c r="B94" s="59">
        <v>248494</v>
      </c>
      <c r="C94" s="61">
        <v>41169</v>
      </c>
      <c r="D94" s="61">
        <v>41170</v>
      </c>
      <c r="E94" s="62">
        <v>4950</v>
      </c>
    </row>
    <row r="95" spans="1:5" x14ac:dyDescent="0.25">
      <c r="A95" t="s">
        <v>120</v>
      </c>
      <c r="B95" s="59">
        <v>243967</v>
      </c>
      <c r="C95" s="61">
        <v>40967</v>
      </c>
      <c r="D95" s="61">
        <v>40968</v>
      </c>
      <c r="E95" s="62">
        <v>4200</v>
      </c>
    </row>
    <row r="96" spans="1:5" x14ac:dyDescent="0.25">
      <c r="A96" t="s">
        <v>124</v>
      </c>
      <c r="B96" s="59">
        <v>245197</v>
      </c>
      <c r="C96" s="61">
        <v>41279</v>
      </c>
      <c r="D96" s="61">
        <v>41280</v>
      </c>
      <c r="E96" s="62">
        <v>9900</v>
      </c>
    </row>
    <row r="97" spans="1:5" x14ac:dyDescent="0.25">
      <c r="A97" t="s">
        <v>123</v>
      </c>
      <c r="B97" s="59">
        <v>239479</v>
      </c>
      <c r="C97" s="61">
        <v>40888</v>
      </c>
      <c r="D97" s="61">
        <v>40889</v>
      </c>
      <c r="E97" s="62">
        <v>4750</v>
      </c>
    </row>
    <row r="98" spans="1:5" x14ac:dyDescent="0.25">
      <c r="A98" t="s">
        <v>87</v>
      </c>
      <c r="B98" s="59">
        <v>238486</v>
      </c>
      <c r="C98" s="61">
        <v>41262</v>
      </c>
      <c r="D98" s="61">
        <v>41263</v>
      </c>
      <c r="E98" s="62">
        <v>13750</v>
      </c>
    </row>
    <row r="99" spans="1:5" x14ac:dyDescent="0.25">
      <c r="A99" t="s">
        <v>76</v>
      </c>
      <c r="B99" s="59">
        <v>241108</v>
      </c>
      <c r="C99" s="61">
        <v>40741</v>
      </c>
      <c r="D99" s="61">
        <v>40742</v>
      </c>
      <c r="E99" s="62">
        <v>2800</v>
      </c>
    </row>
    <row r="100" spans="1:5" x14ac:dyDescent="0.25">
      <c r="A100" t="s">
        <v>122</v>
      </c>
      <c r="B100" s="59">
        <v>239041</v>
      </c>
      <c r="C100" s="61">
        <v>41258</v>
      </c>
      <c r="D100" s="61">
        <v>41259</v>
      </c>
      <c r="E100" s="62">
        <v>6250</v>
      </c>
    </row>
    <row r="101" spans="1:5" x14ac:dyDescent="0.25">
      <c r="A101" t="s">
        <v>122</v>
      </c>
      <c r="B101" s="59">
        <v>241294</v>
      </c>
      <c r="C101" s="61">
        <v>41281</v>
      </c>
      <c r="D101" s="61">
        <v>41282</v>
      </c>
      <c r="E101" s="62">
        <v>14800</v>
      </c>
    </row>
    <row r="102" spans="1:5" x14ac:dyDescent="0.25">
      <c r="A102" t="s">
        <v>125</v>
      </c>
      <c r="B102" s="59">
        <v>245857</v>
      </c>
      <c r="C102" s="61">
        <v>41538</v>
      </c>
      <c r="D102" s="61">
        <v>41539</v>
      </c>
      <c r="E102" s="62">
        <v>14500</v>
      </c>
    </row>
    <row r="103" spans="1:5" x14ac:dyDescent="0.25">
      <c r="A103" t="s">
        <v>120</v>
      </c>
      <c r="B103" s="59">
        <v>242818</v>
      </c>
      <c r="C103" s="61">
        <v>40869</v>
      </c>
      <c r="D103" s="61">
        <v>40870</v>
      </c>
      <c r="E103" s="62">
        <v>6250</v>
      </c>
    </row>
    <row r="104" spans="1:5" x14ac:dyDescent="0.25">
      <c r="A104" t="s">
        <v>87</v>
      </c>
      <c r="B104" s="59">
        <v>35703</v>
      </c>
      <c r="C104" s="61">
        <v>40494</v>
      </c>
      <c r="D104" s="61">
        <v>40495</v>
      </c>
      <c r="E104" s="62">
        <v>12175</v>
      </c>
    </row>
    <row r="105" spans="1:5" x14ac:dyDescent="0.25">
      <c r="A105" t="s">
        <v>87</v>
      </c>
      <c r="B105" s="59">
        <v>35706</v>
      </c>
      <c r="C105" s="61">
        <v>40496</v>
      </c>
      <c r="D105" s="61">
        <v>40497</v>
      </c>
      <c r="E105" s="62">
        <v>6250</v>
      </c>
    </row>
    <row r="106" spans="1:5" x14ac:dyDescent="0.25">
      <c r="A106" t="s">
        <v>87</v>
      </c>
      <c r="B106" s="59">
        <v>35709</v>
      </c>
      <c r="C106" s="61">
        <v>40500</v>
      </c>
      <c r="D106" s="61">
        <v>40501</v>
      </c>
      <c r="E106" s="62">
        <v>13750</v>
      </c>
    </row>
    <row r="107" spans="1:5" x14ac:dyDescent="0.25">
      <c r="A107" t="s">
        <v>87</v>
      </c>
      <c r="B107" s="59">
        <v>35711</v>
      </c>
      <c r="C107" s="61">
        <v>40504</v>
      </c>
      <c r="D107" s="61">
        <v>40506</v>
      </c>
      <c r="E107" s="62">
        <v>16550</v>
      </c>
    </row>
    <row r="108" spans="1:5" x14ac:dyDescent="0.25">
      <c r="A108" t="s">
        <v>123</v>
      </c>
      <c r="B108" s="59">
        <v>35714</v>
      </c>
      <c r="C108" s="61">
        <v>40512</v>
      </c>
      <c r="D108" s="61">
        <v>40513</v>
      </c>
      <c r="E108" s="62">
        <v>15250</v>
      </c>
    </row>
    <row r="109" spans="1:5" x14ac:dyDescent="0.25">
      <c r="A109" t="s">
        <v>123</v>
      </c>
      <c r="B109" s="59">
        <v>35789</v>
      </c>
      <c r="C109" s="61">
        <v>40513</v>
      </c>
      <c r="D109" s="61">
        <v>40515</v>
      </c>
      <c r="E109" s="62">
        <v>6300</v>
      </c>
    </row>
    <row r="110" spans="1:5" x14ac:dyDescent="0.25">
      <c r="A110" t="s">
        <v>125</v>
      </c>
      <c r="B110" s="59">
        <v>35983</v>
      </c>
      <c r="C110" s="61">
        <v>40515</v>
      </c>
      <c r="D110" s="61">
        <v>40516</v>
      </c>
      <c r="E110" s="62">
        <v>3850</v>
      </c>
    </row>
    <row r="111" spans="1:5" x14ac:dyDescent="0.25">
      <c r="A111" t="s">
        <v>126</v>
      </c>
      <c r="B111" s="59">
        <v>36488</v>
      </c>
      <c r="C111" s="61">
        <v>40517</v>
      </c>
      <c r="D111" s="61">
        <v>40518</v>
      </c>
      <c r="E111" s="62">
        <v>9900</v>
      </c>
    </row>
    <row r="112" spans="1:5" x14ac:dyDescent="0.25">
      <c r="A112" t="s">
        <v>124</v>
      </c>
      <c r="B112" s="59">
        <v>36987</v>
      </c>
      <c r="C112" s="61">
        <v>40519</v>
      </c>
      <c r="D112" s="61">
        <v>40520</v>
      </c>
      <c r="E112" s="62">
        <v>14800</v>
      </c>
    </row>
    <row r="113" spans="1:5" x14ac:dyDescent="0.25">
      <c r="A113" t="s">
        <v>76</v>
      </c>
      <c r="B113" s="59">
        <v>37642</v>
      </c>
      <c r="C113" s="61">
        <v>40520</v>
      </c>
      <c r="D113" s="61">
        <v>40521</v>
      </c>
      <c r="E113" s="62">
        <v>23650</v>
      </c>
    </row>
    <row r="114" spans="1:5" x14ac:dyDescent="0.25">
      <c r="A114" t="s">
        <v>87</v>
      </c>
      <c r="B114" s="59">
        <v>38466</v>
      </c>
      <c r="C114" s="61">
        <v>40522</v>
      </c>
      <c r="D114" s="61">
        <v>40523</v>
      </c>
      <c r="E114" s="62">
        <v>8200</v>
      </c>
    </row>
    <row r="115" spans="1:5" x14ac:dyDescent="0.25">
      <c r="A115" t="s">
        <v>87</v>
      </c>
      <c r="B115" s="59">
        <v>38775</v>
      </c>
      <c r="C115" s="61">
        <v>40527</v>
      </c>
      <c r="D115" s="61">
        <v>40528</v>
      </c>
      <c r="E115" s="62">
        <v>19100</v>
      </c>
    </row>
    <row r="116" spans="1:5" x14ac:dyDescent="0.25">
      <c r="A116" t="s">
        <v>87</v>
      </c>
      <c r="B116" s="59">
        <v>38988</v>
      </c>
      <c r="C116" s="61">
        <v>40531</v>
      </c>
      <c r="D116" s="61">
        <v>40532</v>
      </c>
      <c r="E116" s="62">
        <v>4250</v>
      </c>
    </row>
    <row r="117" spans="1:5" x14ac:dyDescent="0.25">
      <c r="A117" t="s">
        <v>87</v>
      </c>
      <c r="B117" s="59">
        <v>39420</v>
      </c>
      <c r="C117" s="61">
        <v>40540</v>
      </c>
      <c r="D117" s="61">
        <v>40541</v>
      </c>
      <c r="E117" s="62">
        <v>21100</v>
      </c>
    </row>
    <row r="118" spans="1:5" x14ac:dyDescent="0.25">
      <c r="A118" t="s">
        <v>123</v>
      </c>
      <c r="B118" s="59">
        <v>39874</v>
      </c>
      <c r="C118" s="61">
        <v>40545</v>
      </c>
      <c r="D118" s="61">
        <v>40546</v>
      </c>
      <c r="E118" s="62">
        <v>9300</v>
      </c>
    </row>
    <row r="119" spans="1:5" x14ac:dyDescent="0.25">
      <c r="A119" t="s">
        <v>123</v>
      </c>
      <c r="B119" s="59">
        <v>40872</v>
      </c>
      <c r="C119" s="61">
        <v>40546</v>
      </c>
      <c r="D119" s="61">
        <v>40547</v>
      </c>
      <c r="E119" s="62">
        <v>6700</v>
      </c>
    </row>
    <row r="120" spans="1:5" x14ac:dyDescent="0.25">
      <c r="A120" t="s">
        <v>125</v>
      </c>
      <c r="B120" s="59">
        <v>41047</v>
      </c>
      <c r="C120" s="61">
        <v>40553</v>
      </c>
      <c r="D120" s="61">
        <v>40554</v>
      </c>
      <c r="E120" s="62">
        <v>5200</v>
      </c>
    </row>
    <row r="121" spans="1:5" x14ac:dyDescent="0.25">
      <c r="A121" t="s">
        <v>126</v>
      </c>
      <c r="B121" s="59">
        <v>42847</v>
      </c>
      <c r="C121" s="61">
        <v>40554</v>
      </c>
      <c r="D121" s="61">
        <v>40555</v>
      </c>
      <c r="E121" s="62">
        <v>20800</v>
      </c>
    </row>
    <row r="122" spans="1:5" x14ac:dyDescent="0.25">
      <c r="A122" t="s">
        <v>124</v>
      </c>
      <c r="B122" s="59">
        <v>43982</v>
      </c>
      <c r="C122" s="61">
        <v>40561</v>
      </c>
      <c r="D122" s="61">
        <v>40562</v>
      </c>
      <c r="E122" s="62">
        <v>6250</v>
      </c>
    </row>
    <row r="123" spans="1:5" x14ac:dyDescent="0.25">
      <c r="A123" t="s">
        <v>124</v>
      </c>
      <c r="B123" s="59">
        <v>44587</v>
      </c>
      <c r="C123" s="61">
        <v>40563</v>
      </c>
      <c r="D123" s="61">
        <v>40564</v>
      </c>
      <c r="E123" s="62">
        <v>1100</v>
      </c>
    </row>
    <row r="124" spans="1:5" x14ac:dyDescent="0.25">
      <c r="A124" t="s">
        <v>87</v>
      </c>
      <c r="B124" s="59">
        <v>48742</v>
      </c>
      <c r="C124" s="61">
        <v>40565</v>
      </c>
      <c r="D124" s="61">
        <v>40566</v>
      </c>
      <c r="E124" s="62">
        <v>14100</v>
      </c>
    </row>
    <row r="125" spans="1:5" x14ac:dyDescent="0.25">
      <c r="A125" t="s">
        <v>87</v>
      </c>
      <c r="B125" s="59">
        <v>49277</v>
      </c>
      <c r="C125" s="61">
        <v>40568</v>
      </c>
      <c r="D125" s="61">
        <v>40569</v>
      </c>
      <c r="E125" s="62">
        <v>5250</v>
      </c>
    </row>
    <row r="126" spans="1:5" x14ac:dyDescent="0.25">
      <c r="A126" t="s">
        <v>87</v>
      </c>
      <c r="B126" s="59">
        <v>50827</v>
      </c>
      <c r="C126" s="61">
        <v>40570</v>
      </c>
      <c r="D126" s="61">
        <v>40571</v>
      </c>
      <c r="E126" s="62">
        <v>3850</v>
      </c>
    </row>
    <row r="127" spans="1:5" x14ac:dyDescent="0.25">
      <c r="A127" t="s">
        <v>87</v>
      </c>
      <c r="B127" s="59">
        <v>51477</v>
      </c>
      <c r="C127" s="61">
        <v>40573</v>
      </c>
      <c r="D127" s="61">
        <v>40574</v>
      </c>
      <c r="E127" s="62">
        <v>9900</v>
      </c>
    </row>
    <row r="128" spans="1:5" x14ac:dyDescent="0.25">
      <c r="A128" t="s">
        <v>123</v>
      </c>
      <c r="B128" s="59">
        <v>52847</v>
      </c>
      <c r="C128" s="61">
        <v>40589</v>
      </c>
      <c r="D128" s="61">
        <v>40590</v>
      </c>
      <c r="E128" s="62">
        <v>14700</v>
      </c>
    </row>
    <row r="129" spans="1:5" x14ac:dyDescent="0.25">
      <c r="A129" t="s">
        <v>123</v>
      </c>
      <c r="B129" s="59">
        <v>53088</v>
      </c>
      <c r="C129" s="61">
        <v>40593</v>
      </c>
      <c r="D129" s="61">
        <v>40594</v>
      </c>
      <c r="E129" s="62">
        <v>14150</v>
      </c>
    </row>
    <row r="130" spans="1:5" x14ac:dyDescent="0.25">
      <c r="A130" t="s">
        <v>125</v>
      </c>
      <c r="B130" s="59">
        <v>54087</v>
      </c>
      <c r="C130" s="61">
        <v>40600</v>
      </c>
      <c r="D130" s="61">
        <v>40601</v>
      </c>
      <c r="E130" s="62">
        <v>15350</v>
      </c>
    </row>
    <row r="131" spans="1:5" x14ac:dyDescent="0.25">
      <c r="A131" t="s">
        <v>126</v>
      </c>
      <c r="B131" s="59">
        <v>55770</v>
      </c>
      <c r="C131" s="61">
        <v>40602</v>
      </c>
      <c r="D131" s="61">
        <v>40603</v>
      </c>
      <c r="E131" s="62">
        <v>6700</v>
      </c>
    </row>
    <row r="132" spans="1:5" x14ac:dyDescent="0.25">
      <c r="A132" t="s">
        <v>124</v>
      </c>
      <c r="B132" s="59">
        <v>56272</v>
      </c>
      <c r="C132" s="61">
        <v>40603</v>
      </c>
      <c r="D132" s="61">
        <v>40604</v>
      </c>
      <c r="E132" s="62">
        <v>16350</v>
      </c>
    </row>
    <row r="133" spans="1:5" x14ac:dyDescent="0.25">
      <c r="A133" t="s">
        <v>76</v>
      </c>
      <c r="B133" s="59">
        <v>57429</v>
      </c>
      <c r="C133" s="61">
        <v>40616</v>
      </c>
      <c r="D133" s="61">
        <v>40617</v>
      </c>
      <c r="E133" s="62">
        <v>11400</v>
      </c>
    </row>
    <row r="134" spans="1:5" x14ac:dyDescent="0.25">
      <c r="A134" t="s">
        <v>87</v>
      </c>
      <c r="B134" s="59">
        <v>58292</v>
      </c>
      <c r="C134" s="61">
        <v>40645</v>
      </c>
      <c r="D134" s="61">
        <v>40646</v>
      </c>
      <c r="E134" s="62">
        <v>13800</v>
      </c>
    </row>
    <row r="135" spans="1:5" x14ac:dyDescent="0.25">
      <c r="A135" t="s">
        <v>87</v>
      </c>
      <c r="B135" s="59">
        <v>59028</v>
      </c>
      <c r="C135" s="61">
        <v>40647</v>
      </c>
      <c r="D135" s="61">
        <v>40648</v>
      </c>
      <c r="E135" s="62">
        <v>5100</v>
      </c>
    </row>
    <row r="136" spans="1:5" x14ac:dyDescent="0.25">
      <c r="A136" t="s">
        <v>87</v>
      </c>
      <c r="B136" s="59">
        <v>60188</v>
      </c>
      <c r="C136" s="61">
        <v>40651</v>
      </c>
      <c r="D136" s="61">
        <v>40652</v>
      </c>
      <c r="E136" s="62">
        <v>8750</v>
      </c>
    </row>
    <row r="137" spans="1:5" x14ac:dyDescent="0.25">
      <c r="A137" t="s">
        <v>87</v>
      </c>
      <c r="B137" s="59">
        <v>61947</v>
      </c>
      <c r="C137" s="61">
        <v>40685</v>
      </c>
      <c r="D137" s="61">
        <v>40686</v>
      </c>
      <c r="E137" s="62">
        <v>7400</v>
      </c>
    </row>
    <row r="138" spans="1:5" x14ac:dyDescent="0.25">
      <c r="A138" t="s">
        <v>123</v>
      </c>
      <c r="B138" s="59">
        <v>62427</v>
      </c>
      <c r="C138" s="61">
        <v>40693</v>
      </c>
      <c r="D138" s="61">
        <v>40694</v>
      </c>
      <c r="E138" s="62">
        <v>24000</v>
      </c>
    </row>
    <row r="139" spans="1:5" x14ac:dyDescent="0.25">
      <c r="A139" t="s">
        <v>123</v>
      </c>
      <c r="B139" s="59">
        <v>63977</v>
      </c>
      <c r="C139" s="61">
        <v>40695</v>
      </c>
      <c r="D139" s="61">
        <v>40696</v>
      </c>
      <c r="E139" s="62">
        <v>2200</v>
      </c>
    </row>
    <row r="140" spans="1:5" x14ac:dyDescent="0.25">
      <c r="A140" t="s">
        <v>125</v>
      </c>
      <c r="B140" s="59">
        <v>64924</v>
      </c>
      <c r="C140" s="61">
        <v>40697</v>
      </c>
      <c r="D140" s="61">
        <v>40698</v>
      </c>
      <c r="E140" s="62">
        <v>13000</v>
      </c>
    </row>
    <row r="141" spans="1:5" x14ac:dyDescent="0.25">
      <c r="A141" t="s">
        <v>126</v>
      </c>
      <c r="B141" s="59">
        <v>65977</v>
      </c>
      <c r="C141" s="61">
        <v>40699</v>
      </c>
      <c r="D141" s="61">
        <v>40700</v>
      </c>
      <c r="E141" s="62">
        <v>2625</v>
      </c>
    </row>
    <row r="142" spans="1:5" x14ac:dyDescent="0.25">
      <c r="A142" t="s">
        <v>124</v>
      </c>
      <c r="B142" s="59">
        <v>66947</v>
      </c>
      <c r="C142" s="61">
        <v>40731</v>
      </c>
      <c r="D142" s="61">
        <v>40732</v>
      </c>
      <c r="E142" s="62">
        <v>3600</v>
      </c>
    </row>
    <row r="143" spans="1:5" x14ac:dyDescent="0.25">
      <c r="A143" t="s">
        <v>76</v>
      </c>
      <c r="B143" s="59">
        <v>67942</v>
      </c>
      <c r="C143" s="61">
        <v>40741</v>
      </c>
      <c r="D143" s="61">
        <v>40742</v>
      </c>
      <c r="E143" s="62">
        <v>2800</v>
      </c>
    </row>
    <row r="144" spans="1:5" x14ac:dyDescent="0.25">
      <c r="A144" t="s">
        <v>87</v>
      </c>
      <c r="B144" s="59">
        <v>68428</v>
      </c>
      <c r="C144" s="61">
        <v>40744</v>
      </c>
      <c r="D144" s="61">
        <v>40745</v>
      </c>
      <c r="E144" s="62">
        <v>10900</v>
      </c>
    </row>
    <row r="145" spans="1:5" x14ac:dyDescent="0.25">
      <c r="A145" t="s">
        <v>87</v>
      </c>
      <c r="B145" s="59">
        <v>69477</v>
      </c>
      <c r="C145" s="61">
        <v>40776</v>
      </c>
      <c r="D145" s="61">
        <v>40777</v>
      </c>
      <c r="E145" s="62">
        <v>14500</v>
      </c>
    </row>
    <row r="146" spans="1:5" x14ac:dyDescent="0.25">
      <c r="A146" t="s">
        <v>87</v>
      </c>
      <c r="B146" s="59">
        <v>70284</v>
      </c>
      <c r="C146" s="61">
        <v>40784</v>
      </c>
      <c r="D146" s="61">
        <v>40785</v>
      </c>
      <c r="E146" s="62">
        <v>14050</v>
      </c>
    </row>
    <row r="147" spans="1:5" x14ac:dyDescent="0.25">
      <c r="A147" t="s">
        <v>87</v>
      </c>
      <c r="B147" s="59">
        <v>71477</v>
      </c>
      <c r="C147" s="61">
        <v>40785</v>
      </c>
      <c r="D147" s="61">
        <v>40787</v>
      </c>
      <c r="E147" s="62">
        <v>17100</v>
      </c>
    </row>
    <row r="148" spans="1:5" x14ac:dyDescent="0.25">
      <c r="A148" t="s">
        <v>123</v>
      </c>
      <c r="B148" s="59">
        <v>72947</v>
      </c>
      <c r="C148" s="61">
        <v>40788</v>
      </c>
      <c r="D148" s="61">
        <v>40789</v>
      </c>
      <c r="E148" s="62">
        <v>13650</v>
      </c>
    </row>
    <row r="149" spans="1:5" x14ac:dyDescent="0.25">
      <c r="A149" t="s">
        <v>123</v>
      </c>
      <c r="B149" s="59">
        <v>73088</v>
      </c>
      <c r="C149" s="61">
        <v>40801</v>
      </c>
      <c r="D149" s="61">
        <v>40802</v>
      </c>
      <c r="E149" s="62">
        <v>8850</v>
      </c>
    </row>
    <row r="150" spans="1:5" x14ac:dyDescent="0.25">
      <c r="A150" t="s">
        <v>125</v>
      </c>
      <c r="B150" s="59">
        <v>74087</v>
      </c>
      <c r="C150" s="61">
        <v>40816</v>
      </c>
      <c r="D150" s="61">
        <v>40817</v>
      </c>
      <c r="E150" s="62">
        <v>9900</v>
      </c>
    </row>
    <row r="151" spans="1:5" x14ac:dyDescent="0.25">
      <c r="A151" t="s">
        <v>126</v>
      </c>
      <c r="B151" s="59">
        <v>75972</v>
      </c>
      <c r="C151" s="61">
        <v>40827</v>
      </c>
      <c r="D151" s="61">
        <v>40828</v>
      </c>
      <c r="E151" s="62">
        <v>13850</v>
      </c>
    </row>
    <row r="152" spans="1:5" x14ac:dyDescent="0.25">
      <c r="A152" t="s">
        <v>124</v>
      </c>
      <c r="B152" s="59">
        <v>76927</v>
      </c>
      <c r="C152" s="61">
        <v>40833</v>
      </c>
      <c r="D152" s="61">
        <v>40834</v>
      </c>
      <c r="E152" s="62">
        <v>10050</v>
      </c>
    </row>
    <row r="153" spans="1:5" x14ac:dyDescent="0.25">
      <c r="A153" t="s">
        <v>76</v>
      </c>
      <c r="B153" s="59">
        <v>77297</v>
      </c>
      <c r="C153" s="61">
        <v>40835</v>
      </c>
      <c r="D153" s="61">
        <v>40836</v>
      </c>
      <c r="E153" s="62">
        <v>11100</v>
      </c>
    </row>
    <row r="154" spans="1:5" x14ac:dyDescent="0.25">
      <c r="A154" t="s">
        <v>87</v>
      </c>
      <c r="B154" s="59">
        <v>78208</v>
      </c>
      <c r="C154" s="61">
        <v>40846</v>
      </c>
      <c r="D154" s="61">
        <v>40847</v>
      </c>
      <c r="E154" s="62">
        <v>18950</v>
      </c>
    </row>
    <row r="155" spans="1:5" x14ac:dyDescent="0.25">
      <c r="A155" t="s">
        <v>87</v>
      </c>
      <c r="B155" s="59">
        <v>79202</v>
      </c>
      <c r="C155" s="61">
        <v>40869</v>
      </c>
      <c r="D155" s="61">
        <v>40870</v>
      </c>
      <c r="E155" s="62">
        <v>6250</v>
      </c>
    </row>
    <row r="156" spans="1:5" x14ac:dyDescent="0.25">
      <c r="A156" t="s">
        <v>87</v>
      </c>
      <c r="B156" s="59">
        <v>80288</v>
      </c>
      <c r="C156" s="61">
        <v>40877</v>
      </c>
      <c r="D156" s="61">
        <v>40878</v>
      </c>
      <c r="E156" s="62">
        <v>8400</v>
      </c>
    </row>
    <row r="157" spans="1:5" x14ac:dyDescent="0.25">
      <c r="A157" t="s">
        <v>87</v>
      </c>
      <c r="B157" s="59">
        <v>81042</v>
      </c>
      <c r="C157" s="61">
        <v>40887</v>
      </c>
      <c r="D157" s="61">
        <v>40888</v>
      </c>
      <c r="E157" s="62">
        <v>8300</v>
      </c>
    </row>
    <row r="158" spans="1:5" x14ac:dyDescent="0.25">
      <c r="A158" t="s">
        <v>123</v>
      </c>
      <c r="B158" s="59">
        <v>84744</v>
      </c>
      <c r="C158" s="61">
        <v>40888</v>
      </c>
      <c r="D158" s="61">
        <v>40889</v>
      </c>
      <c r="E158" s="62">
        <v>4750</v>
      </c>
    </row>
    <row r="159" spans="1:5" x14ac:dyDescent="0.25">
      <c r="A159" t="s">
        <v>123</v>
      </c>
      <c r="B159" s="59">
        <v>85028</v>
      </c>
      <c r="C159" s="61">
        <v>40896</v>
      </c>
      <c r="D159" s="61">
        <v>40897</v>
      </c>
      <c r="E159" s="62">
        <v>2625</v>
      </c>
    </row>
    <row r="160" spans="1:5" x14ac:dyDescent="0.25">
      <c r="A160" t="s">
        <v>125</v>
      </c>
      <c r="B160" s="59">
        <v>86497</v>
      </c>
      <c r="C160" s="61">
        <v>40907</v>
      </c>
      <c r="D160" s="61">
        <v>40908</v>
      </c>
      <c r="E160" s="62">
        <v>9650</v>
      </c>
    </row>
    <row r="161" spans="1:5" x14ac:dyDescent="0.25">
      <c r="A161" t="s">
        <v>126</v>
      </c>
      <c r="B161" s="59">
        <v>87297</v>
      </c>
      <c r="C161" s="61">
        <v>40913</v>
      </c>
      <c r="D161" s="61">
        <v>40914</v>
      </c>
      <c r="E161" s="62">
        <v>14400</v>
      </c>
    </row>
    <row r="162" spans="1:5" x14ac:dyDescent="0.25">
      <c r="A162" t="s">
        <v>124</v>
      </c>
      <c r="B162" s="59">
        <v>88027</v>
      </c>
      <c r="C162" s="61">
        <v>40915</v>
      </c>
      <c r="D162" s="61">
        <v>40916</v>
      </c>
      <c r="E162" s="62">
        <v>14050</v>
      </c>
    </row>
    <row r="163" spans="1:5" x14ac:dyDescent="0.25">
      <c r="A163" t="s">
        <v>76</v>
      </c>
      <c r="B163" s="59">
        <v>89287</v>
      </c>
      <c r="C163" s="61">
        <v>40938</v>
      </c>
      <c r="D163" s="61">
        <v>40940</v>
      </c>
      <c r="E163" s="62">
        <v>12600</v>
      </c>
    </row>
    <row r="164" spans="1:5" x14ac:dyDescent="0.25">
      <c r="A164" t="s">
        <v>87</v>
      </c>
      <c r="B164" s="59">
        <v>90277</v>
      </c>
      <c r="C164" s="61">
        <v>40948</v>
      </c>
      <c r="D164" s="61">
        <v>40949</v>
      </c>
      <c r="E164" s="62">
        <v>6700</v>
      </c>
    </row>
    <row r="165" spans="1:5" x14ac:dyDescent="0.25">
      <c r="A165" t="s">
        <v>87</v>
      </c>
      <c r="B165" s="59">
        <v>91047</v>
      </c>
      <c r="C165" s="61">
        <v>40950</v>
      </c>
      <c r="D165" s="61">
        <v>40951</v>
      </c>
      <c r="E165" s="62">
        <v>16950</v>
      </c>
    </row>
    <row r="166" spans="1:5" x14ac:dyDescent="0.25">
      <c r="A166" t="s">
        <v>87</v>
      </c>
      <c r="B166" s="59">
        <v>92477</v>
      </c>
      <c r="C166" s="61">
        <v>40967</v>
      </c>
      <c r="D166" s="61">
        <v>40968</v>
      </c>
      <c r="E166" s="62">
        <v>4200</v>
      </c>
    </row>
    <row r="167" spans="1:5" x14ac:dyDescent="0.25">
      <c r="A167" t="s">
        <v>87</v>
      </c>
      <c r="B167" s="59">
        <v>94726</v>
      </c>
      <c r="C167" s="61">
        <v>40974</v>
      </c>
      <c r="D167" s="61">
        <v>40975</v>
      </c>
      <c r="E167" s="62">
        <v>20800</v>
      </c>
    </row>
    <row r="168" spans="1:5" x14ac:dyDescent="0.25">
      <c r="A168" t="s">
        <v>123</v>
      </c>
      <c r="B168" s="59">
        <v>95266</v>
      </c>
      <c r="C168" s="61">
        <v>40984</v>
      </c>
      <c r="D168" s="61">
        <v>40985</v>
      </c>
      <c r="E168" s="62">
        <v>9250</v>
      </c>
    </row>
    <row r="169" spans="1:5" x14ac:dyDescent="0.25">
      <c r="A169" t="s">
        <v>123</v>
      </c>
      <c r="B169" s="59">
        <v>96474</v>
      </c>
      <c r="C169" s="61">
        <v>40986</v>
      </c>
      <c r="D169" s="61">
        <v>40987</v>
      </c>
      <c r="E169" s="62">
        <v>5550</v>
      </c>
    </row>
    <row r="170" spans="1:5" x14ac:dyDescent="0.25">
      <c r="A170" t="s">
        <v>125</v>
      </c>
      <c r="B170" s="59">
        <v>97464</v>
      </c>
      <c r="C170" s="61">
        <v>41001</v>
      </c>
      <c r="D170" s="61">
        <v>41002</v>
      </c>
      <c r="E170" s="62">
        <v>8450</v>
      </c>
    </row>
    <row r="171" spans="1:5" x14ac:dyDescent="0.25">
      <c r="A171" t="s">
        <v>126</v>
      </c>
      <c r="B171" s="59">
        <v>98477</v>
      </c>
      <c r="C171" s="61">
        <v>41003</v>
      </c>
      <c r="D171" s="61">
        <v>41004</v>
      </c>
      <c r="E171" s="62">
        <v>23800</v>
      </c>
    </row>
    <row r="172" spans="1:5" x14ac:dyDescent="0.25">
      <c r="A172" t="s">
        <v>124</v>
      </c>
      <c r="B172" s="59">
        <v>99247</v>
      </c>
      <c r="C172" s="61">
        <v>41005</v>
      </c>
      <c r="D172" s="61">
        <v>41006</v>
      </c>
      <c r="E172" s="62">
        <v>2150</v>
      </c>
    </row>
    <row r="173" spans="1:5" x14ac:dyDescent="0.25">
      <c r="A173" t="s">
        <v>76</v>
      </c>
      <c r="B173" s="59">
        <v>100089</v>
      </c>
      <c r="C173" s="61">
        <v>41036</v>
      </c>
      <c r="D173" s="61">
        <v>41037</v>
      </c>
      <c r="E173" s="62">
        <v>8900</v>
      </c>
    </row>
    <row r="174" spans="1:5" x14ac:dyDescent="0.25">
      <c r="A174" t="s">
        <v>87</v>
      </c>
      <c r="B174" s="59">
        <v>110087</v>
      </c>
      <c r="C174" s="61">
        <v>41046</v>
      </c>
      <c r="D174" s="61">
        <v>41047</v>
      </c>
      <c r="E174" s="62">
        <v>10100</v>
      </c>
    </row>
    <row r="175" spans="1:5" x14ac:dyDescent="0.25">
      <c r="A175" t="s">
        <v>87</v>
      </c>
      <c r="B175" s="59">
        <v>120474</v>
      </c>
      <c r="C175" s="61">
        <v>41047</v>
      </c>
      <c r="D175" s="61">
        <v>41048</v>
      </c>
      <c r="E175" s="62">
        <v>13000</v>
      </c>
    </row>
    <row r="176" spans="1:5" x14ac:dyDescent="0.25">
      <c r="A176" t="s">
        <v>87</v>
      </c>
      <c r="B176" s="59">
        <v>134774</v>
      </c>
      <c r="C176" s="61">
        <v>41078</v>
      </c>
      <c r="D176" s="61">
        <v>41079</v>
      </c>
      <c r="E176" s="62">
        <v>14400</v>
      </c>
    </row>
    <row r="177" spans="1:5" x14ac:dyDescent="0.25">
      <c r="A177" t="s">
        <v>87</v>
      </c>
      <c r="B177" s="59">
        <v>148274</v>
      </c>
      <c r="C177" s="61">
        <v>41081</v>
      </c>
      <c r="D177" s="61">
        <v>41082</v>
      </c>
      <c r="E177" s="62">
        <v>4850</v>
      </c>
    </row>
    <row r="178" spans="1:5" x14ac:dyDescent="0.25">
      <c r="A178" t="s">
        <v>123</v>
      </c>
      <c r="B178" s="59">
        <v>152772</v>
      </c>
      <c r="C178" s="61">
        <v>41089</v>
      </c>
      <c r="D178" s="61">
        <v>41090</v>
      </c>
      <c r="E178" s="62">
        <v>9350</v>
      </c>
    </row>
    <row r="179" spans="1:5" x14ac:dyDescent="0.25">
      <c r="A179" t="s">
        <v>123</v>
      </c>
      <c r="B179" s="59">
        <v>168272</v>
      </c>
      <c r="C179" s="61">
        <v>41092</v>
      </c>
      <c r="D179" s="61">
        <v>41093</v>
      </c>
      <c r="E179" s="62">
        <v>6600</v>
      </c>
    </row>
    <row r="180" spans="1:5" x14ac:dyDescent="0.25">
      <c r="A180" t="s">
        <v>125</v>
      </c>
      <c r="B180" s="59">
        <v>174884</v>
      </c>
      <c r="C180" s="61">
        <v>41098</v>
      </c>
      <c r="D180" s="61">
        <v>41099</v>
      </c>
      <c r="E180" s="62">
        <v>7350</v>
      </c>
    </row>
    <row r="181" spans="1:5" x14ac:dyDescent="0.25">
      <c r="A181" t="s">
        <v>126</v>
      </c>
      <c r="B181" s="59">
        <v>184746</v>
      </c>
      <c r="C181" s="61">
        <v>41113</v>
      </c>
      <c r="D181" s="61">
        <v>41114</v>
      </c>
      <c r="E181" s="62">
        <v>24000</v>
      </c>
    </row>
    <row r="182" spans="1:5" x14ac:dyDescent="0.25">
      <c r="A182" t="s">
        <v>124</v>
      </c>
      <c r="B182" s="59">
        <v>188874</v>
      </c>
      <c r="C182" s="61">
        <v>41123</v>
      </c>
      <c r="D182" s="61">
        <v>41124</v>
      </c>
      <c r="E182" s="62">
        <v>2150</v>
      </c>
    </row>
    <row r="183" spans="1:5" x14ac:dyDescent="0.25">
      <c r="A183" t="s">
        <v>76</v>
      </c>
      <c r="B183" s="59">
        <v>188877</v>
      </c>
      <c r="C183" s="61">
        <v>41124</v>
      </c>
      <c r="D183" s="61">
        <v>41125</v>
      </c>
      <c r="E183" s="62">
        <v>8900</v>
      </c>
    </row>
    <row r="184" spans="1:5" x14ac:dyDescent="0.25">
      <c r="A184" t="s">
        <v>87</v>
      </c>
      <c r="B184" s="59">
        <v>191883</v>
      </c>
      <c r="C184" s="61">
        <v>41128</v>
      </c>
      <c r="D184" s="61">
        <v>41129</v>
      </c>
      <c r="E184" s="62">
        <v>10150</v>
      </c>
    </row>
    <row r="185" spans="1:5" x14ac:dyDescent="0.25">
      <c r="A185" t="s">
        <v>87</v>
      </c>
      <c r="B185" s="59">
        <v>192474</v>
      </c>
      <c r="C185" s="61">
        <v>41152</v>
      </c>
      <c r="D185" s="61">
        <v>41153</v>
      </c>
      <c r="E185" s="62">
        <v>13100</v>
      </c>
    </row>
    <row r="186" spans="1:5" x14ac:dyDescent="0.25">
      <c r="A186" t="s">
        <v>87</v>
      </c>
      <c r="B186" s="59">
        <v>193847</v>
      </c>
      <c r="C186" s="61">
        <v>41161</v>
      </c>
      <c r="D186" s="61">
        <v>41162</v>
      </c>
      <c r="E186" s="62">
        <v>14350</v>
      </c>
    </row>
    <row r="187" spans="1:5" x14ac:dyDescent="0.25">
      <c r="A187" t="s">
        <v>87</v>
      </c>
      <c r="B187" s="59">
        <v>194877</v>
      </c>
      <c r="C187" s="61">
        <v>41169</v>
      </c>
      <c r="D187" s="61">
        <v>41170</v>
      </c>
      <c r="E187" s="62">
        <v>4950</v>
      </c>
    </row>
    <row r="188" spans="1:5" x14ac:dyDescent="0.25">
      <c r="A188" t="s">
        <v>123</v>
      </c>
      <c r="B188" s="59">
        <v>195746</v>
      </c>
      <c r="C188" s="61">
        <v>41196</v>
      </c>
      <c r="D188" s="61">
        <v>41197</v>
      </c>
      <c r="E188" s="62">
        <v>9250</v>
      </c>
    </row>
    <row r="189" spans="1:5" x14ac:dyDescent="0.25">
      <c r="A189" t="s">
        <v>123</v>
      </c>
      <c r="B189" s="59">
        <v>197474</v>
      </c>
      <c r="C189" s="61">
        <v>41198</v>
      </c>
      <c r="D189" s="61">
        <v>41199</v>
      </c>
      <c r="E189" s="62">
        <v>6600</v>
      </c>
    </row>
    <row r="190" spans="1:5" x14ac:dyDescent="0.25">
      <c r="A190" t="s">
        <v>125</v>
      </c>
      <c r="B190" s="59">
        <v>198746</v>
      </c>
      <c r="C190" s="61">
        <v>41200</v>
      </c>
      <c r="D190" s="61">
        <v>41201</v>
      </c>
      <c r="E190" s="62">
        <v>16050</v>
      </c>
    </row>
    <row r="191" spans="1:5" x14ac:dyDescent="0.25">
      <c r="A191" t="s">
        <v>126</v>
      </c>
      <c r="B191" s="59">
        <v>198984</v>
      </c>
      <c r="C191" s="61">
        <v>41213</v>
      </c>
      <c r="D191" s="61">
        <v>41214</v>
      </c>
      <c r="E191" s="62">
        <v>15800</v>
      </c>
    </row>
    <row r="192" spans="1:5" x14ac:dyDescent="0.25">
      <c r="A192" t="s">
        <v>76</v>
      </c>
      <c r="B192" s="59">
        <v>200084</v>
      </c>
      <c r="C192" s="61">
        <v>41231</v>
      </c>
      <c r="D192" s="61">
        <v>41232</v>
      </c>
      <c r="E192" s="62">
        <v>2875</v>
      </c>
    </row>
    <row r="193" spans="1:5" x14ac:dyDescent="0.25">
      <c r="A193" t="s">
        <v>76</v>
      </c>
      <c r="B193" s="59">
        <v>214222</v>
      </c>
      <c r="C193" s="61">
        <v>41234</v>
      </c>
      <c r="D193" s="61">
        <v>41235</v>
      </c>
      <c r="E193" s="62">
        <v>11250</v>
      </c>
    </row>
    <row r="194" spans="1:5" x14ac:dyDescent="0.25">
      <c r="A194" t="s">
        <v>87</v>
      </c>
      <c r="B194" s="59">
        <v>218867</v>
      </c>
      <c r="C194" s="61">
        <v>41245</v>
      </c>
      <c r="D194" s="61">
        <v>41246</v>
      </c>
      <c r="E194" s="62">
        <v>14375</v>
      </c>
    </row>
    <row r="195" spans="1:5" x14ac:dyDescent="0.25">
      <c r="A195" t="s">
        <v>87</v>
      </c>
      <c r="B195" s="59">
        <v>222974</v>
      </c>
      <c r="C195" s="61">
        <v>41247</v>
      </c>
      <c r="D195" s="61">
        <v>41248</v>
      </c>
      <c r="E195" s="62">
        <v>17500</v>
      </c>
    </row>
    <row r="196" spans="1:5" x14ac:dyDescent="0.25">
      <c r="A196" t="s">
        <v>87</v>
      </c>
      <c r="B196" s="59">
        <v>238477</v>
      </c>
      <c r="C196" s="61">
        <v>41256</v>
      </c>
      <c r="D196" s="61">
        <v>41257</v>
      </c>
      <c r="E196" s="62">
        <v>6675</v>
      </c>
    </row>
    <row r="197" spans="1:5" x14ac:dyDescent="0.25">
      <c r="A197" t="s">
        <v>87</v>
      </c>
      <c r="B197" s="59">
        <v>242572</v>
      </c>
      <c r="C197" s="61">
        <v>41729</v>
      </c>
      <c r="D197" s="61">
        <v>41730</v>
      </c>
      <c r="E197" s="62">
        <v>4200</v>
      </c>
    </row>
    <row r="198" spans="1:5" x14ac:dyDescent="0.25">
      <c r="A198" t="s">
        <v>87</v>
      </c>
      <c r="B198" s="59">
        <v>238861</v>
      </c>
      <c r="C198" s="61">
        <v>40693</v>
      </c>
      <c r="D198" s="61">
        <v>40694</v>
      </c>
      <c r="E198" s="62">
        <v>24000</v>
      </c>
    </row>
    <row r="199" spans="1:5" x14ac:dyDescent="0.25">
      <c r="A199" t="s">
        <v>87</v>
      </c>
      <c r="B199" s="59">
        <v>240157</v>
      </c>
      <c r="C199" s="61">
        <v>41258</v>
      </c>
      <c r="D199" s="61">
        <v>41259</v>
      </c>
      <c r="E199" s="62">
        <v>6250</v>
      </c>
    </row>
    <row r="200" spans="1:5" x14ac:dyDescent="0.25">
      <c r="A200" t="s">
        <v>121</v>
      </c>
      <c r="B200" s="59">
        <v>244792</v>
      </c>
      <c r="C200" s="61">
        <v>41677</v>
      </c>
      <c r="D200" s="61">
        <v>41678</v>
      </c>
      <c r="E200" s="62">
        <v>14050</v>
      </c>
    </row>
    <row r="201" spans="1:5" x14ac:dyDescent="0.25">
      <c r="A201" t="s">
        <v>122</v>
      </c>
      <c r="B201" s="59">
        <v>244243</v>
      </c>
      <c r="C201" s="61">
        <v>41712</v>
      </c>
      <c r="D201" s="61">
        <v>41713</v>
      </c>
      <c r="E201" s="62">
        <v>16950</v>
      </c>
    </row>
    <row r="202" spans="1:5" x14ac:dyDescent="0.25">
      <c r="A202" t="s">
        <v>76</v>
      </c>
      <c r="B202" s="59">
        <v>242734</v>
      </c>
      <c r="C202" s="61">
        <v>40573</v>
      </c>
      <c r="D202" s="61">
        <v>40574</v>
      </c>
      <c r="E202" s="62">
        <v>9900</v>
      </c>
    </row>
    <row r="203" spans="1:5" x14ac:dyDescent="0.25">
      <c r="A203" t="s">
        <v>125</v>
      </c>
      <c r="B203" s="59">
        <v>240925</v>
      </c>
      <c r="C203" s="61">
        <v>41809</v>
      </c>
      <c r="D203" s="61">
        <v>41810</v>
      </c>
      <c r="E203" s="62">
        <v>13000</v>
      </c>
    </row>
    <row r="204" spans="1:5" x14ac:dyDescent="0.25">
      <c r="A204" t="s">
        <v>123</v>
      </c>
      <c r="B204" s="59">
        <v>242047</v>
      </c>
      <c r="C204" s="61">
        <v>41843</v>
      </c>
      <c r="D204" s="61">
        <v>41844</v>
      </c>
      <c r="E204" s="62">
        <v>4850</v>
      </c>
    </row>
    <row r="205" spans="1:5" x14ac:dyDescent="0.25">
      <c r="A205" t="s">
        <v>121</v>
      </c>
      <c r="B205" s="59">
        <v>239491</v>
      </c>
      <c r="C205" s="61">
        <v>40915</v>
      </c>
      <c r="D205" s="61">
        <v>40916</v>
      </c>
      <c r="E205" s="62">
        <v>14050</v>
      </c>
    </row>
    <row r="206" spans="1:5" x14ac:dyDescent="0.25">
      <c r="A206" t="s">
        <v>125</v>
      </c>
      <c r="B206" s="59">
        <v>249058</v>
      </c>
      <c r="C206" s="61">
        <v>41198</v>
      </c>
      <c r="D206" s="61">
        <v>41199</v>
      </c>
      <c r="E206" s="62">
        <v>6600</v>
      </c>
    </row>
    <row r="207" spans="1:5" x14ac:dyDescent="0.25">
      <c r="A207" t="s">
        <v>87</v>
      </c>
      <c r="B207" s="59">
        <v>246421</v>
      </c>
      <c r="C207" s="61">
        <v>41547</v>
      </c>
      <c r="D207" s="61">
        <v>41549</v>
      </c>
      <c r="E207" s="62">
        <v>17100</v>
      </c>
    </row>
    <row r="208" spans="1:5" x14ac:dyDescent="0.25">
      <c r="A208" t="s">
        <v>120</v>
      </c>
      <c r="B208" s="59">
        <v>242947</v>
      </c>
      <c r="C208" s="61">
        <v>41258</v>
      </c>
      <c r="D208" s="61">
        <v>41259</v>
      </c>
      <c r="E208" s="62">
        <v>6250</v>
      </c>
    </row>
    <row r="209" spans="1:5" x14ac:dyDescent="0.25">
      <c r="A209" t="s">
        <v>127</v>
      </c>
      <c r="B209" s="59">
        <v>241234</v>
      </c>
      <c r="C209" s="61">
        <v>41152</v>
      </c>
      <c r="D209" s="61">
        <v>41153</v>
      </c>
      <c r="E209" s="62">
        <v>13100</v>
      </c>
    </row>
    <row r="210" spans="1:5" x14ac:dyDescent="0.25">
      <c r="A210" t="s">
        <v>123</v>
      </c>
      <c r="B210" s="59">
        <v>239179</v>
      </c>
      <c r="C210" s="61">
        <v>41589</v>
      </c>
      <c r="D210" s="61">
        <v>41590</v>
      </c>
      <c r="E210" s="62">
        <v>13850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workbookViewId="0">
      <selection activeCell="B2" sqref="B2:J5"/>
    </sheetView>
  </sheetViews>
  <sheetFormatPr defaultRowHeight="15" x14ac:dyDescent="0.25"/>
  <cols>
    <col min="2" max="2" width="9.140625" customWidth="1"/>
  </cols>
  <sheetData>
    <row r="2" spans="2:10" x14ac:dyDescent="0.25">
      <c r="B2" s="71"/>
      <c r="C2" s="71"/>
      <c r="D2" s="71"/>
      <c r="E2" s="71"/>
      <c r="F2" s="71"/>
      <c r="G2" s="71"/>
      <c r="H2" s="71"/>
      <c r="I2" s="71"/>
      <c r="J2" s="71"/>
    </row>
    <row r="3" spans="2:10" x14ac:dyDescent="0.25">
      <c r="B3" s="71"/>
      <c r="C3" s="71"/>
      <c r="D3" s="71"/>
      <c r="E3" s="71"/>
      <c r="F3" s="71"/>
      <c r="G3" s="71"/>
      <c r="H3" s="71"/>
      <c r="I3" s="71"/>
      <c r="J3" s="71"/>
    </row>
    <row r="4" spans="2:10" x14ac:dyDescent="0.25">
      <c r="B4" s="71"/>
      <c r="C4" s="71"/>
      <c r="D4" s="71"/>
      <c r="E4" s="71"/>
      <c r="F4" s="71"/>
      <c r="G4" s="71"/>
      <c r="H4" s="71"/>
      <c r="I4" s="71"/>
      <c r="J4" s="71"/>
    </row>
    <row r="5" spans="2:10" x14ac:dyDescent="0.25">
      <c r="B5" s="71"/>
      <c r="C5" s="71"/>
      <c r="D5" s="71"/>
      <c r="E5" s="71"/>
      <c r="F5" s="71"/>
      <c r="G5" s="71"/>
      <c r="H5" s="71"/>
      <c r="I5" s="71"/>
      <c r="J5" s="71"/>
    </row>
  </sheetData>
  <mergeCells count="1">
    <mergeCell ref="B2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28" sqref="B28"/>
    </sheetView>
  </sheetViews>
  <sheetFormatPr defaultRowHeight="15" x14ac:dyDescent="0.25"/>
  <cols>
    <col min="2" max="2" width="10" customWidth="1"/>
    <col min="4" max="5" width="10.85546875" customWidth="1"/>
  </cols>
  <sheetData>
    <row r="2" spans="2:5" x14ac:dyDescent="0.25">
      <c r="B2" t="s">
        <v>39</v>
      </c>
      <c r="C2" t="s">
        <v>30</v>
      </c>
      <c r="D2" t="s">
        <v>38</v>
      </c>
      <c r="E2" t="s">
        <v>37</v>
      </c>
    </row>
    <row r="3" spans="2:5" x14ac:dyDescent="0.25">
      <c r="B3" t="s">
        <v>36</v>
      </c>
      <c r="C3">
        <v>5</v>
      </c>
      <c r="D3">
        <v>15</v>
      </c>
      <c r="E3">
        <v>2.9999998999999999E-2</v>
      </c>
    </row>
    <row r="4" spans="2:5" x14ac:dyDescent="0.25">
      <c r="B4" t="s">
        <v>35</v>
      </c>
      <c r="C4">
        <v>9</v>
      </c>
      <c r="D4">
        <v>55</v>
      </c>
      <c r="E4">
        <v>0.10000000100000001</v>
      </c>
    </row>
    <row r="5" spans="2:5" x14ac:dyDescent="0.25">
      <c r="B5" t="s">
        <v>34</v>
      </c>
      <c r="C5">
        <v>15</v>
      </c>
      <c r="D5">
        <v>70</v>
      </c>
      <c r="E5">
        <v>7.0000000000000007E-2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/>
  </sheetViews>
  <sheetFormatPr defaultRowHeight="15" x14ac:dyDescent="0.25"/>
  <cols>
    <col min="2" max="2" width="12" customWidth="1"/>
    <col min="3" max="3" width="13" customWidth="1"/>
    <col min="4" max="4" width="12.28515625" customWidth="1"/>
    <col min="5" max="5" width="12.5703125" customWidth="1"/>
    <col min="6" max="6" width="13.140625" customWidth="1"/>
  </cols>
  <sheetData>
    <row r="2" spans="2:6" x14ac:dyDescent="0.25">
      <c r="B2" s="12" t="s">
        <v>39</v>
      </c>
      <c r="C2" s="12" t="s">
        <v>30</v>
      </c>
      <c r="D2" s="12" t="s">
        <v>38</v>
      </c>
      <c r="E2" s="12" t="s">
        <v>37</v>
      </c>
      <c r="F2" s="11" t="s">
        <v>41</v>
      </c>
    </row>
    <row r="3" spans="2:6" x14ac:dyDescent="0.25">
      <c r="B3" t="s">
        <v>36</v>
      </c>
      <c r="C3" s="14">
        <v>5</v>
      </c>
      <c r="D3" s="12">
        <v>15</v>
      </c>
      <c r="E3" s="13">
        <v>2.9999998999999999E-2</v>
      </c>
      <c r="F3" s="11">
        <f>Table13[Price]*Table13[Quantity]*(1-Table13[Discount])</f>
        <v>72.750000075000003</v>
      </c>
    </row>
    <row r="4" spans="2:6" x14ac:dyDescent="0.25">
      <c r="B4" t="s">
        <v>35</v>
      </c>
      <c r="C4" s="14">
        <v>9</v>
      </c>
      <c r="D4" s="12">
        <v>55</v>
      </c>
      <c r="E4" s="13">
        <v>0.10000000100000001</v>
      </c>
      <c r="F4" s="11">
        <f>Table13[Price]*Table13[Quantity]*(1-Table13[Discount])</f>
        <v>445.49999950500001</v>
      </c>
    </row>
    <row r="5" spans="2:6" x14ac:dyDescent="0.25">
      <c r="B5" t="s">
        <v>34</v>
      </c>
      <c r="C5" s="14">
        <v>15</v>
      </c>
      <c r="D5" s="12">
        <v>70</v>
      </c>
      <c r="E5" s="13">
        <v>7.0000000000000007E-2</v>
      </c>
      <c r="F5" s="11">
        <f>Table13[Price]*Table13[Quantity]*(1-Table13[Discount])</f>
        <v>976.49999999999989</v>
      </c>
    </row>
    <row r="6" spans="2:6" x14ac:dyDescent="0.25">
      <c r="B6" s="12"/>
      <c r="C6" s="12"/>
      <c r="D6" s="12"/>
      <c r="E6" s="12" t="s">
        <v>40</v>
      </c>
      <c r="F6" s="11">
        <f>SUBTOTAL(109,Table13[Amount])</f>
        <v>1494.7499995799999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/>
  </sheetViews>
  <sheetFormatPr defaultRowHeight="15" x14ac:dyDescent="0.25"/>
  <cols>
    <col min="2" max="2" width="12" customWidth="1"/>
    <col min="3" max="3" width="13" customWidth="1"/>
    <col min="4" max="4" width="12.28515625" customWidth="1"/>
    <col min="5" max="5" width="12.5703125" customWidth="1"/>
    <col min="6" max="6" width="13.140625" customWidth="1"/>
  </cols>
  <sheetData>
    <row r="2" spans="2:6" x14ac:dyDescent="0.25">
      <c r="B2" s="12" t="s">
        <v>39</v>
      </c>
      <c r="C2" s="12" t="s">
        <v>30</v>
      </c>
      <c r="D2" s="12" t="s">
        <v>38</v>
      </c>
      <c r="E2" s="12" t="s">
        <v>37</v>
      </c>
      <c r="F2" s="11" t="s">
        <v>41</v>
      </c>
    </row>
    <row r="3" spans="2:6" x14ac:dyDescent="0.25">
      <c r="B3" t="s">
        <v>36</v>
      </c>
      <c r="C3" s="14">
        <v>5</v>
      </c>
      <c r="D3" s="12">
        <v>15</v>
      </c>
      <c r="E3" s="13">
        <v>2.9999998999999999E-2</v>
      </c>
      <c r="F3" s="11">
        <f>Table135[Price]*Table135[Quantity]*(1-Table135[Discount])</f>
        <v>72.750000075000003</v>
      </c>
    </row>
    <row r="4" spans="2:6" x14ac:dyDescent="0.25">
      <c r="B4" t="s">
        <v>35</v>
      </c>
      <c r="C4" s="14">
        <v>9</v>
      </c>
      <c r="D4" s="12">
        <v>55</v>
      </c>
      <c r="E4" s="13">
        <v>0.10000000100000001</v>
      </c>
      <c r="F4" s="11">
        <f>Table135[Price]*Table135[Quantity]*(1-Table135[Discount])</f>
        <v>445.49999950500001</v>
      </c>
    </row>
    <row r="5" spans="2:6" x14ac:dyDescent="0.25">
      <c r="B5" t="s">
        <v>34</v>
      </c>
      <c r="C5" s="14">
        <v>15</v>
      </c>
      <c r="D5" s="12">
        <v>70</v>
      </c>
      <c r="E5" s="13">
        <v>7.0000000000000007E-2</v>
      </c>
      <c r="F5" s="11">
        <f>Table135[Price]*Table135[Quantity]*(1-Table135[Discount])</f>
        <v>976.49999999999989</v>
      </c>
    </row>
    <row r="6" spans="2:6" x14ac:dyDescent="0.25">
      <c r="B6" s="12"/>
      <c r="C6" s="12"/>
      <c r="D6" s="12"/>
      <c r="E6" s="12" t="s">
        <v>40</v>
      </c>
      <c r="F6" s="11">
        <f>SUBTOTAL(109,Table135[Amount])</f>
        <v>1494.7499995799999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workbookViewId="0"/>
  </sheetViews>
  <sheetFormatPr defaultRowHeight="15" x14ac:dyDescent="0.25"/>
  <cols>
    <col min="2" max="2" width="12" customWidth="1"/>
    <col min="3" max="3" width="13" customWidth="1"/>
    <col min="4" max="4" width="12.28515625" customWidth="1"/>
    <col min="5" max="5" width="12.5703125" customWidth="1"/>
    <col min="6" max="6" width="13.140625" customWidth="1"/>
  </cols>
  <sheetData>
    <row r="1" spans="2:6" x14ac:dyDescent="0.25">
      <c r="B1" s="72" t="s">
        <v>43</v>
      </c>
      <c r="C1" s="72"/>
      <c r="D1" s="72"/>
      <c r="E1" s="72"/>
      <c r="F1" s="72"/>
    </row>
    <row r="3" spans="2:6" x14ac:dyDescent="0.25">
      <c r="B3" s="12" t="s">
        <v>39</v>
      </c>
      <c r="C3" s="12" t="s">
        <v>30</v>
      </c>
      <c r="D3" s="12" t="s">
        <v>38</v>
      </c>
      <c r="E3" s="12" t="s">
        <v>37</v>
      </c>
      <c r="F3" s="11" t="s">
        <v>41</v>
      </c>
    </row>
    <row r="4" spans="2:6" x14ac:dyDescent="0.25">
      <c r="B4" t="s">
        <v>36</v>
      </c>
      <c r="C4" s="14">
        <v>5</v>
      </c>
      <c r="D4" s="12">
        <v>15</v>
      </c>
      <c r="E4" s="13">
        <v>2.9999998999999999E-2</v>
      </c>
      <c r="F4" s="11">
        <f>Table1354[Price]*Table1354[Quantity]*(1-Table1354[Discount])</f>
        <v>72.750000075000003</v>
      </c>
    </row>
    <row r="5" spans="2:6" x14ac:dyDescent="0.25">
      <c r="B5" t="s">
        <v>35</v>
      </c>
      <c r="C5" s="14">
        <v>9</v>
      </c>
      <c r="D5" s="12">
        <v>55</v>
      </c>
      <c r="E5" s="13">
        <v>0.10000000100000001</v>
      </c>
      <c r="F5" s="11">
        <f>Table1354[Price]*Table1354[Quantity]*(1-Table1354[Discount])</f>
        <v>445.49999950500001</v>
      </c>
    </row>
    <row r="6" spans="2:6" x14ac:dyDescent="0.25">
      <c r="B6" t="s">
        <v>34</v>
      </c>
      <c r="C6" s="14">
        <v>15</v>
      </c>
      <c r="D6" s="12">
        <v>70</v>
      </c>
      <c r="E6" s="13">
        <v>7.0000000000000007E-2</v>
      </c>
      <c r="F6" s="11">
        <f>Table1354[Price]*Table1354[Quantity]*(1-Table1354[Discount])</f>
        <v>976.49999999999989</v>
      </c>
    </row>
    <row r="7" spans="2:6" x14ac:dyDescent="0.25">
      <c r="B7" s="12"/>
      <c r="C7" s="12"/>
      <c r="D7" s="12"/>
      <c r="E7" s="12" t="s">
        <v>40</v>
      </c>
      <c r="F7" s="11">
        <f>SUBTOTAL(109,Table1354[Amount])</f>
        <v>1494.7499995799999</v>
      </c>
    </row>
    <row r="10" spans="2:6" x14ac:dyDescent="0.25">
      <c r="B10" s="72" t="s">
        <v>42</v>
      </c>
      <c r="C10" s="72"/>
      <c r="D10" s="72"/>
      <c r="E10" s="72"/>
      <c r="F10" s="72"/>
    </row>
    <row r="12" spans="2:6" x14ac:dyDescent="0.25">
      <c r="B12" s="12" t="s">
        <v>39</v>
      </c>
      <c r="C12" s="12" t="s">
        <v>30</v>
      </c>
      <c r="D12" s="12" t="s">
        <v>38</v>
      </c>
      <c r="E12" s="12" t="s">
        <v>37</v>
      </c>
      <c r="F12" s="11" t="s">
        <v>41</v>
      </c>
    </row>
    <row r="13" spans="2:6" x14ac:dyDescent="0.25">
      <c r="B13" t="s">
        <v>36</v>
      </c>
      <c r="C13" s="14">
        <v>5</v>
      </c>
      <c r="D13" s="12">
        <v>15</v>
      </c>
      <c r="E13" s="13">
        <v>2.9999998999999999E-2</v>
      </c>
      <c r="F13" s="11">
        <f>Table13546[Price]*Table13546[Quantity]*(1-Table13546[Discount])</f>
        <v>72.750000075000003</v>
      </c>
    </row>
    <row r="14" spans="2:6" x14ac:dyDescent="0.25">
      <c r="B14" t="s">
        <v>35</v>
      </c>
      <c r="C14" s="14">
        <v>9</v>
      </c>
      <c r="D14" s="12">
        <v>55</v>
      </c>
      <c r="E14" s="13">
        <v>0.10000000100000001</v>
      </c>
      <c r="F14" s="11">
        <f>Table13546[Price]*Table13546[Quantity]*(1-Table13546[Discount])</f>
        <v>445.49999950500001</v>
      </c>
    </row>
    <row r="15" spans="2:6" x14ac:dyDescent="0.25">
      <c r="B15" t="s">
        <v>34</v>
      </c>
      <c r="C15" s="14">
        <v>15</v>
      </c>
      <c r="D15" s="12">
        <v>70</v>
      </c>
      <c r="E15" s="13">
        <v>7.0000000000000007E-2</v>
      </c>
      <c r="F15" s="11">
        <f>Table13546[Price]*Table13546[Quantity]*(1-Table13546[Discount])</f>
        <v>976.49999999999989</v>
      </c>
    </row>
    <row r="16" spans="2:6" x14ac:dyDescent="0.25">
      <c r="B16" s="12"/>
      <c r="C16" s="12"/>
      <c r="D16" s="12"/>
      <c r="E16" s="12" t="s">
        <v>40</v>
      </c>
      <c r="F16" s="11">
        <f>SUBTOTAL(109,Table13546[Amount])</f>
        <v>1494.7499995799999</v>
      </c>
    </row>
  </sheetData>
  <mergeCells count="2">
    <mergeCell ref="B1:F1"/>
    <mergeCell ref="B10:F10"/>
  </mergeCells>
  <pageMargins left="0.7" right="0.7" top="0.75" bottom="0.75" header="0.3" footer="0.3"/>
  <pageSetup paperSize="9" orientation="portrait" horizontalDpi="200" verticalDpi="200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B2" sqref="B2:H3"/>
    </sheetView>
  </sheetViews>
  <sheetFormatPr defaultRowHeight="15" x14ac:dyDescent="0.25"/>
  <cols>
    <col min="1" max="1" width="3" customWidth="1"/>
    <col min="2" max="2" width="19.42578125" customWidth="1"/>
    <col min="3" max="3" width="25.5703125" customWidth="1"/>
    <col min="4" max="4" width="12.7109375" customWidth="1"/>
    <col min="5" max="5" width="12.28515625" customWidth="1"/>
    <col min="6" max="6" width="12.42578125" customWidth="1"/>
    <col min="7" max="7" width="9.42578125" customWidth="1"/>
    <col min="8" max="8" width="10.140625" customWidth="1"/>
  </cols>
  <sheetData>
    <row r="1" spans="2:8" ht="11.25" customHeight="1" x14ac:dyDescent="0.25"/>
    <row r="2" spans="2:8" x14ac:dyDescent="0.25">
      <c r="B2" s="73"/>
      <c r="C2" s="74"/>
      <c r="D2" s="74"/>
      <c r="E2" s="74"/>
      <c r="F2" s="74"/>
      <c r="G2" s="74"/>
      <c r="H2" s="75"/>
    </row>
    <row r="3" spans="2:8" x14ac:dyDescent="0.25">
      <c r="B3" s="76"/>
      <c r="C3" s="77"/>
      <c r="D3" s="77"/>
      <c r="E3" s="77"/>
      <c r="F3" s="77"/>
      <c r="G3" s="77"/>
      <c r="H3" s="78"/>
    </row>
    <row r="4" spans="2:8" ht="16.5" thickBot="1" x14ac:dyDescent="0.3">
      <c r="B4" s="5" t="s">
        <v>0</v>
      </c>
      <c r="C4" s="5" t="s">
        <v>1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</row>
    <row r="5" spans="2:8" ht="15.75" x14ac:dyDescent="0.25">
      <c r="B5" s="7" t="s">
        <v>2</v>
      </c>
      <c r="C5" s="8" t="s">
        <v>3</v>
      </c>
      <c r="D5" s="9">
        <v>5.44</v>
      </c>
      <c r="E5" s="9">
        <v>5.8</v>
      </c>
      <c r="F5" s="10">
        <f>E5-D5</f>
        <v>0.35999999999999943</v>
      </c>
      <c r="G5" s="9">
        <v>6.78</v>
      </c>
      <c r="H5" s="6">
        <f t="array" ref="H5:H18">(1-G5:G18/E5:E18)*-1</f>
        <v>0.16896551724137931</v>
      </c>
    </row>
    <row r="6" spans="2:8" ht="15.75" x14ac:dyDescent="0.25">
      <c r="B6" s="7" t="s">
        <v>2</v>
      </c>
      <c r="C6" s="8" t="s">
        <v>4</v>
      </c>
      <c r="D6" s="9">
        <v>4</v>
      </c>
      <c r="E6" s="9">
        <v>6.2</v>
      </c>
      <c r="F6" s="10">
        <f t="shared" ref="F6:F18" si="0">E6-D6</f>
        <v>2.2000000000000002</v>
      </c>
      <c r="G6" s="9">
        <v>7.9</v>
      </c>
      <c r="H6" s="6">
        <v>0.27419354838709675</v>
      </c>
    </row>
    <row r="7" spans="2:8" ht="15.75" x14ac:dyDescent="0.25">
      <c r="B7" s="7" t="s">
        <v>2</v>
      </c>
      <c r="C7" s="8" t="s">
        <v>5</v>
      </c>
      <c r="D7" s="9">
        <v>9.3800000000000008</v>
      </c>
      <c r="E7" s="9">
        <v>9.3000000000000007</v>
      </c>
      <c r="F7" s="10">
        <f t="shared" si="0"/>
        <v>-8.0000000000000071E-2</v>
      </c>
      <c r="G7" s="9">
        <v>13.99</v>
      </c>
      <c r="H7" s="6">
        <v>0.50430107526881707</v>
      </c>
    </row>
    <row r="8" spans="2:8" ht="15.75" x14ac:dyDescent="0.25">
      <c r="B8" s="7" t="s">
        <v>2</v>
      </c>
      <c r="C8" s="8" t="s">
        <v>6</v>
      </c>
      <c r="D8" s="9">
        <v>5.78</v>
      </c>
      <c r="E8" s="9">
        <v>6</v>
      </c>
      <c r="F8" s="10">
        <f t="shared" si="0"/>
        <v>0.21999999999999975</v>
      </c>
      <c r="G8" s="9">
        <v>7.99</v>
      </c>
      <c r="H8" s="6">
        <v>0.33166666666666678</v>
      </c>
    </row>
    <row r="9" spans="2:8" ht="15.75" x14ac:dyDescent="0.25">
      <c r="B9" s="7" t="s">
        <v>7</v>
      </c>
      <c r="C9" s="8" t="s">
        <v>8</v>
      </c>
      <c r="D9" s="9">
        <v>3.5</v>
      </c>
      <c r="E9" s="9">
        <v>3.2</v>
      </c>
      <c r="F9" s="10">
        <f t="shared" si="0"/>
        <v>-0.29999999999999982</v>
      </c>
      <c r="G9" s="9">
        <v>4.99</v>
      </c>
      <c r="H9" s="6">
        <v>0.55937499999999996</v>
      </c>
    </row>
    <row r="10" spans="2:8" ht="15.75" x14ac:dyDescent="0.25">
      <c r="B10" s="7" t="s">
        <v>7</v>
      </c>
      <c r="C10" s="8" t="s">
        <v>9</v>
      </c>
      <c r="D10" s="9">
        <v>14</v>
      </c>
      <c r="E10" s="9">
        <v>15</v>
      </c>
      <c r="F10" s="10">
        <f t="shared" si="0"/>
        <v>1</v>
      </c>
      <c r="G10" s="9">
        <v>16.989999999999998</v>
      </c>
      <c r="H10" s="6">
        <v>0.13266666666666649</v>
      </c>
    </row>
    <row r="11" spans="2:8" ht="15.75" x14ac:dyDescent="0.25">
      <c r="B11" s="7" t="s">
        <v>7</v>
      </c>
      <c r="C11" s="8" t="s">
        <v>10</v>
      </c>
      <c r="D11" s="9">
        <v>10.5</v>
      </c>
      <c r="E11" s="9">
        <v>10</v>
      </c>
      <c r="F11" s="10">
        <f t="shared" si="0"/>
        <v>-0.5</v>
      </c>
      <c r="G11" s="9">
        <v>16</v>
      </c>
      <c r="H11" s="6">
        <v>0.60000000000000009</v>
      </c>
    </row>
    <row r="12" spans="2:8" ht="15.75" x14ac:dyDescent="0.25">
      <c r="B12" s="7" t="s">
        <v>11</v>
      </c>
      <c r="C12" s="8" t="s">
        <v>12</v>
      </c>
      <c r="D12" s="9">
        <v>13.3</v>
      </c>
      <c r="E12" s="9">
        <v>13.3</v>
      </c>
      <c r="F12" s="10">
        <f t="shared" si="0"/>
        <v>0</v>
      </c>
      <c r="G12" s="9">
        <v>16.489999999999998</v>
      </c>
      <c r="H12" s="6">
        <v>0.2398496240601502</v>
      </c>
    </row>
    <row r="13" spans="2:8" ht="15.75" x14ac:dyDescent="0.25">
      <c r="B13" s="7" t="s">
        <v>13</v>
      </c>
      <c r="C13" s="8" t="s">
        <v>14</v>
      </c>
      <c r="D13" s="9">
        <v>9</v>
      </c>
      <c r="E13" s="9">
        <v>9.85</v>
      </c>
      <c r="F13" s="10">
        <f t="shared" si="0"/>
        <v>0.84999999999999964</v>
      </c>
      <c r="G13" s="9">
        <v>12</v>
      </c>
      <c r="H13" s="6">
        <v>0.218274111675127</v>
      </c>
    </row>
    <row r="14" spans="2:8" ht="15.75" x14ac:dyDescent="0.25">
      <c r="B14" s="7" t="s">
        <v>13</v>
      </c>
      <c r="C14" s="8" t="s">
        <v>15</v>
      </c>
      <c r="D14" s="9">
        <v>11.2</v>
      </c>
      <c r="E14" s="9">
        <v>11.8</v>
      </c>
      <c r="F14" s="10">
        <f t="shared" si="0"/>
        <v>0.60000000000000142</v>
      </c>
      <c r="G14" s="9">
        <v>16</v>
      </c>
      <c r="H14" s="6">
        <v>0.35593220338983045</v>
      </c>
    </row>
    <row r="15" spans="2:8" ht="15.75" x14ac:dyDescent="0.25">
      <c r="B15" s="7" t="s">
        <v>16</v>
      </c>
      <c r="C15" s="8" t="s">
        <v>17</v>
      </c>
      <c r="D15" s="9">
        <v>12.7</v>
      </c>
      <c r="E15" s="9">
        <v>13.45</v>
      </c>
      <c r="F15" s="10">
        <f t="shared" si="0"/>
        <v>0.75</v>
      </c>
      <c r="G15" s="9">
        <v>17.2</v>
      </c>
      <c r="H15" s="6">
        <v>0.27881040892193321</v>
      </c>
    </row>
    <row r="16" spans="2:8" ht="15.75" x14ac:dyDescent="0.25">
      <c r="B16" s="7" t="s">
        <v>18</v>
      </c>
      <c r="C16" s="8" t="s">
        <v>19</v>
      </c>
      <c r="D16" s="9">
        <v>17.649999999999999</v>
      </c>
      <c r="E16" s="9">
        <v>17.649999999999999</v>
      </c>
      <c r="F16" s="10">
        <f t="shared" si="0"/>
        <v>0</v>
      </c>
      <c r="G16" s="9">
        <v>19.25</v>
      </c>
      <c r="H16" s="6">
        <v>9.0651558073654437E-2</v>
      </c>
    </row>
    <row r="17" spans="2:8" ht="15.75" x14ac:dyDescent="0.25">
      <c r="B17" s="7" t="s">
        <v>18</v>
      </c>
      <c r="C17" s="8" t="s">
        <v>20</v>
      </c>
      <c r="D17" s="9">
        <v>10</v>
      </c>
      <c r="E17" s="9">
        <v>9.5</v>
      </c>
      <c r="F17" s="10">
        <f t="shared" si="0"/>
        <v>-0.5</v>
      </c>
      <c r="G17" s="9">
        <v>12.43</v>
      </c>
      <c r="H17" s="6">
        <v>0.30842105263157893</v>
      </c>
    </row>
    <row r="18" spans="2:8" ht="15.75" x14ac:dyDescent="0.25">
      <c r="B18" s="7" t="s">
        <v>18</v>
      </c>
      <c r="C18" s="8" t="s">
        <v>21</v>
      </c>
      <c r="D18" s="9">
        <v>18.95</v>
      </c>
      <c r="E18" s="9">
        <v>19.2</v>
      </c>
      <c r="F18" s="10">
        <f t="shared" si="0"/>
        <v>0.25</v>
      </c>
      <c r="G18" s="9">
        <v>22.99</v>
      </c>
      <c r="H18" s="6">
        <v>0.19739583333333321</v>
      </c>
    </row>
  </sheetData>
  <mergeCells count="1">
    <mergeCell ref="B2:H3"/>
  </mergeCells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14"/>
  <sheetViews>
    <sheetView workbookViewId="0">
      <selection activeCell="B12" sqref="B12"/>
    </sheetView>
  </sheetViews>
  <sheetFormatPr defaultRowHeight="15" x14ac:dyDescent="0.25"/>
  <cols>
    <col min="1" max="1" width="3" customWidth="1"/>
    <col min="2" max="2" width="25.5703125" customWidth="1"/>
  </cols>
  <sheetData>
    <row r="1" spans="2:3" ht="11.25" customHeight="1" x14ac:dyDescent="0.25"/>
    <row r="2" spans="2:3" ht="16.5" thickBot="1" x14ac:dyDescent="0.3">
      <c r="B2" s="5" t="s">
        <v>1</v>
      </c>
    </row>
    <row r="3" spans="2:3" ht="15.75" x14ac:dyDescent="0.25">
      <c r="B3" s="8" t="s">
        <v>3</v>
      </c>
      <c r="C3" s="41"/>
    </row>
    <row r="4" spans="2:3" ht="15.75" x14ac:dyDescent="0.25">
      <c r="B4" s="8" t="s">
        <v>4</v>
      </c>
      <c r="C4" s="41"/>
    </row>
    <row r="5" spans="2:3" ht="15.75" x14ac:dyDescent="0.25">
      <c r="B5" s="8" t="s">
        <v>5</v>
      </c>
      <c r="C5" s="41"/>
    </row>
    <row r="6" spans="2:3" ht="15.75" x14ac:dyDescent="0.25">
      <c r="B6" s="8" t="s">
        <v>6</v>
      </c>
      <c r="C6" s="41"/>
    </row>
    <row r="7" spans="2:3" ht="15.75" x14ac:dyDescent="0.25">
      <c r="B7" s="8" t="s">
        <v>8</v>
      </c>
      <c r="C7" s="41"/>
    </row>
    <row r="8" spans="2:3" ht="15.75" x14ac:dyDescent="0.25">
      <c r="B8" s="8" t="s">
        <v>9</v>
      </c>
      <c r="C8" s="41"/>
    </row>
    <row r="9" spans="2:3" ht="15.75" x14ac:dyDescent="0.25">
      <c r="B9" s="8" t="s">
        <v>10</v>
      </c>
      <c r="C9" s="41"/>
    </row>
    <row r="10" spans="2:3" ht="15.75" x14ac:dyDescent="0.25">
      <c r="B10" s="8" t="s">
        <v>12</v>
      </c>
      <c r="C10" s="41"/>
    </row>
    <row r="11" spans="2:3" ht="15.75" x14ac:dyDescent="0.25">
      <c r="B11" s="8" t="s">
        <v>15</v>
      </c>
      <c r="C11" s="41"/>
    </row>
    <row r="12" spans="2:3" ht="15.75" x14ac:dyDescent="0.25">
      <c r="B12" s="8" t="s">
        <v>19</v>
      </c>
      <c r="C12" s="41"/>
    </row>
    <row r="13" spans="2:3" ht="15.75" x14ac:dyDescent="0.25">
      <c r="B13" s="8" t="s">
        <v>20</v>
      </c>
      <c r="C13" s="41"/>
    </row>
    <row r="14" spans="2:3" ht="15.75" x14ac:dyDescent="0.25">
      <c r="B14" s="8" t="s">
        <v>21</v>
      </c>
      <c r="C14" s="41"/>
    </row>
  </sheetData>
  <pageMargins left="0.7" right="0.7" top="0.75" bottom="0.75" header="0.3" footer="0.3"/>
  <pageSetup scale="88" fitToHeight="0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8"/>
  <sheetViews>
    <sheetView workbookViewId="0">
      <selection activeCell="C19" sqref="C19"/>
    </sheetView>
  </sheetViews>
  <sheetFormatPr defaultRowHeight="15" x14ac:dyDescent="0.25"/>
  <cols>
    <col min="1" max="1" width="3" customWidth="1"/>
    <col min="2" max="2" width="19.42578125" customWidth="1"/>
    <col min="3" max="3" width="25.5703125" customWidth="1"/>
    <col min="4" max="4" width="12.7109375" customWidth="1"/>
    <col min="5" max="5" width="12.28515625" customWidth="1"/>
    <col min="6" max="6" width="12.42578125" customWidth="1"/>
    <col min="7" max="7" width="9.42578125" customWidth="1"/>
    <col min="8" max="8" width="10.140625" customWidth="1"/>
  </cols>
  <sheetData>
    <row r="1" spans="2:9" ht="11.25" customHeight="1" x14ac:dyDescent="0.25"/>
    <row r="2" spans="2:9" x14ac:dyDescent="0.25">
      <c r="B2" s="73"/>
      <c r="C2" s="74"/>
      <c r="D2" s="74"/>
      <c r="E2" s="74"/>
      <c r="F2" s="74"/>
      <c r="G2" s="74"/>
      <c r="H2" s="75"/>
    </row>
    <row r="3" spans="2:9" x14ac:dyDescent="0.25">
      <c r="B3" s="76"/>
      <c r="C3" s="77"/>
      <c r="D3" s="77"/>
      <c r="E3" s="77"/>
      <c r="F3" s="77"/>
      <c r="G3" s="77"/>
      <c r="H3" s="78"/>
    </row>
    <row r="4" spans="2:9" ht="16.5" thickBot="1" x14ac:dyDescent="0.3">
      <c r="B4" s="5" t="s">
        <v>0</v>
      </c>
      <c r="C4" s="5" t="s">
        <v>1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</row>
    <row r="5" spans="2:9" ht="15.75" x14ac:dyDescent="0.25">
      <c r="B5" s="7" t="s">
        <v>2</v>
      </c>
      <c r="C5" s="8" t="s">
        <v>3</v>
      </c>
      <c r="D5" s="9">
        <v>5.44</v>
      </c>
      <c r="E5" s="9">
        <v>5.8</v>
      </c>
      <c r="F5" s="10">
        <f>E5-D5</f>
        <v>0.35999999999999943</v>
      </c>
      <c r="G5" s="9">
        <v>6.78</v>
      </c>
      <c r="H5" s="6">
        <v>0.17</v>
      </c>
      <c r="I5" s="41"/>
    </row>
    <row r="6" spans="2:9" ht="15.75" x14ac:dyDescent="0.25">
      <c r="B6" s="7" t="s">
        <v>2</v>
      </c>
      <c r="C6" s="8" t="s">
        <v>4</v>
      </c>
      <c r="D6" s="9">
        <v>4</v>
      </c>
      <c r="E6" s="9">
        <v>6.2</v>
      </c>
      <c r="F6" s="10">
        <f t="shared" ref="F6:F18" si="0">E6-D6</f>
        <v>2.2000000000000002</v>
      </c>
      <c r="G6" s="9">
        <v>7.9</v>
      </c>
      <c r="H6" s="6">
        <v>0.27</v>
      </c>
      <c r="I6" s="41"/>
    </row>
    <row r="7" spans="2:9" ht="15.75" x14ac:dyDescent="0.25">
      <c r="B7" s="7" t="s">
        <v>2</v>
      </c>
      <c r="C7" s="8" t="s">
        <v>5</v>
      </c>
      <c r="D7" s="9">
        <v>9.3800000000000008</v>
      </c>
      <c r="E7" s="9">
        <v>9.3000000000000007</v>
      </c>
      <c r="F7" s="10">
        <f t="shared" si="0"/>
        <v>-8.0000000000000071E-2</v>
      </c>
      <c r="G7" s="9">
        <v>13.99</v>
      </c>
      <c r="H7" s="6">
        <v>0.5</v>
      </c>
      <c r="I7" s="41"/>
    </row>
    <row r="8" spans="2:9" ht="15.75" x14ac:dyDescent="0.25">
      <c r="B8" s="7" t="s">
        <v>2</v>
      </c>
      <c r="C8" s="8" t="s">
        <v>6</v>
      </c>
      <c r="D8" s="9">
        <v>5.78</v>
      </c>
      <c r="E8" s="9">
        <v>6</v>
      </c>
      <c r="F8" s="10">
        <f t="shared" si="0"/>
        <v>0.21999999999999975</v>
      </c>
      <c r="G8" s="9">
        <v>7.99</v>
      </c>
      <c r="H8" s="6">
        <v>0.33</v>
      </c>
      <c r="I8" s="41"/>
    </row>
    <row r="9" spans="2:9" ht="15.75" x14ac:dyDescent="0.25">
      <c r="B9" s="7" t="s">
        <v>7</v>
      </c>
      <c r="C9" s="8" t="s">
        <v>8</v>
      </c>
      <c r="D9" s="9">
        <v>3.5</v>
      </c>
      <c r="E9" s="9">
        <v>3.2</v>
      </c>
      <c r="F9" s="10">
        <f t="shared" si="0"/>
        <v>-0.29999999999999982</v>
      </c>
      <c r="G9" s="9">
        <v>4.99</v>
      </c>
      <c r="H9" s="6">
        <v>0.56000000000000005</v>
      </c>
      <c r="I9" s="41"/>
    </row>
    <row r="10" spans="2:9" ht="15.75" x14ac:dyDescent="0.25">
      <c r="B10" s="7" t="s">
        <v>7</v>
      </c>
      <c r="C10" s="8" t="s">
        <v>9</v>
      </c>
      <c r="D10" s="9">
        <v>13</v>
      </c>
      <c r="E10" s="9">
        <v>14.5</v>
      </c>
      <c r="F10" s="10">
        <f t="shared" si="0"/>
        <v>1.5</v>
      </c>
      <c r="G10" s="9">
        <v>16.989999999999998</v>
      </c>
      <c r="H10" s="6">
        <v>0.17</v>
      </c>
      <c r="I10" s="41"/>
    </row>
    <row r="11" spans="2:9" ht="15.75" x14ac:dyDescent="0.25">
      <c r="B11" s="7" t="s">
        <v>7</v>
      </c>
      <c r="C11" s="8" t="s">
        <v>10</v>
      </c>
      <c r="D11" s="9">
        <v>10.5</v>
      </c>
      <c r="E11" s="9">
        <v>10</v>
      </c>
      <c r="F11" s="10">
        <f t="shared" si="0"/>
        <v>-0.5</v>
      </c>
      <c r="G11" s="9">
        <v>16</v>
      </c>
      <c r="H11" s="6">
        <v>0.6</v>
      </c>
      <c r="I11" s="41"/>
    </row>
    <row r="12" spans="2:9" ht="15.75" x14ac:dyDescent="0.25">
      <c r="B12" s="7" t="s">
        <v>11</v>
      </c>
      <c r="C12" s="8" t="s">
        <v>12</v>
      </c>
      <c r="D12" s="9">
        <v>13</v>
      </c>
      <c r="E12" s="9">
        <v>13.3</v>
      </c>
      <c r="F12" s="10">
        <f t="shared" si="0"/>
        <v>0.30000000000000071</v>
      </c>
      <c r="G12" s="9">
        <v>16.489999999999998</v>
      </c>
      <c r="H12" s="6">
        <v>0.24</v>
      </c>
      <c r="I12" s="41"/>
    </row>
    <row r="13" spans="2:9" ht="15.75" x14ac:dyDescent="0.25">
      <c r="B13" s="7" t="s">
        <v>13</v>
      </c>
      <c r="C13" s="8" t="s">
        <v>14</v>
      </c>
      <c r="D13" s="9">
        <v>9</v>
      </c>
      <c r="E13" s="9">
        <v>10</v>
      </c>
      <c r="F13" s="10">
        <f t="shared" si="0"/>
        <v>1</v>
      </c>
      <c r="G13" s="9">
        <v>12</v>
      </c>
      <c r="H13" s="6">
        <v>0.2</v>
      </c>
      <c r="I13" s="41"/>
    </row>
    <row r="14" spans="2:9" ht="15.75" x14ac:dyDescent="0.25">
      <c r="B14" s="7" t="s">
        <v>13</v>
      </c>
      <c r="C14" s="8" t="s">
        <v>15</v>
      </c>
      <c r="D14" s="9">
        <v>10.5</v>
      </c>
      <c r="E14" s="9">
        <v>11.8</v>
      </c>
      <c r="F14" s="10">
        <f t="shared" si="0"/>
        <v>1.3000000000000007</v>
      </c>
      <c r="G14" s="9">
        <v>16</v>
      </c>
      <c r="H14" s="6">
        <v>0.36</v>
      </c>
      <c r="I14" s="41"/>
    </row>
    <row r="15" spans="2:9" ht="15.75" x14ac:dyDescent="0.25">
      <c r="B15" s="7" t="s">
        <v>16</v>
      </c>
      <c r="C15" s="8" t="s">
        <v>17</v>
      </c>
      <c r="D15" s="9">
        <v>12.7</v>
      </c>
      <c r="E15" s="9">
        <v>13.45</v>
      </c>
      <c r="F15" s="10">
        <f t="shared" si="0"/>
        <v>0.75</v>
      </c>
      <c r="G15" s="9">
        <v>17.2</v>
      </c>
      <c r="H15" s="6">
        <v>0.28000000000000003</v>
      </c>
      <c r="I15" s="41"/>
    </row>
    <row r="16" spans="2:9" ht="15.75" x14ac:dyDescent="0.25">
      <c r="B16" s="7" t="s">
        <v>18</v>
      </c>
      <c r="C16" s="8" t="s">
        <v>19</v>
      </c>
      <c r="D16" s="9">
        <v>17.649999999999999</v>
      </c>
      <c r="E16" s="9">
        <v>16.5</v>
      </c>
      <c r="F16" s="10">
        <f t="shared" si="0"/>
        <v>-1.1499999999999986</v>
      </c>
      <c r="G16" s="9">
        <v>19.25</v>
      </c>
      <c r="H16" s="6">
        <v>0.17</v>
      </c>
      <c r="I16" s="41"/>
    </row>
    <row r="17" spans="2:9" ht="15.75" x14ac:dyDescent="0.25">
      <c r="B17" s="7" t="s">
        <v>18</v>
      </c>
      <c r="C17" s="8" t="s">
        <v>20</v>
      </c>
      <c r="D17" s="9">
        <v>10</v>
      </c>
      <c r="E17" s="9">
        <v>9.5</v>
      </c>
      <c r="F17" s="10">
        <f t="shared" si="0"/>
        <v>-0.5</v>
      </c>
      <c r="G17" s="9">
        <v>12.43</v>
      </c>
      <c r="H17" s="6">
        <v>0.31</v>
      </c>
      <c r="I17" s="41"/>
    </row>
    <row r="18" spans="2:9" ht="15.75" x14ac:dyDescent="0.25">
      <c r="B18" s="7" t="s">
        <v>18</v>
      </c>
      <c r="C18" s="8" t="s">
        <v>21</v>
      </c>
      <c r="D18" s="9">
        <v>18.95</v>
      </c>
      <c r="E18" s="9">
        <v>19.2</v>
      </c>
      <c r="F18" s="10">
        <f t="shared" si="0"/>
        <v>0.25</v>
      </c>
      <c r="G18" s="9">
        <v>22.99</v>
      </c>
      <c r="H18" s="6">
        <v>0.2</v>
      </c>
      <c r="I18" s="41"/>
    </row>
  </sheetData>
  <mergeCells count="1">
    <mergeCell ref="B2:H3"/>
  </mergeCells>
  <pageMargins left="0.7" right="0.7" top="0.75" bottom="0.75" header="0.3" footer="0.3"/>
  <pageSetup scale="88" fitToHeight="0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/>
  </sheetViews>
  <sheetFormatPr defaultRowHeight="15" x14ac:dyDescent="0.25"/>
  <cols>
    <col min="1" max="1" width="3" customWidth="1"/>
    <col min="2" max="2" width="35.7109375" customWidth="1"/>
    <col min="3" max="3" width="17.7109375" customWidth="1"/>
  </cols>
  <sheetData>
    <row r="1" spans="2:3" ht="11.25" customHeight="1" x14ac:dyDescent="0.25"/>
    <row r="2" spans="2:3" x14ac:dyDescent="0.25">
      <c r="B2" s="73"/>
      <c r="C2" s="75"/>
    </row>
    <row r="3" spans="2:3" x14ac:dyDescent="0.25">
      <c r="B3" s="76"/>
      <c r="C3" s="78"/>
    </row>
    <row r="4" spans="2:3" x14ac:dyDescent="0.25">
      <c r="B4" s="1" t="s">
        <v>26</v>
      </c>
      <c r="C4" s="1" t="s">
        <v>22</v>
      </c>
    </row>
    <row r="5" spans="2:3" x14ac:dyDescent="0.25">
      <c r="B5" s="2" t="s">
        <v>32</v>
      </c>
      <c r="C5" s="3">
        <v>42299</v>
      </c>
    </row>
    <row r="6" spans="2:3" ht="30" x14ac:dyDescent="0.25">
      <c r="B6" s="4" t="s">
        <v>24</v>
      </c>
      <c r="C6" s="3">
        <v>42369</v>
      </c>
    </row>
    <row r="7" spans="2:3" x14ac:dyDescent="0.25">
      <c r="B7" s="2" t="s">
        <v>33</v>
      </c>
      <c r="C7" s="3">
        <f ca="1">TODAY()</f>
        <v>42670</v>
      </c>
    </row>
    <row r="8" spans="2:3" x14ac:dyDescent="0.25">
      <c r="B8" s="2" t="s">
        <v>25</v>
      </c>
      <c r="C8" s="3">
        <v>43064</v>
      </c>
    </row>
    <row r="9" spans="2:3" x14ac:dyDescent="0.25">
      <c r="B9" s="2" t="s">
        <v>23</v>
      </c>
      <c r="C9" s="3">
        <v>44043</v>
      </c>
    </row>
  </sheetData>
  <mergeCells count="1">
    <mergeCell ref="B2:C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O8" sqref="O8"/>
    </sheetView>
  </sheetViews>
  <sheetFormatPr defaultRowHeight="15" x14ac:dyDescent="0.25"/>
  <cols>
    <col min="1" max="1" width="2.7109375" customWidth="1"/>
    <col min="2" max="2" width="11" customWidth="1"/>
    <col min="3" max="3" width="23.85546875" customWidth="1"/>
    <col min="4" max="4" width="2.140625" customWidth="1"/>
    <col min="5" max="11" width="8.7109375" customWidth="1"/>
  </cols>
  <sheetData>
    <row r="2" spans="2:3" x14ac:dyDescent="0.25">
      <c r="B2" s="19" t="s">
        <v>44</v>
      </c>
      <c r="C2" s="24" t="s">
        <v>49</v>
      </c>
    </row>
    <row r="3" spans="2:3" x14ac:dyDescent="0.25">
      <c r="B3" s="20" t="s">
        <v>45</v>
      </c>
      <c r="C3" s="21">
        <v>296.91000000000003</v>
      </c>
    </row>
    <row r="4" spans="2:3" x14ac:dyDescent="0.25">
      <c r="B4" s="22" t="s">
        <v>46</v>
      </c>
      <c r="C4" s="23">
        <v>44.4</v>
      </c>
    </row>
    <row r="5" spans="2:3" x14ac:dyDescent="0.25">
      <c r="B5" s="20" t="s">
        <v>133</v>
      </c>
      <c r="C5" s="21">
        <v>1.97</v>
      </c>
    </row>
    <row r="6" spans="2:3" x14ac:dyDescent="0.25">
      <c r="B6" s="22" t="s">
        <v>47</v>
      </c>
      <c r="C6" s="23">
        <v>0.4</v>
      </c>
    </row>
    <row r="7" spans="2:3" x14ac:dyDescent="0.25">
      <c r="B7" s="15" t="s">
        <v>48</v>
      </c>
      <c r="C7" s="16">
        <v>0.68</v>
      </c>
    </row>
  </sheetData>
  <pageMargins left="0.31496062992125984" right="0.31496062992125984" top="0.31496062992125984" bottom="0.31496062992125984" header="0.31496062992125984" footer="0.31496062992125984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N7" sqref="N7"/>
    </sheetView>
  </sheetViews>
  <sheetFormatPr defaultRowHeight="15" x14ac:dyDescent="0.25"/>
  <cols>
    <col min="1" max="1" width="2.7109375" customWidth="1"/>
    <col min="2" max="2" width="11.28515625" customWidth="1"/>
    <col min="3" max="3" width="23.140625" customWidth="1"/>
    <col min="4" max="4" width="2.140625" customWidth="1"/>
    <col min="5" max="11" width="8.7109375" customWidth="1"/>
  </cols>
  <sheetData>
    <row r="1" spans="2:3" ht="22.5" x14ac:dyDescent="0.3">
      <c r="B1" s="25" t="s">
        <v>128</v>
      </c>
    </row>
    <row r="3" spans="2:3" x14ac:dyDescent="0.25">
      <c r="B3" s="19" t="s">
        <v>44</v>
      </c>
      <c r="C3" s="24" t="s">
        <v>49</v>
      </c>
    </row>
    <row r="4" spans="2:3" x14ac:dyDescent="0.25">
      <c r="B4" s="20" t="s">
        <v>45</v>
      </c>
      <c r="C4" s="21">
        <v>296.91000000000003</v>
      </c>
    </row>
    <row r="5" spans="2:3" x14ac:dyDescent="0.25">
      <c r="B5" s="22" t="s">
        <v>46</v>
      </c>
      <c r="C5" s="23">
        <v>44.4</v>
      </c>
    </row>
    <row r="6" spans="2:3" x14ac:dyDescent="0.25">
      <c r="B6" s="20" t="s">
        <v>133</v>
      </c>
      <c r="C6" s="21">
        <v>1.97</v>
      </c>
    </row>
    <row r="7" spans="2:3" x14ac:dyDescent="0.25">
      <c r="B7" s="22" t="s">
        <v>47</v>
      </c>
      <c r="C7" s="23">
        <v>0.4</v>
      </c>
    </row>
    <row r="8" spans="2:3" x14ac:dyDescent="0.25">
      <c r="B8" s="15" t="s">
        <v>48</v>
      </c>
      <c r="C8" s="16">
        <v>0.68</v>
      </c>
    </row>
  </sheetData>
  <pageMargins left="0.31496062992125984" right="0.31496062992125984" top="0.31496062992125984" bottom="0.31496062992125984" header="0.31496062992125984" footer="0.31496062992125984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Q8" sqref="Q8"/>
    </sheetView>
  </sheetViews>
  <sheetFormatPr defaultRowHeight="15" x14ac:dyDescent="0.25"/>
  <cols>
    <col min="1" max="1" width="2.7109375" customWidth="1"/>
    <col min="2" max="2" width="10.5703125" customWidth="1"/>
    <col min="3" max="6" width="6.85546875" customWidth="1"/>
    <col min="7" max="7" width="2.140625" customWidth="1"/>
  </cols>
  <sheetData>
    <row r="2" spans="2:6" x14ac:dyDescent="0.25">
      <c r="B2" s="19" t="s">
        <v>44</v>
      </c>
      <c r="C2" s="30" t="s">
        <v>129</v>
      </c>
      <c r="D2" s="30" t="s">
        <v>54</v>
      </c>
      <c r="E2" s="30" t="s">
        <v>130</v>
      </c>
      <c r="F2" s="24" t="s">
        <v>131</v>
      </c>
    </row>
    <row r="3" spans="2:6" x14ac:dyDescent="0.25">
      <c r="B3" s="20" t="s">
        <v>45</v>
      </c>
      <c r="C3" s="65">
        <v>0.76073385491917234</v>
      </c>
      <c r="D3" s="65">
        <v>0.80700598561844683</v>
      </c>
      <c r="E3" s="31">
        <v>0.80717900377058949</v>
      </c>
      <c r="F3" s="66">
        <v>0.81596817050710668</v>
      </c>
    </row>
    <row r="4" spans="2:6" x14ac:dyDescent="0.25">
      <c r="B4" s="22" t="s">
        <v>46</v>
      </c>
      <c r="C4" s="67">
        <v>0.20181010277240136</v>
      </c>
      <c r="D4" s="67">
        <v>0.1538022737315711</v>
      </c>
      <c r="E4" s="32">
        <v>0.17744096050803734</v>
      </c>
      <c r="F4" s="68">
        <v>0.15876787245708504</v>
      </c>
    </row>
    <row r="5" spans="2:6" x14ac:dyDescent="0.25">
      <c r="B5" s="20" t="s">
        <v>133</v>
      </c>
      <c r="C5" s="65">
        <v>2.922334596407055E-2</v>
      </c>
      <c r="D5" s="65">
        <v>2.822480215321576E-2</v>
      </c>
      <c r="E5" s="31">
        <v>1.0914864060329432E-2</v>
      </c>
      <c r="F5" s="66">
        <v>1.8796833921466635E-2</v>
      </c>
    </row>
    <row r="6" spans="2:6" x14ac:dyDescent="0.25">
      <c r="B6" s="17" t="s">
        <v>48</v>
      </c>
      <c r="C6" s="63">
        <v>8.2326963443556944E-3</v>
      </c>
      <c r="D6" s="63">
        <v>1.0966938496766157E-2</v>
      </c>
      <c r="E6" s="33">
        <v>4.465171661043859E-3</v>
      </c>
      <c r="F6" s="64">
        <v>6.4671231143415492E-3</v>
      </c>
    </row>
  </sheetData>
  <pageMargins left="0.31496062992125984" right="0.31496062992125984" top="0.31496062992125984" bottom="0.31496062992125984" header="0.31496062992125984" footer="0.31496062992125984"/>
  <pageSetup paperSize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O12" sqref="O12"/>
    </sheetView>
  </sheetViews>
  <sheetFormatPr defaultRowHeight="15" x14ac:dyDescent="0.25"/>
  <cols>
    <col min="1" max="1" width="2.7109375" customWidth="1"/>
    <col min="2" max="2" width="6.42578125" customWidth="1"/>
    <col min="3" max="3" width="14.42578125" customWidth="1"/>
    <col min="4" max="4" width="7.7109375" customWidth="1"/>
    <col min="5" max="5" width="2.7109375" customWidth="1"/>
  </cols>
  <sheetData>
    <row r="1" spans="2:4" ht="22.5" x14ac:dyDescent="0.3">
      <c r="B1" s="25" t="s">
        <v>52</v>
      </c>
    </row>
    <row r="3" spans="2:4" x14ac:dyDescent="0.25">
      <c r="B3" s="19" t="s">
        <v>53</v>
      </c>
      <c r="C3" s="30" t="s">
        <v>55</v>
      </c>
      <c r="D3" s="24" t="s">
        <v>56</v>
      </c>
    </row>
    <row r="4" spans="2:4" x14ac:dyDescent="0.25">
      <c r="B4" s="20" t="s">
        <v>50</v>
      </c>
      <c r="C4" s="28">
        <v>618</v>
      </c>
      <c r="D4" s="21">
        <v>348</v>
      </c>
    </row>
    <row r="5" spans="2:4" x14ac:dyDescent="0.25">
      <c r="B5" s="22" t="s">
        <v>51</v>
      </c>
      <c r="C5" s="29">
        <v>983</v>
      </c>
      <c r="D5" s="23">
        <v>308</v>
      </c>
    </row>
    <row r="6" spans="2:4" x14ac:dyDescent="0.25">
      <c r="B6" s="15" t="s">
        <v>54</v>
      </c>
      <c r="C6" s="26">
        <v>1241</v>
      </c>
      <c r="D6" s="16">
        <v>304</v>
      </c>
    </row>
    <row r="7" spans="2:4" x14ac:dyDescent="0.25">
      <c r="B7" s="69" t="s">
        <v>131</v>
      </c>
      <c r="C7" s="29">
        <v>1917</v>
      </c>
      <c r="D7" s="23">
        <v>289</v>
      </c>
    </row>
    <row r="8" spans="2:4" x14ac:dyDescent="0.25">
      <c r="B8" s="70" t="s">
        <v>132</v>
      </c>
      <c r="C8" s="26">
        <v>1943</v>
      </c>
      <c r="D8" s="16">
        <v>284</v>
      </c>
    </row>
  </sheetData>
  <pageMargins left="0.31496062992125984" right="0.31496062992125984" top="0.31496062992125984" bottom="0.31496062992125984" header="0.31496062992125984" footer="0.31496062992125984"/>
  <pageSetup paperSize="9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2" width="9" customWidth="1"/>
    <col min="3" max="3" width="11.28515625" customWidth="1"/>
    <col min="4" max="4" width="17.7109375" customWidth="1"/>
    <col min="5" max="5" width="2" customWidth="1"/>
  </cols>
  <sheetData>
    <row r="2" spans="2:4" x14ac:dyDescent="0.25">
      <c r="B2" s="19" t="s">
        <v>57</v>
      </c>
      <c r="C2" s="30" t="s">
        <v>64</v>
      </c>
      <c r="D2" s="24" t="s">
        <v>65</v>
      </c>
    </row>
    <row r="3" spans="2:4" x14ac:dyDescent="0.25">
      <c r="B3" s="20" t="s">
        <v>58</v>
      </c>
      <c r="C3" s="28">
        <v>50</v>
      </c>
      <c r="D3" s="21">
        <v>900</v>
      </c>
    </row>
    <row r="4" spans="2:4" x14ac:dyDescent="0.25">
      <c r="B4" s="22" t="s">
        <v>59</v>
      </c>
      <c r="C4" s="29">
        <v>100</v>
      </c>
      <c r="D4" s="23">
        <v>3000</v>
      </c>
    </row>
    <row r="5" spans="2:4" x14ac:dyDescent="0.25">
      <c r="B5" s="20" t="s">
        <v>60</v>
      </c>
      <c r="C5" s="28">
        <v>30</v>
      </c>
      <c r="D5" s="21">
        <v>1200</v>
      </c>
    </row>
    <row r="6" spans="2:4" x14ac:dyDescent="0.25">
      <c r="B6" s="22" t="s">
        <v>61</v>
      </c>
      <c r="C6" s="29">
        <v>104</v>
      </c>
      <c r="D6" s="23">
        <v>7000</v>
      </c>
    </row>
    <row r="7" spans="2:4" x14ac:dyDescent="0.25">
      <c r="B7" s="20" t="s">
        <v>62</v>
      </c>
      <c r="C7" s="28">
        <v>87</v>
      </c>
      <c r="D7" s="21">
        <v>5100</v>
      </c>
    </row>
    <row r="8" spans="2:4" x14ac:dyDescent="0.25">
      <c r="B8" s="17" t="s">
        <v>63</v>
      </c>
      <c r="C8" s="27">
        <v>150</v>
      </c>
      <c r="D8" s="18">
        <v>7500</v>
      </c>
    </row>
  </sheetData>
  <pageMargins left="0.31496062992125984" right="0.31496062992125984" top="0.31496062992125984" bottom="0.31496062992125984" header="0.31496062992125984" footer="0.31496062992125984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T12" sqref="T12"/>
    </sheetView>
  </sheetViews>
  <sheetFormatPr defaultRowHeight="15" x14ac:dyDescent="0.25"/>
  <cols>
    <col min="1" max="1" width="2.7109375" customWidth="1"/>
    <col min="2" max="6" width="7.28515625" customWidth="1"/>
    <col min="7" max="7" width="2.7109375" customWidth="1"/>
  </cols>
  <sheetData>
    <row r="2" spans="2:6" x14ac:dyDescent="0.25">
      <c r="B2" s="19" t="s">
        <v>70</v>
      </c>
      <c r="C2" s="30" t="s">
        <v>66</v>
      </c>
      <c r="D2" s="30" t="s">
        <v>67</v>
      </c>
      <c r="E2" s="30" t="s">
        <v>68</v>
      </c>
      <c r="F2" s="24" t="s">
        <v>69</v>
      </c>
    </row>
    <row r="3" spans="2:6" x14ac:dyDescent="0.25">
      <c r="B3" s="20" t="s">
        <v>71</v>
      </c>
      <c r="C3" s="36">
        <v>39.29</v>
      </c>
      <c r="D3" s="36">
        <v>39.78</v>
      </c>
      <c r="E3" s="36">
        <v>39.18</v>
      </c>
      <c r="F3" s="37">
        <v>39.21</v>
      </c>
    </row>
    <row r="4" spans="2:6" x14ac:dyDescent="0.25">
      <c r="B4" s="22" t="s">
        <v>72</v>
      </c>
      <c r="C4" s="38">
        <v>39.200000000000003</v>
      </c>
      <c r="D4" s="38">
        <v>39.380000000000003</v>
      </c>
      <c r="E4" s="38">
        <v>38.92</v>
      </c>
      <c r="F4" s="39">
        <v>39.07</v>
      </c>
    </row>
    <row r="5" spans="2:6" x14ac:dyDescent="0.25">
      <c r="B5" s="20" t="s">
        <v>73</v>
      </c>
      <c r="C5" s="36">
        <v>39.33</v>
      </c>
      <c r="D5" s="36">
        <v>39.94</v>
      </c>
      <c r="E5" s="36">
        <v>39.07</v>
      </c>
      <c r="F5" s="37">
        <v>39.75</v>
      </c>
    </row>
    <row r="6" spans="2:6" x14ac:dyDescent="0.25">
      <c r="B6" s="22" t="s">
        <v>74</v>
      </c>
      <c r="C6" s="38">
        <v>40.200000000000003</v>
      </c>
      <c r="D6" s="38">
        <v>40.5</v>
      </c>
      <c r="E6" s="38">
        <v>39.799999999999997</v>
      </c>
      <c r="F6" s="39">
        <v>40.450000000000003</v>
      </c>
    </row>
    <row r="7" spans="2:6" x14ac:dyDescent="0.25">
      <c r="B7" s="15" t="s">
        <v>75</v>
      </c>
      <c r="C7" s="34">
        <v>40.049999999999997</v>
      </c>
      <c r="D7" s="34">
        <v>40.17</v>
      </c>
      <c r="E7" s="34">
        <v>39.700000000000003</v>
      </c>
      <c r="F7" s="35">
        <v>40.1</v>
      </c>
    </row>
  </sheetData>
  <pageMargins left="0.31496062992125984" right="0.31496062992125984" top="0.31496062992125984" bottom="0.31496062992125984" header="0.31496062992125984" footer="0.31496062992125984"/>
  <pageSetup paperSize="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2"/>
  <sheetViews>
    <sheetView workbookViewId="0"/>
  </sheetViews>
  <sheetFormatPr defaultRowHeight="15" x14ac:dyDescent="0.25"/>
  <cols>
    <col min="1" max="1" width="2.7109375" customWidth="1"/>
    <col min="2" max="2" width="5.42578125" customWidth="1"/>
    <col min="5" max="5" width="2.7109375" customWidth="1"/>
  </cols>
  <sheetData>
    <row r="2" spans="2:4" x14ac:dyDescent="0.25">
      <c r="B2" s="40">
        <v>0</v>
      </c>
      <c r="C2" s="40">
        <f>B2*SIN(B2*PI()/12.5)</f>
        <v>0</v>
      </c>
      <c r="D2" s="40">
        <f>B2*COS(B2*PI()/12.5)</f>
        <v>0</v>
      </c>
    </row>
    <row r="3" spans="2:4" x14ac:dyDescent="0.25">
      <c r="B3" s="40">
        <v>1</v>
      </c>
      <c r="C3" s="40">
        <f t="shared" ref="C3:C50" si="0">B3*SIN(B3*PI()/12.5)</f>
        <v>0.24868988716485479</v>
      </c>
      <c r="D3" s="40">
        <f t="shared" ref="D3:D50" si="1">B3*COS(B3*PI()/12.5)</f>
        <v>0.96858316112863108</v>
      </c>
    </row>
    <row r="4" spans="2:4" x14ac:dyDescent="0.25">
      <c r="B4" s="40">
        <v>2</v>
      </c>
      <c r="C4" s="40">
        <f t="shared" si="0"/>
        <v>0.96350734820343065</v>
      </c>
      <c r="D4" s="40">
        <f t="shared" si="1"/>
        <v>1.7526133600877272</v>
      </c>
    </row>
    <row r="5" spans="2:4" x14ac:dyDescent="0.25">
      <c r="B5" s="40">
        <v>3</v>
      </c>
      <c r="C5" s="40">
        <f t="shared" si="0"/>
        <v>2.0536413177860657</v>
      </c>
      <c r="D5" s="40">
        <f t="shared" si="1"/>
        <v>2.1869058822642344</v>
      </c>
    </row>
    <row r="6" spans="2:4" x14ac:dyDescent="0.25">
      <c r="B6" s="40">
        <v>4</v>
      </c>
      <c r="C6" s="40">
        <f t="shared" si="0"/>
        <v>3.3773117020080603</v>
      </c>
      <c r="D6" s="40">
        <f t="shared" si="1"/>
        <v>2.1433071799159862</v>
      </c>
    </row>
    <row r="7" spans="2:4" x14ac:dyDescent="0.25">
      <c r="B7" s="40">
        <v>5</v>
      </c>
      <c r="C7" s="40">
        <f t="shared" si="0"/>
        <v>4.7552825814757673</v>
      </c>
      <c r="D7" s="40">
        <f t="shared" si="1"/>
        <v>1.5450849718747373</v>
      </c>
    </row>
    <row r="8" spans="2:4" x14ac:dyDescent="0.25">
      <c r="B8" s="40">
        <v>6</v>
      </c>
      <c r="C8" s="40">
        <f t="shared" si="0"/>
        <v>5.9881603705696289</v>
      </c>
      <c r="D8" s="40">
        <f t="shared" si="1"/>
        <v>0.37674311717588116</v>
      </c>
    </row>
    <row r="9" spans="2:4" x14ac:dyDescent="0.25">
      <c r="B9" s="40">
        <v>7</v>
      </c>
      <c r="C9" s="40">
        <f t="shared" si="0"/>
        <v>6.8760107551008209</v>
      </c>
      <c r="D9" s="40">
        <f t="shared" si="1"/>
        <v>-1.3116692021000722</v>
      </c>
    </row>
    <row r="10" spans="2:4" x14ac:dyDescent="0.25">
      <c r="B10" s="40">
        <v>8</v>
      </c>
      <c r="C10" s="40">
        <f t="shared" si="0"/>
        <v>7.2386164197281557</v>
      </c>
      <c r="D10" s="40">
        <f t="shared" si="1"/>
        <v>-3.4062343325205817</v>
      </c>
    </row>
    <row r="11" spans="2:4" x14ac:dyDescent="0.25">
      <c r="B11" s="40">
        <v>9</v>
      </c>
      <c r="C11" s="40">
        <f t="shared" si="0"/>
        <v>6.9346191849821031</v>
      </c>
      <c r="D11" s="40">
        <f t="shared" si="1"/>
        <v>-5.7368159077382082</v>
      </c>
    </row>
    <row r="12" spans="2:4" x14ac:dyDescent="0.25">
      <c r="B12" s="40">
        <v>10</v>
      </c>
      <c r="C12" s="40">
        <f t="shared" si="0"/>
        <v>5.8778525229247327</v>
      </c>
      <c r="D12" s="40">
        <f t="shared" si="1"/>
        <v>-8.0901699437494727</v>
      </c>
    </row>
    <row r="13" spans="2:4" x14ac:dyDescent="0.25">
      <c r="B13" s="40">
        <v>11</v>
      </c>
      <c r="C13" s="40">
        <f t="shared" si="0"/>
        <v>4.0493700795314593</v>
      </c>
      <c r="D13" s="40">
        <f t="shared" si="1"/>
        <v>-10.227541344770765</v>
      </c>
    </row>
    <row r="14" spans="2:4" x14ac:dyDescent="0.25">
      <c r="B14" s="40">
        <v>12</v>
      </c>
      <c r="C14" s="40">
        <f t="shared" si="0"/>
        <v>1.5039988027716544</v>
      </c>
      <c r="D14" s="40">
        <f t="shared" si="1"/>
        <v>-11.905376415773734</v>
      </c>
    </row>
    <row r="15" spans="2:4" x14ac:dyDescent="0.25">
      <c r="B15" s="40">
        <v>13</v>
      </c>
      <c r="C15" s="40">
        <f t="shared" si="0"/>
        <v>-1.6293320363359558</v>
      </c>
      <c r="D15" s="40">
        <f t="shared" si="1"/>
        <v>-12.897491117088212</v>
      </c>
    </row>
    <row r="16" spans="2:4" x14ac:dyDescent="0.25">
      <c r="B16" s="40">
        <v>14</v>
      </c>
      <c r="C16" s="40">
        <f t="shared" si="0"/>
        <v>-5.1537437375854909</v>
      </c>
      <c r="D16" s="40">
        <f t="shared" si="1"/>
        <v>-13.01687080243552</v>
      </c>
    </row>
    <row r="17" spans="2:4" x14ac:dyDescent="0.25">
      <c r="B17" s="40">
        <v>15</v>
      </c>
      <c r="C17" s="40">
        <f t="shared" si="0"/>
        <v>-8.8167787843870897</v>
      </c>
      <c r="D17" s="40">
        <f t="shared" si="1"/>
        <v>-12.135254915624216</v>
      </c>
    </row>
    <row r="18" spans="2:4" x14ac:dyDescent="0.25">
      <c r="B18" s="40">
        <v>16</v>
      </c>
      <c r="C18" s="40">
        <f t="shared" si="0"/>
        <v>-12.32821188441263</v>
      </c>
      <c r="D18" s="40">
        <f t="shared" si="1"/>
        <v>-10.198783835979032</v>
      </c>
    </row>
    <row r="19" spans="2:4" x14ac:dyDescent="0.25">
      <c r="B19" s="40">
        <v>17</v>
      </c>
      <c r="C19" s="40">
        <f t="shared" si="0"/>
        <v>-15.382059891922337</v>
      </c>
      <c r="D19" s="40">
        <f t="shared" si="1"/>
        <v>-7.2382479566062266</v>
      </c>
    </row>
    <row r="20" spans="2:4" x14ac:dyDescent="0.25">
      <c r="B20" s="40">
        <v>18</v>
      </c>
      <c r="C20" s="40">
        <f t="shared" si="0"/>
        <v>-17.681170513116395</v>
      </c>
      <c r="D20" s="40">
        <f t="shared" si="1"/>
        <v>-3.3728636625430433</v>
      </c>
    </row>
    <row r="21" spans="2:4" x14ac:dyDescent="0.25">
      <c r="B21" s="40">
        <v>19</v>
      </c>
      <c r="C21" s="40">
        <f t="shared" si="0"/>
        <v>-18.96250784013716</v>
      </c>
      <c r="D21" s="40">
        <f t="shared" si="1"/>
        <v>1.1930198710569437</v>
      </c>
    </row>
    <row r="22" spans="2:4" x14ac:dyDescent="0.25">
      <c r="B22" s="40">
        <v>20</v>
      </c>
      <c r="C22" s="40">
        <f t="shared" si="0"/>
        <v>-19.021130325903073</v>
      </c>
      <c r="D22" s="40">
        <f t="shared" si="1"/>
        <v>6.1803398874989446</v>
      </c>
    </row>
    <row r="23" spans="2:4" x14ac:dyDescent="0.25">
      <c r="B23" s="40">
        <v>21</v>
      </c>
      <c r="C23" s="40">
        <f t="shared" si="0"/>
        <v>-17.730886435542313</v>
      </c>
      <c r="D23" s="40">
        <f t="shared" si="1"/>
        <v>11.252362694558933</v>
      </c>
    </row>
    <row r="24" spans="2:4" x14ac:dyDescent="0.25">
      <c r="B24" s="40">
        <v>22</v>
      </c>
      <c r="C24" s="40">
        <f t="shared" si="0"/>
        <v>-15.060036330431156</v>
      </c>
      <c r="D24" s="40">
        <f t="shared" si="1"/>
        <v>16.037309803271047</v>
      </c>
    </row>
    <row r="25" spans="2:4" x14ac:dyDescent="0.25">
      <c r="B25" s="40">
        <v>23</v>
      </c>
      <c r="C25" s="40">
        <f t="shared" si="0"/>
        <v>-11.08033450433947</v>
      </c>
      <c r="D25" s="40">
        <f t="shared" si="1"/>
        <v>20.155053641008852</v>
      </c>
    </row>
    <row r="26" spans="2:4" x14ac:dyDescent="0.25">
      <c r="B26" s="40">
        <v>24</v>
      </c>
      <c r="C26" s="40">
        <f t="shared" si="0"/>
        <v>-5.9685572919565288</v>
      </c>
      <c r="D26" s="40">
        <f t="shared" si="1"/>
        <v>23.245995867087142</v>
      </c>
    </row>
    <row r="27" spans="2:4" x14ac:dyDescent="0.25">
      <c r="B27" s="40">
        <v>25</v>
      </c>
      <c r="C27" s="40">
        <f t="shared" si="0"/>
        <v>-6.1257422745431001E-15</v>
      </c>
      <c r="D27" s="40">
        <f t="shared" si="1"/>
        <v>25</v>
      </c>
    </row>
    <row r="28" spans="2:4" x14ac:dyDescent="0.25">
      <c r="B28" s="40">
        <v>26</v>
      </c>
      <c r="C28" s="40">
        <f t="shared" si="0"/>
        <v>6.4659370662862266</v>
      </c>
      <c r="D28" s="40">
        <f t="shared" si="1"/>
        <v>25.183162189344408</v>
      </c>
    </row>
    <row r="29" spans="2:4" x14ac:dyDescent="0.25">
      <c r="B29" s="40">
        <v>27</v>
      </c>
      <c r="C29" s="40">
        <f t="shared" si="0"/>
        <v>13.007349200746301</v>
      </c>
      <c r="D29" s="40">
        <f t="shared" si="1"/>
        <v>23.660280361184324</v>
      </c>
    </row>
    <row r="30" spans="2:4" x14ac:dyDescent="0.25">
      <c r="B30" s="40">
        <v>28</v>
      </c>
      <c r="C30" s="40">
        <f t="shared" si="0"/>
        <v>19.167318966003283</v>
      </c>
      <c r="D30" s="40">
        <f t="shared" si="1"/>
        <v>20.411121567799523</v>
      </c>
    </row>
    <row r="31" spans="2:4" x14ac:dyDescent="0.25">
      <c r="B31" s="40">
        <v>29</v>
      </c>
      <c r="C31" s="40">
        <f t="shared" si="0"/>
        <v>24.485509839558439</v>
      </c>
      <c r="D31" s="40">
        <f t="shared" si="1"/>
        <v>15.538977054390896</v>
      </c>
    </row>
    <row r="32" spans="2:4" x14ac:dyDescent="0.25">
      <c r="B32" s="40">
        <v>30</v>
      </c>
      <c r="C32" s="40">
        <f t="shared" si="0"/>
        <v>28.531695488854595</v>
      </c>
      <c r="D32" s="40">
        <f t="shared" si="1"/>
        <v>9.2705098312484573</v>
      </c>
    </row>
    <row r="33" spans="2:4" x14ac:dyDescent="0.25">
      <c r="B33" s="40">
        <v>31</v>
      </c>
      <c r="C33" s="40">
        <f t="shared" si="0"/>
        <v>30.938828581276418</v>
      </c>
      <c r="D33" s="40">
        <f t="shared" si="1"/>
        <v>1.9465061054087405</v>
      </c>
    </row>
    <row r="34" spans="2:4" x14ac:dyDescent="0.25">
      <c r="B34" s="40">
        <v>32</v>
      </c>
      <c r="C34" s="40">
        <f t="shared" si="0"/>
        <v>31.433192023318036</v>
      </c>
      <c r="D34" s="40">
        <f t="shared" si="1"/>
        <v>-5.9962020667432006</v>
      </c>
    </row>
    <row r="35" spans="2:4" x14ac:dyDescent="0.25">
      <c r="B35" s="40">
        <v>33</v>
      </c>
      <c r="C35" s="40">
        <f t="shared" si="0"/>
        <v>29.859292731378634</v>
      </c>
      <c r="D35" s="40">
        <f t="shared" si="1"/>
        <v>-14.050716621647419</v>
      </c>
    </row>
    <row r="36" spans="2:4" x14ac:dyDescent="0.25">
      <c r="B36" s="40">
        <v>34</v>
      </c>
      <c r="C36" s="40">
        <f t="shared" si="0"/>
        <v>26.197450254376811</v>
      </c>
      <c r="D36" s="40">
        <f t="shared" si="1"/>
        <v>-21.672415651455477</v>
      </c>
    </row>
    <row r="37" spans="2:4" x14ac:dyDescent="0.25">
      <c r="B37" s="40">
        <v>35</v>
      </c>
      <c r="C37" s="40">
        <f t="shared" si="0"/>
        <v>20.572483830236568</v>
      </c>
      <c r="D37" s="40">
        <f t="shared" si="1"/>
        <v>-28.315594803123155</v>
      </c>
    </row>
    <row r="38" spans="2:4" x14ac:dyDescent="0.25">
      <c r="B38" s="40">
        <v>36</v>
      </c>
      <c r="C38" s="40">
        <f t="shared" si="0"/>
        <v>13.252483896648407</v>
      </c>
      <c r="D38" s="40">
        <f t="shared" si="1"/>
        <v>-33.471953491977054</v>
      </c>
    </row>
    <row r="39" spans="2:4" x14ac:dyDescent="0.25">
      <c r="B39" s="40">
        <v>37</v>
      </c>
      <c r="C39" s="40">
        <f t="shared" si="0"/>
        <v>4.6373296418792442</v>
      </c>
      <c r="D39" s="40">
        <f t="shared" si="1"/>
        <v>-36.708243948635683</v>
      </c>
    </row>
    <row r="40" spans="2:4" x14ac:dyDescent="0.25">
      <c r="B40" s="40">
        <v>38</v>
      </c>
      <c r="C40" s="40">
        <f t="shared" si="0"/>
        <v>-4.762662875443521</v>
      </c>
      <c r="D40" s="40">
        <f t="shared" si="1"/>
        <v>-37.700358649950161</v>
      </c>
    </row>
    <row r="41" spans="2:4" x14ac:dyDescent="0.25">
      <c r="B41" s="40">
        <v>39</v>
      </c>
      <c r="C41" s="40">
        <f t="shared" si="0"/>
        <v>-14.356857554702414</v>
      </c>
      <c r="D41" s="40">
        <f t="shared" si="1"/>
        <v>-36.261282949641817</v>
      </c>
    </row>
    <row r="42" spans="2:4" x14ac:dyDescent="0.25">
      <c r="B42" s="40">
        <v>40</v>
      </c>
      <c r="C42" s="40">
        <f t="shared" si="0"/>
        <v>-23.511410091698913</v>
      </c>
      <c r="D42" s="40">
        <f t="shared" si="1"/>
        <v>-32.360679774997905</v>
      </c>
    </row>
    <row r="43" spans="2:4" x14ac:dyDescent="0.25">
      <c r="B43" s="40">
        <v>41</v>
      </c>
      <c r="C43" s="40">
        <f t="shared" si="0"/>
        <v>-31.59104295380731</v>
      </c>
      <c r="D43" s="40">
        <f t="shared" si="1"/>
        <v>-26.134383579696333</v>
      </c>
    </row>
    <row r="44" spans="2:4" x14ac:dyDescent="0.25">
      <c r="B44" s="40">
        <v>42</v>
      </c>
      <c r="C44" s="40">
        <f t="shared" si="0"/>
        <v>-38.00273620357283</v>
      </c>
      <c r="D44" s="40">
        <f t="shared" si="1"/>
        <v>-17.88273024573304</v>
      </c>
    </row>
    <row r="45" spans="2:4" x14ac:dyDescent="0.25">
      <c r="B45" s="40">
        <v>43</v>
      </c>
      <c r="C45" s="40">
        <f t="shared" si="0"/>
        <v>-42.238351781333606</v>
      </c>
      <c r="D45" s="40">
        <f t="shared" si="1"/>
        <v>-8.0573965271862065</v>
      </c>
    </row>
    <row r="46" spans="2:4" x14ac:dyDescent="0.25">
      <c r="B46" s="40">
        <v>44</v>
      </c>
      <c r="C46" s="40">
        <f t="shared" si="0"/>
        <v>-43.913176050843951</v>
      </c>
      <c r="D46" s="40">
        <f t="shared" si="1"/>
        <v>2.7627828592897541</v>
      </c>
    </row>
    <row r="47" spans="2:4" x14ac:dyDescent="0.25">
      <c r="B47" s="40">
        <v>45</v>
      </c>
      <c r="C47" s="40">
        <f t="shared" si="0"/>
        <v>-42.797543233281921</v>
      </c>
      <c r="D47" s="40">
        <f t="shared" si="1"/>
        <v>13.905764746872615</v>
      </c>
    </row>
    <row r="48" spans="2:4" x14ac:dyDescent="0.25">
      <c r="B48" s="40">
        <v>46</v>
      </c>
      <c r="C48" s="40">
        <f t="shared" si="0"/>
        <v>-38.839084573092741</v>
      </c>
      <c r="D48" s="40">
        <f t="shared" si="1"/>
        <v>24.64803256903377</v>
      </c>
    </row>
    <row r="49" spans="2:4" x14ac:dyDescent="0.25">
      <c r="B49" s="40">
        <v>47</v>
      </c>
      <c r="C49" s="40">
        <f t="shared" si="0"/>
        <v>-32.173713978648358</v>
      </c>
      <c r="D49" s="40">
        <f t="shared" si="1"/>
        <v>34.261525488806349</v>
      </c>
    </row>
    <row r="50" spans="2:4" x14ac:dyDescent="0.25">
      <c r="B50" s="40">
        <v>48</v>
      </c>
      <c r="C50" s="40">
        <f t="shared" si="0"/>
        <v>-23.124176356882383</v>
      </c>
      <c r="D50" s="40">
        <f t="shared" si="1"/>
        <v>42.062720642105425</v>
      </c>
    </row>
    <row r="51" spans="2:4" x14ac:dyDescent="0.25">
      <c r="B51" s="40">
        <v>49</v>
      </c>
      <c r="C51" s="40">
        <f>B51*SIN(B51*PI()/12.5)</f>
        <v>-12.185804471077924</v>
      </c>
      <c r="D51" s="40">
        <f>B51*COS(B51*PI()/12.5)</f>
        <v>47.460574895302919</v>
      </c>
    </row>
    <row r="52" spans="2:4" x14ac:dyDescent="0.25">
      <c r="B52" s="40">
        <v>50</v>
      </c>
      <c r="C52" s="40">
        <f>B52*SIN(B52*PI()/12.5)</f>
        <v>-2.45029690981724E-14</v>
      </c>
      <c r="D52" s="40">
        <f>B52*COS(B52*PI()/12.5)</f>
        <v>50</v>
      </c>
    </row>
  </sheetData>
  <pageMargins left="0.31496062992125984" right="0.31496062992125984" top="0.31496062992125984" bottom="0.31496062992125984" header="0.31496062992125984" footer="0.31496062992125984"/>
  <pageSetup paperSize="9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workbookViewId="0"/>
  </sheetViews>
  <sheetFormatPr defaultRowHeight="15" x14ac:dyDescent="0.25"/>
  <cols>
    <col min="1" max="1" width="2.5703125" customWidth="1"/>
    <col min="2" max="2" width="23.7109375" customWidth="1"/>
    <col min="3" max="7" width="14.7109375" customWidth="1"/>
  </cols>
  <sheetData>
    <row r="1" spans="2:7" ht="15" customHeight="1" x14ac:dyDescent="0.4">
      <c r="B1" s="51"/>
      <c r="C1" s="52"/>
      <c r="D1" s="52"/>
      <c r="E1" s="52"/>
      <c r="F1" s="52"/>
      <c r="G1" s="52"/>
    </row>
    <row r="2" spans="2:7" x14ac:dyDescent="0.25">
      <c r="B2" s="42" t="s">
        <v>76</v>
      </c>
      <c r="C2" s="43" t="s">
        <v>77</v>
      </c>
      <c r="D2" s="43" t="s">
        <v>78</v>
      </c>
      <c r="E2" s="43" t="s">
        <v>79</v>
      </c>
      <c r="F2" s="43" t="s">
        <v>80</v>
      </c>
      <c r="G2" s="43" t="s">
        <v>81</v>
      </c>
    </row>
    <row r="3" spans="2:7" x14ac:dyDescent="0.25">
      <c r="B3" s="44" t="s">
        <v>82</v>
      </c>
      <c r="C3" s="45">
        <v>2970</v>
      </c>
      <c r="D3" s="45">
        <v>7590</v>
      </c>
      <c r="E3" s="45">
        <v>8250</v>
      </c>
      <c r="F3" s="45">
        <v>10230</v>
      </c>
      <c r="G3" s="46">
        <f t="shared" ref="G3:G6" si="0">SUM(C3:F3)</f>
        <v>29040</v>
      </c>
    </row>
    <row r="4" spans="2:7" x14ac:dyDescent="0.25">
      <c r="B4" s="44" t="s">
        <v>83</v>
      </c>
      <c r="C4" s="45">
        <v>4800</v>
      </c>
      <c r="D4" s="45">
        <v>11200</v>
      </c>
      <c r="E4" s="45">
        <v>9600</v>
      </c>
      <c r="F4" s="45">
        <v>4800</v>
      </c>
      <c r="G4" s="46">
        <f t="shared" si="0"/>
        <v>30400</v>
      </c>
    </row>
    <row r="5" spans="2:7" x14ac:dyDescent="0.25">
      <c r="B5" s="44" t="s">
        <v>84</v>
      </c>
      <c r="C5" s="45">
        <v>4025</v>
      </c>
      <c r="D5" s="45">
        <v>1050</v>
      </c>
      <c r="E5" s="45">
        <v>2800</v>
      </c>
      <c r="F5" s="45">
        <v>2275</v>
      </c>
      <c r="G5" s="46">
        <f t="shared" si="0"/>
        <v>10150</v>
      </c>
    </row>
    <row r="6" spans="2:7" x14ac:dyDescent="0.25">
      <c r="B6" s="44" t="s">
        <v>85</v>
      </c>
      <c r="C6" s="45">
        <v>7500</v>
      </c>
      <c r="D6" s="45">
        <v>3000</v>
      </c>
      <c r="E6" s="45">
        <v>9750</v>
      </c>
      <c r="F6" s="45">
        <v>8250</v>
      </c>
      <c r="G6" s="46">
        <f t="shared" si="0"/>
        <v>28500</v>
      </c>
    </row>
    <row r="7" spans="2:7" x14ac:dyDescent="0.25">
      <c r="B7" s="47" t="s">
        <v>86</v>
      </c>
      <c r="C7" s="46">
        <f>SUBTOTAL(9,C3:C6)</f>
        <v>19295</v>
      </c>
      <c r="D7" s="46">
        <f>SUBTOTAL(9,D3:D6)</f>
        <v>22840</v>
      </c>
      <c r="E7" s="46">
        <f>SUBTOTAL(9,E3:E6)</f>
        <v>30400</v>
      </c>
      <c r="F7" s="46">
        <f>SUBTOTAL(9,F3:F6)</f>
        <v>25555</v>
      </c>
      <c r="G7" s="48">
        <f>SUBTOTAL(9,G3:G6)</f>
        <v>98090</v>
      </c>
    </row>
    <row r="8" spans="2:7" x14ac:dyDescent="0.25">
      <c r="B8" s="42" t="s">
        <v>87</v>
      </c>
      <c r="C8" s="43" t="s">
        <v>77</v>
      </c>
      <c r="D8" s="43" t="s">
        <v>78</v>
      </c>
      <c r="E8" s="43" t="s">
        <v>79</v>
      </c>
      <c r="F8" s="43" t="s">
        <v>80</v>
      </c>
      <c r="G8" s="43" t="s">
        <v>81</v>
      </c>
    </row>
    <row r="9" spans="2:7" x14ac:dyDescent="0.25">
      <c r="B9" s="44" t="s">
        <v>82</v>
      </c>
      <c r="C9" s="45">
        <v>9570</v>
      </c>
      <c r="D9" s="45">
        <v>11550</v>
      </c>
      <c r="E9" s="45">
        <v>12540</v>
      </c>
      <c r="F9" s="45">
        <v>5280</v>
      </c>
      <c r="G9" s="46">
        <f t="shared" ref="G9:G12" si="1">SUM(C9:F9)</f>
        <v>38940</v>
      </c>
    </row>
    <row r="10" spans="2:7" x14ac:dyDescent="0.25">
      <c r="B10" s="44" t="s">
        <v>83</v>
      </c>
      <c r="C10" s="45">
        <v>20800</v>
      </c>
      <c r="D10" s="45">
        <v>17600</v>
      </c>
      <c r="E10" s="45">
        <v>20800</v>
      </c>
      <c r="F10" s="45">
        <v>6400</v>
      </c>
      <c r="G10" s="46">
        <f t="shared" si="1"/>
        <v>65600</v>
      </c>
    </row>
    <row r="11" spans="2:7" x14ac:dyDescent="0.25">
      <c r="B11" s="44" t="s">
        <v>84</v>
      </c>
      <c r="C11" s="45">
        <v>5425</v>
      </c>
      <c r="D11" s="45">
        <v>5075</v>
      </c>
      <c r="E11" s="45">
        <v>5600</v>
      </c>
      <c r="F11" s="45">
        <v>5425</v>
      </c>
      <c r="G11" s="46">
        <f t="shared" si="1"/>
        <v>21525</v>
      </c>
    </row>
    <row r="12" spans="2:7" x14ac:dyDescent="0.25">
      <c r="B12" s="44" t="s">
        <v>85</v>
      </c>
      <c r="C12" s="45">
        <v>9750</v>
      </c>
      <c r="D12" s="45">
        <v>12000</v>
      </c>
      <c r="E12" s="45">
        <v>15000</v>
      </c>
      <c r="F12" s="45">
        <v>13500</v>
      </c>
      <c r="G12" s="46">
        <f t="shared" si="1"/>
        <v>50250</v>
      </c>
    </row>
    <row r="13" spans="2:7" x14ac:dyDescent="0.25">
      <c r="B13" s="47" t="s">
        <v>86</v>
      </c>
      <c r="C13" s="46">
        <f>SUBTOTAL(9,C9:C12)</f>
        <v>45545</v>
      </c>
      <c r="D13" s="46">
        <f t="shared" ref="D13:G13" si="2">SUBTOTAL(9,D9:D12)</f>
        <v>46225</v>
      </c>
      <c r="E13" s="46">
        <f t="shared" si="2"/>
        <v>53940</v>
      </c>
      <c r="F13" s="46">
        <f t="shared" si="2"/>
        <v>30605</v>
      </c>
      <c r="G13" s="46">
        <f t="shared" si="2"/>
        <v>176315</v>
      </c>
    </row>
    <row r="14" spans="2:7" x14ac:dyDescent="0.25">
      <c r="B14" s="49" t="s">
        <v>88</v>
      </c>
      <c r="C14" s="50">
        <f>SUBTOTAL(9,C2:C13)</f>
        <v>64840</v>
      </c>
      <c r="D14" s="50">
        <f>SUBTOTAL(9,D2:D13)</f>
        <v>69065</v>
      </c>
      <c r="E14" s="50">
        <f>SUBTOTAL(9,E2:E13)</f>
        <v>84340</v>
      </c>
      <c r="F14" s="50">
        <f>SUBTOTAL(9,F2:F13)</f>
        <v>56160</v>
      </c>
      <c r="G14" s="50">
        <f>SUBTOTAL(9,G2:G13)</f>
        <v>274405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workbookViewId="0"/>
  </sheetViews>
  <sheetFormatPr defaultRowHeight="15" outlineLevelRow="2" outlineLevelCol="1" x14ac:dyDescent="0.25"/>
  <cols>
    <col min="1" max="1" width="2.5703125" customWidth="1"/>
    <col min="2" max="2" width="23.7109375" customWidth="1"/>
    <col min="3" max="6" width="14.7109375" customWidth="1" outlineLevel="1"/>
    <col min="7" max="7" width="14.7109375" customWidth="1"/>
  </cols>
  <sheetData>
    <row r="1" spans="2:7" ht="15" customHeight="1" x14ac:dyDescent="0.4">
      <c r="B1" s="51"/>
      <c r="C1" s="52"/>
      <c r="D1" s="52"/>
      <c r="E1" s="52"/>
      <c r="F1" s="52"/>
      <c r="G1" s="52"/>
    </row>
    <row r="2" spans="2:7" outlineLevel="1" x14ac:dyDescent="0.25">
      <c r="B2" s="42" t="s">
        <v>76</v>
      </c>
      <c r="C2" s="43" t="s">
        <v>77</v>
      </c>
      <c r="D2" s="43" t="s">
        <v>78</v>
      </c>
      <c r="E2" s="43" t="s">
        <v>79</v>
      </c>
      <c r="F2" s="43" t="s">
        <v>80</v>
      </c>
      <c r="G2" s="43" t="s">
        <v>81</v>
      </c>
    </row>
    <row r="3" spans="2:7" hidden="1" outlineLevel="2" x14ac:dyDescent="0.25">
      <c r="B3" s="44" t="s">
        <v>82</v>
      </c>
      <c r="C3" s="45">
        <v>2970</v>
      </c>
      <c r="D3" s="45">
        <v>7590</v>
      </c>
      <c r="E3" s="45">
        <v>8250</v>
      </c>
      <c r="F3" s="45">
        <v>10230</v>
      </c>
      <c r="G3" s="46">
        <f t="shared" ref="G3:G6" si="0">SUM(C3:F3)</f>
        <v>29040</v>
      </c>
    </row>
    <row r="4" spans="2:7" hidden="1" outlineLevel="2" x14ac:dyDescent="0.25">
      <c r="B4" s="44" t="s">
        <v>83</v>
      </c>
      <c r="C4" s="45">
        <v>4800</v>
      </c>
      <c r="D4" s="45">
        <v>11200</v>
      </c>
      <c r="E4" s="45">
        <v>9600</v>
      </c>
      <c r="F4" s="45">
        <v>4800</v>
      </c>
      <c r="G4" s="46">
        <f t="shared" si="0"/>
        <v>30400</v>
      </c>
    </row>
    <row r="5" spans="2:7" hidden="1" outlineLevel="2" x14ac:dyDescent="0.25">
      <c r="B5" s="44" t="s">
        <v>84</v>
      </c>
      <c r="C5" s="45">
        <v>4025</v>
      </c>
      <c r="D5" s="45">
        <v>1050</v>
      </c>
      <c r="E5" s="45">
        <v>2800</v>
      </c>
      <c r="F5" s="45">
        <v>2275</v>
      </c>
      <c r="G5" s="46">
        <f t="shared" si="0"/>
        <v>10150</v>
      </c>
    </row>
    <row r="6" spans="2:7" hidden="1" outlineLevel="2" x14ac:dyDescent="0.25">
      <c r="B6" s="44" t="s">
        <v>85</v>
      </c>
      <c r="C6" s="45">
        <v>7500</v>
      </c>
      <c r="D6" s="45">
        <v>3000</v>
      </c>
      <c r="E6" s="45">
        <v>9750</v>
      </c>
      <c r="F6" s="45">
        <v>8250</v>
      </c>
      <c r="G6" s="46">
        <f t="shared" si="0"/>
        <v>28500</v>
      </c>
    </row>
    <row r="7" spans="2:7" outlineLevel="1" collapsed="1" x14ac:dyDescent="0.25">
      <c r="B7" s="47" t="s">
        <v>86</v>
      </c>
      <c r="C7" s="46">
        <f>SUBTOTAL(9,C3:C6)</f>
        <v>19295</v>
      </c>
      <c r="D7" s="46">
        <f>SUBTOTAL(9,D3:D6)</f>
        <v>22840</v>
      </c>
      <c r="E7" s="46">
        <f>SUBTOTAL(9,E3:E6)</f>
        <v>30400</v>
      </c>
      <c r="F7" s="46">
        <f>SUBTOTAL(9,F3:F6)</f>
        <v>25555</v>
      </c>
      <c r="G7" s="48">
        <f>SUBTOTAL(9,G3:G6)</f>
        <v>98090</v>
      </c>
    </row>
    <row r="8" spans="2:7" outlineLevel="1" x14ac:dyDescent="0.25">
      <c r="B8" s="42" t="s">
        <v>87</v>
      </c>
      <c r="C8" s="43" t="s">
        <v>77</v>
      </c>
      <c r="D8" s="43" t="s">
        <v>78</v>
      </c>
      <c r="E8" s="43" t="s">
        <v>79</v>
      </c>
      <c r="F8" s="43" t="s">
        <v>80</v>
      </c>
      <c r="G8" s="43" t="s">
        <v>81</v>
      </c>
    </row>
    <row r="9" spans="2:7" outlineLevel="2" x14ac:dyDescent="0.25">
      <c r="B9" s="44" t="s">
        <v>82</v>
      </c>
      <c r="C9" s="45">
        <v>9570</v>
      </c>
      <c r="D9" s="45">
        <v>11550</v>
      </c>
      <c r="E9" s="45">
        <v>12540</v>
      </c>
      <c r="F9" s="45">
        <v>5280</v>
      </c>
      <c r="G9" s="46">
        <f t="shared" ref="G9:G12" si="1">SUM(C9:F9)</f>
        <v>38940</v>
      </c>
    </row>
    <row r="10" spans="2:7" outlineLevel="2" x14ac:dyDescent="0.25">
      <c r="B10" s="44" t="s">
        <v>83</v>
      </c>
      <c r="C10" s="45">
        <v>20800</v>
      </c>
      <c r="D10" s="45">
        <v>17600</v>
      </c>
      <c r="E10" s="45">
        <v>20800</v>
      </c>
      <c r="F10" s="45">
        <v>6400</v>
      </c>
      <c r="G10" s="46">
        <f t="shared" si="1"/>
        <v>65600</v>
      </c>
    </row>
    <row r="11" spans="2:7" outlineLevel="2" x14ac:dyDescent="0.25">
      <c r="B11" s="44" t="s">
        <v>84</v>
      </c>
      <c r="C11" s="45">
        <v>5425</v>
      </c>
      <c r="D11" s="45">
        <v>5075</v>
      </c>
      <c r="E11" s="45">
        <v>5600</v>
      </c>
      <c r="F11" s="45">
        <v>5425</v>
      </c>
      <c r="G11" s="46">
        <f t="shared" si="1"/>
        <v>21525</v>
      </c>
    </row>
    <row r="12" spans="2:7" outlineLevel="2" x14ac:dyDescent="0.25">
      <c r="B12" s="44" t="s">
        <v>85</v>
      </c>
      <c r="C12" s="45">
        <v>9750</v>
      </c>
      <c r="D12" s="45">
        <v>12000</v>
      </c>
      <c r="E12" s="45">
        <v>15000</v>
      </c>
      <c r="F12" s="45">
        <v>13500</v>
      </c>
      <c r="G12" s="46">
        <f t="shared" si="1"/>
        <v>50250</v>
      </c>
    </row>
    <row r="13" spans="2:7" outlineLevel="1" x14ac:dyDescent="0.25">
      <c r="B13" s="47" t="s">
        <v>86</v>
      </c>
      <c r="C13" s="46">
        <f>SUBTOTAL(9,C9:C12)</f>
        <v>45545</v>
      </c>
      <c r="D13" s="46">
        <f t="shared" ref="D13:G13" si="2">SUBTOTAL(9,D9:D12)</f>
        <v>46225</v>
      </c>
      <c r="E13" s="46">
        <f t="shared" si="2"/>
        <v>53940</v>
      </c>
      <c r="F13" s="46">
        <f t="shared" si="2"/>
        <v>30605</v>
      </c>
      <c r="G13" s="46">
        <f t="shared" si="2"/>
        <v>176315</v>
      </c>
    </row>
    <row r="14" spans="2:7" x14ac:dyDescent="0.25">
      <c r="B14" s="49" t="s">
        <v>88</v>
      </c>
      <c r="C14" s="50">
        <f>SUBTOTAL(9,C2:C13)</f>
        <v>64840</v>
      </c>
      <c r="D14" s="50">
        <f>SUBTOTAL(9,D2:D13)</f>
        <v>69065</v>
      </c>
      <c r="E14" s="50">
        <f>SUBTOTAL(9,E2:E13)</f>
        <v>84340</v>
      </c>
      <c r="F14" s="50">
        <f>SUBTOTAL(9,F2:F13)</f>
        <v>56160</v>
      </c>
      <c r="G14" s="50">
        <f>SUBTOTAL(9,G2:G13)</f>
        <v>274405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/>
  </sheetViews>
  <sheetFormatPr defaultRowHeight="16.5" x14ac:dyDescent="0.3"/>
  <cols>
    <col min="1" max="1" width="2.7109375" customWidth="1"/>
    <col min="2" max="2" width="14.42578125" style="53" customWidth="1"/>
    <col min="3" max="3" width="35.28515625" style="53" customWidth="1"/>
    <col min="4" max="4" width="15.85546875" style="53" customWidth="1"/>
  </cols>
  <sheetData>
    <row r="2" spans="2:4" ht="15" x14ac:dyDescent="0.25">
      <c r="B2" s="55" t="s">
        <v>89</v>
      </c>
      <c r="C2" s="55" t="s">
        <v>39</v>
      </c>
      <c r="D2" s="57" t="s">
        <v>90</v>
      </c>
    </row>
    <row r="3" spans="2:4" x14ac:dyDescent="0.3">
      <c r="B3" s="56" t="s">
        <v>91</v>
      </c>
      <c r="C3" s="56" t="s">
        <v>95</v>
      </c>
      <c r="D3" s="54">
        <v>6750</v>
      </c>
    </row>
    <row r="4" spans="2:4" x14ac:dyDescent="0.3">
      <c r="B4" s="56" t="s">
        <v>91</v>
      </c>
      <c r="C4" s="56" t="s">
        <v>92</v>
      </c>
      <c r="D4" s="54">
        <v>4500</v>
      </c>
    </row>
    <row r="5" spans="2:4" x14ac:dyDescent="0.3">
      <c r="B5" s="56" t="s">
        <v>91</v>
      </c>
      <c r="C5" s="56" t="s">
        <v>96</v>
      </c>
      <c r="D5" s="54">
        <v>3550</v>
      </c>
    </row>
    <row r="6" spans="2:4" x14ac:dyDescent="0.3">
      <c r="B6" s="56" t="s">
        <v>91</v>
      </c>
      <c r="C6" s="56" t="s">
        <v>94</v>
      </c>
      <c r="D6" s="54">
        <v>4250</v>
      </c>
    </row>
    <row r="7" spans="2:4" x14ac:dyDescent="0.3">
      <c r="B7" s="56" t="s">
        <v>93</v>
      </c>
      <c r="C7" s="56" t="s">
        <v>92</v>
      </c>
      <c r="D7" s="54">
        <v>5500</v>
      </c>
    </row>
    <row r="8" spans="2:4" x14ac:dyDescent="0.3">
      <c r="B8" s="56" t="s">
        <v>93</v>
      </c>
      <c r="C8" s="56" t="s">
        <v>96</v>
      </c>
      <c r="D8" s="54">
        <v>6250</v>
      </c>
    </row>
    <row r="9" spans="2:4" x14ac:dyDescent="0.3">
      <c r="B9" s="56" t="s">
        <v>93</v>
      </c>
      <c r="C9" s="56" t="s">
        <v>94</v>
      </c>
      <c r="D9" s="54">
        <v>5325</v>
      </c>
    </row>
    <row r="10" spans="2:4" x14ac:dyDescent="0.3">
      <c r="B10" s="56"/>
      <c r="C10" s="56"/>
    </row>
    <row r="11" spans="2:4" x14ac:dyDescent="0.3">
      <c r="B11" s="56"/>
      <c r="C11" s="56"/>
    </row>
    <row r="12" spans="2:4" x14ac:dyDescent="0.3">
      <c r="B12" s="56"/>
      <c r="C12" s="56"/>
    </row>
    <row r="13" spans="2:4" x14ac:dyDescent="0.3">
      <c r="B13" s="56"/>
      <c r="C13" s="56"/>
    </row>
    <row r="14" spans="2:4" x14ac:dyDescent="0.3">
      <c r="B14" s="56"/>
      <c r="C14" s="56"/>
    </row>
    <row r="15" spans="2:4" x14ac:dyDescent="0.3">
      <c r="B15" s="56"/>
      <c r="C15" s="56"/>
    </row>
    <row r="16" spans="2:4" x14ac:dyDescent="0.3">
      <c r="B16" s="56"/>
      <c r="C16" s="56"/>
    </row>
    <row r="17" spans="2:3" x14ac:dyDescent="0.3">
      <c r="B17" s="56"/>
      <c r="C17" s="56"/>
    </row>
    <row r="18" spans="2:3" x14ac:dyDescent="0.3">
      <c r="B18" s="56"/>
      <c r="C18" s="56"/>
    </row>
    <row r="19" spans="2:3" x14ac:dyDescent="0.3">
      <c r="B19" s="56"/>
      <c r="C19" s="56"/>
    </row>
    <row r="20" spans="2:3" x14ac:dyDescent="0.3">
      <c r="B20" s="56"/>
      <c r="C20" s="5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/>
  </sheetViews>
  <sheetFormatPr defaultRowHeight="15" x14ac:dyDescent="0.25"/>
  <cols>
    <col min="1" max="1" width="3" customWidth="1"/>
    <col min="2" max="2" width="14.28515625" customWidth="1"/>
    <col min="3" max="3" width="22.85546875" customWidth="1"/>
    <col min="4" max="4" width="17.140625" customWidth="1"/>
    <col min="5" max="5" width="14.5703125" customWidth="1"/>
    <col min="7" max="7" width="14" bestFit="1" customWidth="1"/>
  </cols>
  <sheetData>
    <row r="2" spans="2:7" x14ac:dyDescent="0.25">
      <c r="B2" t="s">
        <v>97</v>
      </c>
      <c r="C2" t="s">
        <v>98</v>
      </c>
      <c r="D2" t="s">
        <v>99</v>
      </c>
      <c r="E2" t="s">
        <v>106</v>
      </c>
      <c r="G2" t="s">
        <v>99</v>
      </c>
    </row>
    <row r="3" spans="2:7" x14ac:dyDescent="0.25">
      <c r="B3" s="59">
        <v>10115</v>
      </c>
      <c r="C3" t="s">
        <v>108</v>
      </c>
      <c r="D3" t="s">
        <v>100</v>
      </c>
      <c r="E3" s="58">
        <v>10</v>
      </c>
      <c r="G3" t="s">
        <v>100</v>
      </c>
    </row>
    <row r="4" spans="2:7" x14ac:dyDescent="0.25">
      <c r="B4" s="59">
        <v>10501</v>
      </c>
      <c r="C4" t="s">
        <v>111</v>
      </c>
      <c r="D4" t="s">
        <v>105</v>
      </c>
      <c r="E4" s="58">
        <v>15</v>
      </c>
      <c r="G4" t="s">
        <v>104</v>
      </c>
    </row>
    <row r="5" spans="2:7" x14ac:dyDescent="0.25">
      <c r="B5" s="59">
        <v>10709</v>
      </c>
      <c r="C5" t="s">
        <v>110</v>
      </c>
      <c r="D5" t="s">
        <v>101</v>
      </c>
      <c r="E5" s="58">
        <v>37</v>
      </c>
      <c r="G5" t="s">
        <v>101</v>
      </c>
    </row>
    <row r="6" spans="2:7" x14ac:dyDescent="0.25">
      <c r="B6" s="59">
        <v>10356</v>
      </c>
      <c r="C6" t="s">
        <v>109</v>
      </c>
      <c r="D6" t="s">
        <v>104</v>
      </c>
      <c r="E6" s="58">
        <v>12</v>
      </c>
      <c r="G6" t="s">
        <v>102</v>
      </c>
    </row>
    <row r="7" spans="2:7" x14ac:dyDescent="0.25">
      <c r="B7" s="59">
        <v>10401</v>
      </c>
      <c r="C7" t="s">
        <v>114</v>
      </c>
      <c r="D7" t="s">
        <v>103</v>
      </c>
      <c r="E7" s="58">
        <v>25</v>
      </c>
      <c r="G7" t="s">
        <v>103</v>
      </c>
    </row>
    <row r="8" spans="2:7" x14ac:dyDescent="0.25">
      <c r="B8" s="59">
        <v>10202</v>
      </c>
      <c r="C8" t="s">
        <v>107</v>
      </c>
      <c r="D8" t="s">
        <v>102</v>
      </c>
      <c r="E8" s="58">
        <v>20</v>
      </c>
      <c r="G8" t="s">
        <v>105</v>
      </c>
    </row>
    <row r="9" spans="2:7" x14ac:dyDescent="0.25">
      <c r="B9" s="59">
        <v>10205</v>
      </c>
      <c r="C9" t="s">
        <v>113</v>
      </c>
      <c r="D9" t="s">
        <v>102</v>
      </c>
      <c r="E9" s="58">
        <v>27</v>
      </c>
    </row>
    <row r="10" spans="2:7" x14ac:dyDescent="0.25">
      <c r="B10" s="59">
        <v>10403</v>
      </c>
      <c r="C10" t="s">
        <v>112</v>
      </c>
      <c r="D10" t="s">
        <v>103</v>
      </c>
      <c r="E10" s="58">
        <v>21</v>
      </c>
    </row>
  </sheetData>
  <sortState ref="C3:D10">
    <sortCondition ref="C3"/>
  </sortState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9</vt:i4>
      </vt:variant>
    </vt:vector>
  </HeadingPairs>
  <TitlesOfParts>
    <vt:vector size="33" baseType="lpstr">
      <vt:lpstr>Sheet1</vt:lpstr>
      <vt:lpstr>Sheet2</vt:lpstr>
      <vt:lpstr>Sheet3</vt:lpstr>
      <vt:lpstr>HeaderFooter</vt:lpstr>
      <vt:lpstr>ProtectionSample</vt:lpstr>
      <vt:lpstr>TableRanges</vt:lpstr>
      <vt:lpstr>FormatTable</vt:lpstr>
      <vt:lpstr>Custom Table Style</vt:lpstr>
      <vt:lpstr>Duplicate Table Style</vt:lpstr>
      <vt:lpstr>cfBooks</vt:lpstr>
      <vt:lpstr>SearchSample</vt:lpstr>
      <vt:lpstr>SortSample</vt:lpstr>
      <vt:lpstr>cfTasks</vt:lpstr>
      <vt:lpstr>chartTask1</vt:lpstr>
      <vt:lpstr>chartTask2</vt:lpstr>
      <vt:lpstr>chartTask3</vt:lpstr>
      <vt:lpstr>chartTask4</vt:lpstr>
      <vt:lpstr>chartTask5</vt:lpstr>
      <vt:lpstr>chartStock</vt:lpstr>
      <vt:lpstr>chartScatter</vt:lpstr>
      <vt:lpstr>Grouping</vt:lpstr>
      <vt:lpstr>Grouping and outline</vt:lpstr>
      <vt:lpstr>Regional sales</vt:lpstr>
      <vt:lpstr>Data validation sample</vt:lpstr>
      <vt:lpstr>chartScatter!Print_Area</vt:lpstr>
      <vt:lpstr>chartStock!Print_Area</vt:lpstr>
      <vt:lpstr>chartTask1!Print_Area</vt:lpstr>
      <vt:lpstr>chartTask2!Print_Area</vt:lpstr>
      <vt:lpstr>chartTask3!Print_Area</vt:lpstr>
      <vt:lpstr>chartTask4!Print_Area</vt:lpstr>
      <vt:lpstr>chartTask5!Print_Area</vt:lpstr>
      <vt:lpstr>SearchSample!Print_Area</vt:lpstr>
      <vt:lpstr>SortSample!Print_Area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2016-10-27T13:13:50Z</dcterms:modified>
</cp:coreProperties>
</file>