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冠飞电子\订单记录\"/>
    </mc:Choice>
  </mc:AlternateContent>
  <xr:revisionPtr revIDLastSave="0" documentId="13_ncr:1_{C987D822-27ED-4DE6-925E-7A4C8EF69E82}" xr6:coauthVersionLast="46" xr6:coauthVersionMax="46" xr10:uidLastSave="{00000000-0000-0000-0000-000000000000}"/>
  <bookViews>
    <workbookView minimized="1" xWindow="5140" yWindow="780" windowWidth="14400" windowHeight="7360" tabRatio="500" activeTab="1" xr2:uid="{00000000-000D-0000-FFFF-FFFF00000000}"/>
  </bookViews>
  <sheets>
    <sheet name="Sheet2(正式)" sheetId="1" r:id="rId1"/>
    <sheet name="Sheet2 (2)" sheetId="3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4" i="3" l="1"/>
  <c r="K24" i="3"/>
  <c r="I24" i="3"/>
  <c r="H24" i="3"/>
  <c r="K25" i="1"/>
  <c r="L25" i="1" s="1"/>
  <c r="I25" i="1"/>
  <c r="H25" i="1"/>
  <c r="K24" i="1"/>
  <c r="L24" i="1" s="1"/>
  <c r="I24" i="1"/>
  <c r="H24" i="1"/>
  <c r="G24" i="1"/>
  <c r="K23" i="1"/>
  <c r="L23" i="1" s="1"/>
  <c r="H23" i="1"/>
  <c r="G23" i="1"/>
  <c r="I23" i="1" s="1"/>
  <c r="K23" i="3"/>
  <c r="L23" i="3" s="1"/>
  <c r="H23" i="3"/>
  <c r="G23" i="3"/>
  <c r="I23" i="3" s="1"/>
  <c r="K22" i="3" l="1"/>
  <c r="L22" i="3" s="1"/>
  <c r="I22" i="3"/>
  <c r="G22" i="3"/>
  <c r="H22" i="3"/>
  <c r="K21" i="3" l="1"/>
  <c r="L21" i="3" s="1"/>
  <c r="H21" i="3"/>
  <c r="K22" i="1"/>
  <c r="L22" i="1" s="1"/>
  <c r="H22" i="1"/>
  <c r="K21" i="1"/>
  <c r="L21" i="1" s="1"/>
  <c r="I21" i="1"/>
  <c r="H21" i="1"/>
  <c r="K20" i="1"/>
  <c r="L20" i="1" s="1"/>
  <c r="I20" i="1"/>
  <c r="H20" i="1"/>
  <c r="Q2" i="3"/>
  <c r="H19" i="3"/>
  <c r="I19" i="3"/>
  <c r="K20" i="3"/>
  <c r="L20" i="3" s="1"/>
  <c r="I20" i="3"/>
  <c r="H20" i="3"/>
  <c r="L19" i="3"/>
  <c r="K19" i="3"/>
  <c r="K18" i="3"/>
  <c r="L18" i="3" s="1"/>
  <c r="I18" i="3"/>
  <c r="H18" i="3"/>
  <c r="K17" i="3"/>
  <c r="L17" i="3" s="1"/>
  <c r="I17" i="3"/>
  <c r="H17" i="3"/>
  <c r="K16" i="3"/>
  <c r="L16" i="3" s="1"/>
  <c r="I16" i="3"/>
  <c r="H16" i="3"/>
  <c r="K15" i="3"/>
  <c r="L15" i="3" s="1"/>
  <c r="I15" i="3"/>
  <c r="H15" i="3"/>
  <c r="K14" i="3"/>
  <c r="L14" i="3" s="1"/>
  <c r="I14" i="3"/>
  <c r="H14" i="3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P2" i="3" l="1"/>
  <c r="R2" i="3"/>
  <c r="K18" i="1"/>
  <c r="L18" i="1" s="1"/>
  <c r="K17" i="1"/>
  <c r="L17" i="1" s="1"/>
  <c r="L19" i="1"/>
  <c r="K19" i="1"/>
  <c r="K16" i="1"/>
  <c r="L16" i="1" s="1"/>
  <c r="K15" i="1"/>
  <c r="L15" i="1" s="1"/>
  <c r="I16" i="1"/>
  <c r="I17" i="1"/>
  <c r="I18" i="1"/>
  <c r="I19" i="1"/>
  <c r="I15" i="1"/>
  <c r="H16" i="1"/>
  <c r="H17" i="1"/>
  <c r="H18" i="1"/>
  <c r="H19" i="1"/>
  <c r="H15" i="1"/>
  <c r="K14" i="1" l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Q2" i="1"/>
  <c r="P2" i="1"/>
  <c r="L2" i="1"/>
  <c r="K2" i="1"/>
  <c r="R2" i="1" l="1"/>
</calcChain>
</file>

<file path=xl/sharedStrings.xml><?xml version="1.0" encoding="utf-8"?>
<sst xmlns="http://schemas.openxmlformats.org/spreadsheetml/2006/main" count="229" uniqueCount="61">
  <si>
    <t>日期</t>
  </si>
  <si>
    <t>客户</t>
  </si>
  <si>
    <t>料号</t>
  </si>
  <si>
    <t>数量</t>
  </si>
  <si>
    <t>预付</t>
  </si>
  <si>
    <t>单价（未税）</t>
  </si>
  <si>
    <t>单价（含税）</t>
  </si>
  <si>
    <t>总价（未税）</t>
  </si>
  <si>
    <t>总价（含税）</t>
  </si>
  <si>
    <t>成本（未税）</t>
  </si>
  <si>
    <t>利润</t>
  </si>
  <si>
    <t>总利润</t>
  </si>
  <si>
    <t>状态</t>
  </si>
  <si>
    <r>
      <rPr>
        <sz val="11"/>
        <color rgb="FF000000"/>
        <rFont val="Noto Sans CJK SC"/>
        <family val="2"/>
      </rPr>
      <t>总计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含税</t>
    </r>
    <r>
      <rPr>
        <sz val="11"/>
        <color rgb="FF000000"/>
        <rFont val="等线"/>
        <family val="2"/>
        <charset val="1"/>
      </rPr>
      <t>)</t>
    </r>
  </si>
  <si>
    <r>
      <rPr>
        <sz val="11"/>
        <color rgb="FF000000"/>
        <rFont val="Noto Sans CJK SC"/>
        <family val="2"/>
      </rPr>
      <t>总计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未税</t>
    </r>
    <r>
      <rPr>
        <sz val="11"/>
        <color rgb="FF000000"/>
        <rFont val="等线"/>
        <family val="2"/>
        <charset val="1"/>
      </rPr>
      <t>)</t>
    </r>
  </si>
  <si>
    <r>
      <rPr>
        <sz val="11"/>
        <color rgb="FF000000"/>
        <rFont val="Noto Sans CJK SC"/>
        <family val="2"/>
      </rPr>
      <t>总利润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未税</t>
    </r>
    <r>
      <rPr>
        <sz val="11"/>
        <color rgb="FF000000"/>
        <rFont val="等线"/>
        <family val="2"/>
        <charset val="1"/>
      </rPr>
      <t>)</t>
    </r>
  </si>
  <si>
    <t>2020.08.18</t>
  </si>
  <si>
    <t>深圳志唯</t>
  </si>
  <si>
    <t>1318105-1</t>
  </si>
  <si>
    <t>全部交货</t>
  </si>
  <si>
    <t>2020.08.31</t>
  </si>
  <si>
    <t>2020.09.04</t>
  </si>
  <si>
    <t>2020.09.08</t>
  </si>
  <si>
    <t>2020.09.21</t>
  </si>
  <si>
    <t>2020.06.19</t>
  </si>
  <si>
    <t>萨斯云</t>
  </si>
  <si>
    <t>BSA085N00420235047</t>
  </si>
  <si>
    <t>2020.07.14</t>
  </si>
  <si>
    <t>ASA021N00700100042</t>
  </si>
  <si>
    <r>
      <rPr>
        <sz val="11"/>
        <color rgb="FF000000"/>
        <rFont val="Noto Sans CJK SC"/>
        <family val="2"/>
      </rPr>
      <t>全部交货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有客诉，包装损坏，是物流运输造成破损</t>
    </r>
    <r>
      <rPr>
        <sz val="11"/>
        <color rgb="FF000000"/>
        <rFont val="等线"/>
        <family val="2"/>
        <charset val="1"/>
      </rPr>
      <t>)</t>
    </r>
  </si>
  <si>
    <t>2020.09.28</t>
  </si>
  <si>
    <t>61-0004-011-000</t>
  </si>
  <si>
    <t>2020.10.10</t>
  </si>
  <si>
    <t>2020.11.06</t>
  </si>
  <si>
    <t>60-0001-011-000</t>
  </si>
  <si>
    <t>BSA107N00420136047</t>
  </si>
  <si>
    <t>2020.11.12</t>
    <phoneticPr fontId="2" type="noConversion"/>
  </si>
  <si>
    <t>60-0003-011-000</t>
    <phoneticPr fontId="2" type="noConversion"/>
  </si>
  <si>
    <t>已发货</t>
    <phoneticPr fontId="2" type="noConversion"/>
  </si>
  <si>
    <t>已取消</t>
    <phoneticPr fontId="2" type="noConversion"/>
  </si>
  <si>
    <r>
      <t>6000(</t>
    </r>
    <r>
      <rPr>
        <sz val="11"/>
        <rFont val="Noto Sans CJK SC"/>
        <family val="2"/>
      </rPr>
      <t>已抵扣</t>
    </r>
    <r>
      <rPr>
        <sz val="11"/>
        <rFont val="等线"/>
        <family val="2"/>
        <charset val="1"/>
      </rPr>
      <t>)</t>
    </r>
  </si>
  <si>
    <r>
      <rPr>
        <sz val="11"/>
        <rFont val="宋体"/>
        <family val="3"/>
        <charset val="134"/>
      </rPr>
      <t>已交</t>
    </r>
    <r>
      <rPr>
        <sz val="11"/>
        <rFont val="等线"/>
        <family val="2"/>
        <charset val="1"/>
      </rPr>
      <t>160K(</t>
    </r>
    <r>
      <rPr>
        <sz val="11"/>
        <rFont val="宋体"/>
        <family val="3"/>
        <charset val="134"/>
      </rPr>
      <t>已抵扣预付款</t>
    </r>
    <r>
      <rPr>
        <sz val="11"/>
        <rFont val="等线"/>
        <family val="2"/>
        <charset val="1"/>
      </rPr>
      <t>)，40K已取消</t>
    </r>
    <phoneticPr fontId="2" type="noConversion"/>
  </si>
  <si>
    <t>已付预付</t>
    <phoneticPr fontId="2" type="noConversion"/>
  </si>
  <si>
    <t>已开票</t>
    <phoneticPr fontId="2" type="noConversion"/>
  </si>
  <si>
    <t>2020.12.24</t>
    <phoneticPr fontId="2" type="noConversion"/>
  </si>
  <si>
    <t>2020.12.25</t>
    <phoneticPr fontId="2" type="noConversion"/>
  </si>
  <si>
    <t>深圳市快束电子有限公司</t>
    <phoneticPr fontId="2" type="noConversion"/>
  </si>
  <si>
    <t>3-520106-2</t>
    <phoneticPr fontId="2" type="noConversion"/>
  </si>
  <si>
    <t>备注</t>
    <phoneticPr fontId="2" type="noConversion"/>
  </si>
  <si>
    <t>未税</t>
    <phoneticPr fontId="2" type="noConversion"/>
  </si>
  <si>
    <t>已付款发货</t>
    <phoneticPr fontId="2" type="noConversion"/>
  </si>
  <si>
    <t>2020.12.28</t>
    <phoneticPr fontId="2" type="noConversion"/>
  </si>
  <si>
    <t>宣城市盈恒电子科技有限公司</t>
    <phoneticPr fontId="2" type="noConversion"/>
  </si>
  <si>
    <t>175507-2</t>
    <phoneticPr fontId="2" type="noConversion"/>
  </si>
  <si>
    <t>已付款发货 现货</t>
    <phoneticPr fontId="2" type="noConversion"/>
  </si>
  <si>
    <t>已付款发货 批次17年 现货</t>
    <phoneticPr fontId="2" type="noConversion"/>
  </si>
  <si>
    <t>2021.01.05</t>
    <phoneticPr fontId="2" type="noConversion"/>
  </si>
  <si>
    <t>173631-1</t>
    <phoneticPr fontId="2" type="noConversion"/>
  </si>
  <si>
    <t>少一盘，已退款1盘</t>
    <phoneticPr fontId="2" type="noConversion"/>
  </si>
  <si>
    <t>询价</t>
    <phoneticPr fontId="2" type="noConversion"/>
  </si>
  <si>
    <t>60-0001-011-000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</si>
</sst>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等线"/>
      <family val="2"/>
      <charset val="1"/>
    </font>
    <font>
      <sz val="11"/>
      <color rgb="FF000000"/>
      <name val="Noto Sans CJK SC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等线"/>
      <family val="2"/>
      <charset val="1"/>
    </font>
    <font>
      <sz val="11"/>
      <name val="Noto Sans CJK SC"/>
      <family val="2"/>
    </font>
    <font>
      <sz val="11"/>
      <name val="Noto Sans CJK SC"/>
      <family val="3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3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workbookViewId="0">
      <pane ySplit="1" topLeftCell="A2" activePane="bottomLeft" state="frozen"/>
      <selection pane="bottomLeft" activeCell="G25" sqref="G25"/>
    </sheetView>
  </sheetViews>
  <sheetFormatPr defaultColWidth="8.58203125" defaultRowHeight="14"/>
  <cols>
    <col min="1" max="1" width="10.4140625" style="2" bestFit="1" customWidth="1"/>
    <col min="2" max="2" width="9.58203125" style="2" bestFit="1" customWidth="1"/>
    <col min="3" max="3" width="21.4140625" style="7" bestFit="1" customWidth="1"/>
    <col min="4" max="4" width="7.58203125" style="2" bestFit="1" customWidth="1"/>
    <col min="5" max="5" width="12.9140625" style="2" customWidth="1"/>
    <col min="6" max="12" width="12.33203125" style="2" customWidth="1"/>
    <col min="13" max="13" width="15" style="2" customWidth="1"/>
    <col min="14" max="14" width="12.33203125" style="2" customWidth="1"/>
    <col min="15" max="15" width="8.58203125" style="2"/>
    <col min="16" max="16" width="10.6640625" style="2" bestFit="1" customWidth="1"/>
    <col min="17" max="17" width="11.6640625" style="2" bestFit="1" customWidth="1"/>
    <col min="18" max="18" width="12.9140625" style="2" bestFit="1" customWidth="1"/>
    <col min="19" max="16384" width="8.58203125" style="2"/>
  </cols>
  <sheetData>
    <row r="1" spans="1:18" ht="25.65" customHeight="1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0" t="s">
        <v>48</v>
      </c>
      <c r="P1" s="1" t="s">
        <v>13</v>
      </c>
      <c r="Q1" s="1" t="s">
        <v>14</v>
      </c>
      <c r="R1" s="1" t="s">
        <v>15</v>
      </c>
    </row>
    <row r="2" spans="1:18" ht="19" customHeight="1">
      <c r="A2" s="3" t="s">
        <v>16</v>
      </c>
      <c r="B2" s="4" t="s">
        <v>17</v>
      </c>
      <c r="C2" s="6" t="s">
        <v>18</v>
      </c>
      <c r="D2" s="3">
        <v>200000</v>
      </c>
      <c r="E2" s="3"/>
      <c r="F2" s="3">
        <v>0.2</v>
      </c>
      <c r="G2" s="3">
        <v>0.22600000000000001</v>
      </c>
      <c r="H2" s="3">
        <v>40000</v>
      </c>
      <c r="I2" s="3">
        <v>45200</v>
      </c>
      <c r="J2" s="3">
        <v>0.16</v>
      </c>
      <c r="K2" s="3">
        <f t="shared" ref="K2:K24" si="0">F2-J2</f>
        <v>4.0000000000000008E-2</v>
      </c>
      <c r="L2" s="3">
        <f t="shared" ref="L2:L24" si="1">K2*D2</f>
        <v>8000.0000000000018</v>
      </c>
      <c r="M2" s="4" t="s">
        <v>19</v>
      </c>
      <c r="N2" s="2" t="s">
        <v>43</v>
      </c>
      <c r="P2" s="2">
        <f>SUM(I:I)</f>
        <v>859564</v>
      </c>
      <c r="Q2" s="2">
        <f>SUM(H:H)</f>
        <v>762510.88495575218</v>
      </c>
      <c r="R2" s="2">
        <f>SUM(L:L)</f>
        <v>164434.25295575216</v>
      </c>
    </row>
    <row r="3" spans="1:18" ht="19" customHeight="1">
      <c r="A3" s="3" t="s">
        <v>20</v>
      </c>
      <c r="B3" s="4" t="s">
        <v>17</v>
      </c>
      <c r="C3" s="6" t="s">
        <v>18</v>
      </c>
      <c r="D3" s="3">
        <v>200000</v>
      </c>
      <c r="E3" s="3"/>
      <c r="F3" s="3">
        <v>0.2</v>
      </c>
      <c r="G3" s="3">
        <v>0.22600000000000001</v>
      </c>
      <c r="H3" s="3">
        <v>40000</v>
      </c>
      <c r="I3" s="3">
        <v>45200</v>
      </c>
      <c r="J3" s="3">
        <v>0.16</v>
      </c>
      <c r="K3" s="3">
        <f t="shared" si="0"/>
        <v>4.0000000000000008E-2</v>
      </c>
      <c r="L3" s="3">
        <f t="shared" si="1"/>
        <v>8000.0000000000018</v>
      </c>
      <c r="M3" s="4" t="s">
        <v>19</v>
      </c>
      <c r="N3" s="2" t="s">
        <v>43</v>
      </c>
    </row>
    <row r="4" spans="1:18" ht="19" customHeight="1">
      <c r="A4" s="3" t="s">
        <v>21</v>
      </c>
      <c r="B4" s="4" t="s">
        <v>17</v>
      </c>
      <c r="C4" s="6" t="s">
        <v>18</v>
      </c>
      <c r="D4" s="3">
        <v>120000</v>
      </c>
      <c r="E4" s="3"/>
      <c r="F4" s="3">
        <v>0.2</v>
      </c>
      <c r="G4" s="3">
        <v>0.22600000000000001</v>
      </c>
      <c r="H4" s="3">
        <v>24000</v>
      </c>
      <c r="I4" s="3">
        <v>27120</v>
      </c>
      <c r="J4" s="3">
        <v>0.16</v>
      </c>
      <c r="K4" s="3">
        <f t="shared" si="0"/>
        <v>4.0000000000000008E-2</v>
      </c>
      <c r="L4" s="3">
        <f t="shared" si="1"/>
        <v>4800.0000000000009</v>
      </c>
      <c r="M4" s="4" t="s">
        <v>19</v>
      </c>
      <c r="N4" s="2" t="s">
        <v>43</v>
      </c>
    </row>
    <row r="5" spans="1:18" ht="19" customHeight="1">
      <c r="A5" s="3" t="s">
        <v>22</v>
      </c>
      <c r="B5" s="4" t="s">
        <v>17</v>
      </c>
      <c r="C5" s="6" t="s">
        <v>18</v>
      </c>
      <c r="D5" s="3">
        <v>200000</v>
      </c>
      <c r="E5" s="3"/>
      <c r="F5" s="3">
        <v>0.2</v>
      </c>
      <c r="G5" s="3">
        <v>0.22600000000000001</v>
      </c>
      <c r="H5" s="3">
        <v>40000</v>
      </c>
      <c r="I5" s="3">
        <v>45200</v>
      </c>
      <c r="J5" s="3">
        <v>0.16</v>
      </c>
      <c r="K5" s="3">
        <f t="shared" si="0"/>
        <v>4.0000000000000008E-2</v>
      </c>
      <c r="L5" s="3">
        <f t="shared" si="1"/>
        <v>8000.0000000000018</v>
      </c>
      <c r="M5" s="4" t="s">
        <v>19</v>
      </c>
      <c r="N5" s="2" t="s">
        <v>43</v>
      </c>
    </row>
    <row r="6" spans="1:18" ht="19" customHeight="1">
      <c r="A6" s="3" t="s">
        <v>23</v>
      </c>
      <c r="B6" s="4" t="s">
        <v>17</v>
      </c>
      <c r="C6" s="6" t="s">
        <v>18</v>
      </c>
      <c r="D6" s="3">
        <v>200000</v>
      </c>
      <c r="E6" s="3"/>
      <c r="F6" s="3">
        <v>0.2</v>
      </c>
      <c r="G6" s="3">
        <v>0.22600000000000001</v>
      </c>
      <c r="H6" s="3">
        <v>40000</v>
      </c>
      <c r="I6" s="3">
        <v>45200</v>
      </c>
      <c r="J6" s="3">
        <v>0.16</v>
      </c>
      <c r="K6" s="3">
        <f t="shared" si="0"/>
        <v>4.0000000000000008E-2</v>
      </c>
      <c r="L6" s="3">
        <f t="shared" si="1"/>
        <v>8000.0000000000018</v>
      </c>
      <c r="M6" s="4" t="s">
        <v>19</v>
      </c>
      <c r="N6" s="2" t="s">
        <v>43</v>
      </c>
    </row>
    <row r="7" spans="1:18" ht="19" customHeight="1">
      <c r="A7" s="3" t="s">
        <v>24</v>
      </c>
      <c r="B7" s="4" t="s">
        <v>25</v>
      </c>
      <c r="C7" s="6" t="s">
        <v>26</v>
      </c>
      <c r="D7" s="3">
        <v>100</v>
      </c>
      <c r="E7" s="3"/>
      <c r="F7" s="3">
        <v>48.51</v>
      </c>
      <c r="G7" s="3">
        <v>54.82</v>
      </c>
      <c r="H7" s="3">
        <v>4851</v>
      </c>
      <c r="I7" s="3">
        <v>5482</v>
      </c>
      <c r="J7" s="3">
        <v>37.32</v>
      </c>
      <c r="K7" s="3">
        <f t="shared" si="0"/>
        <v>11.189999999999998</v>
      </c>
      <c r="L7" s="3">
        <f t="shared" si="1"/>
        <v>1118.9999999999998</v>
      </c>
      <c r="M7" s="4" t="s">
        <v>19</v>
      </c>
      <c r="N7" s="4"/>
    </row>
    <row r="8" spans="1:18" ht="19" customHeight="1">
      <c r="A8" s="3" t="s">
        <v>27</v>
      </c>
      <c r="B8" s="4" t="s">
        <v>25</v>
      </c>
      <c r="C8" s="6">
        <v>600003011000</v>
      </c>
      <c r="D8" s="3">
        <v>1000</v>
      </c>
      <c r="E8" s="3"/>
      <c r="F8" s="3">
        <v>5.2</v>
      </c>
      <c r="G8" s="3">
        <v>5.88</v>
      </c>
      <c r="H8" s="3">
        <v>5200</v>
      </c>
      <c r="I8" s="3">
        <v>5880</v>
      </c>
      <c r="J8" s="3">
        <v>4</v>
      </c>
      <c r="K8" s="3">
        <f t="shared" si="0"/>
        <v>1.2000000000000002</v>
      </c>
      <c r="L8" s="3">
        <f t="shared" si="1"/>
        <v>1200.0000000000002</v>
      </c>
      <c r="M8" s="4" t="s">
        <v>19</v>
      </c>
      <c r="N8" s="4"/>
    </row>
    <row r="9" spans="1:18" ht="19" customHeight="1">
      <c r="A9" s="3" t="s">
        <v>27</v>
      </c>
      <c r="B9" s="4" t="s">
        <v>25</v>
      </c>
      <c r="C9" s="6" t="s">
        <v>28</v>
      </c>
      <c r="D9" s="3">
        <v>200</v>
      </c>
      <c r="E9" s="3"/>
      <c r="F9" s="3">
        <v>24.34</v>
      </c>
      <c r="G9" s="3">
        <v>27.5</v>
      </c>
      <c r="H9" s="3">
        <v>4868</v>
      </c>
      <c r="I9" s="3">
        <v>5500</v>
      </c>
      <c r="J9" s="3">
        <v>18.72</v>
      </c>
      <c r="K9" s="3">
        <f t="shared" si="0"/>
        <v>5.620000000000001</v>
      </c>
      <c r="L9" s="3">
        <f t="shared" si="1"/>
        <v>1124.0000000000002</v>
      </c>
      <c r="M9" s="4" t="s">
        <v>19</v>
      </c>
      <c r="N9" s="4"/>
    </row>
    <row r="10" spans="1:18" s="19" customFormat="1" ht="19" customHeight="1">
      <c r="A10" s="16" t="s">
        <v>23</v>
      </c>
      <c r="B10" s="17" t="s">
        <v>25</v>
      </c>
      <c r="C10" s="18" t="s">
        <v>26</v>
      </c>
      <c r="D10" s="16">
        <v>1000</v>
      </c>
      <c r="E10" s="16"/>
      <c r="F10" s="16">
        <v>48.51</v>
      </c>
      <c r="G10" s="16">
        <v>54.82</v>
      </c>
      <c r="H10" s="16">
        <v>48510</v>
      </c>
      <c r="I10" s="16">
        <v>54820</v>
      </c>
      <c r="J10" s="16">
        <v>37.32</v>
      </c>
      <c r="K10" s="16">
        <f t="shared" si="0"/>
        <v>11.189999999999998</v>
      </c>
      <c r="L10" s="16">
        <f t="shared" si="1"/>
        <v>11189.999999999998</v>
      </c>
      <c r="M10" s="17" t="s">
        <v>29</v>
      </c>
      <c r="N10" s="17"/>
    </row>
    <row r="11" spans="1:18" ht="19" customHeight="1">
      <c r="A11" s="3" t="s">
        <v>30</v>
      </c>
      <c r="B11" s="4" t="s">
        <v>25</v>
      </c>
      <c r="C11" s="6" t="s">
        <v>31</v>
      </c>
      <c r="D11" s="3">
        <v>20000</v>
      </c>
      <c r="E11" s="3"/>
      <c r="F11" s="3">
        <v>0.88</v>
      </c>
      <c r="G11" s="3">
        <v>1</v>
      </c>
      <c r="H11" s="3">
        <v>17600</v>
      </c>
      <c r="I11" s="3">
        <v>20000</v>
      </c>
      <c r="J11" s="3">
        <v>0.68</v>
      </c>
      <c r="K11" s="3">
        <f t="shared" si="0"/>
        <v>0.19999999999999996</v>
      </c>
      <c r="L11" s="3">
        <f t="shared" si="1"/>
        <v>3999.9999999999991</v>
      </c>
      <c r="M11" s="4" t="s">
        <v>19</v>
      </c>
      <c r="N11" s="4"/>
    </row>
    <row r="12" spans="1:18" s="14" customFormat="1" ht="19" customHeight="1">
      <c r="A12" s="10" t="s">
        <v>30</v>
      </c>
      <c r="B12" s="11" t="s">
        <v>17</v>
      </c>
      <c r="C12" s="12" t="s">
        <v>18</v>
      </c>
      <c r="D12" s="10">
        <v>200000</v>
      </c>
      <c r="E12" s="10" t="s">
        <v>40</v>
      </c>
      <c r="F12" s="10">
        <v>0.20349999999999999</v>
      </c>
      <c r="G12" s="10">
        <v>0.23</v>
      </c>
      <c r="H12" s="10">
        <v>40700</v>
      </c>
      <c r="I12" s="10">
        <v>46000</v>
      </c>
      <c r="J12" s="10">
        <v>0.16800000000000001</v>
      </c>
      <c r="K12" s="10">
        <f t="shared" si="0"/>
        <v>3.5499999999999976E-2</v>
      </c>
      <c r="L12" s="10">
        <f t="shared" si="1"/>
        <v>7099.9999999999955</v>
      </c>
      <c r="M12" s="13" t="s">
        <v>41</v>
      </c>
      <c r="N12" s="15" t="s">
        <v>43</v>
      </c>
    </row>
    <row r="13" spans="1:18" s="14" customFormat="1">
      <c r="A13" s="10" t="s">
        <v>32</v>
      </c>
      <c r="B13" s="11" t="s">
        <v>17</v>
      </c>
      <c r="C13" s="12" t="s">
        <v>18</v>
      </c>
      <c r="D13" s="10">
        <v>200000</v>
      </c>
      <c r="E13" s="10">
        <v>6000</v>
      </c>
      <c r="F13" s="10">
        <v>0.20349999999999999</v>
      </c>
      <c r="G13" s="10">
        <v>0.23</v>
      </c>
      <c r="H13" s="10">
        <v>40700</v>
      </c>
      <c r="I13" s="10">
        <v>46000</v>
      </c>
      <c r="J13" s="10">
        <v>0.16800000000000001</v>
      </c>
      <c r="K13" s="10">
        <f t="shared" si="0"/>
        <v>3.5499999999999976E-2</v>
      </c>
      <c r="L13" s="10">
        <f t="shared" si="1"/>
        <v>7099.9999999999955</v>
      </c>
      <c r="M13" s="15" t="s">
        <v>39</v>
      </c>
      <c r="N13" s="15"/>
    </row>
    <row r="14" spans="1:18" ht="19" customHeight="1">
      <c r="A14" s="3" t="s">
        <v>33</v>
      </c>
      <c r="B14" s="4" t="s">
        <v>25</v>
      </c>
      <c r="C14" s="6" t="s">
        <v>26</v>
      </c>
      <c r="D14" s="3">
        <v>1000</v>
      </c>
      <c r="E14" s="3">
        <v>16446</v>
      </c>
      <c r="F14" s="3">
        <v>48.51</v>
      </c>
      <c r="G14" s="3">
        <v>54.82</v>
      </c>
      <c r="H14" s="3">
        <v>48510</v>
      </c>
      <c r="I14" s="3">
        <v>54820</v>
      </c>
      <c r="J14" s="3">
        <v>37.32</v>
      </c>
      <c r="K14" s="3">
        <f t="shared" si="0"/>
        <v>11.189999999999998</v>
      </c>
      <c r="L14" s="3">
        <f t="shared" si="1"/>
        <v>11189.999999999998</v>
      </c>
      <c r="M14" s="8" t="s">
        <v>38</v>
      </c>
      <c r="N14" s="8"/>
    </row>
    <row r="15" spans="1:18" ht="14.5">
      <c r="A15" s="3" t="s">
        <v>36</v>
      </c>
      <c r="B15" s="4" t="s">
        <v>25</v>
      </c>
      <c r="C15" s="6" t="s">
        <v>28</v>
      </c>
      <c r="D15" s="3">
        <v>2000</v>
      </c>
      <c r="E15" s="3"/>
      <c r="F15" s="3">
        <v>24.34</v>
      </c>
      <c r="G15" s="3">
        <v>27.5</v>
      </c>
      <c r="H15" s="3">
        <f>F15*D15</f>
        <v>48680</v>
      </c>
      <c r="I15" s="3">
        <f>G15*D15</f>
        <v>55000</v>
      </c>
      <c r="J15" s="3">
        <v>18.72</v>
      </c>
      <c r="K15" s="3">
        <f t="shared" si="0"/>
        <v>5.620000000000001</v>
      </c>
      <c r="L15" s="3">
        <f t="shared" si="1"/>
        <v>11240.000000000002</v>
      </c>
      <c r="M15" s="9" t="s">
        <v>42</v>
      </c>
      <c r="N15" s="9"/>
    </row>
    <row r="16" spans="1:18" ht="14.5">
      <c r="A16" s="3" t="s">
        <v>36</v>
      </c>
      <c r="B16" s="4" t="s">
        <v>25</v>
      </c>
      <c r="C16" s="7" t="s">
        <v>37</v>
      </c>
      <c r="D16" s="2">
        <v>2000</v>
      </c>
      <c r="F16" s="3">
        <v>5.2</v>
      </c>
      <c r="G16" s="2">
        <v>5.88</v>
      </c>
      <c r="H16" s="3">
        <f t="shared" ref="H16:H19" si="2">F16*D16</f>
        <v>10400</v>
      </c>
      <c r="I16" s="3">
        <f t="shared" ref="I16:I19" si="3">G16*D16</f>
        <v>11760</v>
      </c>
      <c r="J16" s="2">
        <v>4</v>
      </c>
      <c r="K16" s="2">
        <f t="shared" si="0"/>
        <v>1.2000000000000002</v>
      </c>
      <c r="L16" s="2">
        <f t="shared" si="1"/>
        <v>2400.0000000000005</v>
      </c>
      <c r="M16" s="9" t="s">
        <v>38</v>
      </c>
      <c r="N16" s="9"/>
    </row>
    <row r="17" spans="1:14" ht="14.5">
      <c r="A17" s="3" t="s">
        <v>36</v>
      </c>
      <c r="B17" s="4" t="s">
        <v>25</v>
      </c>
      <c r="C17" s="7" t="s">
        <v>34</v>
      </c>
      <c r="D17" s="2">
        <v>2000</v>
      </c>
      <c r="F17" s="2">
        <v>2.54867256637168</v>
      </c>
      <c r="G17" s="2">
        <v>2.88</v>
      </c>
      <c r="H17" s="3">
        <f t="shared" si="2"/>
        <v>5097.3451327433604</v>
      </c>
      <c r="I17" s="3">
        <f t="shared" si="3"/>
        <v>5760</v>
      </c>
      <c r="J17" s="2">
        <v>1.96</v>
      </c>
      <c r="K17" s="2">
        <f t="shared" si="0"/>
        <v>0.58867256637168008</v>
      </c>
      <c r="L17" s="2">
        <f t="shared" si="1"/>
        <v>1177.3451327433602</v>
      </c>
      <c r="M17" s="9" t="s">
        <v>38</v>
      </c>
      <c r="N17" s="9"/>
    </row>
    <row r="18" spans="1:14" ht="14.5">
      <c r="A18" s="3" t="s">
        <v>36</v>
      </c>
      <c r="B18" s="4" t="s">
        <v>25</v>
      </c>
      <c r="C18" s="7" t="s">
        <v>35</v>
      </c>
      <c r="D18" s="2">
        <v>300</v>
      </c>
      <c r="F18" s="2">
        <v>45.345132743362797</v>
      </c>
      <c r="G18" s="2">
        <v>51.24</v>
      </c>
      <c r="H18" s="3">
        <f t="shared" si="2"/>
        <v>13603.539823008839</v>
      </c>
      <c r="I18" s="3">
        <f t="shared" si="3"/>
        <v>15372</v>
      </c>
      <c r="J18" s="2">
        <v>34.880000000000003</v>
      </c>
      <c r="K18" s="2">
        <f t="shared" si="0"/>
        <v>10.465132743362794</v>
      </c>
      <c r="L18" s="2">
        <f t="shared" si="1"/>
        <v>3139.5398230088381</v>
      </c>
      <c r="M18" s="9" t="s">
        <v>42</v>
      </c>
      <c r="N18" s="9"/>
    </row>
    <row r="19" spans="1:14" ht="14.5">
      <c r="A19" s="3" t="s">
        <v>36</v>
      </c>
      <c r="B19" s="4" t="s">
        <v>25</v>
      </c>
      <c r="C19" s="7" t="s">
        <v>31</v>
      </c>
      <c r="D19" s="2">
        <v>10000</v>
      </c>
      <c r="F19" s="3">
        <v>0.88</v>
      </c>
      <c r="G19" s="2">
        <v>1</v>
      </c>
      <c r="H19" s="3">
        <f t="shared" si="2"/>
        <v>8800</v>
      </c>
      <c r="I19" s="3">
        <f t="shared" si="3"/>
        <v>10000</v>
      </c>
      <c r="J19" s="2">
        <v>0.68</v>
      </c>
      <c r="K19" s="2">
        <f t="shared" si="0"/>
        <v>0.19999999999999996</v>
      </c>
      <c r="L19" s="2">
        <f t="shared" si="1"/>
        <v>1999.9999999999995</v>
      </c>
      <c r="M19" s="9" t="s">
        <v>38</v>
      </c>
      <c r="N19" s="9"/>
    </row>
    <row r="20" spans="1:14">
      <c r="A20" s="3" t="s">
        <v>44</v>
      </c>
      <c r="B20" s="4" t="s">
        <v>25</v>
      </c>
      <c r="C20" s="6" t="s">
        <v>26</v>
      </c>
      <c r="D20" s="3">
        <v>1500</v>
      </c>
      <c r="E20" s="3"/>
      <c r="F20" s="3">
        <v>48.51</v>
      </c>
      <c r="G20" s="3">
        <v>54.82</v>
      </c>
      <c r="H20" s="3">
        <f t="shared" ref="H20:H25" si="4">F20*D20</f>
        <v>72765</v>
      </c>
      <c r="I20" s="3">
        <f>G20*D20</f>
        <v>82230</v>
      </c>
      <c r="J20" s="3">
        <v>37.32</v>
      </c>
      <c r="K20" s="3">
        <f t="shared" si="0"/>
        <v>11.189999999999998</v>
      </c>
      <c r="L20" s="3">
        <f t="shared" si="1"/>
        <v>16784.999999999996</v>
      </c>
    </row>
    <row r="21" spans="1:14">
      <c r="A21" s="3" t="s">
        <v>44</v>
      </c>
      <c r="B21" s="4" t="s">
        <v>25</v>
      </c>
      <c r="C21" s="6" t="s">
        <v>28</v>
      </c>
      <c r="D21" s="3">
        <v>2000</v>
      </c>
      <c r="E21" s="3"/>
      <c r="F21" s="3">
        <v>24.34</v>
      </c>
      <c r="G21" s="3">
        <v>27.5</v>
      </c>
      <c r="H21" s="3">
        <f t="shared" si="4"/>
        <v>48680</v>
      </c>
      <c r="I21" s="3">
        <f>G21*D21</f>
        <v>55000</v>
      </c>
      <c r="J21" s="3">
        <v>18.72</v>
      </c>
      <c r="K21" s="3">
        <f t="shared" si="0"/>
        <v>5.620000000000001</v>
      </c>
      <c r="L21" s="3">
        <f t="shared" si="1"/>
        <v>11240.000000000002</v>
      </c>
    </row>
    <row r="22" spans="1:14">
      <c r="A22" s="2" t="s">
        <v>45</v>
      </c>
      <c r="B22" s="2" t="s">
        <v>46</v>
      </c>
      <c r="C22" s="7" t="s">
        <v>47</v>
      </c>
      <c r="D22" s="2">
        <v>5600</v>
      </c>
      <c r="F22" s="2">
        <v>0.36</v>
      </c>
      <c r="H22" s="2">
        <f t="shared" si="4"/>
        <v>2016</v>
      </c>
      <c r="J22" s="2">
        <v>0.28895999999999999</v>
      </c>
      <c r="K22" s="2">
        <f t="shared" si="0"/>
        <v>7.1039999999999992E-2</v>
      </c>
      <c r="L22" s="2">
        <f t="shared" si="1"/>
        <v>397.82399999999996</v>
      </c>
      <c r="M22" s="2" t="s">
        <v>50</v>
      </c>
      <c r="N22" s="2" t="s">
        <v>49</v>
      </c>
    </row>
    <row r="23" spans="1:14">
      <c r="A23" s="2" t="s">
        <v>51</v>
      </c>
      <c r="B23" s="2" t="s">
        <v>52</v>
      </c>
      <c r="C23" s="7" t="s">
        <v>53</v>
      </c>
      <c r="D23" s="2">
        <v>2400</v>
      </c>
      <c r="F23" s="2">
        <v>1.8</v>
      </c>
      <c r="G23" s="2">
        <f>F23*1.13</f>
        <v>2.0339999999999998</v>
      </c>
      <c r="H23" s="2">
        <f t="shared" si="4"/>
        <v>4320</v>
      </c>
      <c r="I23" s="2">
        <f>G23*D23</f>
        <v>4881.5999999999995</v>
      </c>
      <c r="J23" s="2">
        <v>1.5726500000000001</v>
      </c>
      <c r="K23" s="2">
        <f t="shared" si="0"/>
        <v>0.22734999999999994</v>
      </c>
      <c r="L23" s="2">
        <f t="shared" si="1"/>
        <v>545.63999999999987</v>
      </c>
      <c r="M23" s="2" t="s">
        <v>55</v>
      </c>
    </row>
    <row r="24" spans="1:14">
      <c r="A24" s="2" t="s">
        <v>56</v>
      </c>
      <c r="B24" s="2" t="s">
        <v>52</v>
      </c>
      <c r="C24" s="7" t="s">
        <v>57</v>
      </c>
      <c r="D24" s="2">
        <v>96000</v>
      </c>
      <c r="F24" s="2">
        <v>0.08</v>
      </c>
      <c r="G24" s="2">
        <f>F24*1.13</f>
        <v>9.0399999999999994E-2</v>
      </c>
      <c r="H24" s="2">
        <f t="shared" si="4"/>
        <v>7680</v>
      </c>
      <c r="I24" s="2">
        <f>G24*D24</f>
        <v>8678.4</v>
      </c>
      <c r="J24" s="2">
        <v>6.8376000000000006E-2</v>
      </c>
      <c r="K24" s="2">
        <f t="shared" si="0"/>
        <v>1.1623999999999995E-2</v>
      </c>
      <c r="L24" s="2">
        <f t="shared" si="1"/>
        <v>1115.9039999999995</v>
      </c>
      <c r="M24" s="2" t="s">
        <v>58</v>
      </c>
    </row>
    <row r="25" spans="1:14">
      <c r="A25" s="3" t="s">
        <v>44</v>
      </c>
      <c r="B25" s="4" t="s">
        <v>25</v>
      </c>
      <c r="C25" s="6" t="s">
        <v>26</v>
      </c>
      <c r="D25" s="3">
        <v>3000</v>
      </c>
      <c r="E25" s="3"/>
      <c r="F25" s="3">
        <v>48.51</v>
      </c>
      <c r="G25" s="3">
        <v>54.82</v>
      </c>
      <c r="H25" s="3">
        <f t="shared" si="4"/>
        <v>145530</v>
      </c>
      <c r="I25" s="3">
        <f>G25*D25</f>
        <v>164460</v>
      </c>
      <c r="J25" s="3">
        <v>37.32</v>
      </c>
      <c r="K25" s="3">
        <f t="shared" ref="K25" si="5">F25-J25</f>
        <v>11.189999999999998</v>
      </c>
      <c r="L25" s="3">
        <f t="shared" ref="L25" si="6">K25*D25</f>
        <v>33569.999999999993</v>
      </c>
      <c r="M25" s="2" t="s">
        <v>59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7C17-BFA8-4305-B4B2-BDC0842CA539}">
  <dimension ref="A1:R24"/>
  <sheetViews>
    <sheetView tabSelected="1" zoomScaleNormal="100" workbookViewId="0">
      <pane ySplit="1" topLeftCell="A11" activePane="bottomLeft" state="frozen"/>
      <selection pane="bottomLeft" activeCell="C24" sqref="C24"/>
    </sheetView>
  </sheetViews>
  <sheetFormatPr defaultColWidth="8.58203125" defaultRowHeight="14"/>
  <cols>
    <col min="1" max="1" width="10.4140625" style="2" bestFit="1" customWidth="1"/>
    <col min="2" max="2" width="9.58203125" style="2" bestFit="1" customWidth="1"/>
    <col min="3" max="3" width="21.4140625" style="7" bestFit="1" customWidth="1"/>
    <col min="4" max="4" width="8.1640625" style="2" bestFit="1" customWidth="1"/>
    <col min="5" max="5" width="12.9140625" style="2" customWidth="1"/>
    <col min="6" max="14" width="12.33203125" style="2" customWidth="1"/>
    <col min="15" max="15" width="8.58203125" style="2"/>
    <col min="16" max="16" width="9.5" style="2" bestFit="1" customWidth="1"/>
    <col min="17" max="17" width="11.25" style="2" bestFit="1" customWidth="1"/>
    <col min="18" max="18" width="11.4140625" style="2" bestFit="1" customWidth="1"/>
    <col min="19" max="16384" width="8.58203125" style="2"/>
  </cols>
  <sheetData>
    <row r="1" spans="1:18" ht="25.65" customHeight="1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P1" s="1" t="s">
        <v>13</v>
      </c>
      <c r="Q1" s="1" t="s">
        <v>14</v>
      </c>
      <c r="R1" s="1" t="s">
        <v>15</v>
      </c>
    </row>
    <row r="2" spans="1:18" ht="19" customHeight="1">
      <c r="A2" s="3" t="s">
        <v>16</v>
      </c>
      <c r="B2" s="4" t="s">
        <v>17</v>
      </c>
      <c r="C2" s="6" t="s">
        <v>18</v>
      </c>
      <c r="D2" s="3">
        <v>200000</v>
      </c>
      <c r="E2" s="3"/>
      <c r="F2" s="3">
        <v>0.2</v>
      </c>
      <c r="G2" s="3">
        <v>0.22600000000000001</v>
      </c>
      <c r="H2" s="3">
        <v>40000</v>
      </c>
      <c r="I2" s="3">
        <v>45200</v>
      </c>
      <c r="J2" s="3">
        <v>0.16</v>
      </c>
      <c r="K2" s="3">
        <f t="shared" ref="K2:K18" si="0">F2-J2</f>
        <v>4.0000000000000008E-2</v>
      </c>
      <c r="L2" s="3">
        <f t="shared" ref="L2:L18" si="1">K2*D2</f>
        <v>8000.0000000000018</v>
      </c>
      <c r="M2" s="4" t="s">
        <v>19</v>
      </c>
      <c r="N2" s="2" t="s">
        <v>43</v>
      </c>
      <c r="P2" s="2">
        <f>SUM(I:I)</f>
        <v>813564</v>
      </c>
      <c r="Q2" s="2">
        <f>SUM(H:H)</f>
        <v>721810.88495575218</v>
      </c>
      <c r="R2" s="2">
        <f>SUM(L:L)</f>
        <v>155914.25295575216</v>
      </c>
    </row>
    <row r="3" spans="1:18" ht="19" customHeight="1">
      <c r="A3" s="3" t="s">
        <v>20</v>
      </c>
      <c r="B3" s="4" t="s">
        <v>17</v>
      </c>
      <c r="C3" s="6" t="s">
        <v>18</v>
      </c>
      <c r="D3" s="3">
        <v>200000</v>
      </c>
      <c r="E3" s="3"/>
      <c r="F3" s="3">
        <v>0.2</v>
      </c>
      <c r="G3" s="3">
        <v>0.22600000000000001</v>
      </c>
      <c r="H3" s="3">
        <v>40000</v>
      </c>
      <c r="I3" s="3">
        <v>45200</v>
      </c>
      <c r="J3" s="3">
        <v>0.16</v>
      </c>
      <c r="K3" s="3">
        <f t="shared" si="0"/>
        <v>4.0000000000000008E-2</v>
      </c>
      <c r="L3" s="3">
        <f t="shared" si="1"/>
        <v>8000.0000000000018</v>
      </c>
      <c r="M3" s="4" t="s">
        <v>19</v>
      </c>
      <c r="N3" s="2" t="s">
        <v>43</v>
      </c>
    </row>
    <row r="4" spans="1:18" ht="19" customHeight="1">
      <c r="A4" s="3" t="s">
        <v>21</v>
      </c>
      <c r="B4" s="4" t="s">
        <v>17</v>
      </c>
      <c r="C4" s="6" t="s">
        <v>18</v>
      </c>
      <c r="D4" s="3">
        <v>120000</v>
      </c>
      <c r="E4" s="3"/>
      <c r="F4" s="3">
        <v>0.2</v>
      </c>
      <c r="G4" s="3">
        <v>0.22600000000000001</v>
      </c>
      <c r="H4" s="3">
        <v>24000</v>
      </c>
      <c r="I4" s="3">
        <v>27120</v>
      </c>
      <c r="J4" s="3">
        <v>0.16</v>
      </c>
      <c r="K4" s="3">
        <f t="shared" si="0"/>
        <v>4.0000000000000008E-2</v>
      </c>
      <c r="L4" s="3">
        <f t="shared" si="1"/>
        <v>4800.0000000000009</v>
      </c>
      <c r="M4" s="4" t="s">
        <v>19</v>
      </c>
      <c r="N4" s="2" t="s">
        <v>43</v>
      </c>
    </row>
    <row r="5" spans="1:18" ht="19" customHeight="1">
      <c r="A5" s="3" t="s">
        <v>22</v>
      </c>
      <c r="B5" s="4" t="s">
        <v>17</v>
      </c>
      <c r="C5" s="6" t="s">
        <v>18</v>
      </c>
      <c r="D5" s="3">
        <v>200000</v>
      </c>
      <c r="E5" s="3"/>
      <c r="F5" s="3">
        <v>0.2</v>
      </c>
      <c r="G5" s="3">
        <v>0.22600000000000001</v>
      </c>
      <c r="H5" s="3">
        <v>40000</v>
      </c>
      <c r="I5" s="3">
        <v>45200</v>
      </c>
      <c r="J5" s="3">
        <v>0.16</v>
      </c>
      <c r="K5" s="3">
        <f t="shared" si="0"/>
        <v>4.0000000000000008E-2</v>
      </c>
      <c r="L5" s="3">
        <f t="shared" si="1"/>
        <v>8000.0000000000018</v>
      </c>
      <c r="M5" s="4" t="s">
        <v>19</v>
      </c>
      <c r="N5" s="2" t="s">
        <v>43</v>
      </c>
    </row>
    <row r="6" spans="1:18" ht="19" customHeight="1">
      <c r="A6" s="3" t="s">
        <v>23</v>
      </c>
      <c r="B6" s="4" t="s">
        <v>17</v>
      </c>
      <c r="C6" s="6" t="s">
        <v>18</v>
      </c>
      <c r="D6" s="3">
        <v>200000</v>
      </c>
      <c r="E6" s="3"/>
      <c r="F6" s="3">
        <v>0.2</v>
      </c>
      <c r="G6" s="3">
        <v>0.22600000000000001</v>
      </c>
      <c r="H6" s="3">
        <v>40000</v>
      </c>
      <c r="I6" s="3">
        <v>45200</v>
      </c>
      <c r="J6" s="3">
        <v>0.16</v>
      </c>
      <c r="K6" s="3">
        <f t="shared" si="0"/>
        <v>4.0000000000000008E-2</v>
      </c>
      <c r="L6" s="3">
        <f t="shared" si="1"/>
        <v>8000.0000000000018</v>
      </c>
      <c r="M6" s="4" t="s">
        <v>19</v>
      </c>
      <c r="N6" s="2" t="s">
        <v>43</v>
      </c>
    </row>
    <row r="7" spans="1:18" ht="19" customHeight="1">
      <c r="A7" s="3" t="s">
        <v>24</v>
      </c>
      <c r="B7" s="4" t="s">
        <v>25</v>
      </c>
      <c r="C7" s="6" t="s">
        <v>26</v>
      </c>
      <c r="D7" s="3">
        <v>100</v>
      </c>
      <c r="E7" s="3"/>
      <c r="F7" s="3">
        <v>48.51</v>
      </c>
      <c r="G7" s="3">
        <v>54.82</v>
      </c>
      <c r="H7" s="3">
        <v>4851</v>
      </c>
      <c r="I7" s="3">
        <v>5482</v>
      </c>
      <c r="J7" s="3">
        <v>37.32</v>
      </c>
      <c r="K7" s="3">
        <f t="shared" si="0"/>
        <v>11.189999999999998</v>
      </c>
      <c r="L7" s="3">
        <f t="shared" si="1"/>
        <v>1118.9999999999998</v>
      </c>
      <c r="M7" s="4" t="s">
        <v>19</v>
      </c>
      <c r="N7" s="4"/>
    </row>
    <row r="8" spans="1:18" ht="19" customHeight="1">
      <c r="A8" s="3" t="s">
        <v>27</v>
      </c>
      <c r="B8" s="4" t="s">
        <v>25</v>
      </c>
      <c r="C8" s="6">
        <v>600003011000</v>
      </c>
      <c r="D8" s="3">
        <v>1000</v>
      </c>
      <c r="E8" s="3"/>
      <c r="F8" s="3">
        <v>5.2</v>
      </c>
      <c r="G8" s="3">
        <v>5.88</v>
      </c>
      <c r="H8" s="3">
        <v>5200</v>
      </c>
      <c r="I8" s="3">
        <v>5880</v>
      </c>
      <c r="J8" s="3">
        <v>4</v>
      </c>
      <c r="K8" s="3">
        <f t="shared" si="0"/>
        <v>1.2000000000000002</v>
      </c>
      <c r="L8" s="3">
        <f t="shared" si="1"/>
        <v>1200.0000000000002</v>
      </c>
      <c r="M8" s="4" t="s">
        <v>19</v>
      </c>
      <c r="N8" s="4"/>
    </row>
    <row r="9" spans="1:18" ht="19" customHeight="1">
      <c r="A9" s="3" t="s">
        <v>27</v>
      </c>
      <c r="B9" s="4" t="s">
        <v>25</v>
      </c>
      <c r="C9" s="6" t="s">
        <v>28</v>
      </c>
      <c r="D9" s="3">
        <v>200</v>
      </c>
      <c r="E9" s="3"/>
      <c r="F9" s="3">
        <v>24.34</v>
      </c>
      <c r="G9" s="3">
        <v>27.5</v>
      </c>
      <c r="H9" s="3">
        <v>4868</v>
      </c>
      <c r="I9" s="3">
        <v>5500</v>
      </c>
      <c r="J9" s="3">
        <v>18.72</v>
      </c>
      <c r="K9" s="3">
        <f t="shared" si="0"/>
        <v>5.620000000000001</v>
      </c>
      <c r="L9" s="3">
        <f t="shared" si="1"/>
        <v>1124.0000000000002</v>
      </c>
      <c r="M9" s="4" t="s">
        <v>19</v>
      </c>
      <c r="N9" s="4"/>
    </row>
    <row r="10" spans="1:18" s="19" customFormat="1" ht="19" customHeight="1">
      <c r="A10" s="16" t="s">
        <v>23</v>
      </c>
      <c r="B10" s="17" t="s">
        <v>25</v>
      </c>
      <c r="C10" s="18" t="s">
        <v>26</v>
      </c>
      <c r="D10" s="16">
        <v>1000</v>
      </c>
      <c r="E10" s="16"/>
      <c r="F10" s="16">
        <v>48.51</v>
      </c>
      <c r="G10" s="16">
        <v>54.82</v>
      </c>
      <c r="H10" s="16">
        <v>48510</v>
      </c>
      <c r="I10" s="16">
        <v>54820</v>
      </c>
      <c r="J10" s="16">
        <v>37.32</v>
      </c>
      <c r="K10" s="16">
        <f t="shared" si="0"/>
        <v>11.189999999999998</v>
      </c>
      <c r="L10" s="16">
        <f t="shared" si="1"/>
        <v>11189.999999999998</v>
      </c>
      <c r="M10" s="17" t="s">
        <v>29</v>
      </c>
      <c r="N10" s="17"/>
    </row>
    <row r="11" spans="1:18" ht="19" customHeight="1">
      <c r="A11" s="3" t="s">
        <v>30</v>
      </c>
      <c r="B11" s="4" t="s">
        <v>25</v>
      </c>
      <c r="C11" s="6" t="s">
        <v>31</v>
      </c>
      <c r="D11" s="3">
        <v>20000</v>
      </c>
      <c r="E11" s="3"/>
      <c r="F11" s="3">
        <v>0.88</v>
      </c>
      <c r="G11" s="3">
        <v>1</v>
      </c>
      <c r="H11" s="3">
        <v>17600</v>
      </c>
      <c r="I11" s="3">
        <v>20000</v>
      </c>
      <c r="J11" s="3">
        <v>0.68</v>
      </c>
      <c r="K11" s="3">
        <f t="shared" si="0"/>
        <v>0.19999999999999996</v>
      </c>
      <c r="L11" s="3">
        <f t="shared" si="1"/>
        <v>3999.9999999999991</v>
      </c>
      <c r="M11" s="4" t="s">
        <v>19</v>
      </c>
      <c r="N11" s="4"/>
    </row>
    <row r="12" spans="1:18" s="14" customFormat="1" ht="19" customHeight="1">
      <c r="A12" s="10" t="s">
        <v>30</v>
      </c>
      <c r="B12" s="11" t="s">
        <v>17</v>
      </c>
      <c r="C12" s="12" t="s">
        <v>18</v>
      </c>
      <c r="D12" s="10">
        <v>160000</v>
      </c>
      <c r="E12" s="10" t="s">
        <v>40</v>
      </c>
      <c r="F12" s="10">
        <v>0.20349999999999999</v>
      </c>
      <c r="G12" s="10">
        <v>0.23</v>
      </c>
      <c r="H12" s="10">
        <v>40700</v>
      </c>
      <c r="I12" s="10">
        <v>46000</v>
      </c>
      <c r="J12" s="10">
        <v>0.16800000000000001</v>
      </c>
      <c r="K12" s="10">
        <f t="shared" si="0"/>
        <v>3.5499999999999976E-2</v>
      </c>
      <c r="L12" s="10">
        <f t="shared" si="1"/>
        <v>5679.9999999999964</v>
      </c>
      <c r="M12" s="13" t="s">
        <v>41</v>
      </c>
      <c r="N12" s="15" t="s">
        <v>43</v>
      </c>
    </row>
    <row r="13" spans="1:18" ht="19" customHeight="1">
      <c r="A13" s="3" t="s">
        <v>33</v>
      </c>
      <c r="B13" s="4" t="s">
        <v>25</v>
      </c>
      <c r="C13" s="6" t="s">
        <v>26</v>
      </c>
      <c r="D13" s="3">
        <v>1000</v>
      </c>
      <c r="E13" s="3">
        <v>16446</v>
      </c>
      <c r="F13" s="3">
        <v>48.51</v>
      </c>
      <c r="G13" s="3">
        <v>54.82</v>
      </c>
      <c r="H13" s="3">
        <v>48510</v>
      </c>
      <c r="I13" s="3">
        <v>54820</v>
      </c>
      <c r="J13" s="3">
        <v>37.32</v>
      </c>
      <c r="K13" s="3">
        <f t="shared" si="0"/>
        <v>11.189999999999998</v>
      </c>
      <c r="L13" s="3">
        <f t="shared" si="1"/>
        <v>11189.999999999998</v>
      </c>
      <c r="M13" s="8" t="s">
        <v>38</v>
      </c>
      <c r="N13" s="8"/>
    </row>
    <row r="14" spans="1:18" ht="14.5">
      <c r="A14" s="3" t="s">
        <v>36</v>
      </c>
      <c r="B14" s="4" t="s">
        <v>25</v>
      </c>
      <c r="C14" s="6" t="s">
        <v>28</v>
      </c>
      <c r="D14" s="3">
        <v>2000</v>
      </c>
      <c r="E14" s="3"/>
      <c r="F14" s="3">
        <v>24.34</v>
      </c>
      <c r="G14" s="3">
        <v>27.5</v>
      </c>
      <c r="H14" s="3">
        <f>F14*D14</f>
        <v>48680</v>
      </c>
      <c r="I14" s="3">
        <f>G14*D14</f>
        <v>55000</v>
      </c>
      <c r="J14" s="3">
        <v>18.72</v>
      </c>
      <c r="K14" s="3">
        <f t="shared" si="0"/>
        <v>5.620000000000001</v>
      </c>
      <c r="L14" s="3">
        <f t="shared" si="1"/>
        <v>11240.000000000002</v>
      </c>
      <c r="M14" s="9" t="s">
        <v>42</v>
      </c>
      <c r="N14" s="9"/>
    </row>
    <row r="15" spans="1:18" ht="14.5">
      <c r="A15" s="3" t="s">
        <v>36</v>
      </c>
      <c r="B15" s="4" t="s">
        <v>25</v>
      </c>
      <c r="C15" s="7" t="s">
        <v>37</v>
      </c>
      <c r="D15" s="2">
        <v>2000</v>
      </c>
      <c r="F15" s="3">
        <v>5.2</v>
      </c>
      <c r="G15" s="2">
        <v>5.88</v>
      </c>
      <c r="H15" s="3">
        <f t="shared" ref="H15:H18" si="2">F15*D15</f>
        <v>10400</v>
      </c>
      <c r="I15" s="3">
        <f t="shared" ref="I15:I18" si="3">G15*D15</f>
        <v>11760</v>
      </c>
      <c r="J15" s="2">
        <v>4</v>
      </c>
      <c r="K15" s="2">
        <f t="shared" si="0"/>
        <v>1.2000000000000002</v>
      </c>
      <c r="L15" s="2">
        <f t="shared" si="1"/>
        <v>2400.0000000000005</v>
      </c>
      <c r="M15" s="9" t="s">
        <v>38</v>
      </c>
      <c r="N15" s="9"/>
    </row>
    <row r="16" spans="1:18" ht="14.5">
      <c r="A16" s="3" t="s">
        <v>36</v>
      </c>
      <c r="B16" s="4" t="s">
        <v>25</v>
      </c>
      <c r="C16" s="7" t="s">
        <v>60</v>
      </c>
      <c r="D16" s="2">
        <v>2000</v>
      </c>
      <c r="F16" s="2">
        <v>2.54867256637168</v>
      </c>
      <c r="G16" s="2">
        <v>2.88</v>
      </c>
      <c r="H16" s="3">
        <f t="shared" si="2"/>
        <v>5097.3451327433604</v>
      </c>
      <c r="I16" s="3">
        <f t="shared" si="3"/>
        <v>5760</v>
      </c>
      <c r="J16" s="2">
        <v>1.96</v>
      </c>
      <c r="K16" s="2">
        <f t="shared" si="0"/>
        <v>0.58867256637168008</v>
      </c>
      <c r="L16" s="2">
        <f t="shared" si="1"/>
        <v>1177.3451327433602</v>
      </c>
      <c r="M16" s="9" t="s">
        <v>38</v>
      </c>
      <c r="N16" s="9"/>
    </row>
    <row r="17" spans="1:14" ht="14.5">
      <c r="A17" s="3" t="s">
        <v>36</v>
      </c>
      <c r="B17" s="4" t="s">
        <v>25</v>
      </c>
      <c r="C17" s="7" t="s">
        <v>35</v>
      </c>
      <c r="D17" s="2">
        <v>300</v>
      </c>
      <c r="F17" s="2">
        <v>45.345132743362797</v>
      </c>
      <c r="G17" s="2">
        <v>51.24</v>
      </c>
      <c r="H17" s="3">
        <f t="shared" si="2"/>
        <v>13603.539823008839</v>
      </c>
      <c r="I17" s="3">
        <f t="shared" si="3"/>
        <v>15372</v>
      </c>
      <c r="J17" s="2">
        <v>34.880000000000003</v>
      </c>
      <c r="K17" s="2">
        <f t="shared" si="0"/>
        <v>10.465132743362794</v>
      </c>
      <c r="L17" s="2">
        <f t="shared" si="1"/>
        <v>3139.5398230088381</v>
      </c>
      <c r="M17" s="9" t="s">
        <v>42</v>
      </c>
      <c r="N17" s="9"/>
    </row>
    <row r="18" spans="1:14" ht="14.5">
      <c r="A18" s="3" t="s">
        <v>36</v>
      </c>
      <c r="B18" s="4" t="s">
        <v>25</v>
      </c>
      <c r="C18" s="7" t="s">
        <v>31</v>
      </c>
      <c r="D18" s="2">
        <v>10000</v>
      </c>
      <c r="F18" s="3">
        <v>0.88</v>
      </c>
      <c r="G18" s="2">
        <v>1</v>
      </c>
      <c r="H18" s="3">
        <f t="shared" si="2"/>
        <v>8800</v>
      </c>
      <c r="I18" s="3">
        <f t="shared" si="3"/>
        <v>10000</v>
      </c>
      <c r="J18" s="2">
        <v>0.68</v>
      </c>
      <c r="K18" s="2">
        <f t="shared" si="0"/>
        <v>0.19999999999999996</v>
      </c>
      <c r="L18" s="2">
        <f t="shared" si="1"/>
        <v>1999.9999999999995</v>
      </c>
      <c r="M18" s="9" t="s">
        <v>38</v>
      </c>
      <c r="N18" s="9"/>
    </row>
    <row r="19" spans="1:14">
      <c r="A19" s="3" t="s">
        <v>44</v>
      </c>
      <c r="B19" s="4" t="s">
        <v>25</v>
      </c>
      <c r="C19" s="6" t="s">
        <v>26</v>
      </c>
      <c r="D19" s="3">
        <v>1500</v>
      </c>
      <c r="E19" s="3"/>
      <c r="F19" s="3">
        <v>48.51</v>
      </c>
      <c r="G19" s="3">
        <v>54.82</v>
      </c>
      <c r="H19" s="3">
        <f t="shared" ref="H19:H24" si="4">F19*D19</f>
        <v>72765</v>
      </c>
      <c r="I19" s="3">
        <f>G19*D19</f>
        <v>82230</v>
      </c>
      <c r="J19" s="3">
        <v>37.32</v>
      </c>
      <c r="K19" s="3">
        <f t="shared" ref="K19:K22" si="5">F19-J19</f>
        <v>11.189999999999998</v>
      </c>
      <c r="L19" s="3">
        <f t="shared" ref="L19:L22" si="6">K19*D19</f>
        <v>16784.999999999996</v>
      </c>
    </row>
    <row r="20" spans="1:14">
      <c r="A20" s="3" t="s">
        <v>44</v>
      </c>
      <c r="B20" s="4" t="s">
        <v>25</v>
      </c>
      <c r="C20" s="6" t="s">
        <v>28</v>
      </c>
      <c r="D20" s="3">
        <v>2000</v>
      </c>
      <c r="E20" s="3"/>
      <c r="F20" s="3">
        <v>24.34</v>
      </c>
      <c r="G20" s="3">
        <v>27.5</v>
      </c>
      <c r="H20" s="3">
        <f t="shared" si="4"/>
        <v>48680</v>
      </c>
      <c r="I20" s="3">
        <f>G20*D20</f>
        <v>55000</v>
      </c>
      <c r="J20" s="3">
        <v>18.72</v>
      </c>
      <c r="K20" s="3">
        <f t="shared" si="5"/>
        <v>5.620000000000001</v>
      </c>
      <c r="L20" s="3">
        <f t="shared" si="6"/>
        <v>11240.000000000002</v>
      </c>
    </row>
    <row r="21" spans="1:14">
      <c r="A21" s="2" t="s">
        <v>45</v>
      </c>
      <c r="B21" s="4" t="s">
        <v>46</v>
      </c>
      <c r="C21" s="7" t="s">
        <v>47</v>
      </c>
      <c r="D21" s="2">
        <v>5600</v>
      </c>
      <c r="F21" s="2">
        <v>0.36</v>
      </c>
      <c r="H21" s="2">
        <f t="shared" si="4"/>
        <v>2016</v>
      </c>
      <c r="J21" s="2">
        <v>0.28895999999999999</v>
      </c>
      <c r="K21" s="2">
        <f t="shared" si="5"/>
        <v>7.1039999999999992E-2</v>
      </c>
      <c r="L21" s="2">
        <f t="shared" si="6"/>
        <v>397.82399999999996</v>
      </c>
      <c r="M21" s="2" t="s">
        <v>54</v>
      </c>
    </row>
    <row r="22" spans="1:14">
      <c r="A22" s="2" t="s">
        <v>51</v>
      </c>
      <c r="B22" s="4" t="s">
        <v>52</v>
      </c>
      <c r="C22" s="7" t="s">
        <v>53</v>
      </c>
      <c r="D22" s="2">
        <v>2400</v>
      </c>
      <c r="F22" s="2">
        <v>1.8</v>
      </c>
      <c r="G22" s="2">
        <f>F22*1.13</f>
        <v>2.0339999999999998</v>
      </c>
      <c r="H22" s="2">
        <f t="shared" si="4"/>
        <v>4320</v>
      </c>
      <c r="I22" s="2">
        <f>G22*D22</f>
        <v>4881.5999999999995</v>
      </c>
      <c r="J22" s="2">
        <v>1.5726500000000001</v>
      </c>
      <c r="K22" s="2">
        <f t="shared" si="5"/>
        <v>0.22734999999999994</v>
      </c>
      <c r="L22" s="2">
        <f t="shared" si="6"/>
        <v>545.63999999999987</v>
      </c>
      <c r="M22" s="2" t="s">
        <v>55</v>
      </c>
    </row>
    <row r="23" spans="1:14">
      <c r="A23" s="2" t="s">
        <v>56</v>
      </c>
      <c r="B23" s="4" t="s">
        <v>52</v>
      </c>
      <c r="C23" s="7" t="s">
        <v>57</v>
      </c>
      <c r="D23" s="2">
        <v>96000</v>
      </c>
      <c r="F23" s="2">
        <v>0.08</v>
      </c>
      <c r="G23" s="2">
        <f>F23*1.13</f>
        <v>9.0399999999999994E-2</v>
      </c>
      <c r="H23" s="2">
        <f t="shared" si="4"/>
        <v>7680</v>
      </c>
      <c r="I23" s="2">
        <f>G23*D23</f>
        <v>8678.4</v>
      </c>
      <c r="J23" s="2">
        <v>6.8376000000000006E-2</v>
      </c>
      <c r="K23" s="2">
        <f t="shared" ref="K23:K24" si="7">F23-J23</f>
        <v>1.1623999999999995E-2</v>
      </c>
      <c r="L23" s="2">
        <f t="shared" ref="L23:L24" si="8">K23*D23</f>
        <v>1115.9039999999995</v>
      </c>
      <c r="M23" s="2" t="s">
        <v>58</v>
      </c>
    </row>
    <row r="24" spans="1:14">
      <c r="A24" s="3" t="s">
        <v>44</v>
      </c>
      <c r="B24" s="4" t="s">
        <v>25</v>
      </c>
      <c r="C24" s="6" t="s">
        <v>26</v>
      </c>
      <c r="D24" s="3">
        <v>3000</v>
      </c>
      <c r="E24" s="3"/>
      <c r="F24" s="3">
        <v>48.51</v>
      </c>
      <c r="G24" s="3">
        <v>54.82</v>
      </c>
      <c r="H24" s="3">
        <f t="shared" si="4"/>
        <v>145530</v>
      </c>
      <c r="I24" s="3">
        <f>G24*D24</f>
        <v>164460</v>
      </c>
      <c r="J24" s="3">
        <v>37.32</v>
      </c>
      <c r="K24" s="3">
        <f t="shared" si="7"/>
        <v>11.189999999999998</v>
      </c>
      <c r="L24" s="3">
        <f t="shared" si="8"/>
        <v>33569.999999999993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Sheet2(正式)</vt:lpstr>
      <vt:lpstr>Sheet2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chou</dc:creator>
  <dc:description/>
  <cp:lastModifiedBy>van chou</cp:lastModifiedBy>
  <cp:revision>2</cp:revision>
  <dcterms:created xsi:type="dcterms:W3CDTF">2015-06-05T18:17:20Z</dcterms:created>
  <dcterms:modified xsi:type="dcterms:W3CDTF">2021-03-10T06:09:16Z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